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aura\Desktop\LAURA NIETO\1. GOBERNACION SP\2023\3. POLITICAS PUBLICAS CPS 4219 OCT - DIC\3. SGT FAMILIA\III TRIMESTRE\Definitivo\"/>
    </mc:Choice>
  </mc:AlternateContent>
  <xr:revisionPtr revIDLastSave="0" documentId="13_ncr:1_{52CC1D2D-0112-499F-8F6D-D9066003A44E}" xr6:coauthVersionLast="47" xr6:coauthVersionMax="47" xr10:uidLastSave="{00000000-0000-0000-0000-000000000000}"/>
  <bookViews>
    <workbookView xWindow="20370" yWindow="-120" windowWidth="20730" windowHeight="11160" xr2:uid="{00000000-000D-0000-FFFF-FFFF00000000}"/>
  </bookViews>
  <sheets>
    <sheet name="GENERAL 2015-2025" sheetId="1" r:id="rId1"/>
    <sheet name="Plan Decenal" sheetId="15" r:id="rId2"/>
    <sheet name="GRAFICA 2" sheetId="7" r:id="rId3"/>
    <sheet name="2015" sheetId="2" r:id="rId4"/>
    <sheet name="2016" sheetId="3" r:id="rId5"/>
    <sheet name="2017" sheetId="4" r:id="rId6"/>
    <sheet name="2018" sheetId="5" r:id="rId7"/>
    <sheet name="2019" sheetId="6" r:id="rId8"/>
    <sheet name="2020" sheetId="8" r:id="rId9"/>
    <sheet name="2021" sheetId="9" r:id="rId10"/>
    <sheet name="2022" sheetId="14" r:id="rId11"/>
    <sheet name="2023" sheetId="16" r:id="rId12"/>
  </sheets>
  <externalReferences>
    <externalReference r:id="rId13"/>
  </externalReferences>
  <definedNames>
    <definedName name="_xlnm._FilterDatabase" localSheetId="8" hidden="1">'2020'!$A$3:$AC$120</definedName>
    <definedName name="_xlnm._FilterDatabase" localSheetId="11" hidden="1">'2023'!$I$1:$I$677</definedName>
    <definedName name="_xlnm._FilterDatabase" localSheetId="0" hidden="1">'GENERAL 2015-2025'!$A$3:$EE$115</definedName>
    <definedName name="_xlnm.Print_Area" localSheetId="0">'GENERAL 2015-2025'!$C$1:$EE$115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75" i="1" l="1"/>
  <c r="BX68" i="1" l="1"/>
  <c r="AR104" i="1" l="1"/>
  <c r="AY103" i="1" l="1"/>
  <c r="O109" i="16" l="1"/>
  <c r="O59" i="16"/>
  <c r="M59" i="16"/>
  <c r="O58" i="16"/>
  <c r="M58" i="16"/>
  <c r="O55" i="16"/>
  <c r="N55" i="16"/>
  <c r="M55" i="16"/>
  <c r="L55" i="16"/>
  <c r="AK22" i="1" l="1"/>
  <c r="AY22" i="1"/>
  <c r="P62" i="1" l="1"/>
  <c r="V112" i="14" l="1"/>
  <c r="V109" i="14"/>
  <c r="O109" i="14"/>
  <c r="V108" i="14"/>
  <c r="V106" i="14"/>
  <c r="V104" i="14"/>
  <c r="V81" i="14"/>
  <c r="V77" i="14"/>
  <c r="V75" i="14"/>
  <c r="V72" i="14"/>
  <c r="V71" i="14"/>
  <c r="V64" i="14"/>
  <c r="V63" i="14"/>
  <c r="V60" i="14"/>
  <c r="V59" i="14"/>
  <c r="O59" i="14"/>
  <c r="M59" i="14"/>
  <c r="O58" i="14"/>
  <c r="M58" i="14"/>
  <c r="V56" i="14"/>
  <c r="V55" i="14"/>
  <c r="O55" i="14"/>
  <c r="N55" i="14"/>
  <c r="M55" i="14"/>
  <c r="L55" i="14"/>
  <c r="V53" i="14"/>
  <c r="V52" i="14"/>
  <c r="V51" i="14"/>
  <c r="V50" i="14"/>
  <c r="V49" i="14"/>
  <c r="V44" i="14"/>
  <c r="V35" i="14"/>
  <c r="V32" i="14"/>
  <c r="V25" i="14"/>
  <c r="V24" i="14"/>
  <c r="V19" i="14"/>
  <c r="V16" i="14"/>
  <c r="V15" i="14"/>
  <c r="V14" i="14"/>
  <c r="V13" i="14"/>
  <c r="V12" i="14"/>
  <c r="V11" i="14"/>
  <c r="V10" i="14"/>
  <c r="V9" i="14"/>
  <c r="V8" i="14"/>
  <c r="V5" i="14"/>
  <c r="V4" i="14"/>
  <c r="R6" i="1" l="1"/>
  <c r="P99" i="1" l="1"/>
  <c r="P48" i="1"/>
  <c r="BH94" i="1" l="1"/>
  <c r="BS111" i="1" l="1"/>
  <c r="BS109" i="1"/>
  <c r="BS80" i="1"/>
  <c r="BS74" i="1"/>
  <c r="BS58" i="1"/>
  <c r="BS53" i="1"/>
  <c r="BS52" i="1"/>
  <c r="BS25" i="1"/>
  <c r="BS24" i="1"/>
  <c r="BS15" i="1"/>
  <c r="U4" i="9" l="1"/>
  <c r="BL41" i="1"/>
  <c r="BK41" i="1"/>
  <c r="BJ41" i="1"/>
  <c r="BL40" i="1"/>
  <c r="BK40" i="1"/>
  <c r="BJ40" i="1"/>
  <c r="BK36" i="1"/>
  <c r="BJ36" i="1"/>
  <c r="BL32" i="1"/>
  <c r="BK32" i="1"/>
  <c r="BJ32" i="1"/>
  <c r="BK30" i="1"/>
  <c r="BJ30" i="1"/>
  <c r="BL29" i="1"/>
  <c r="BK29" i="1"/>
  <c r="BJ29" i="1"/>
  <c r="U112" i="9"/>
  <c r="U109" i="9"/>
  <c r="O109" i="9"/>
  <c r="U108" i="9"/>
  <c r="U106" i="9"/>
  <c r="U105" i="9"/>
  <c r="U104" i="9"/>
  <c r="R91" i="9"/>
  <c r="U83" i="9"/>
  <c r="U81" i="9"/>
  <c r="U77" i="9"/>
  <c r="U75" i="9"/>
  <c r="U72" i="9"/>
  <c r="U71" i="9"/>
  <c r="T66" i="9"/>
  <c r="U64" i="9"/>
  <c r="U63" i="9"/>
  <c r="U62" i="9"/>
  <c r="U60" i="9"/>
  <c r="U59" i="9"/>
  <c r="O59" i="9"/>
  <c r="M59" i="9"/>
  <c r="O58" i="9"/>
  <c r="M58" i="9"/>
  <c r="U56" i="9"/>
  <c r="U55" i="9"/>
  <c r="O55" i="9"/>
  <c r="N55" i="9"/>
  <c r="M55" i="9"/>
  <c r="L55" i="9"/>
  <c r="U54" i="9"/>
  <c r="U53" i="9"/>
  <c r="U52" i="9"/>
  <c r="U51" i="9"/>
  <c r="U50" i="9"/>
  <c r="U49" i="9"/>
  <c r="U44" i="9"/>
  <c r="U35" i="9"/>
  <c r="U32" i="9"/>
  <c r="U25" i="9"/>
  <c r="U24" i="9"/>
  <c r="U19" i="9"/>
  <c r="U16" i="9"/>
  <c r="U15" i="9"/>
  <c r="U14" i="9"/>
  <c r="U13" i="9"/>
  <c r="U12" i="9"/>
  <c r="U11" i="9"/>
  <c r="U10" i="9"/>
  <c r="U9" i="9"/>
  <c r="U8" i="9"/>
  <c r="W5" i="9"/>
  <c r="U5" i="9"/>
  <c r="BK69" i="1" l="1"/>
  <c r="S29" i="8" l="1"/>
  <c r="S13" i="8"/>
  <c r="BC8" i="1" l="1"/>
  <c r="BE115" i="1" l="1"/>
  <c r="BD115" i="1"/>
  <c r="BC115" i="1"/>
  <c r="BB115" i="1"/>
  <c r="BA115" i="1"/>
  <c r="AZ115" i="1"/>
  <c r="BE114" i="1"/>
  <c r="BD114" i="1"/>
  <c r="BC114" i="1"/>
  <c r="BB114" i="1"/>
  <c r="BA114" i="1"/>
  <c r="AZ114" i="1"/>
  <c r="BE113" i="1"/>
  <c r="BD113" i="1"/>
  <c r="BC113" i="1"/>
  <c r="BB113" i="1"/>
  <c r="BA113" i="1"/>
  <c r="AZ113" i="1"/>
  <c r="BE112" i="1"/>
  <c r="BD112" i="1"/>
  <c r="BC112" i="1"/>
  <c r="BB112" i="1"/>
  <c r="BA112" i="1"/>
  <c r="AZ112" i="1"/>
  <c r="BE111" i="1"/>
  <c r="BD111" i="1"/>
  <c r="BC111" i="1"/>
  <c r="BB111" i="1"/>
  <c r="BA111" i="1"/>
  <c r="AZ111" i="1"/>
  <c r="BE110" i="1"/>
  <c r="BD110" i="1"/>
  <c r="BC110" i="1"/>
  <c r="BB110" i="1"/>
  <c r="BA110" i="1"/>
  <c r="AZ110" i="1"/>
  <c r="BE109" i="1"/>
  <c r="BD109" i="1"/>
  <c r="BC109" i="1"/>
  <c r="BB109" i="1"/>
  <c r="BA109" i="1"/>
  <c r="AZ109" i="1"/>
  <c r="BE108" i="1"/>
  <c r="BD108" i="1"/>
  <c r="BC108" i="1"/>
  <c r="BB108" i="1"/>
  <c r="BA108" i="1"/>
  <c r="AZ108" i="1"/>
  <c r="BE107" i="1"/>
  <c r="BD107" i="1"/>
  <c r="BC107" i="1"/>
  <c r="BB107" i="1"/>
  <c r="BA107" i="1"/>
  <c r="AZ107" i="1"/>
  <c r="BE106" i="1"/>
  <c r="BD106" i="1"/>
  <c r="BC106" i="1"/>
  <c r="BB106" i="1"/>
  <c r="BA106" i="1"/>
  <c r="AZ106" i="1"/>
  <c r="BE105" i="1"/>
  <c r="BD105" i="1"/>
  <c r="BC105" i="1"/>
  <c r="BB105" i="1"/>
  <c r="BA105" i="1"/>
  <c r="AZ105" i="1"/>
  <c r="BD104" i="1"/>
  <c r="BC104" i="1"/>
  <c r="BA104" i="1"/>
  <c r="AZ104" i="1"/>
  <c r="BC103" i="1"/>
  <c r="BA103" i="1"/>
  <c r="AZ103" i="1"/>
  <c r="BE102" i="1"/>
  <c r="BD102" i="1"/>
  <c r="BC102" i="1"/>
  <c r="BB102" i="1"/>
  <c r="BA102" i="1"/>
  <c r="AZ102" i="1"/>
  <c r="BD101" i="1"/>
  <c r="BC101" i="1"/>
  <c r="BA101" i="1"/>
  <c r="AZ101" i="1"/>
  <c r="BD100" i="1"/>
  <c r="BC100" i="1"/>
  <c r="BA100" i="1"/>
  <c r="AZ100" i="1"/>
  <c r="BC99" i="1"/>
  <c r="BA99" i="1"/>
  <c r="AZ99" i="1"/>
  <c r="BD98" i="1"/>
  <c r="BC98" i="1"/>
  <c r="BA98" i="1"/>
  <c r="AZ98" i="1"/>
  <c r="BD97" i="1"/>
  <c r="BC97" i="1"/>
  <c r="BA97" i="1"/>
  <c r="AZ97" i="1"/>
  <c r="BE96" i="1"/>
  <c r="BD96" i="1"/>
  <c r="BC96" i="1"/>
  <c r="BB96" i="1"/>
  <c r="BA96" i="1"/>
  <c r="AZ96" i="1"/>
  <c r="BD95" i="1"/>
  <c r="BC95" i="1"/>
  <c r="BA95" i="1"/>
  <c r="AZ95" i="1"/>
  <c r="BE94" i="1"/>
  <c r="BC94" i="1"/>
  <c r="BB94" i="1"/>
  <c r="AZ94" i="1"/>
  <c r="BE93" i="1"/>
  <c r="BD93" i="1"/>
  <c r="BC93" i="1"/>
  <c r="BB93" i="1"/>
  <c r="BA93" i="1"/>
  <c r="AZ93" i="1"/>
  <c r="BE92" i="1"/>
  <c r="BD92" i="1"/>
  <c r="BC92" i="1"/>
  <c r="BB92" i="1"/>
  <c r="BA92" i="1"/>
  <c r="AZ92" i="1"/>
  <c r="BD91" i="1"/>
  <c r="BC91" i="1"/>
  <c r="BA91" i="1"/>
  <c r="AZ91" i="1"/>
  <c r="BD90" i="1"/>
  <c r="BA90" i="1"/>
  <c r="AZ90" i="1"/>
  <c r="BE89" i="1"/>
  <c r="BD89" i="1"/>
  <c r="BC89" i="1"/>
  <c r="BB89" i="1"/>
  <c r="BA89" i="1"/>
  <c r="AZ89" i="1"/>
  <c r="BD88" i="1"/>
  <c r="BC88" i="1"/>
  <c r="BA88" i="1"/>
  <c r="AZ88" i="1"/>
  <c r="BD87" i="1"/>
  <c r="BC87" i="1"/>
  <c r="BA87" i="1"/>
  <c r="AZ87" i="1"/>
  <c r="BD86" i="1"/>
  <c r="BC86" i="1"/>
  <c r="BA86" i="1"/>
  <c r="AZ86" i="1"/>
  <c r="BD85" i="1"/>
  <c r="BC85" i="1"/>
  <c r="BA85" i="1"/>
  <c r="AZ85" i="1"/>
  <c r="BE84" i="1"/>
  <c r="BD84" i="1"/>
  <c r="BC84" i="1"/>
  <c r="BB84" i="1"/>
  <c r="BA84" i="1"/>
  <c r="AZ84" i="1"/>
  <c r="BD83" i="1"/>
  <c r="BC83" i="1"/>
  <c r="BA83" i="1"/>
  <c r="AZ83" i="1"/>
  <c r="BD82" i="1"/>
  <c r="BC82" i="1"/>
  <c r="BA82" i="1"/>
  <c r="AZ82" i="1"/>
  <c r="BD81" i="1"/>
  <c r="BC81" i="1"/>
  <c r="BA81" i="1"/>
  <c r="AZ81" i="1"/>
  <c r="BD80" i="1"/>
  <c r="BC80" i="1"/>
  <c r="BA80" i="1"/>
  <c r="AZ80" i="1"/>
  <c r="BD79" i="1"/>
  <c r="BC79" i="1"/>
  <c r="BA79" i="1"/>
  <c r="AZ79" i="1"/>
  <c r="BD78" i="1"/>
  <c r="BC78" i="1"/>
  <c r="BA78" i="1"/>
  <c r="AZ78" i="1"/>
  <c r="BC77" i="1"/>
  <c r="BA77" i="1"/>
  <c r="AZ77" i="1"/>
  <c r="BE76" i="1"/>
  <c r="BD76" i="1"/>
  <c r="BC76" i="1"/>
  <c r="BB76" i="1"/>
  <c r="BA76" i="1"/>
  <c r="AZ76" i="1"/>
  <c r="BE75" i="1"/>
  <c r="BD75" i="1"/>
  <c r="BC75" i="1"/>
  <c r="BB75" i="1"/>
  <c r="BA75" i="1"/>
  <c r="AZ75" i="1"/>
  <c r="BE74" i="1"/>
  <c r="BD74" i="1"/>
  <c r="BC74" i="1"/>
  <c r="BB74" i="1"/>
  <c r="BA74" i="1"/>
  <c r="AZ74" i="1"/>
  <c r="BD73" i="1"/>
  <c r="BC73" i="1"/>
  <c r="BA73" i="1"/>
  <c r="AZ73" i="1"/>
  <c r="BD72" i="1"/>
  <c r="BC72" i="1"/>
  <c r="BA72" i="1"/>
  <c r="AZ72" i="1"/>
  <c r="BD71" i="1"/>
  <c r="BC71" i="1"/>
  <c r="BA71" i="1"/>
  <c r="AZ71" i="1"/>
  <c r="BD70" i="1"/>
  <c r="BC70" i="1"/>
  <c r="BA70" i="1"/>
  <c r="AZ70" i="1"/>
  <c r="BC69" i="1"/>
  <c r="BA69" i="1"/>
  <c r="AZ69" i="1"/>
  <c r="BD68" i="1"/>
  <c r="BC68" i="1"/>
  <c r="BA68" i="1"/>
  <c r="AZ68" i="1"/>
  <c r="BD67" i="1"/>
  <c r="BC67" i="1"/>
  <c r="BA67" i="1"/>
  <c r="AZ67" i="1"/>
  <c r="BD66" i="1"/>
  <c r="BC66" i="1"/>
  <c r="BA66" i="1"/>
  <c r="AZ66" i="1"/>
  <c r="BD65" i="1"/>
  <c r="BC65" i="1"/>
  <c r="BA65" i="1"/>
  <c r="AZ65" i="1"/>
  <c r="BD64" i="1"/>
  <c r="BC64" i="1"/>
  <c r="BA64" i="1"/>
  <c r="AZ64" i="1"/>
  <c r="BD63" i="1"/>
  <c r="BC63" i="1"/>
  <c r="BA63" i="1"/>
  <c r="AZ63" i="1"/>
  <c r="BE62" i="1"/>
  <c r="BD62" i="1"/>
  <c r="BC62" i="1"/>
  <c r="BB62" i="1"/>
  <c r="BA62" i="1"/>
  <c r="AZ62" i="1"/>
  <c r="BE61" i="1"/>
  <c r="BD61" i="1"/>
  <c r="BC61" i="1"/>
  <c r="BB61" i="1"/>
  <c r="BA61" i="1"/>
  <c r="AZ61" i="1"/>
  <c r="BE60" i="1"/>
  <c r="BD60" i="1"/>
  <c r="BC60" i="1"/>
  <c r="BB60" i="1"/>
  <c r="BA60" i="1"/>
  <c r="AZ60" i="1"/>
  <c r="BE59" i="1"/>
  <c r="BD59" i="1"/>
  <c r="BC59" i="1"/>
  <c r="BB59" i="1"/>
  <c r="BA59" i="1"/>
  <c r="AZ59" i="1"/>
  <c r="BE58" i="1"/>
  <c r="BD58" i="1"/>
  <c r="BC58" i="1"/>
  <c r="BB58" i="1"/>
  <c r="BA58" i="1"/>
  <c r="AZ58" i="1"/>
  <c r="BD57" i="1"/>
  <c r="BC57" i="1"/>
  <c r="BA57" i="1"/>
  <c r="AZ57" i="1"/>
  <c r="BD56" i="1"/>
  <c r="BC56" i="1"/>
  <c r="BA56" i="1"/>
  <c r="AZ56" i="1"/>
  <c r="BE55" i="1"/>
  <c r="BD55" i="1"/>
  <c r="BC55" i="1"/>
  <c r="BB55" i="1"/>
  <c r="BA55" i="1"/>
  <c r="AZ55" i="1"/>
  <c r="BE54" i="1"/>
  <c r="BD54" i="1"/>
  <c r="BC54" i="1"/>
  <c r="BB54" i="1"/>
  <c r="BA54" i="1"/>
  <c r="AZ54" i="1"/>
  <c r="BE53" i="1"/>
  <c r="BD53" i="1"/>
  <c r="BC53" i="1"/>
  <c r="BB53" i="1"/>
  <c r="BA53" i="1"/>
  <c r="AZ53" i="1"/>
  <c r="BD52" i="1"/>
  <c r="BC52" i="1"/>
  <c r="BA52" i="1"/>
  <c r="AZ52" i="1"/>
  <c r="BD51" i="1"/>
  <c r="BC51" i="1"/>
  <c r="BA51" i="1"/>
  <c r="AZ51" i="1"/>
  <c r="BE50" i="1"/>
  <c r="BD50" i="1"/>
  <c r="BC50" i="1"/>
  <c r="BB50" i="1"/>
  <c r="BA50" i="1"/>
  <c r="AZ50" i="1"/>
  <c r="BE49" i="1"/>
  <c r="BD49" i="1"/>
  <c r="BC49" i="1"/>
  <c r="BB49" i="1"/>
  <c r="BA49" i="1"/>
  <c r="AZ49" i="1"/>
  <c r="BD48" i="1"/>
  <c r="BC48" i="1"/>
  <c r="BA48" i="1"/>
  <c r="AZ48" i="1"/>
  <c r="BD47" i="1"/>
  <c r="BC47" i="1"/>
  <c r="BA47" i="1"/>
  <c r="AZ47" i="1"/>
  <c r="BE46" i="1"/>
  <c r="BD46" i="1"/>
  <c r="BC46" i="1"/>
  <c r="BB46" i="1"/>
  <c r="BA46" i="1"/>
  <c r="AZ46" i="1"/>
  <c r="BD45" i="1"/>
  <c r="BC45" i="1"/>
  <c r="BA45" i="1"/>
  <c r="AZ45" i="1"/>
  <c r="BE44" i="1"/>
  <c r="BD44" i="1"/>
  <c r="BC44" i="1"/>
  <c r="BB44" i="1"/>
  <c r="BA44" i="1"/>
  <c r="AZ44" i="1"/>
  <c r="BD43" i="1"/>
  <c r="BC43" i="1"/>
  <c r="BA43" i="1"/>
  <c r="AZ43" i="1"/>
  <c r="BD42" i="1"/>
  <c r="BC42" i="1"/>
  <c r="BD41" i="1"/>
  <c r="BC41" i="1"/>
  <c r="BA41" i="1"/>
  <c r="AZ41" i="1"/>
  <c r="BD40" i="1"/>
  <c r="BC40" i="1"/>
  <c r="BA40" i="1"/>
  <c r="AZ40" i="1"/>
  <c r="BD39" i="1"/>
  <c r="BC39" i="1"/>
  <c r="BA39" i="1"/>
  <c r="AZ39" i="1"/>
  <c r="BD38" i="1"/>
  <c r="BC38" i="1"/>
  <c r="BA38" i="1"/>
  <c r="AZ38" i="1"/>
  <c r="BD37" i="1"/>
  <c r="BC37" i="1"/>
  <c r="BA37" i="1"/>
  <c r="AZ37" i="1"/>
  <c r="BD36" i="1"/>
  <c r="BC36" i="1"/>
  <c r="BA36" i="1"/>
  <c r="AZ36" i="1"/>
  <c r="BD32" i="1"/>
  <c r="BC32" i="1"/>
  <c r="BA32" i="1"/>
  <c r="AZ32" i="1"/>
  <c r="BD31" i="1"/>
  <c r="BC31" i="1"/>
  <c r="BA31" i="1"/>
  <c r="AZ31" i="1"/>
  <c r="BD30" i="1"/>
  <c r="BC30" i="1"/>
  <c r="BA30" i="1"/>
  <c r="AZ30" i="1"/>
  <c r="BC29" i="1"/>
  <c r="BA29" i="1"/>
  <c r="AZ29" i="1"/>
  <c r="BD28" i="1"/>
  <c r="BC28" i="1"/>
  <c r="BA28" i="1"/>
  <c r="AZ28" i="1"/>
  <c r="BD27" i="1"/>
  <c r="BC27" i="1"/>
  <c r="BA27" i="1"/>
  <c r="AZ27" i="1"/>
  <c r="BD26" i="1"/>
  <c r="BC26" i="1"/>
  <c r="BA26" i="1"/>
  <c r="AZ26" i="1"/>
  <c r="BD25" i="1"/>
  <c r="BC25" i="1"/>
  <c r="BA25" i="1"/>
  <c r="AZ25" i="1"/>
  <c r="BD24" i="1"/>
  <c r="BC24" i="1"/>
  <c r="BA24" i="1"/>
  <c r="AZ24" i="1"/>
  <c r="BD23" i="1"/>
  <c r="BC23" i="1"/>
  <c r="BA23" i="1"/>
  <c r="AZ23" i="1"/>
  <c r="BD22" i="1"/>
  <c r="BC22" i="1"/>
  <c r="BA22" i="1"/>
  <c r="AZ22" i="1"/>
  <c r="BD21" i="1"/>
  <c r="BC21" i="1"/>
  <c r="BA21" i="1"/>
  <c r="AZ21" i="1"/>
  <c r="BE20" i="1"/>
  <c r="BD20" i="1"/>
  <c r="BC20" i="1"/>
  <c r="BB20" i="1"/>
  <c r="BA20" i="1"/>
  <c r="AZ20" i="1"/>
  <c r="BE19" i="1"/>
  <c r="BD19" i="1"/>
  <c r="BC19" i="1"/>
  <c r="BB19" i="1"/>
  <c r="BA19" i="1"/>
  <c r="AZ19" i="1"/>
  <c r="BD18" i="1"/>
  <c r="BC18" i="1"/>
  <c r="BA18" i="1"/>
  <c r="AZ18" i="1"/>
  <c r="BD17" i="1"/>
  <c r="BC17" i="1"/>
  <c r="BA17" i="1"/>
  <c r="AZ17" i="1"/>
  <c r="BD16" i="1"/>
  <c r="BC16" i="1"/>
  <c r="BA16" i="1"/>
  <c r="AZ16" i="1"/>
  <c r="BC15" i="1"/>
  <c r="BA15" i="1"/>
  <c r="AZ15" i="1"/>
  <c r="BD14" i="1"/>
  <c r="BC14" i="1"/>
  <c r="BA14" i="1"/>
  <c r="AZ14" i="1"/>
  <c r="BD13" i="1"/>
  <c r="BC13" i="1"/>
  <c r="BA13" i="1"/>
  <c r="AZ13" i="1"/>
  <c r="BD12" i="1"/>
  <c r="BC12" i="1"/>
  <c r="BA12" i="1"/>
  <c r="AZ12" i="1"/>
  <c r="BD11" i="1"/>
  <c r="BC11" i="1"/>
  <c r="BA11" i="1"/>
  <c r="AZ11" i="1"/>
  <c r="BD10" i="1"/>
  <c r="BC10" i="1"/>
  <c r="BA10" i="1"/>
  <c r="AZ10" i="1"/>
  <c r="BD9" i="1"/>
  <c r="BC9" i="1"/>
  <c r="BA9" i="1"/>
  <c r="AZ9" i="1"/>
  <c r="BD8" i="1"/>
  <c r="BA8" i="1"/>
  <c r="AZ8" i="1"/>
  <c r="BD7" i="1"/>
  <c r="BC7" i="1"/>
  <c r="AZ7" i="1"/>
  <c r="BD6" i="1"/>
  <c r="BC6" i="1"/>
  <c r="BA6" i="1"/>
  <c r="AZ6" i="1"/>
  <c r="BD5" i="1"/>
  <c r="BC5" i="1"/>
  <c r="BA5" i="1"/>
  <c r="AZ5" i="1"/>
  <c r="BD4" i="1"/>
  <c r="BC4" i="1"/>
  <c r="BA4" i="1"/>
  <c r="AZ4" i="1"/>
  <c r="Q6" i="1"/>
  <c r="T6" i="1"/>
  <c r="U6" i="1"/>
  <c r="V6" i="1"/>
  <c r="W6" i="1"/>
  <c r="X6" i="1"/>
  <c r="Y6" i="1"/>
  <c r="AQ19" i="1"/>
  <c r="AQ20" i="1"/>
  <c r="AQ44" i="1"/>
  <c r="AQ46" i="1"/>
  <c r="AQ49" i="1"/>
  <c r="AQ50" i="1"/>
  <c r="AQ53" i="1"/>
  <c r="AQ54" i="1"/>
  <c r="AQ55" i="1"/>
  <c r="AQ58" i="1"/>
  <c r="AQ59" i="1"/>
  <c r="AQ60" i="1"/>
  <c r="AQ61" i="1"/>
  <c r="AQ62" i="1"/>
  <c r="AQ74" i="1"/>
  <c r="AQ75" i="1"/>
  <c r="AQ76" i="1"/>
  <c r="AQ84" i="1"/>
  <c r="AQ89" i="1"/>
  <c r="AQ92" i="1"/>
  <c r="AQ93" i="1"/>
  <c r="AQ94" i="1"/>
  <c r="AQ96" i="1"/>
  <c r="AQ102" i="1"/>
  <c r="AQ105" i="1"/>
  <c r="AQ106" i="1"/>
  <c r="AQ107" i="1"/>
  <c r="AQ108" i="1"/>
  <c r="AQ109" i="1"/>
  <c r="AQ110" i="1"/>
  <c r="AQ111" i="1"/>
  <c r="AQ112" i="1"/>
  <c r="AQ113" i="1"/>
  <c r="AQ114" i="1"/>
  <c r="AQ115" i="1"/>
  <c r="AP37" i="1"/>
  <c r="AP36" i="1"/>
  <c r="AP32" i="1"/>
  <c r="AP4" i="1"/>
  <c r="AO37" i="1"/>
  <c r="AO36" i="1"/>
  <c r="AO32" i="1"/>
  <c r="AO4" i="1"/>
  <c r="AM37" i="1"/>
  <c r="AM36" i="1"/>
  <c r="AM32" i="1"/>
  <c r="AL32" i="1"/>
  <c r="AM4" i="1"/>
  <c r="AL37" i="1"/>
  <c r="AL36" i="1"/>
  <c r="AL9" i="1"/>
  <c r="AL8" i="1"/>
  <c r="AL7" i="1"/>
  <c r="AL6" i="1"/>
  <c r="AL5" i="1"/>
  <c r="AM6" i="1"/>
  <c r="AM5" i="1"/>
  <c r="AR32" i="1"/>
  <c r="BE104" i="1"/>
  <c r="P109" i="8"/>
  <c r="BB104" i="1" s="1"/>
  <c r="BE103" i="1"/>
  <c r="P108" i="8"/>
  <c r="BB103" i="1" s="1"/>
  <c r="BE101" i="1"/>
  <c r="P106" i="8"/>
  <c r="BB101" i="1" s="1"/>
  <c r="BE100" i="1"/>
  <c r="P105" i="8"/>
  <c r="BB100" i="1" s="1"/>
  <c r="P104" i="8"/>
  <c r="BB99" i="1" s="1"/>
  <c r="BE98" i="1"/>
  <c r="P103" i="8"/>
  <c r="BB98" i="1" s="1"/>
  <c r="BE97" i="1"/>
  <c r="P102" i="8"/>
  <c r="BB97" i="1" s="1"/>
  <c r="BE95" i="1"/>
  <c r="P100" i="8"/>
  <c r="BB95" i="1" s="1"/>
  <c r="BD94" i="1"/>
  <c r="O99" i="8"/>
  <c r="BA94" i="1" s="1"/>
  <c r="BE91" i="1"/>
  <c r="P96" i="8"/>
  <c r="BB91" i="1" s="1"/>
  <c r="P95" i="8"/>
  <c r="BB90" i="1" s="1"/>
  <c r="BE88" i="1"/>
  <c r="P93" i="8"/>
  <c r="BB88" i="1" s="1"/>
  <c r="BE87" i="1"/>
  <c r="P92" i="8"/>
  <c r="BB87" i="1" s="1"/>
  <c r="BE86" i="1"/>
  <c r="P91" i="8"/>
  <c r="BB86" i="1" s="1"/>
  <c r="BE85" i="1"/>
  <c r="P90" i="8"/>
  <c r="BB85" i="1" s="1"/>
  <c r="BE83" i="1"/>
  <c r="P88" i="8"/>
  <c r="BB83" i="1" s="1"/>
  <c r="BE82" i="1"/>
  <c r="P87" i="8"/>
  <c r="BB82" i="1" s="1"/>
  <c r="BE81" i="1"/>
  <c r="P86" i="8"/>
  <c r="BB81" i="1" s="1"/>
  <c r="BE80" i="1"/>
  <c r="P85" i="8"/>
  <c r="BB80" i="1" s="1"/>
  <c r="BE79" i="1"/>
  <c r="P84" i="8"/>
  <c r="BB79" i="1" s="1"/>
  <c r="BE78" i="1"/>
  <c r="P83" i="8"/>
  <c r="BB78" i="1" s="1"/>
  <c r="P82" i="8"/>
  <c r="BB77" i="1" s="1"/>
  <c r="BE73" i="1"/>
  <c r="P78" i="8"/>
  <c r="BB73" i="1" s="1"/>
  <c r="BE72" i="1"/>
  <c r="P77" i="8"/>
  <c r="BB72" i="1" s="1"/>
  <c r="BE71" i="1"/>
  <c r="P76" i="8"/>
  <c r="BB71" i="1" s="1"/>
  <c r="BE70" i="1"/>
  <c r="P75" i="8"/>
  <c r="BB70" i="1" s="1"/>
  <c r="R74" i="8"/>
  <c r="BE69" i="1" s="1"/>
  <c r="P74" i="8"/>
  <c r="BB69" i="1" s="1"/>
  <c r="BE68" i="1"/>
  <c r="P73" i="8"/>
  <c r="BB68" i="1" s="1"/>
  <c r="BE67" i="1"/>
  <c r="P72" i="8"/>
  <c r="BB67" i="1" s="1"/>
  <c r="BE66" i="1"/>
  <c r="P71" i="8"/>
  <c r="BB66" i="1" s="1"/>
  <c r="BE65" i="1"/>
  <c r="P70" i="8"/>
  <c r="BB65" i="1" s="1"/>
  <c r="BE64" i="1"/>
  <c r="P69" i="8"/>
  <c r="BB64" i="1" s="1"/>
  <c r="BE63" i="1"/>
  <c r="P68" i="8"/>
  <c r="BB63" i="1" s="1"/>
  <c r="BE57" i="1"/>
  <c r="P62" i="8"/>
  <c r="BB57" i="1" s="1"/>
  <c r="BE56" i="1"/>
  <c r="P61" i="8"/>
  <c r="BB56" i="1" s="1"/>
  <c r="BE52" i="1"/>
  <c r="P57" i="8"/>
  <c r="BB52" i="1" s="1"/>
  <c r="BE51" i="1"/>
  <c r="P56" i="8"/>
  <c r="BB51" i="1" s="1"/>
  <c r="BE48" i="1"/>
  <c r="P53" i="8"/>
  <c r="BB48" i="1" s="1"/>
  <c r="BE47" i="1"/>
  <c r="P52" i="8"/>
  <c r="BB47" i="1" s="1"/>
  <c r="BE45" i="1"/>
  <c r="P50" i="8"/>
  <c r="BB45" i="1" s="1"/>
  <c r="BE43" i="1"/>
  <c r="P48" i="8"/>
  <c r="BB43" i="1" s="1"/>
  <c r="BE42" i="1"/>
  <c r="P47" i="8"/>
  <c r="BB42" i="1" s="1"/>
  <c r="BE41" i="1"/>
  <c r="P46" i="8"/>
  <c r="BB41" i="1" s="1"/>
  <c r="BE40" i="1"/>
  <c r="P45" i="8"/>
  <c r="BB40" i="1" s="1"/>
  <c r="BE39" i="1"/>
  <c r="P44" i="8"/>
  <c r="BB39" i="1" s="1"/>
  <c r="BE38" i="1"/>
  <c r="P43" i="8"/>
  <c r="BB38" i="1" s="1"/>
  <c r="BE37" i="1"/>
  <c r="P42" i="8"/>
  <c r="BB37" i="1" s="1"/>
  <c r="P41" i="8"/>
  <c r="P40" i="8"/>
  <c r="P39" i="8"/>
  <c r="P38" i="8"/>
  <c r="BE36" i="1"/>
  <c r="P36" i="8"/>
  <c r="BB36" i="1" s="1"/>
  <c r="P35" i="8"/>
  <c r="P34" i="8"/>
  <c r="P33" i="8"/>
  <c r="BE32" i="1"/>
  <c r="P32" i="8"/>
  <c r="BB32" i="1" s="1"/>
  <c r="BE31" i="1"/>
  <c r="P31" i="8"/>
  <c r="BB31" i="1" s="1"/>
  <c r="BE30" i="1"/>
  <c r="P30" i="8"/>
  <c r="BB30" i="1" s="1"/>
  <c r="P29" i="8"/>
  <c r="BB29" i="1" s="1"/>
  <c r="BE28" i="1"/>
  <c r="P28" i="8"/>
  <c r="BB28" i="1" s="1"/>
  <c r="BE27" i="1"/>
  <c r="P27" i="8"/>
  <c r="BB27" i="1" s="1"/>
  <c r="BE26" i="1"/>
  <c r="P26" i="8"/>
  <c r="BB26" i="1" s="1"/>
  <c r="BE25" i="1"/>
  <c r="P25" i="8"/>
  <c r="BB25" i="1" s="1"/>
  <c r="BE24" i="1"/>
  <c r="P24" i="8"/>
  <c r="BB24" i="1" s="1"/>
  <c r="BE23" i="1"/>
  <c r="P23" i="8"/>
  <c r="BB23" i="1" s="1"/>
  <c r="BE22" i="1"/>
  <c r="P22" i="8"/>
  <c r="BB22" i="1" s="1"/>
  <c r="BE21" i="1"/>
  <c r="P21" i="8"/>
  <c r="BB21" i="1" s="1"/>
  <c r="BE18" i="1"/>
  <c r="P18" i="8"/>
  <c r="BB18" i="1" s="1"/>
  <c r="BE17" i="1"/>
  <c r="P17" i="8"/>
  <c r="BB17" i="1" s="1"/>
  <c r="BE16" i="1"/>
  <c r="P16" i="8"/>
  <c r="BB16" i="1" s="1"/>
  <c r="P15" i="8"/>
  <c r="BB15" i="1" s="1"/>
  <c r="BE14" i="1"/>
  <c r="P14" i="8"/>
  <c r="BB14" i="1" s="1"/>
  <c r="BE13" i="1"/>
  <c r="P13" i="8"/>
  <c r="BB13" i="1" s="1"/>
  <c r="BE12" i="1"/>
  <c r="P12" i="8"/>
  <c r="BB12" i="1" s="1"/>
  <c r="BE11" i="1"/>
  <c r="P11" i="8"/>
  <c r="BB11" i="1" s="1"/>
  <c r="BE10" i="1"/>
  <c r="P10" i="8"/>
  <c r="BB10" i="1" s="1"/>
  <c r="BE9" i="1"/>
  <c r="P9" i="8"/>
  <c r="BB9" i="1" s="1"/>
  <c r="BE8" i="1"/>
  <c r="P8" i="8"/>
  <c r="BB8" i="1" s="1"/>
  <c r="BE7" i="1"/>
  <c r="O7" i="8"/>
  <c r="BE6" i="1"/>
  <c r="P6" i="8"/>
  <c r="BB6" i="1" s="1"/>
  <c r="BE5" i="1"/>
  <c r="P5" i="8"/>
  <c r="BB5" i="1" s="1"/>
  <c r="BE4" i="1"/>
  <c r="P4" i="8"/>
  <c r="BB4" i="1" s="1"/>
  <c r="R100" i="6"/>
  <c r="R4" i="6"/>
  <c r="S4" i="5"/>
  <c r="AQ4" i="1" s="1"/>
  <c r="BE29" i="1" l="1"/>
  <c r="BD29" i="1"/>
  <c r="BE15" i="1"/>
  <c r="BD15" i="1"/>
  <c r="BE99" i="1"/>
  <c r="BD99" i="1"/>
  <c r="P7" i="8"/>
  <c r="BB7" i="1" s="1"/>
  <c r="BA7" i="1"/>
  <c r="BE77" i="1"/>
  <c r="BD77" i="1"/>
  <c r="BD103" i="1"/>
  <c r="BE90" i="1"/>
  <c r="BC90" i="1"/>
  <c r="BD69" i="1"/>
  <c r="Q32" i="1"/>
  <c r="R32" i="1"/>
  <c r="T32" i="1"/>
  <c r="U32" i="1"/>
  <c r="W32" i="1"/>
  <c r="X32" i="1"/>
  <c r="Y32" i="1"/>
  <c r="AA32" i="1"/>
  <c r="AB32" i="1"/>
  <c r="AD32" i="1"/>
  <c r="AE32" i="1"/>
  <c r="AF32" i="1"/>
  <c r="AH32" i="1"/>
  <c r="AI32" i="1"/>
  <c r="AK32" i="1"/>
  <c r="AS32" i="1"/>
  <c r="AT32" i="1"/>
  <c r="AU32" i="1"/>
  <c r="AV32" i="1"/>
  <c r="AW32" i="1"/>
  <c r="AX32" i="1"/>
  <c r="AY32" i="1"/>
  <c r="Q36" i="1"/>
  <c r="R36" i="1"/>
  <c r="T36" i="1"/>
  <c r="U36" i="1"/>
  <c r="W36" i="1"/>
  <c r="X36" i="1"/>
  <c r="Y36" i="1"/>
  <c r="AA36" i="1"/>
  <c r="AB36" i="1"/>
  <c r="AD36" i="1"/>
  <c r="AE36" i="1"/>
  <c r="AF36" i="1"/>
  <c r="AH36" i="1"/>
  <c r="AI36" i="1"/>
  <c r="AK36" i="1"/>
  <c r="AR36" i="1"/>
  <c r="AS36" i="1"/>
  <c r="AT36" i="1"/>
  <c r="AU36" i="1"/>
  <c r="AV36" i="1"/>
  <c r="AW36" i="1"/>
  <c r="AX36" i="1"/>
  <c r="AY36" i="1"/>
  <c r="B7" i="7"/>
  <c r="R109" i="6" l="1"/>
  <c r="AW104" i="1" s="1"/>
  <c r="O100" i="6"/>
  <c r="AT95" i="1" s="1"/>
  <c r="R96" i="6"/>
  <c r="AW91" i="1" s="1"/>
  <c r="O94" i="6"/>
  <c r="R84" i="6"/>
  <c r="AW79" i="1" s="1"/>
  <c r="R74" i="6"/>
  <c r="AW69" i="1" s="1"/>
  <c r="R29" i="6"/>
  <c r="R26" i="6"/>
  <c r="AW26" i="1" s="1"/>
  <c r="R25" i="6"/>
  <c r="AW25" i="1" s="1"/>
  <c r="R23" i="6"/>
  <c r="AW23" i="1" s="1"/>
  <c r="R21" i="6"/>
  <c r="AW21" i="1" s="1"/>
  <c r="R16" i="6"/>
  <c r="AW16" i="1" s="1"/>
  <c r="R14" i="6"/>
  <c r="AW14" i="1" s="1"/>
  <c r="R13" i="6"/>
  <c r="AW13" i="1" s="1"/>
  <c r="R12" i="6"/>
  <c r="AW12" i="1" s="1"/>
  <c r="R10" i="6"/>
  <c r="AW10" i="1" s="1"/>
  <c r="R7" i="6"/>
  <c r="AW7" i="1" s="1"/>
  <c r="AW4" i="1"/>
  <c r="U108" i="5"/>
  <c r="U104" i="5"/>
  <c r="U99" i="5"/>
  <c r="R99" i="5" s="1"/>
  <c r="AP94" i="1" s="1"/>
  <c r="U82" i="5"/>
  <c r="U74" i="5"/>
  <c r="R74" i="5" s="1"/>
  <c r="U29" i="5"/>
  <c r="R29" i="5" s="1"/>
  <c r="U15" i="5"/>
  <c r="S109" i="5"/>
  <c r="AQ104" i="1" s="1"/>
  <c r="P109" i="5"/>
  <c r="R108" i="5"/>
  <c r="S108" i="5" s="1"/>
  <c r="AQ103" i="1" s="1"/>
  <c r="P108" i="5"/>
  <c r="S106" i="5"/>
  <c r="AQ101" i="1" s="1"/>
  <c r="P106" i="5"/>
  <c r="AN101" i="1" s="1"/>
  <c r="S105" i="5"/>
  <c r="AQ100" i="1" s="1"/>
  <c r="P105" i="5"/>
  <c r="R104" i="5"/>
  <c r="S104" i="5" s="1"/>
  <c r="AQ99" i="1" s="1"/>
  <c r="P104" i="5"/>
  <c r="AN99" i="1" s="1"/>
  <c r="S103" i="5"/>
  <c r="AQ98" i="1" s="1"/>
  <c r="P103" i="5"/>
  <c r="S102" i="5"/>
  <c r="AQ97" i="1" s="1"/>
  <c r="P102" i="5"/>
  <c r="AN97" i="1" s="1"/>
  <c r="S100" i="5"/>
  <c r="AQ95" i="1" s="1"/>
  <c r="P100" i="5"/>
  <c r="O99" i="5"/>
  <c r="S96" i="5"/>
  <c r="AQ91" i="1" s="1"/>
  <c r="P96" i="5"/>
  <c r="AN91" i="1" s="1"/>
  <c r="Q95" i="5"/>
  <c r="S95" i="5" s="1"/>
  <c r="AQ90" i="1" s="1"/>
  <c r="P95" i="5"/>
  <c r="AN90" i="1" s="1"/>
  <c r="S93" i="5"/>
  <c r="AQ88" i="1" s="1"/>
  <c r="P93" i="5"/>
  <c r="AN88" i="1" s="1"/>
  <c r="S92" i="5"/>
  <c r="AQ87" i="1" s="1"/>
  <c r="P92" i="5"/>
  <c r="S91" i="5"/>
  <c r="AQ86" i="1" s="1"/>
  <c r="P91" i="5"/>
  <c r="AN86" i="1" s="1"/>
  <c r="S90" i="5"/>
  <c r="AQ85" i="1" s="1"/>
  <c r="P90" i="5"/>
  <c r="AN85" i="1" s="1"/>
  <c r="S88" i="5"/>
  <c r="AQ83" i="1" s="1"/>
  <c r="P88" i="5"/>
  <c r="AN83" i="1" s="1"/>
  <c r="S87" i="5"/>
  <c r="AQ82" i="1" s="1"/>
  <c r="P87" i="5"/>
  <c r="AN82" i="1" s="1"/>
  <c r="S86" i="5"/>
  <c r="AQ81" i="1" s="1"/>
  <c r="P86" i="5"/>
  <c r="AN81" i="1" s="1"/>
  <c r="S85" i="5"/>
  <c r="AQ80" i="1" s="1"/>
  <c r="P85" i="5"/>
  <c r="AN80" i="1" s="1"/>
  <c r="S84" i="5"/>
  <c r="AQ79" i="1" s="1"/>
  <c r="P84" i="5"/>
  <c r="AN79" i="1" s="1"/>
  <c r="S83" i="5"/>
  <c r="AQ78" i="1" s="1"/>
  <c r="P83" i="5"/>
  <c r="AN78" i="1" s="1"/>
  <c r="R82" i="5"/>
  <c r="S82" i="5" s="1"/>
  <c r="AQ77" i="1" s="1"/>
  <c r="P82" i="5"/>
  <c r="AN77" i="1" s="1"/>
  <c r="S78" i="5"/>
  <c r="AQ73" i="1" s="1"/>
  <c r="P78" i="5"/>
  <c r="S77" i="5"/>
  <c r="AQ72" i="1" s="1"/>
  <c r="P77" i="5"/>
  <c r="AN72" i="1" s="1"/>
  <c r="S76" i="5"/>
  <c r="AQ71" i="1" s="1"/>
  <c r="P76" i="5"/>
  <c r="S75" i="5"/>
  <c r="AQ70" i="1" s="1"/>
  <c r="P75" i="5"/>
  <c r="AN70" i="1" s="1"/>
  <c r="P74" i="5"/>
  <c r="S73" i="5"/>
  <c r="AQ68" i="1" s="1"/>
  <c r="P73" i="5"/>
  <c r="AN68" i="1" s="1"/>
  <c r="S72" i="5"/>
  <c r="AQ67" i="1" s="1"/>
  <c r="P72" i="5"/>
  <c r="AN67" i="1" s="1"/>
  <c r="S71" i="5"/>
  <c r="AQ66" i="1" s="1"/>
  <c r="P71" i="5"/>
  <c r="AN66" i="1" s="1"/>
  <c r="S70" i="5"/>
  <c r="AQ65" i="1" s="1"/>
  <c r="P70" i="5"/>
  <c r="S69" i="5"/>
  <c r="AQ64" i="1" s="1"/>
  <c r="P69" i="5"/>
  <c r="AN64" i="1" s="1"/>
  <c r="S68" i="5"/>
  <c r="AQ63" i="1" s="1"/>
  <c r="P68" i="5"/>
  <c r="AN63" i="1" s="1"/>
  <c r="S62" i="5"/>
  <c r="AQ57" i="1" s="1"/>
  <c r="P62" i="5"/>
  <c r="AN57" i="1" s="1"/>
  <c r="S61" i="5"/>
  <c r="AQ56" i="1" s="1"/>
  <c r="P61" i="5"/>
  <c r="AN56" i="1" s="1"/>
  <c r="S57" i="5"/>
  <c r="AQ52" i="1" s="1"/>
  <c r="P57" i="5"/>
  <c r="AN52" i="1" s="1"/>
  <c r="S56" i="5"/>
  <c r="AQ51" i="1" s="1"/>
  <c r="P56" i="5"/>
  <c r="AN51" i="1" s="1"/>
  <c r="S53" i="5"/>
  <c r="AQ48" i="1" s="1"/>
  <c r="P53" i="5"/>
  <c r="AN48" i="1" s="1"/>
  <c r="S52" i="5"/>
  <c r="AQ47" i="1" s="1"/>
  <c r="P52" i="5"/>
  <c r="S50" i="5"/>
  <c r="AQ45" i="1" s="1"/>
  <c r="P50" i="5"/>
  <c r="AN45" i="1" s="1"/>
  <c r="S48" i="5"/>
  <c r="AQ43" i="1" s="1"/>
  <c r="P48" i="5"/>
  <c r="AN43" i="1" s="1"/>
  <c r="S47" i="5"/>
  <c r="AQ42" i="1" s="1"/>
  <c r="P47" i="5"/>
  <c r="AN42" i="1" s="1"/>
  <c r="S46" i="5"/>
  <c r="AQ41" i="1" s="1"/>
  <c r="P46" i="5"/>
  <c r="S45" i="5"/>
  <c r="AQ40" i="1" s="1"/>
  <c r="P45" i="5"/>
  <c r="AN40" i="1" s="1"/>
  <c r="S44" i="5"/>
  <c r="AQ39" i="1" s="1"/>
  <c r="P44" i="5"/>
  <c r="AN39" i="1" s="1"/>
  <c r="S43" i="5"/>
  <c r="AQ38" i="1" s="1"/>
  <c r="P43" i="5"/>
  <c r="AN38" i="1" s="1"/>
  <c r="S42" i="5"/>
  <c r="AQ37" i="1" s="1"/>
  <c r="P42" i="5"/>
  <c r="AN37" i="1" s="1"/>
  <c r="S41" i="5"/>
  <c r="P41" i="5"/>
  <c r="S40" i="5"/>
  <c r="P40" i="5"/>
  <c r="S39" i="5"/>
  <c r="P39" i="5"/>
  <c r="S38" i="5"/>
  <c r="P38" i="5"/>
  <c r="S36" i="5"/>
  <c r="AQ36" i="1" s="1"/>
  <c r="P36" i="5"/>
  <c r="AN36" i="1" s="1"/>
  <c r="S35" i="5"/>
  <c r="P35" i="5"/>
  <c r="S34" i="5"/>
  <c r="P34" i="5"/>
  <c r="S33" i="5"/>
  <c r="P33" i="5"/>
  <c r="S32" i="5"/>
  <c r="AQ32" i="1" s="1"/>
  <c r="P32" i="5"/>
  <c r="AN32" i="1" s="1"/>
  <c r="S31" i="5"/>
  <c r="AQ31" i="1" s="1"/>
  <c r="P31" i="5"/>
  <c r="AN31" i="1" s="1"/>
  <c r="S30" i="5"/>
  <c r="AQ30" i="1" s="1"/>
  <c r="P30" i="5"/>
  <c r="AN30" i="1" s="1"/>
  <c r="P29" i="5"/>
  <c r="AN29" i="1" s="1"/>
  <c r="S28" i="5"/>
  <c r="AQ28" i="1" s="1"/>
  <c r="P28" i="5"/>
  <c r="S27" i="5"/>
  <c r="AQ27" i="1" s="1"/>
  <c r="P27" i="5"/>
  <c r="AN27" i="1" s="1"/>
  <c r="S26" i="5"/>
  <c r="AQ26" i="1" s="1"/>
  <c r="P26" i="5"/>
  <c r="S25" i="5"/>
  <c r="AQ25" i="1" s="1"/>
  <c r="P25" i="5"/>
  <c r="AN25" i="1" s="1"/>
  <c r="S24" i="5"/>
  <c r="AQ24" i="1" s="1"/>
  <c r="P24" i="5"/>
  <c r="S23" i="5"/>
  <c r="AQ23" i="1" s="1"/>
  <c r="P23" i="5"/>
  <c r="AN23" i="1" s="1"/>
  <c r="S22" i="5"/>
  <c r="AQ22" i="1" s="1"/>
  <c r="P22" i="5"/>
  <c r="S21" i="5"/>
  <c r="AQ21" i="1" s="1"/>
  <c r="P21" i="5"/>
  <c r="AN21" i="1" s="1"/>
  <c r="S18" i="5"/>
  <c r="AQ18" i="1" s="1"/>
  <c r="P18" i="5"/>
  <c r="S17" i="5"/>
  <c r="AQ17" i="1" s="1"/>
  <c r="P17" i="5"/>
  <c r="AN17" i="1" s="1"/>
  <c r="S16" i="5"/>
  <c r="AQ16" i="1" s="1"/>
  <c r="P16" i="5"/>
  <c r="R15" i="5"/>
  <c r="S15" i="5" s="1"/>
  <c r="AQ15" i="1" s="1"/>
  <c r="P15" i="5"/>
  <c r="AN15" i="1" s="1"/>
  <c r="S14" i="5"/>
  <c r="AQ14" i="1" s="1"/>
  <c r="P14" i="5"/>
  <c r="S13" i="5"/>
  <c r="AQ13" i="1" s="1"/>
  <c r="P13" i="5"/>
  <c r="AN13" i="1" s="1"/>
  <c r="S12" i="5"/>
  <c r="AQ12" i="1" s="1"/>
  <c r="P12" i="5"/>
  <c r="S11" i="5"/>
  <c r="AQ11" i="1" s="1"/>
  <c r="P11" i="5"/>
  <c r="AN11" i="1" s="1"/>
  <c r="S10" i="5"/>
  <c r="AQ10" i="1" s="1"/>
  <c r="P10" i="5"/>
  <c r="S9" i="5"/>
  <c r="AQ9" i="1" s="1"/>
  <c r="P9" i="5"/>
  <c r="AN9" i="1" s="1"/>
  <c r="S8" i="5"/>
  <c r="AQ8" i="1" s="1"/>
  <c r="P8" i="5"/>
  <c r="S7" i="5"/>
  <c r="O7" i="5"/>
  <c r="S6" i="5"/>
  <c r="AQ6" i="1" s="1"/>
  <c r="P6" i="5"/>
  <c r="S5" i="5"/>
  <c r="AQ5" i="1" s="1"/>
  <c r="P5" i="5"/>
  <c r="AN5" i="1" s="1"/>
  <c r="P4" i="5"/>
  <c r="AN4" i="1" s="1"/>
  <c r="W97" i="1"/>
  <c r="W96" i="1"/>
  <c r="P52" i="4"/>
  <c r="AG47" i="1" s="1"/>
  <c r="P53" i="4"/>
  <c r="AG48" i="1" s="1"/>
  <c r="P54" i="4"/>
  <c r="AG49" i="1" s="1"/>
  <c r="P55" i="4"/>
  <c r="P56" i="4"/>
  <c r="AG51" i="1" s="1"/>
  <c r="P57" i="4"/>
  <c r="P58" i="4"/>
  <c r="AG53" i="1" s="1"/>
  <c r="P59" i="4"/>
  <c r="AG54" i="1" s="1"/>
  <c r="P60" i="4"/>
  <c r="AG55" i="1" s="1"/>
  <c r="P61" i="4"/>
  <c r="AG56" i="1" s="1"/>
  <c r="P62" i="4"/>
  <c r="AG57" i="1" s="1"/>
  <c r="P63" i="4"/>
  <c r="AG58" i="1" s="1"/>
  <c r="P64" i="4"/>
  <c r="AG59" i="1" s="1"/>
  <c r="P65" i="4"/>
  <c r="AG60" i="1" s="1"/>
  <c r="P66" i="4"/>
  <c r="AG61" i="1" s="1"/>
  <c r="P67" i="4"/>
  <c r="AG62" i="1" s="1"/>
  <c r="P68" i="4"/>
  <c r="AG63" i="1" s="1"/>
  <c r="P69" i="4"/>
  <c r="AG64" i="1" s="1"/>
  <c r="P70" i="4"/>
  <c r="AG65" i="1" s="1"/>
  <c r="P71" i="4"/>
  <c r="AG66" i="1" s="1"/>
  <c r="P72" i="4"/>
  <c r="AG67" i="1" s="1"/>
  <c r="P73" i="4"/>
  <c r="AG68" i="1" s="1"/>
  <c r="P74" i="4"/>
  <c r="AG69" i="1" s="1"/>
  <c r="P75" i="4"/>
  <c r="AG70" i="1" s="1"/>
  <c r="P76" i="4"/>
  <c r="AG71" i="1" s="1"/>
  <c r="P77" i="4"/>
  <c r="AG72" i="1" s="1"/>
  <c r="P78" i="4"/>
  <c r="AG73" i="1" s="1"/>
  <c r="P79" i="4"/>
  <c r="AG74" i="1" s="1"/>
  <c r="P80" i="4"/>
  <c r="AG75" i="1" s="1"/>
  <c r="P81" i="4"/>
  <c r="AG76" i="1" s="1"/>
  <c r="P82" i="4"/>
  <c r="AG77" i="1" s="1"/>
  <c r="P83" i="4"/>
  <c r="AG78" i="1" s="1"/>
  <c r="P84" i="4"/>
  <c r="AG79" i="1" s="1"/>
  <c r="P85" i="4"/>
  <c r="AG80" i="1" s="1"/>
  <c r="P86" i="4"/>
  <c r="AG81" i="1" s="1"/>
  <c r="P87" i="4"/>
  <c r="AG82" i="1" s="1"/>
  <c r="P88" i="4"/>
  <c r="AG83" i="1" s="1"/>
  <c r="P89" i="4"/>
  <c r="AG84" i="1" s="1"/>
  <c r="P90" i="4"/>
  <c r="AG85" i="1" s="1"/>
  <c r="P91" i="4"/>
  <c r="AG86" i="1" s="1"/>
  <c r="P92" i="4"/>
  <c r="AG87" i="1" s="1"/>
  <c r="P93" i="4"/>
  <c r="AG88" i="1" s="1"/>
  <c r="P94" i="4"/>
  <c r="AG89" i="1" s="1"/>
  <c r="P95" i="4"/>
  <c r="AG90" i="1" s="1"/>
  <c r="P96" i="4"/>
  <c r="AG91" i="1" s="1"/>
  <c r="P97" i="4"/>
  <c r="AG92" i="1" s="1"/>
  <c r="P98" i="4"/>
  <c r="AG93" i="1" s="1"/>
  <c r="P99" i="4"/>
  <c r="AG94" i="1" s="1"/>
  <c r="P100" i="4"/>
  <c r="AG95" i="1" s="1"/>
  <c r="P101" i="4"/>
  <c r="AG96" i="1" s="1"/>
  <c r="P102" i="4"/>
  <c r="AG97" i="1" s="1"/>
  <c r="P103" i="4"/>
  <c r="AG98" i="1" s="1"/>
  <c r="P104" i="4"/>
  <c r="AG99" i="1" s="1"/>
  <c r="P105" i="4"/>
  <c r="AG100" i="1" s="1"/>
  <c r="P106" i="4"/>
  <c r="AG101" i="1" s="1"/>
  <c r="P107" i="4"/>
  <c r="P108" i="4"/>
  <c r="AG103" i="1" s="1"/>
  <c r="P109" i="4"/>
  <c r="AG104" i="1" s="1"/>
  <c r="P110" i="4"/>
  <c r="AG105" i="1" s="1"/>
  <c r="P111" i="4"/>
  <c r="P112" i="4"/>
  <c r="AG107" i="1" s="1"/>
  <c r="P113" i="4"/>
  <c r="P114" i="4"/>
  <c r="AG109" i="1" s="1"/>
  <c r="P115" i="4"/>
  <c r="AG110" i="1" s="1"/>
  <c r="P116" i="4"/>
  <c r="AG111" i="1" s="1"/>
  <c r="P117" i="4"/>
  <c r="AG112" i="1" s="1"/>
  <c r="P118" i="4"/>
  <c r="AG113" i="1" s="1"/>
  <c r="P119" i="4"/>
  <c r="P120" i="4"/>
  <c r="AG115" i="1" s="1"/>
  <c r="S42" i="4"/>
  <c r="AJ37" i="1" s="1"/>
  <c r="S43" i="4"/>
  <c r="AJ38" i="1" s="1"/>
  <c r="S44" i="4"/>
  <c r="AJ39" i="1" s="1"/>
  <c r="S45" i="4"/>
  <c r="AJ40" i="1" s="1"/>
  <c r="S46" i="4"/>
  <c r="AJ41" i="1" s="1"/>
  <c r="S47" i="4"/>
  <c r="AJ42" i="1" s="1"/>
  <c r="S48" i="4"/>
  <c r="S50" i="4"/>
  <c r="AJ45" i="1" s="1"/>
  <c r="S52" i="4"/>
  <c r="AJ47" i="1" s="1"/>
  <c r="S53" i="4"/>
  <c r="S57" i="4"/>
  <c r="S61" i="4"/>
  <c r="AJ56" i="1" s="1"/>
  <c r="S62" i="4"/>
  <c r="AJ57" i="1" s="1"/>
  <c r="S63" i="4"/>
  <c r="AJ58" i="1" s="1"/>
  <c r="S68" i="4"/>
  <c r="AJ63" i="1" s="1"/>
  <c r="S69" i="4"/>
  <c r="AJ64" i="1" s="1"/>
  <c r="S70" i="4"/>
  <c r="AJ65" i="1" s="1"/>
  <c r="S72" i="4"/>
  <c r="AJ67" i="1" s="1"/>
  <c r="S73" i="4"/>
  <c r="AJ68" i="1" s="1"/>
  <c r="S76" i="4"/>
  <c r="AJ71" i="1" s="1"/>
  <c r="S77" i="4"/>
  <c r="AJ72" i="1" s="1"/>
  <c r="S78" i="4"/>
  <c r="AJ73" i="1" s="1"/>
  <c r="S82" i="4"/>
  <c r="AJ77" i="1" s="1"/>
  <c r="S83" i="4"/>
  <c r="AJ78" i="1" s="1"/>
  <c r="S84" i="4"/>
  <c r="AJ79" i="1" s="1"/>
  <c r="S85" i="4"/>
  <c r="S86" i="4"/>
  <c r="AJ81" i="1" s="1"/>
  <c r="S87" i="4"/>
  <c r="AJ82" i="1" s="1"/>
  <c r="S88" i="4"/>
  <c r="AJ83" i="1" s="1"/>
  <c r="S92" i="4"/>
  <c r="AJ87" i="1" s="1"/>
  <c r="S93" i="4"/>
  <c r="AJ88" i="1" s="1"/>
  <c r="S95" i="4"/>
  <c r="AJ90" i="1" s="1"/>
  <c r="S96" i="4"/>
  <c r="AJ91" i="1" s="1"/>
  <c r="S100" i="4"/>
  <c r="AJ95" i="1" s="1"/>
  <c r="S103" i="4"/>
  <c r="AJ98" i="1" s="1"/>
  <c r="S104" i="4"/>
  <c r="AJ99" i="1" s="1"/>
  <c r="S105" i="4"/>
  <c r="AJ100" i="1" s="1"/>
  <c r="S106" i="4"/>
  <c r="AJ101" i="1" s="1"/>
  <c r="S108" i="4"/>
  <c r="AJ103" i="1" s="1"/>
  <c r="S109" i="4"/>
  <c r="AJ104" i="1" s="1"/>
  <c r="S36" i="4"/>
  <c r="AJ36" i="1" s="1"/>
  <c r="S38" i="4"/>
  <c r="S39" i="4"/>
  <c r="S40" i="4"/>
  <c r="S41" i="4"/>
  <c r="S32" i="4"/>
  <c r="AJ32" i="1" s="1"/>
  <c r="S33" i="4"/>
  <c r="S34" i="4"/>
  <c r="S35" i="4"/>
  <c r="S31" i="4"/>
  <c r="AJ31" i="1" s="1"/>
  <c r="S30" i="4"/>
  <c r="AJ30" i="1" s="1"/>
  <c r="S27" i="4"/>
  <c r="AJ27" i="1" s="1"/>
  <c r="S28" i="4"/>
  <c r="AJ28" i="1" s="1"/>
  <c r="S26" i="4"/>
  <c r="AJ26" i="1" s="1"/>
  <c r="S22" i="4"/>
  <c r="AJ22" i="1" s="1"/>
  <c r="S18" i="4"/>
  <c r="AJ18" i="1" s="1"/>
  <c r="S17" i="4"/>
  <c r="AJ17" i="1" s="1"/>
  <c r="S15" i="4"/>
  <c r="AJ15" i="1" s="1"/>
  <c r="S13" i="4"/>
  <c r="AJ13" i="1" s="1"/>
  <c r="S11" i="4"/>
  <c r="AJ11" i="1" s="1"/>
  <c r="S9" i="4"/>
  <c r="AJ9" i="1" s="1"/>
  <c r="S8" i="4"/>
  <c r="S6" i="4"/>
  <c r="AJ6" i="1" s="1"/>
  <c r="S5" i="4"/>
  <c r="AJ5" i="1" s="1"/>
  <c r="P43" i="4"/>
  <c r="AG38" i="1" s="1"/>
  <c r="P44" i="4"/>
  <c r="AG39" i="1" s="1"/>
  <c r="P45" i="4"/>
  <c r="AG40" i="1" s="1"/>
  <c r="P46" i="4"/>
  <c r="AG41" i="1" s="1"/>
  <c r="P47" i="4"/>
  <c r="AG42" i="1" s="1"/>
  <c r="P48" i="4"/>
  <c r="AG43" i="1" s="1"/>
  <c r="P49" i="4"/>
  <c r="AG44" i="1" s="1"/>
  <c r="P50" i="4"/>
  <c r="AG45" i="1" s="1"/>
  <c r="P51" i="4"/>
  <c r="AG46" i="1" s="1"/>
  <c r="P42" i="4"/>
  <c r="P36" i="4"/>
  <c r="AG36" i="1" s="1"/>
  <c r="P32" i="4"/>
  <c r="AG32" i="1" s="1"/>
  <c r="P5" i="4"/>
  <c r="AG5" i="1" s="1"/>
  <c r="P6" i="4"/>
  <c r="P7" i="4"/>
  <c r="AG7" i="1" s="1"/>
  <c r="P8" i="4"/>
  <c r="AG8" i="1" s="1"/>
  <c r="P9" i="4"/>
  <c r="AG9" i="1" s="1"/>
  <c r="P10" i="4"/>
  <c r="P11" i="4"/>
  <c r="AG11" i="1" s="1"/>
  <c r="P12" i="4"/>
  <c r="AG12" i="1" s="1"/>
  <c r="P13" i="4"/>
  <c r="AG13" i="1" s="1"/>
  <c r="P14" i="4"/>
  <c r="P15" i="4"/>
  <c r="AG15" i="1" s="1"/>
  <c r="P16" i="4"/>
  <c r="AG16" i="1" s="1"/>
  <c r="P17" i="4"/>
  <c r="AG17" i="1" s="1"/>
  <c r="P18" i="4"/>
  <c r="P19" i="4"/>
  <c r="AG19" i="1" s="1"/>
  <c r="P20" i="4"/>
  <c r="AG20" i="1" s="1"/>
  <c r="P21" i="4"/>
  <c r="AG21" i="1" s="1"/>
  <c r="P22" i="4"/>
  <c r="P23" i="4"/>
  <c r="AG23" i="1" s="1"/>
  <c r="P24" i="4"/>
  <c r="AG24" i="1" s="1"/>
  <c r="P25" i="4"/>
  <c r="AG25" i="1" s="1"/>
  <c r="P26" i="4"/>
  <c r="P27" i="4"/>
  <c r="AG27" i="1" s="1"/>
  <c r="P28" i="4"/>
  <c r="AG28" i="1" s="1"/>
  <c r="P29" i="4"/>
  <c r="AG29" i="1" s="1"/>
  <c r="P30" i="4"/>
  <c r="P31" i="4"/>
  <c r="AG31" i="1" s="1"/>
  <c r="P4" i="4"/>
  <c r="AG4" i="1" s="1"/>
  <c r="S5" i="3"/>
  <c r="AC5" i="1" s="1"/>
  <c r="S6" i="3"/>
  <c r="AC6" i="1" s="1"/>
  <c r="S12" i="3"/>
  <c r="AC12" i="1" s="1"/>
  <c r="S13" i="3"/>
  <c r="AC13" i="1" s="1"/>
  <c r="S14" i="3"/>
  <c r="AC14" i="1" s="1"/>
  <c r="S15" i="3"/>
  <c r="AC15" i="1" s="1"/>
  <c r="S22" i="3"/>
  <c r="AC22" i="1" s="1"/>
  <c r="S24" i="3"/>
  <c r="AC24" i="1" s="1"/>
  <c r="S27" i="3"/>
  <c r="AC27" i="1" s="1"/>
  <c r="S28" i="3"/>
  <c r="S4" i="3"/>
  <c r="AC4" i="1" s="1"/>
  <c r="S43" i="3"/>
  <c r="AC38" i="1" s="1"/>
  <c r="S44" i="3"/>
  <c r="AC39" i="1" s="1"/>
  <c r="S45" i="3"/>
  <c r="S47" i="3"/>
  <c r="AC42" i="1" s="1"/>
  <c r="S56" i="3"/>
  <c r="AC51" i="1" s="1"/>
  <c r="S58" i="3"/>
  <c r="AC53" i="1" s="1"/>
  <c r="S60" i="3"/>
  <c r="AC55" i="1" s="1"/>
  <c r="S66" i="3"/>
  <c r="AC61" i="1" s="1"/>
  <c r="S69" i="3"/>
  <c r="AC64" i="1" s="1"/>
  <c r="S72" i="3"/>
  <c r="AC67" i="1" s="1"/>
  <c r="S76" i="3"/>
  <c r="AC71" i="1" s="1"/>
  <c r="S81" i="3"/>
  <c r="AC76" i="1" s="1"/>
  <c r="S88" i="3"/>
  <c r="AC83" i="1" s="1"/>
  <c r="S92" i="3"/>
  <c r="AC87" i="1" s="1"/>
  <c r="S116" i="3"/>
  <c r="AC111" i="1" s="1"/>
  <c r="S36" i="3"/>
  <c r="AC36" i="1" s="1"/>
  <c r="S32" i="3"/>
  <c r="AC32" i="1" s="1"/>
  <c r="P43" i="3"/>
  <c r="P44" i="3"/>
  <c r="Z39" i="1" s="1"/>
  <c r="P45" i="3"/>
  <c r="Z40" i="1" s="1"/>
  <c r="P47" i="3"/>
  <c r="Z42" i="1" s="1"/>
  <c r="P48" i="3"/>
  <c r="Z43" i="1" s="1"/>
  <c r="P49" i="3"/>
  <c r="Z44" i="1" s="1"/>
  <c r="P50" i="3"/>
  <c r="Z45" i="1" s="1"/>
  <c r="P51" i="3"/>
  <c r="Z46" i="1" s="1"/>
  <c r="P52" i="3"/>
  <c r="Z47" i="1" s="1"/>
  <c r="P53" i="3"/>
  <c r="Z48" i="1" s="1"/>
  <c r="P54" i="3"/>
  <c r="Z49" i="1" s="1"/>
  <c r="P55" i="3"/>
  <c r="Z50" i="1" s="1"/>
  <c r="P56" i="3"/>
  <c r="Z51" i="1" s="1"/>
  <c r="P57" i="3"/>
  <c r="Z52" i="1" s="1"/>
  <c r="P58" i="3"/>
  <c r="P59" i="3"/>
  <c r="Z54" i="1" s="1"/>
  <c r="P60" i="3"/>
  <c r="Z55" i="1" s="1"/>
  <c r="P61" i="3"/>
  <c r="Z56" i="1" s="1"/>
  <c r="P62" i="3"/>
  <c r="P63" i="3"/>
  <c r="Z58" i="1" s="1"/>
  <c r="P64" i="3"/>
  <c r="P65" i="3"/>
  <c r="Z60" i="1" s="1"/>
  <c r="P66" i="3"/>
  <c r="Z61" i="1" s="1"/>
  <c r="P67" i="3"/>
  <c r="Z62" i="1" s="1"/>
  <c r="P68" i="3"/>
  <c r="Z63" i="1" s="1"/>
  <c r="P69" i="3"/>
  <c r="Z64" i="1" s="1"/>
  <c r="P70" i="3"/>
  <c r="Z65" i="1" s="1"/>
  <c r="P71" i="3"/>
  <c r="Z66" i="1" s="1"/>
  <c r="P72" i="3"/>
  <c r="Z67" i="1" s="1"/>
  <c r="P73" i="3"/>
  <c r="Z68" i="1" s="1"/>
  <c r="P75" i="3"/>
  <c r="Z70" i="1" s="1"/>
  <c r="P76" i="3"/>
  <c r="Z71" i="1" s="1"/>
  <c r="P77" i="3"/>
  <c r="Z72" i="1" s="1"/>
  <c r="P79" i="3"/>
  <c r="Z74" i="1" s="1"/>
  <c r="P80" i="3"/>
  <c r="Z75" i="1" s="1"/>
  <c r="P81" i="3"/>
  <c r="Z76" i="1" s="1"/>
  <c r="P82" i="3"/>
  <c r="Z77" i="1" s="1"/>
  <c r="P83" i="3"/>
  <c r="Z78" i="1" s="1"/>
  <c r="P84" i="3"/>
  <c r="Z79" i="1" s="1"/>
  <c r="P85" i="3"/>
  <c r="Z80" i="1" s="1"/>
  <c r="P86" i="3"/>
  <c r="Z81" i="1" s="1"/>
  <c r="P88" i="3"/>
  <c r="Z83" i="1" s="1"/>
  <c r="P89" i="3"/>
  <c r="Z84" i="1" s="1"/>
  <c r="P90" i="3"/>
  <c r="Z85" i="1" s="1"/>
  <c r="P91" i="3"/>
  <c r="Z86" i="1" s="1"/>
  <c r="P92" i="3"/>
  <c r="Z87" i="1" s="1"/>
  <c r="P93" i="3"/>
  <c r="Z88" i="1" s="1"/>
  <c r="P94" i="3"/>
  <c r="Z89" i="1" s="1"/>
  <c r="P95" i="3"/>
  <c r="Z90" i="1" s="1"/>
  <c r="P96" i="3"/>
  <c r="Z91" i="1" s="1"/>
  <c r="P97" i="3"/>
  <c r="P98" i="3"/>
  <c r="Z93" i="1" s="1"/>
  <c r="P99" i="3"/>
  <c r="Z94" i="1" s="1"/>
  <c r="P100" i="3"/>
  <c r="Z95" i="1" s="1"/>
  <c r="P101" i="3"/>
  <c r="P102" i="3"/>
  <c r="Z97" i="1" s="1"/>
  <c r="P103" i="3"/>
  <c r="P104" i="3"/>
  <c r="Z99" i="1" s="1"/>
  <c r="P105" i="3"/>
  <c r="Z100" i="1" s="1"/>
  <c r="P106" i="3"/>
  <c r="Z101" i="1" s="1"/>
  <c r="P107" i="3"/>
  <c r="Z102" i="1" s="1"/>
  <c r="P108" i="3"/>
  <c r="Z103" i="1" s="1"/>
  <c r="P109" i="3"/>
  <c r="Z104" i="1" s="1"/>
  <c r="P110" i="3"/>
  <c r="Z105" i="1" s="1"/>
  <c r="P111" i="3"/>
  <c r="Z106" i="1" s="1"/>
  <c r="P112" i="3"/>
  <c r="Z107" i="1" s="1"/>
  <c r="P113" i="3"/>
  <c r="Z108" i="1" s="1"/>
  <c r="P114" i="3"/>
  <c r="Z109" i="1" s="1"/>
  <c r="P115" i="3"/>
  <c r="Z110" i="1" s="1"/>
  <c r="P116" i="3"/>
  <c r="Z111" i="1" s="1"/>
  <c r="P117" i="3"/>
  <c r="Z112" i="1" s="1"/>
  <c r="P118" i="3"/>
  <c r="Z113" i="1" s="1"/>
  <c r="P119" i="3"/>
  <c r="Z114" i="1" s="1"/>
  <c r="P120" i="3"/>
  <c r="Z115" i="1" s="1"/>
  <c r="P42" i="3"/>
  <c r="Z37" i="1" s="1"/>
  <c r="P36" i="3"/>
  <c r="Z36" i="1" s="1"/>
  <c r="P32" i="3"/>
  <c r="Z32" i="1" s="1"/>
  <c r="P5" i="3"/>
  <c r="Z5" i="1" s="1"/>
  <c r="P6" i="3"/>
  <c r="P7" i="3"/>
  <c r="Z7" i="1" s="1"/>
  <c r="P8" i="3"/>
  <c r="P9" i="3"/>
  <c r="Z9" i="1" s="1"/>
  <c r="P10" i="3"/>
  <c r="Z10" i="1" s="1"/>
  <c r="P11" i="3"/>
  <c r="Z11" i="1" s="1"/>
  <c r="P12" i="3"/>
  <c r="Z12" i="1" s="1"/>
  <c r="P13" i="3"/>
  <c r="Z13" i="1" s="1"/>
  <c r="P14" i="3"/>
  <c r="Z14" i="1" s="1"/>
  <c r="P15" i="3"/>
  <c r="Z15" i="1" s="1"/>
  <c r="P16" i="3"/>
  <c r="Z16" i="1" s="1"/>
  <c r="P17" i="3"/>
  <c r="Z17" i="1" s="1"/>
  <c r="P18" i="3"/>
  <c r="Z18" i="1" s="1"/>
  <c r="P19" i="3"/>
  <c r="Z19" i="1" s="1"/>
  <c r="P20" i="3"/>
  <c r="Z20" i="1" s="1"/>
  <c r="P21" i="3"/>
  <c r="Z21" i="1" s="1"/>
  <c r="P22" i="3"/>
  <c r="Z22" i="1" s="1"/>
  <c r="P23" i="3"/>
  <c r="Z23" i="1" s="1"/>
  <c r="P24" i="3"/>
  <c r="Z24" i="1" s="1"/>
  <c r="P25" i="3"/>
  <c r="Z25" i="1" s="1"/>
  <c r="P26" i="3"/>
  <c r="Z26" i="1" s="1"/>
  <c r="P27" i="3"/>
  <c r="Z27" i="1" s="1"/>
  <c r="P28" i="3"/>
  <c r="Z28" i="1" s="1"/>
  <c r="P29" i="3"/>
  <c r="Z29" i="1" s="1"/>
  <c r="P30" i="3"/>
  <c r="Z30" i="1" s="1"/>
  <c r="P31" i="3"/>
  <c r="Z31" i="1" s="1"/>
  <c r="P4" i="3"/>
  <c r="Z4" i="1" s="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4" i="1"/>
  <c r="AY105" i="1"/>
  <c r="AY106" i="1"/>
  <c r="AY107" i="1"/>
  <c r="AY108" i="1"/>
  <c r="AY109" i="1"/>
  <c r="AY110" i="1"/>
  <c r="AY111" i="1"/>
  <c r="AY112" i="1"/>
  <c r="AY113" i="1"/>
  <c r="AY114" i="1"/>
  <c r="AY115"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70" i="1"/>
  <c r="AW71" i="1"/>
  <c r="AW72" i="1"/>
  <c r="AW73" i="1"/>
  <c r="AW74" i="1"/>
  <c r="AW75" i="1"/>
  <c r="AW76" i="1"/>
  <c r="AW77" i="1"/>
  <c r="AW78" i="1"/>
  <c r="AW80" i="1"/>
  <c r="AW81" i="1"/>
  <c r="AW82" i="1"/>
  <c r="AW83" i="1"/>
  <c r="AW84" i="1"/>
  <c r="AW85" i="1"/>
  <c r="AW86" i="1"/>
  <c r="AW87" i="1"/>
  <c r="AW88" i="1"/>
  <c r="AW89" i="1"/>
  <c r="AW90" i="1"/>
  <c r="AW92" i="1"/>
  <c r="AW93" i="1"/>
  <c r="AW94" i="1"/>
  <c r="AW95" i="1"/>
  <c r="AW96" i="1"/>
  <c r="AW97" i="1"/>
  <c r="AW98" i="1"/>
  <c r="AW99" i="1"/>
  <c r="AW100" i="1"/>
  <c r="AW101" i="1"/>
  <c r="AW102" i="1"/>
  <c r="AW103" i="1"/>
  <c r="AW105" i="1"/>
  <c r="AW106" i="1"/>
  <c r="AW107" i="1"/>
  <c r="AW108" i="1"/>
  <c r="AW109" i="1"/>
  <c r="AW110" i="1"/>
  <c r="AW111" i="1"/>
  <c r="AW112" i="1"/>
  <c r="AW113" i="1"/>
  <c r="AW114" i="1"/>
  <c r="AW115"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T38" i="1"/>
  <c r="AT39" i="1"/>
  <c r="AT40" i="1"/>
  <c r="AT41"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7" i="1"/>
  <c r="AT78" i="1"/>
  <c r="AT79" i="1"/>
  <c r="AT80" i="1"/>
  <c r="AT81" i="1"/>
  <c r="AT82" i="1"/>
  <c r="AT83" i="1"/>
  <c r="AT84" i="1"/>
  <c r="AT85" i="1"/>
  <c r="AT86" i="1"/>
  <c r="AT87" i="1"/>
  <c r="AT88" i="1"/>
  <c r="AT90" i="1"/>
  <c r="AT91" i="1"/>
  <c r="AT92" i="1"/>
  <c r="AT93" i="1"/>
  <c r="AT94" i="1"/>
  <c r="AT96" i="1"/>
  <c r="AT97" i="1"/>
  <c r="AT98" i="1"/>
  <c r="AT99" i="1"/>
  <c r="AT100" i="1"/>
  <c r="AT101" i="1"/>
  <c r="AT102" i="1"/>
  <c r="AT103" i="1"/>
  <c r="AT104" i="1"/>
  <c r="AT105" i="1"/>
  <c r="AT106" i="1"/>
  <c r="AT107" i="1"/>
  <c r="AT108" i="1"/>
  <c r="AT109" i="1"/>
  <c r="AT110" i="1"/>
  <c r="AT111" i="1"/>
  <c r="AT112" i="1"/>
  <c r="AT113" i="1"/>
  <c r="AT114" i="1"/>
  <c r="AT115" i="1"/>
  <c r="AS38" i="1"/>
  <c r="AS39" i="1"/>
  <c r="AS40" i="1"/>
  <c r="AS41"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Y37" i="1"/>
  <c r="AX37" i="1"/>
  <c r="AW37" i="1"/>
  <c r="AV37" i="1"/>
  <c r="AU37" i="1"/>
  <c r="AT37" i="1"/>
  <c r="AS37" i="1"/>
  <c r="AY5" i="1"/>
  <c r="AY6" i="1"/>
  <c r="AY7" i="1"/>
  <c r="AY8" i="1"/>
  <c r="AY9" i="1"/>
  <c r="AY10" i="1"/>
  <c r="AY11" i="1"/>
  <c r="AY12" i="1"/>
  <c r="AY13" i="1"/>
  <c r="AY14" i="1"/>
  <c r="AY15" i="1"/>
  <c r="AY16" i="1"/>
  <c r="AY17" i="1"/>
  <c r="AY18" i="1"/>
  <c r="AY19" i="1"/>
  <c r="AY20" i="1"/>
  <c r="AY21" i="1"/>
  <c r="AY24" i="1"/>
  <c r="AY25" i="1"/>
  <c r="AY26" i="1"/>
  <c r="AY27" i="1"/>
  <c r="AY28" i="1"/>
  <c r="AY29" i="1"/>
  <c r="AY30" i="1"/>
  <c r="AY31"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W5" i="1"/>
  <c r="AW6" i="1"/>
  <c r="AW8" i="1"/>
  <c r="AW9" i="1"/>
  <c r="AW11" i="1"/>
  <c r="AW15" i="1"/>
  <c r="AW17" i="1"/>
  <c r="AW18" i="1"/>
  <c r="AW19" i="1"/>
  <c r="AW20" i="1"/>
  <c r="AW22" i="1"/>
  <c r="AW24" i="1"/>
  <c r="AW27" i="1"/>
  <c r="AW28" i="1"/>
  <c r="AW29" i="1"/>
  <c r="AW30" i="1"/>
  <c r="AW31"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Y4" i="1"/>
  <c r="AX4" i="1"/>
  <c r="AV4" i="1"/>
  <c r="AU4" i="1"/>
  <c r="AT4" i="1"/>
  <c r="AS4"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5" i="1"/>
  <c r="AR106" i="1"/>
  <c r="AR107" i="1"/>
  <c r="AR108" i="1"/>
  <c r="AR109" i="1"/>
  <c r="AR110" i="1"/>
  <c r="AR111" i="1"/>
  <c r="AR112" i="1"/>
  <c r="AR113" i="1"/>
  <c r="AR114" i="1"/>
  <c r="AR115"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70" i="1"/>
  <c r="AP71" i="1"/>
  <c r="AP72" i="1"/>
  <c r="AP73" i="1"/>
  <c r="AP74" i="1"/>
  <c r="AP75" i="1"/>
  <c r="AP76" i="1"/>
  <c r="AP78" i="1"/>
  <c r="AP79" i="1"/>
  <c r="AP80" i="1"/>
  <c r="AP81" i="1"/>
  <c r="AP82" i="1"/>
  <c r="AP83" i="1"/>
  <c r="AP84" i="1"/>
  <c r="AP85" i="1"/>
  <c r="AP86" i="1"/>
  <c r="AP87" i="1"/>
  <c r="AP88" i="1"/>
  <c r="AP89" i="1"/>
  <c r="AP90" i="1"/>
  <c r="AP91" i="1"/>
  <c r="AP92" i="1"/>
  <c r="AP93" i="1"/>
  <c r="AP95" i="1"/>
  <c r="AP96" i="1"/>
  <c r="AP97" i="1"/>
  <c r="AP98" i="1"/>
  <c r="AP99" i="1"/>
  <c r="AP100" i="1"/>
  <c r="AP101" i="1"/>
  <c r="AP102" i="1"/>
  <c r="AP104" i="1"/>
  <c r="AP105" i="1"/>
  <c r="AP106" i="1"/>
  <c r="AP107" i="1"/>
  <c r="AP108" i="1"/>
  <c r="AP109" i="1"/>
  <c r="AP110" i="1"/>
  <c r="AP111" i="1"/>
  <c r="AP112" i="1"/>
  <c r="AP113" i="1"/>
  <c r="AP114" i="1"/>
  <c r="AP115"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N41" i="1"/>
  <c r="AN44" i="1"/>
  <c r="AN46" i="1"/>
  <c r="AN47" i="1"/>
  <c r="AN49" i="1"/>
  <c r="AN50" i="1"/>
  <c r="AN53" i="1"/>
  <c r="AN54" i="1"/>
  <c r="AN55" i="1"/>
  <c r="AN58" i="1"/>
  <c r="AN59" i="1"/>
  <c r="AN60" i="1"/>
  <c r="AN61" i="1"/>
  <c r="AN62" i="1"/>
  <c r="AN65" i="1"/>
  <c r="AN69" i="1"/>
  <c r="AN71" i="1"/>
  <c r="AN73" i="1"/>
  <c r="AN74" i="1"/>
  <c r="AN75" i="1"/>
  <c r="AN76" i="1"/>
  <c r="AN84" i="1"/>
  <c r="AN87" i="1"/>
  <c r="AN89" i="1"/>
  <c r="AN92" i="1"/>
  <c r="AN93" i="1"/>
  <c r="AN94" i="1"/>
  <c r="AN95" i="1"/>
  <c r="AN96" i="1"/>
  <c r="AN98" i="1"/>
  <c r="AN100" i="1"/>
  <c r="AN102" i="1"/>
  <c r="AN103" i="1"/>
  <c r="AN104" i="1"/>
  <c r="AN105" i="1"/>
  <c r="AN106" i="1"/>
  <c r="AN107" i="1"/>
  <c r="AN108" i="1"/>
  <c r="AN109" i="1"/>
  <c r="AN110" i="1"/>
  <c r="AN111" i="1"/>
  <c r="AN112" i="1"/>
  <c r="AN113" i="1"/>
  <c r="AN114" i="1"/>
  <c r="AN115" i="1"/>
  <c r="AM38" i="1"/>
  <c r="AM39" i="1"/>
  <c r="AM40" i="1"/>
  <c r="AM41"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L38" i="1"/>
  <c r="AL39" i="1"/>
  <c r="AL40" i="1"/>
  <c r="AL41"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R37"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P5" i="1"/>
  <c r="AP6" i="1"/>
  <c r="AP7" i="1"/>
  <c r="AP8" i="1"/>
  <c r="AP9" i="1"/>
  <c r="AP10" i="1"/>
  <c r="AP11" i="1"/>
  <c r="AP12" i="1"/>
  <c r="AP13" i="1"/>
  <c r="AP14" i="1"/>
  <c r="AP16" i="1"/>
  <c r="AP17" i="1"/>
  <c r="AP18" i="1"/>
  <c r="AP19" i="1"/>
  <c r="AP20" i="1"/>
  <c r="AP21" i="1"/>
  <c r="AP22" i="1"/>
  <c r="AP23" i="1"/>
  <c r="AP24" i="1"/>
  <c r="AP25" i="1"/>
  <c r="AP26" i="1"/>
  <c r="AP27" i="1"/>
  <c r="AP28" i="1"/>
  <c r="AP30" i="1"/>
  <c r="AP31"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N6" i="1"/>
  <c r="AN8" i="1"/>
  <c r="AN10" i="1"/>
  <c r="AN12" i="1"/>
  <c r="AN14" i="1"/>
  <c r="AN16" i="1"/>
  <c r="AN18" i="1"/>
  <c r="AN19" i="1"/>
  <c r="AN20" i="1"/>
  <c r="AN22" i="1"/>
  <c r="AN24" i="1"/>
  <c r="AN26" i="1"/>
  <c r="AN28" i="1"/>
  <c r="AM8" i="1"/>
  <c r="AM9" i="1"/>
  <c r="AM10" i="1"/>
  <c r="AM11" i="1"/>
  <c r="AM12" i="1"/>
  <c r="AM13" i="1"/>
  <c r="AM14" i="1"/>
  <c r="AM15" i="1"/>
  <c r="AM16" i="1"/>
  <c r="AM17" i="1"/>
  <c r="AM18" i="1"/>
  <c r="AM19" i="1"/>
  <c r="AM20" i="1"/>
  <c r="AM21" i="1"/>
  <c r="AM22" i="1"/>
  <c r="AM23" i="1"/>
  <c r="AM24" i="1"/>
  <c r="AM25" i="1"/>
  <c r="AM26" i="1"/>
  <c r="AM27" i="1"/>
  <c r="AM28" i="1"/>
  <c r="AM29" i="1"/>
  <c r="AM30" i="1"/>
  <c r="AM31" i="1"/>
  <c r="AL10" i="1"/>
  <c r="AL11" i="1"/>
  <c r="AL12" i="1"/>
  <c r="AL13" i="1"/>
  <c r="AL14" i="1"/>
  <c r="AL15" i="1"/>
  <c r="AL16" i="1"/>
  <c r="AL17" i="1"/>
  <c r="AL18" i="1"/>
  <c r="AL19" i="1"/>
  <c r="AL20" i="1"/>
  <c r="AL21" i="1"/>
  <c r="AL22" i="1"/>
  <c r="AL23" i="1"/>
  <c r="AL24" i="1"/>
  <c r="AL25" i="1"/>
  <c r="AL26" i="1"/>
  <c r="AL27" i="1"/>
  <c r="AL28" i="1"/>
  <c r="AL29" i="1"/>
  <c r="AL30" i="1"/>
  <c r="AL31" i="1"/>
  <c r="AR4" i="1"/>
  <c r="AL4" i="1"/>
  <c r="AK5" i="1"/>
  <c r="AK6" i="1"/>
  <c r="AK7" i="1"/>
  <c r="AK8" i="1"/>
  <c r="AK9" i="1"/>
  <c r="AK10" i="1"/>
  <c r="AK11" i="1"/>
  <c r="AK12" i="1"/>
  <c r="AK13" i="1"/>
  <c r="AK14" i="1"/>
  <c r="AK15" i="1"/>
  <c r="AK16" i="1"/>
  <c r="AK17" i="1"/>
  <c r="AK18" i="1"/>
  <c r="AK19" i="1"/>
  <c r="AK20" i="1"/>
  <c r="AK21" i="1"/>
  <c r="AK23" i="1"/>
  <c r="AK24" i="1"/>
  <c r="AK25" i="1"/>
  <c r="AK26" i="1"/>
  <c r="AK27" i="1"/>
  <c r="AK28" i="1"/>
  <c r="AK29" i="1"/>
  <c r="AK30" i="1"/>
  <c r="AK31" i="1"/>
  <c r="AJ7" i="1"/>
  <c r="AJ8" i="1"/>
  <c r="AJ10" i="1"/>
  <c r="AJ12" i="1"/>
  <c r="AJ14" i="1"/>
  <c r="AJ16" i="1"/>
  <c r="AJ19" i="1"/>
  <c r="AJ20" i="1"/>
  <c r="AJ21" i="1"/>
  <c r="AJ23" i="1"/>
  <c r="AJ24" i="1"/>
  <c r="AJ25" i="1"/>
  <c r="AJ29"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J43" i="1"/>
  <c r="AJ44" i="1"/>
  <c r="AJ46" i="1"/>
  <c r="AJ48" i="1"/>
  <c r="AJ49" i="1"/>
  <c r="AJ50" i="1"/>
  <c r="AJ51" i="1"/>
  <c r="AJ52" i="1"/>
  <c r="AJ53" i="1"/>
  <c r="AJ54" i="1"/>
  <c r="AJ55" i="1"/>
  <c r="AJ59" i="1"/>
  <c r="AJ60" i="1"/>
  <c r="AJ61" i="1"/>
  <c r="AJ62" i="1"/>
  <c r="AJ66" i="1"/>
  <c r="AJ69" i="1"/>
  <c r="AJ70" i="1"/>
  <c r="AJ74" i="1"/>
  <c r="AJ75" i="1"/>
  <c r="AJ76" i="1"/>
  <c r="AJ80" i="1"/>
  <c r="AJ84" i="1"/>
  <c r="AJ85" i="1"/>
  <c r="AJ86" i="1"/>
  <c r="AJ89" i="1"/>
  <c r="AJ92" i="1"/>
  <c r="AJ93" i="1"/>
  <c r="AJ94" i="1"/>
  <c r="AJ96" i="1"/>
  <c r="AJ97" i="1"/>
  <c r="AJ102" i="1"/>
  <c r="AJ105" i="1"/>
  <c r="AJ106" i="1"/>
  <c r="AJ107" i="1"/>
  <c r="AJ108" i="1"/>
  <c r="AJ109" i="1"/>
  <c r="AJ110" i="1"/>
  <c r="AJ111" i="1"/>
  <c r="AJ112" i="1"/>
  <c r="AJ113" i="1"/>
  <c r="AJ114" i="1"/>
  <c r="AJ115"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K37" i="1"/>
  <c r="AI37" i="1"/>
  <c r="AH37"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K4" i="1"/>
  <c r="AJ4" i="1"/>
  <c r="AI4" i="1"/>
  <c r="AH4" i="1"/>
  <c r="AG50" i="1"/>
  <c r="AG52" i="1"/>
  <c r="AG102" i="1"/>
  <c r="AG106" i="1"/>
  <c r="AG108" i="1"/>
  <c r="AG114" i="1"/>
  <c r="AG37" i="1"/>
  <c r="AG6" i="1"/>
  <c r="AG10" i="1"/>
  <c r="AG14" i="1"/>
  <c r="AG18" i="1"/>
  <c r="AG22" i="1"/>
  <c r="AG26" i="1"/>
  <c r="AG30"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4"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37"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4"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4"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37"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4"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37"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4" i="1"/>
  <c r="AC40" i="1"/>
  <c r="AC41" i="1"/>
  <c r="AC43" i="1"/>
  <c r="AC44" i="1"/>
  <c r="AC45" i="1"/>
  <c r="AC46" i="1"/>
  <c r="AC47" i="1"/>
  <c r="AC48" i="1"/>
  <c r="AC49" i="1"/>
  <c r="AC50" i="1"/>
  <c r="AC52" i="1"/>
  <c r="AC54" i="1"/>
  <c r="AC56" i="1"/>
  <c r="AC57" i="1"/>
  <c r="AC58" i="1"/>
  <c r="AC59" i="1"/>
  <c r="AC60" i="1"/>
  <c r="AC62" i="1"/>
  <c r="AC63" i="1"/>
  <c r="AC65" i="1"/>
  <c r="AC66" i="1"/>
  <c r="AC68" i="1"/>
  <c r="AC69" i="1"/>
  <c r="AC70" i="1"/>
  <c r="AC72" i="1"/>
  <c r="AC73" i="1"/>
  <c r="AC74" i="1"/>
  <c r="AC75" i="1"/>
  <c r="AC77" i="1"/>
  <c r="AC78" i="1"/>
  <c r="AC79" i="1"/>
  <c r="AC80" i="1"/>
  <c r="AC81" i="1"/>
  <c r="AC82" i="1"/>
  <c r="AC84" i="1"/>
  <c r="AC85" i="1"/>
  <c r="AC86" i="1"/>
  <c r="AC88" i="1"/>
  <c r="AC89" i="1"/>
  <c r="AC90" i="1"/>
  <c r="AC91" i="1"/>
  <c r="AC92" i="1"/>
  <c r="AC93" i="1"/>
  <c r="AC94" i="1"/>
  <c r="AC95" i="1"/>
  <c r="AC96" i="1"/>
  <c r="AC97" i="1"/>
  <c r="AC98" i="1"/>
  <c r="AC99" i="1"/>
  <c r="AC100" i="1"/>
  <c r="AC101" i="1"/>
  <c r="AC102" i="1"/>
  <c r="AC103" i="1"/>
  <c r="AC104" i="1"/>
  <c r="AC105" i="1"/>
  <c r="AC106" i="1"/>
  <c r="AC107" i="1"/>
  <c r="AC108" i="1"/>
  <c r="AC109" i="1"/>
  <c r="AC110" i="1"/>
  <c r="AC112" i="1"/>
  <c r="AC113" i="1"/>
  <c r="AC114" i="1"/>
  <c r="AC115" i="1"/>
  <c r="AC37" i="1"/>
  <c r="AC23" i="1"/>
  <c r="AC25" i="1"/>
  <c r="AC26" i="1"/>
  <c r="AC28" i="1"/>
  <c r="AC29" i="1"/>
  <c r="AC30" i="1"/>
  <c r="AC31" i="1"/>
  <c r="AC7" i="1"/>
  <c r="AC8" i="1"/>
  <c r="AC9" i="1"/>
  <c r="AC10" i="1"/>
  <c r="AC11" i="1"/>
  <c r="AC16" i="1"/>
  <c r="AC17" i="1"/>
  <c r="AC18" i="1"/>
  <c r="AC19" i="1"/>
  <c r="AC20" i="1"/>
  <c r="AC21"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37"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4"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37"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4" i="1"/>
  <c r="Z38" i="1"/>
  <c r="Z41" i="1"/>
  <c r="Z53" i="1"/>
  <c r="Z57" i="1"/>
  <c r="Z59" i="1"/>
  <c r="Z69" i="1"/>
  <c r="Z73" i="1"/>
  <c r="Z82" i="1"/>
  <c r="Z92" i="1"/>
  <c r="Z96" i="1"/>
  <c r="Z98" i="1"/>
  <c r="Z6" i="1"/>
  <c r="Z8"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37" i="1"/>
  <c r="Y5" i="1"/>
  <c r="Y7" i="1"/>
  <c r="Y8" i="1"/>
  <c r="Y9" i="1"/>
  <c r="Y10" i="1"/>
  <c r="Y11" i="1"/>
  <c r="Y12" i="1"/>
  <c r="Y13" i="1"/>
  <c r="Y14" i="1"/>
  <c r="Y15" i="1"/>
  <c r="Y16" i="1"/>
  <c r="Y17" i="1"/>
  <c r="Y18" i="1"/>
  <c r="Y19" i="1"/>
  <c r="Y20" i="1"/>
  <c r="Y21" i="1"/>
  <c r="Y22" i="1"/>
  <c r="Y23" i="1"/>
  <c r="Y24" i="1"/>
  <c r="Y25" i="1"/>
  <c r="Y26" i="1"/>
  <c r="Y27" i="1"/>
  <c r="Y28" i="1"/>
  <c r="Y29" i="1"/>
  <c r="Y30" i="1"/>
  <c r="Y31" i="1"/>
  <c r="Y4"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37" i="1"/>
  <c r="X5" i="1"/>
  <c r="X7" i="1"/>
  <c r="X8" i="1"/>
  <c r="X9" i="1"/>
  <c r="X10" i="1"/>
  <c r="X11" i="1"/>
  <c r="X12" i="1"/>
  <c r="X13" i="1"/>
  <c r="X14" i="1"/>
  <c r="X15" i="1"/>
  <c r="X16" i="1"/>
  <c r="X17" i="1"/>
  <c r="X18" i="1"/>
  <c r="X19" i="1"/>
  <c r="X20" i="1"/>
  <c r="X21" i="1"/>
  <c r="X22" i="1"/>
  <c r="X23" i="1"/>
  <c r="X24" i="1"/>
  <c r="X25" i="1"/>
  <c r="X26" i="1"/>
  <c r="X27" i="1"/>
  <c r="X28" i="1"/>
  <c r="X29" i="1"/>
  <c r="X30" i="1"/>
  <c r="X31" i="1"/>
  <c r="X4" i="1"/>
  <c r="T117" i="2"/>
  <c r="V112" i="1" s="1"/>
  <c r="T107" i="2"/>
  <c r="V102" i="1" s="1"/>
  <c r="T106" i="2"/>
  <c r="V101" i="1" s="1"/>
  <c r="Q106" i="2"/>
  <c r="S101" i="1" s="1"/>
  <c r="T105" i="2"/>
  <c r="V100" i="1" s="1"/>
  <c r="T103" i="2"/>
  <c r="V98" i="1" s="1"/>
  <c r="Q103" i="2"/>
  <c r="S98" i="1" s="1"/>
  <c r="T102" i="2"/>
  <c r="V97" i="1" s="1"/>
  <c r="T101" i="2"/>
  <c r="V96" i="1" s="1"/>
  <c r="Q96" i="2"/>
  <c r="S91" i="1" s="1"/>
  <c r="Q92" i="2"/>
  <c r="S87" i="1" s="1"/>
  <c r="T91" i="2"/>
  <c r="V86" i="1" s="1"/>
  <c r="Q91" i="2"/>
  <c r="S86" i="1" s="1"/>
  <c r="T86" i="2"/>
  <c r="V81" i="1" s="1"/>
  <c r="T79" i="2"/>
  <c r="V74" i="1" s="1"/>
  <c r="Q79" i="2"/>
  <c r="S74" i="1" s="1"/>
  <c r="Q74" i="2"/>
  <c r="S69" i="1" s="1"/>
  <c r="Q73" i="2"/>
  <c r="S68" i="1" s="1"/>
  <c r="T72" i="2"/>
  <c r="V67" i="1" s="1"/>
  <c r="Q72" i="2"/>
  <c r="S67" i="1" s="1"/>
  <c r="T71" i="2"/>
  <c r="V66" i="1" s="1"/>
  <c r="T70" i="2"/>
  <c r="V65" i="1" s="1"/>
  <c r="Q70" i="2"/>
  <c r="S65" i="1" s="1"/>
  <c r="Q71" i="2"/>
  <c r="S66" i="1" s="1"/>
  <c r="T69" i="2"/>
  <c r="V64" i="1" s="1"/>
  <c r="Q69" i="2"/>
  <c r="S64" i="1" s="1"/>
  <c r="T67" i="2"/>
  <c r="V62" i="1" s="1"/>
  <c r="T66" i="2"/>
  <c r="V61" i="1" s="1"/>
  <c r="Q66" i="2"/>
  <c r="S61" i="1" s="1"/>
  <c r="Q63" i="2"/>
  <c r="S58" i="1" s="1"/>
  <c r="T62" i="2"/>
  <c r="V57" i="1" s="1"/>
  <c r="Q62" i="2"/>
  <c r="S57" i="1" s="1"/>
  <c r="T60" i="2"/>
  <c r="V55" i="1" s="1"/>
  <c r="Q60" i="2"/>
  <c r="S55" i="1" s="1"/>
  <c r="T59" i="2"/>
  <c r="V54" i="1" s="1"/>
  <c r="Q59" i="2"/>
  <c r="S54" i="1" s="1"/>
  <c r="T58" i="2"/>
  <c r="V53" i="1" s="1"/>
  <c r="Q58" i="2"/>
  <c r="S53" i="1" s="1"/>
  <c r="T57" i="2"/>
  <c r="V52" i="1" s="1"/>
  <c r="Q57" i="2"/>
  <c r="S52" i="1" s="1"/>
  <c r="T56" i="2"/>
  <c r="V51" i="1" s="1"/>
  <c r="T48" i="2"/>
  <c r="V43" i="1" s="1"/>
  <c r="Q48" i="2"/>
  <c r="S43" i="1" s="1"/>
  <c r="T47" i="2"/>
  <c r="V42" i="1" s="1"/>
  <c r="Q47" i="2"/>
  <c r="S42" i="1" s="1"/>
  <c r="Q46" i="2"/>
  <c r="S41" i="1" s="1"/>
  <c r="T45" i="2"/>
  <c r="V40" i="1" s="1"/>
  <c r="T44" i="2"/>
  <c r="V39" i="1" s="1"/>
  <c r="T43" i="2"/>
  <c r="V38" i="1" s="1"/>
  <c r="Q43" i="2"/>
  <c r="S38" i="1" s="1"/>
  <c r="T42" i="2"/>
  <c r="V37" i="1" s="1"/>
  <c r="Q42" i="2"/>
  <c r="S37" i="1" s="1"/>
  <c r="T36" i="2"/>
  <c r="V36" i="1" s="1"/>
  <c r="Q36" i="2"/>
  <c r="S36" i="1" s="1"/>
  <c r="T32" i="2"/>
  <c r="V32" i="1" s="1"/>
  <c r="T31" i="2"/>
  <c r="V31" i="1" s="1"/>
  <c r="Q32" i="2"/>
  <c r="S32" i="1" s="1"/>
  <c r="Q31" i="2"/>
  <c r="S31" i="1" s="1"/>
  <c r="T30" i="2"/>
  <c r="V30" i="1" s="1"/>
  <c r="Q30" i="2"/>
  <c r="S30" i="1" s="1"/>
  <c r="T22" i="2"/>
  <c r="T21" i="2"/>
  <c r="V21" i="1" s="1"/>
  <c r="Q21" i="2"/>
  <c r="S21" i="1" s="1"/>
  <c r="T17" i="2"/>
  <c r="V17" i="1" s="1"/>
  <c r="Q17" i="2"/>
  <c r="S17" i="1" s="1"/>
  <c r="T16" i="2"/>
  <c r="V16" i="1" s="1"/>
  <c r="T15" i="2"/>
  <c r="V15" i="1" s="1"/>
  <c r="Q16" i="2"/>
  <c r="S16" i="1" s="1"/>
  <c r="Q15" i="2"/>
  <c r="S15" i="1" s="1"/>
  <c r="T12" i="2"/>
  <c r="V12" i="1" s="1"/>
  <c r="T13" i="2"/>
  <c r="V13" i="1" s="1"/>
  <c r="T14" i="2"/>
  <c r="V14" i="1" s="1"/>
  <c r="Q14" i="2"/>
  <c r="S14" i="1" s="1"/>
  <c r="Q13" i="2"/>
  <c r="S13" i="1" s="1"/>
  <c r="Q12" i="2"/>
  <c r="S12" i="1" s="1"/>
  <c r="T11" i="2"/>
  <c r="V11" i="1" s="1"/>
  <c r="Q11" i="2"/>
  <c r="S11" i="1" s="1"/>
  <c r="Q10" i="2"/>
  <c r="S10" i="1" s="1"/>
  <c r="T9" i="2"/>
  <c r="V9" i="1" s="1"/>
  <c r="Q9" i="2"/>
  <c r="S9" i="1" s="1"/>
  <c r="Q8" i="2"/>
  <c r="S8" i="1" s="1"/>
  <c r="Q6" i="2"/>
  <c r="S6" i="1" s="1"/>
  <c r="V41" i="1"/>
  <c r="V44" i="1"/>
  <c r="V45" i="1"/>
  <c r="V46" i="1"/>
  <c r="V47" i="1"/>
  <c r="V48" i="1"/>
  <c r="V49" i="1"/>
  <c r="V50" i="1"/>
  <c r="V56" i="1"/>
  <c r="V58" i="1"/>
  <c r="V59" i="1"/>
  <c r="V60" i="1"/>
  <c r="V63" i="1"/>
  <c r="V68" i="1"/>
  <c r="V69" i="1"/>
  <c r="V70" i="1"/>
  <c r="V71" i="1"/>
  <c r="V72" i="1"/>
  <c r="V73" i="1"/>
  <c r="V75" i="1"/>
  <c r="V76" i="1"/>
  <c r="V77" i="1"/>
  <c r="V78" i="1"/>
  <c r="V79" i="1"/>
  <c r="V80" i="1"/>
  <c r="V82" i="1"/>
  <c r="V83" i="1"/>
  <c r="V84" i="1"/>
  <c r="V85" i="1"/>
  <c r="V87" i="1"/>
  <c r="V88" i="1"/>
  <c r="V89" i="1"/>
  <c r="V90" i="1"/>
  <c r="V91" i="1"/>
  <c r="V92" i="1"/>
  <c r="V93" i="1"/>
  <c r="V94" i="1"/>
  <c r="V95" i="1"/>
  <c r="V99" i="1"/>
  <c r="V103" i="1"/>
  <c r="V104" i="1"/>
  <c r="V105" i="1"/>
  <c r="V106" i="1"/>
  <c r="V107" i="1"/>
  <c r="V108" i="1"/>
  <c r="V109" i="1"/>
  <c r="V110" i="1"/>
  <c r="V111" i="1"/>
  <c r="V113" i="1"/>
  <c r="V114" i="1"/>
  <c r="V115" i="1"/>
  <c r="T5" i="2"/>
  <c r="V5" i="1" s="1"/>
  <c r="V7" i="1"/>
  <c r="V8" i="1"/>
  <c r="V10" i="1"/>
  <c r="V18" i="1"/>
  <c r="V19" i="1"/>
  <c r="V20" i="1"/>
  <c r="V22" i="1"/>
  <c r="V23" i="1"/>
  <c r="V24" i="1"/>
  <c r="V25" i="1"/>
  <c r="V26" i="1"/>
  <c r="V27" i="1"/>
  <c r="V28" i="1"/>
  <c r="V29" i="1"/>
  <c r="V4" i="1"/>
  <c r="S39" i="1"/>
  <c r="S40" i="1"/>
  <c r="S44" i="1"/>
  <c r="S45" i="1"/>
  <c r="S46" i="1"/>
  <c r="S47" i="1"/>
  <c r="S48" i="1"/>
  <c r="S49" i="1"/>
  <c r="S50" i="1"/>
  <c r="S51" i="1"/>
  <c r="S56" i="1"/>
  <c r="S59" i="1"/>
  <c r="S60" i="1"/>
  <c r="S62" i="1"/>
  <c r="S63" i="1"/>
  <c r="S70" i="1"/>
  <c r="S71" i="1"/>
  <c r="S72" i="1"/>
  <c r="S73" i="1"/>
  <c r="S75" i="1"/>
  <c r="S76" i="1"/>
  <c r="S77" i="1"/>
  <c r="S78" i="1"/>
  <c r="S79" i="1"/>
  <c r="S80" i="1"/>
  <c r="S81" i="1"/>
  <c r="S82" i="1"/>
  <c r="S83" i="1"/>
  <c r="S84" i="1"/>
  <c r="S85" i="1"/>
  <c r="S88" i="1"/>
  <c r="S89" i="1"/>
  <c r="S90" i="1"/>
  <c r="S92" i="1"/>
  <c r="S93" i="1"/>
  <c r="S94" i="1"/>
  <c r="S95" i="1"/>
  <c r="S96" i="1"/>
  <c r="S97" i="1"/>
  <c r="S99" i="1"/>
  <c r="S100" i="1"/>
  <c r="S102" i="1"/>
  <c r="S103" i="1"/>
  <c r="S104" i="1"/>
  <c r="S105" i="1"/>
  <c r="S106" i="1"/>
  <c r="S107" i="1"/>
  <c r="S108" i="1"/>
  <c r="S109" i="1"/>
  <c r="S110" i="1"/>
  <c r="S111" i="1"/>
  <c r="S112" i="1"/>
  <c r="S113" i="1"/>
  <c r="S114" i="1"/>
  <c r="S115" i="1"/>
  <c r="S5" i="1"/>
  <c r="S7" i="1"/>
  <c r="S18" i="1"/>
  <c r="S19" i="1"/>
  <c r="S20" i="1"/>
  <c r="S22" i="1"/>
  <c r="S23" i="1"/>
  <c r="S24" i="1"/>
  <c r="S25" i="1"/>
  <c r="S26" i="1"/>
  <c r="S27" i="1"/>
  <c r="S28" i="1"/>
  <c r="S29" i="1"/>
  <c r="S4"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8" i="1"/>
  <c r="W99" i="1"/>
  <c r="W100" i="1"/>
  <c r="W101" i="1"/>
  <c r="W102" i="1"/>
  <c r="W103" i="1"/>
  <c r="W104" i="1"/>
  <c r="W105" i="1"/>
  <c r="W106" i="1"/>
  <c r="W107" i="1"/>
  <c r="W108" i="1"/>
  <c r="W109" i="1"/>
  <c r="W110" i="1"/>
  <c r="W111" i="1"/>
  <c r="W112" i="1"/>
  <c r="W113" i="1"/>
  <c r="W114" i="1"/>
  <c r="W115" i="1"/>
  <c r="W37" i="1"/>
  <c r="W5" i="1"/>
  <c r="W7" i="1"/>
  <c r="W8" i="1"/>
  <c r="W9" i="1"/>
  <c r="W10" i="1"/>
  <c r="W11" i="1"/>
  <c r="W12" i="1"/>
  <c r="W13" i="1"/>
  <c r="W14" i="1"/>
  <c r="W15" i="1"/>
  <c r="W16" i="1"/>
  <c r="W17" i="1"/>
  <c r="W18" i="1"/>
  <c r="W19" i="1"/>
  <c r="W20" i="1"/>
  <c r="W21" i="1"/>
  <c r="W22" i="1"/>
  <c r="W23" i="1"/>
  <c r="W24" i="1"/>
  <c r="W25" i="1"/>
  <c r="W26" i="1"/>
  <c r="W27" i="1"/>
  <c r="W28" i="1"/>
  <c r="W29" i="1"/>
  <c r="W30" i="1"/>
  <c r="W31" i="1"/>
  <c r="W4"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37" i="1"/>
  <c r="U5" i="1"/>
  <c r="U7" i="1"/>
  <c r="U8" i="1"/>
  <c r="U9" i="1"/>
  <c r="U10" i="1"/>
  <c r="U11" i="1"/>
  <c r="U12" i="1"/>
  <c r="U13" i="1"/>
  <c r="U14" i="1"/>
  <c r="U15" i="1"/>
  <c r="U16" i="1"/>
  <c r="U17" i="1"/>
  <c r="U18" i="1"/>
  <c r="U19" i="1"/>
  <c r="U20" i="1"/>
  <c r="U21" i="1"/>
  <c r="U22" i="1"/>
  <c r="U23" i="1"/>
  <c r="U24" i="1"/>
  <c r="U25" i="1"/>
  <c r="U26" i="1"/>
  <c r="U27" i="1"/>
  <c r="U28" i="1"/>
  <c r="U29" i="1"/>
  <c r="U30" i="1"/>
  <c r="U31" i="1"/>
  <c r="U4"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37" i="1"/>
  <c r="T5" i="1"/>
  <c r="T7" i="1"/>
  <c r="T8" i="1"/>
  <c r="T9" i="1"/>
  <c r="T10" i="1"/>
  <c r="T11" i="1"/>
  <c r="T12" i="1"/>
  <c r="T13" i="1"/>
  <c r="T14" i="1"/>
  <c r="T15" i="1"/>
  <c r="T16" i="1"/>
  <c r="T17" i="1"/>
  <c r="T18" i="1"/>
  <c r="T19" i="1"/>
  <c r="T20" i="1"/>
  <c r="T21" i="1"/>
  <c r="T22" i="1"/>
  <c r="T23" i="1"/>
  <c r="T24" i="1"/>
  <c r="T25" i="1"/>
  <c r="T26" i="1"/>
  <c r="T27" i="1"/>
  <c r="T28" i="1"/>
  <c r="T29" i="1"/>
  <c r="T30" i="1"/>
  <c r="T31" i="1"/>
  <c r="T4"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37" i="1"/>
  <c r="R5" i="1"/>
  <c r="R7" i="1"/>
  <c r="R8" i="1"/>
  <c r="R9" i="1"/>
  <c r="R10" i="1"/>
  <c r="R11" i="1"/>
  <c r="R12" i="1"/>
  <c r="R13" i="1"/>
  <c r="R14" i="1"/>
  <c r="R15" i="1"/>
  <c r="R16" i="1"/>
  <c r="R17" i="1"/>
  <c r="R18" i="1"/>
  <c r="R19" i="1"/>
  <c r="R20" i="1"/>
  <c r="R21" i="1"/>
  <c r="R22" i="1"/>
  <c r="R23" i="1"/>
  <c r="R24" i="1"/>
  <c r="R25" i="1"/>
  <c r="R26" i="1"/>
  <c r="R27" i="1"/>
  <c r="R28" i="1"/>
  <c r="R29" i="1"/>
  <c r="R30" i="1"/>
  <c r="R31" i="1"/>
  <c r="R4"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37" i="1"/>
  <c r="Q31" i="1"/>
  <c r="Q29" i="1"/>
  <c r="Q30" i="1"/>
  <c r="Q27" i="1"/>
  <c r="Q28" i="1"/>
  <c r="Q25" i="1"/>
  <c r="Q26" i="1"/>
  <c r="Q12" i="1"/>
  <c r="Q13" i="1"/>
  <c r="Q14" i="1"/>
  <c r="Q15" i="1"/>
  <c r="Q16" i="1"/>
  <c r="Q17" i="1"/>
  <c r="Q18" i="1"/>
  <c r="Q19" i="1"/>
  <c r="Q20" i="1"/>
  <c r="Q21" i="1"/>
  <c r="Q22" i="1"/>
  <c r="Q24" i="1"/>
  <c r="Q5" i="1"/>
  <c r="Q7" i="1"/>
  <c r="Q8" i="1"/>
  <c r="Q9" i="1"/>
  <c r="Q10" i="1"/>
  <c r="Q11" i="1"/>
  <c r="Q4" i="1"/>
  <c r="AP15" i="1" l="1"/>
  <c r="P60" i="1"/>
  <c r="O48" i="1"/>
  <c r="P44" i="1"/>
  <c r="P97" i="1"/>
  <c r="O73" i="1"/>
  <c r="P73" i="1" s="1"/>
  <c r="P61" i="1"/>
  <c r="O49" i="1"/>
  <c r="P6" i="1"/>
  <c r="S29" i="5"/>
  <c r="AQ29" i="1" s="1"/>
  <c r="AP29" i="1"/>
  <c r="P111" i="1"/>
  <c r="P71" i="1"/>
  <c r="P63" i="1"/>
  <c r="AP103" i="1"/>
  <c r="P19" i="1"/>
  <c r="P106" i="1"/>
  <c r="P98" i="1"/>
  <c r="P94" i="1"/>
  <c r="P74" i="1"/>
  <c r="P50" i="1"/>
  <c r="AP77" i="1"/>
  <c r="AQ7" i="1"/>
  <c r="AM7" i="1"/>
  <c r="P7" i="5"/>
  <c r="AN7" i="1" s="1"/>
  <c r="AP69" i="1"/>
  <c r="S74" i="5"/>
  <c r="AQ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6" authorId="0" shapeId="0" xr:uid="{00000000-0006-0000-0900-000001000000}">
      <text>
        <r>
          <rPr>
            <b/>
            <sz val="9"/>
            <color indexed="81"/>
            <rFont val="Tahoma"/>
            <family val="2"/>
          </rPr>
          <t>Este es el valor total de compromisos en la ejecución del proyecto</t>
        </r>
      </text>
    </comment>
  </commentList>
</comments>
</file>

<file path=xl/sharedStrings.xml><?xml version="1.0" encoding="utf-8"?>
<sst xmlns="http://schemas.openxmlformats.org/spreadsheetml/2006/main" count="13185" uniqueCount="3137">
  <si>
    <t>LÍNEA ESTRATÉGICA</t>
  </si>
  <si>
    <t>COMPONENTE DE LINEA</t>
  </si>
  <si>
    <t>ESTRATEGIAS</t>
  </si>
  <si>
    <t>ACCIONES CONCRETAS</t>
  </si>
  <si>
    <t>INDICADORES</t>
  </si>
  <si>
    <t>META 2025</t>
  </si>
  <si>
    <t>FORMULA</t>
  </si>
  <si>
    <t>RESPONSABLES</t>
  </si>
  <si>
    <t>PROGRAMA</t>
  </si>
  <si>
    <t>SUBPROGRAMA</t>
  </si>
  <si>
    <t>NRO DE META</t>
  </si>
  <si>
    <t>META</t>
  </si>
  <si>
    <t>NRO DE ACCION</t>
  </si>
  <si>
    <t>1. QUINDIANAS RECONOCIENDO Y HACIENDO EFECTIVOS SUS DERECHOS</t>
  </si>
  <si>
    <t>1.1 Quindianas por su autonomía económica, pleno empleo y salario en condiciones de igualdad.</t>
  </si>
  <si>
    <t>1.1.1.Fomentar la Autonomía económica de las mujeres quindianas a partir del apoyo técnico, capacitación y gestión de recursos para la creación de empresa, proyectos productivos y acceso a recursos financieros.</t>
  </si>
  <si>
    <t>Creación del Programa de capacitación en competencias para la autonomía económica de las mujeres. Este programa estará direccionado al fomento de iniciativas productivas,  emprendimiento y desarrollo empresarial y consecusión de recursos con especial énfasis en mujeres en condiciones de vulnerabilidad y de riesgo: extrema pobreza, discapacidad, prostitución, retornadas, victimas de violencias, indígenas, afrodescendientes, mujeres rurales y madres cabeza de familia, lbti y adultas mayores.</t>
  </si>
  <si>
    <t>Programa de formación formulado e implementado</t>
  </si>
  <si>
    <t>100% del programa de formaciòn implementado</t>
  </si>
  <si>
    <t>% de ejecución del programa de formación= (# de acciones implementadas dentro del programa/# total de acciones del programa)*100</t>
  </si>
  <si>
    <t>DPS, SENA Quindío,  Secretaria de Familia (Director de Adulto Mayor y Discapacidad, Jefe Oficina de Familia y Mujer y La Equidad.)</t>
  </si>
  <si>
    <t>Creación de nuevos programas y proyectos productivos de iniciativa femenina y desde el enfoque diferencial de las mujeres en el departamento.</t>
  </si>
  <si>
    <t>Número  de programas y proyectos productivos de iniciativa femenina con enfoque diferencial</t>
  </si>
  <si>
    <t>100% de la cobertura programada</t>
  </si>
  <si>
    <t>Numero total de programas y proyectos productivos = Σ de programas y proyectos productivos</t>
  </si>
  <si>
    <t>SENA Quindio Secretaria de Familia,  Secretaria Planeación, Secretaria de Agricultura, Desarrollo Rural y Medio Ambiente, Oficina de Promoción de Empleo Competitividad e Innovación</t>
  </si>
  <si>
    <t>Realización de Ruedas de negocios para mujeres emprendedoras y empresarias del departamento del Quindio.</t>
  </si>
  <si>
    <t>Ruedas de negocios ejecutadas por año</t>
  </si>
  <si>
    <t>Díez (10) Ruedas de negocios. Una (1) rueda de negocios anual.</t>
  </si>
  <si>
    <t>Nùmero total de ruedas de negocio = ∑ de ruedas de negocios por año</t>
  </si>
  <si>
    <t xml:space="preserve">Secretaria de Familia
Secreataria de Planeación
Secretsría de Turismo
</t>
  </si>
  <si>
    <t>Capacitación a traves de seminarios dirigidos a empresas de mujeres para que participen en las licitaciones de compras públicas.</t>
  </si>
  <si>
    <t>Seminario de profundización y actualización en temas de desarrollo empresarial</t>
  </si>
  <si>
    <t>Díez (10) seminarios de profundización y actualización. Uno (1) seminario anual.</t>
  </si>
  <si>
    <t xml:space="preserve">Número total de seminarios = ∑ de seminarios </t>
  </si>
  <si>
    <t>Universidad del Quindío y Secretaria de Educación Departamental</t>
  </si>
  <si>
    <t>Realización de un Encuentro Departamental de emprendimiento cuya temática sea emprendimiento y empresarismo femenino.</t>
  </si>
  <si>
    <t>Encuentro Departamental de Emprendimiento con el objetivo de mostrar experiencias exitosas y que permitan evidenciar sostenibilidad en los proyectos.</t>
  </si>
  <si>
    <t>Cinco (5) Encuentros  Departamentales de Emprendimiento. Uno (1) cada dos años.</t>
  </si>
  <si>
    <t>Nùmero total de encuentros= ∑ de encuentros departamentales</t>
  </si>
  <si>
    <t>Gobernación del Quindio.
Universidad del Quindío.
SENA
Empresas Privadas
ONGs</t>
  </si>
  <si>
    <t>Socializar la oferta Institucional para las micro, pequeñas y medianas empresas en eventos de mujeres.</t>
  </si>
  <si>
    <t>Socialización de ofertas instuticionales en los eventos de mujeres realizados a nivel departamental.</t>
  </si>
  <si>
    <t>80% Socializaciones de ofertas institucionales en los evento de mujeres.</t>
  </si>
  <si>
    <t>(# de socializaciones de oferta institucional en eventos de mujeres/total de eventos de mujeres)*100</t>
  </si>
  <si>
    <t>Secretaria de Familia (Jefe Oficina de Familia y Mujer y La Equidad).</t>
  </si>
  <si>
    <t>Creación y fortalecimiento de programa de formación en TIC para mujeres empresarias, que tengan como objetivo mejorar su desarrollo y competitividad.</t>
  </si>
  <si>
    <t>Programa de Formación en TIC para mujeres empresarias.</t>
  </si>
  <si>
    <t>100% del Programa de formación implementado</t>
  </si>
  <si>
    <t xml:space="preserve">Secretaria de Familia
Secretaria de Educación.
SENA
Universidad Quíndio
</t>
  </si>
  <si>
    <t xml:space="preserve">1.1.2 .Fomentar la Autonomía económica de las mujeres Rurales, Campesinas y cafeteras del Quindio a partir del apoyo técnico, capacitación y gestion de recursos para la creación de empresa, proyectos productivos y acceso a recursos financieros. </t>
  </si>
  <si>
    <t>Creación de nuevos proyectos productivos de iniciativa femenina y desde el enfoque diferencial de las mujeres rurales, campesinas y cafeteras en el departamento.</t>
  </si>
  <si>
    <t xml:space="preserve">Proyectos Productivos desarrollados </t>
  </si>
  <si>
    <t>100% de los proyectos formulados y postulados</t>
  </si>
  <si>
    <t>(No. de proyectos productivos aprobados/ No. de proyectos productivos propuestos)*100</t>
  </si>
  <si>
    <t>SENA Quindío, Secretaria de Familia,  Secretaria Planeación, Secretaria de Agricultura, Desarrollo Rural y Medio Ambiente,
Oficina de Promoción de Empleo Competitividad e Innovación.
Corporación Autonoma del Quindío.</t>
  </si>
  <si>
    <t xml:space="preserve">Apoyo y acompañamiento tecnico, de capacitacion y gestión de recursos a los programas y proyectos existentes de fomento de la producción agrícola y cafetera con mujeres rurales. Mujeres jardineras y Mujeres Camineras.  </t>
  </si>
  <si>
    <t>Asesorias de acompañamiento brindado a programas y proyectos existentes.</t>
  </si>
  <si>
    <t>90% de asesorias ejecutadas en el año.</t>
  </si>
  <si>
    <t xml:space="preserve">(# de asesorías realizadas por año/total de asesorías programadas por año)*100 </t>
  </si>
  <si>
    <t>Incorporación de propuestas  productivas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</si>
  <si>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Propuestas productivas de mujeres rurales implementadas.</t>
  </si>
  <si>
    <t>90% de propuestas productivas implementadas.</t>
  </si>
  <si>
    <t>(No. De propuestas  productivas aprobadas/ No. de propuestas productivos presentadas)</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</si>
  <si>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</si>
  <si>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exitentes a nivel regional y nacional.</t>
  </si>
  <si>
    <t>95% de las mujeres rurales informadas sobre las ofertas de programas de emprendimiento.</t>
  </si>
  <si>
    <t>(N° de mujeres rurales a las cuales se les divulga las ofertas de emprendimiento/# total de mujeres rurales)*100</t>
  </si>
  <si>
    <t xml:space="preserve"> Secretaria de Familia,  Secretaria Planeación, Secretaria de Agricultura, Desarrollo Rural y Medio Ambiente,
Oficina de Promoción de Empleo Competitividad e Innovación.
</t>
  </si>
  <si>
    <t xml:space="preserve">Apoyar el acceso de las mujeres rurales,campesinas y cafeteras a recursos productivos por medio de Instrumentos crediticios y de Instrumentos no crediticios. </t>
  </si>
  <si>
    <t>Mujeres rurales, campesinas y cafeteras con obtección de recursos  para financiamiento.</t>
  </si>
  <si>
    <t>50% de mujeres beneficiadas con recursos de financiamiento productivo.</t>
  </si>
  <si>
    <t xml:space="preserve">(N° de mujeres beneficiadas con recursos de financiamiento productivo/# total de mujeres rurales)*100  </t>
  </si>
  <si>
    <t>Aumento de un 50% de la línea de base de mujeres vínculadas a procesos de formación proyectos productivos.</t>
  </si>
  <si>
    <t>% de incremento de mujeres vinculadas con respecto a la línea de base identificada.</t>
  </si>
  <si>
    <t>Atención a las mujeres victimas dentro del programa Implementación Proyectos Dllo Rural, con el monto de cofinanciación máxima para sus proyectos.</t>
  </si>
  <si>
    <t>Mujeres victimas beneficiarias con el monto máximo de cofinanciamiento de proyectos.</t>
  </si>
  <si>
    <t>Aumento de un 80% de la línea de base de mujeres beneficiarias cofinaciamiento máximo del proyectos.</t>
  </si>
  <si>
    <t>% de incremento de mujeres beneficiarios sobre la línea de base establecida.</t>
  </si>
  <si>
    <t>1.1.3 Incrementar la participación de las mujeres en el mercado laboral con igualdad de oportunidades, en condiciones dignas e igualdad de salarios.</t>
  </si>
  <si>
    <t>Diseño e implementación de un plan de capacidades para el trabajo para las mujeres, especialmente las que se encuentran en condición de riesgo y vulnerabilidad.</t>
  </si>
  <si>
    <t>Plan de capacitación para el trabajo implementado para mujeres en condición de riesgo.</t>
  </si>
  <si>
    <t>100% del Plan de capacitaciòn implementado</t>
  </si>
  <si>
    <t>% de ejecución del plan de capacitación= (# de acciones implementadas dentro del plan/# total de acciones del plan)*100</t>
  </si>
  <si>
    <t>Secretaria de Familia, Secretaria de Turismo, industria y comercio, SENA</t>
  </si>
  <si>
    <t>Diseñar estrategias de seguimiento a la incorporación de las mujeres en el ámbito laboral en condiciones de igualdad de oportunidades y de salarios apoyado en el Programa de Equidad Laboral con Enfoque Diferencial de Género del Ministerio del Trabajo.</t>
  </si>
  <si>
    <t>Estrategias  seguimiento implementadas.</t>
  </si>
  <si>
    <t>∑ de estrategias implementadas</t>
  </si>
  <si>
    <t>Secretaria de Familia, Secretaria de Turismo, industria y comercio, Personeria, Direción territorial de Min. Trabajo.</t>
  </si>
  <si>
    <t>Promover estrategias de acompañamiento en empresas privadas y públicas, que cierren las brechas de género en cuanto al acceso al pleno empleo y condiciones de igualdad salarial.</t>
  </si>
  <si>
    <t>Estrategias  seguimiento implementadas</t>
  </si>
  <si>
    <t>1 (Una) estrategia de seguimiento implementada.</t>
  </si>
  <si>
    <t>Secretaria de Familia, Secretaria de Turismo, industria y comercio, Direción territorial de Min. Trabajo,Cámara de Comercio.</t>
  </si>
  <si>
    <t>Incentivar las capacidades laborales de las mujeres cabeza de familia viculadas  al programa RED UNIDOS .</t>
  </si>
  <si>
    <t>Mujeres con capacidades laborales vinculadas al Programa Red Unidos</t>
  </si>
  <si>
    <t>90% de la mujeres vículadas al Programa Red Unidos fortalecidas con capaidades laborales.</t>
  </si>
  <si>
    <t>NA</t>
  </si>
  <si>
    <t>Secretaria de Familia, Secretaria de Turismo, industria y comercio, SENA, Camara de Comercio, RED UNIDOS</t>
  </si>
  <si>
    <t>Incorporación del enfoque de género y diferencial al plan de acompañamiento integral a las remesas laborales y generación de estímulos para el retorno de Quindianos que viven en el exterior.</t>
  </si>
  <si>
    <t>Implementación del enfoque de género y diferencial en el plan de acompañamiento integral.</t>
  </si>
  <si>
    <t>Plan de acompañamiento integral a las remesas laborales y generación de estímulos con enfoque de género y diferencial.</t>
  </si>
  <si>
    <t>Valor absoluto (plan de acompañamiento integral con incorporación de enfoque de género)</t>
  </si>
  <si>
    <t>Secretaria de Familia, Secretaria de Turismo, industria y comercio, Secretaria de Planeación,  SENA, Camara de Comercio, Oficina de Atención a la población migrante.</t>
  </si>
  <si>
    <t>Diseño y ejecución de herramientas para la Implementacion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</si>
  <si>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Ejecución de herramientas de implementación y seguimiento al Decreto 2733 de 2012</t>
  </si>
  <si>
    <t>Herramientas diseñadas y ejecutadas</t>
  </si>
  <si>
    <t>Valor absoluto (herramientas diseñadas y ejecutadas)</t>
  </si>
  <si>
    <t>Direccion territorial Min. Trabajo.</t>
  </si>
  <si>
    <t>1.2   Quindianas con Educación de calidad, con equidad y desde el enfoque diferencial</t>
  </si>
  <si>
    <t>1.2.1. Implementar la formación docente con pedagogías no sexistas, con enfoque de genero, diferencial y territorial.</t>
  </si>
  <si>
    <t>Mejoramiento de la calidad de la educación en primera infancia con didacticas no paramétricas  que promuevan la equidad de los generos, practicas de reconocimiento no sexista y reconociendo las diferencias como elemento constitutivo de educación en equidad y para la ciudadania.</t>
  </si>
  <si>
    <t>Proyectos pedagógicos con estrategias o didacticas no paramétricas que promuevan la equidad de los generos</t>
  </si>
  <si>
    <t>50% de aumento de la línea de base en el mejoramiento de los proyectos pedagógicos  con estrategias con didacticas no paramétricas que promuevan la equidad de los generos en la educación en primera infancia.</t>
  </si>
  <si>
    <t>% de incremento con relación a la línea de base</t>
  </si>
  <si>
    <t>Secretaria de Familia, Secetaria de Educación.</t>
  </si>
  <si>
    <t>Diseño e implentación de proyecto en educación para la equidad de generos que articule las directivas, docentes, padres de familia y estudiantes en los colegios del departamento.</t>
  </si>
  <si>
    <t xml:space="preserve">Proyecto de educación para la equidad de generos creado y funcionando. </t>
  </si>
  <si>
    <t>100% del Proyecto en Educación para la equidad de generos implementado</t>
  </si>
  <si>
    <t>% de ejecución del proyecto en educación= (# de acciones implementadas dentro del proyecto/# total de acciones del proyecto)*100</t>
  </si>
  <si>
    <t>Secretaria de Familia, Secretaria de Educación.</t>
  </si>
  <si>
    <t>Diseñar e implemetar proyecto de educación universitaria no sexista y para la equidad de género desde la interdisciplinariedad en todas las universidades del departamento. Este proyecto debera apuntar a: estrategias de inclusion con equidad en las distintas disciplinas, prevención de violencias basadas en genero y promocion de la investigación academica con perspectiva de género.</t>
  </si>
  <si>
    <t xml:space="preserve">Proyecto de educación universitaria no sexista y para la equidad de género desde la interdisciplinariedad para la equidad de generos creado y funcionando. </t>
  </si>
  <si>
    <t>100% del Proyecto en educación universitaria no sexista y para la equidad de género desde la interdisciplinariedad implementado.</t>
  </si>
  <si>
    <t>Secretaria de Familia, Secetaria de Educación, Universidades del Departamento.</t>
  </si>
  <si>
    <t>1.2.2 Promover la accesibilidad y permanencia en el sistema educativo de las mujeres en condiciones de equidad.</t>
  </si>
  <si>
    <t>Diseño de estrategias de acceso y permanencia al sistema educativo de mujeres adolescentes en embarazo y madres cabeza de familia.</t>
  </si>
  <si>
    <t>Estrategias de acceso y permanencia al sistema educativo de mujeres adolescentes en embarazo y madres cabeza de familia.</t>
  </si>
  <si>
    <t>2 Estrategias de acceso y permanencia al sistema educativo.</t>
  </si>
  <si>
    <t>∑ de estrategias de acceso y permanencia  implementadas</t>
  </si>
  <si>
    <t>Secretaria de Familia, Secetaria de Educación, ICBF</t>
  </si>
  <si>
    <t>Garantizar el acceso y permanencia de mujeres rurales,  indígenas, lbti, afrodescendientes y en condiciones de discapacidad, pobreza, a la educación secundaria, tecnica, tecnológica y universitaria según sus necesidades, subjetividades y particularidades.</t>
  </si>
  <si>
    <t>Mujeres rurales, indigenas, lbti, afrodescendientes y en condición de discapacidad vinculadas a la educación secundaria, tecnica, tecnológica y universitaria según sus necesidades, subjetividades y particularidades.</t>
  </si>
  <si>
    <t>Vinculación del 80% de las mujeres a la educación secundaria, técnica, tecnológica y universitaria</t>
  </si>
  <si>
    <t>(# de mujeres vinculadas/# total de mujeres)*100</t>
  </si>
  <si>
    <t>Secretaria de Familia, Secetaria de Educación, ICBF, Universidades del Departamento.</t>
  </si>
  <si>
    <t>1.2.3. Garantizar la articulación de las instituciones educativas públicas y privadas, la institucionalidad gubernamental y el sector privado en aras de la efectividad de la educación sin discriminación y en equidad para las mujeres.</t>
  </si>
  <si>
    <t>Realizar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t>
  </si>
  <si>
    <t>Convenios interinstitucionales efectuados.</t>
  </si>
  <si>
    <t>5 Convenios interinstitucionales entre la Gobernación del Quindío y las universidades.</t>
  </si>
  <si>
    <t>∑ de convenios</t>
  </si>
  <si>
    <t>Gobernación del Quindío, UniverSIdades del departamento.</t>
  </si>
  <si>
    <t>Implementacion de medidas de seguimiento al cumplimiento del decreto reglamentario 4798 de 2011 (Ley 1257 de 2008 en materia educativa)</t>
  </si>
  <si>
    <t>Medidas de seguimiento al cumplimiento del Decreto 4798 de 2011</t>
  </si>
  <si>
    <t>100% de medidas de seguimiento implementadas.</t>
  </si>
  <si>
    <t>(# de medidas de seguimiento implementadas/# total de medidas de seguimiento del decreto 4798)*100</t>
  </si>
  <si>
    <t>Secretaria de Familia, Secretaria de Educación</t>
  </si>
  <si>
    <t>1.3  Quindianas con Salud Integral y plena.</t>
  </si>
  <si>
    <t>1.3.1 Acceso en calidad y oportunidad al sistema de salud para las mujeres.</t>
  </si>
  <si>
    <r>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r>
    <r>
      <rPr>
        <sz val="10"/>
        <color rgb="FFFF0000"/>
        <rFont val="Calibri"/>
        <family val="2"/>
        <scheme val="minor"/>
      </rPr>
      <t>prestacion de servicios</t>
    </r>
  </si>
  <si>
    <t>Cobertura en calidad y oportunidad a los servicios de salud para las mujeres.</t>
  </si>
  <si>
    <t>Cobertura del 90% a los servicios de salud para las mujeres.</t>
  </si>
  <si>
    <t>% de cobertura</t>
  </si>
  <si>
    <t>Secretaria de Salud</t>
  </si>
  <si>
    <t>Priorizar la atención en la población femenina de vulnerailidad como niñas, madres gestantes , adultas mayores, mujeres  con capacidades diferentes, mujeres indígenas, afro-descendientes,lbti, prostitutas y en condicion de habitación de calle, con calidad y oportunidad.</t>
  </si>
  <si>
    <t>Cobertura de atención en la población femenina de vulnerabilidad</t>
  </si>
  <si>
    <t>Cobertura del 90% a los servicios de salud para las mujeres</t>
  </si>
  <si>
    <t>1.3.2 Observación, seguimiento y prevención de situaciones y enfermedades  que  afectan la salud física, psicológica de las mujeres</t>
  </si>
  <si>
    <t>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entre otros.</t>
  </si>
  <si>
    <t>Cobertura a la Atención primaria en salud</t>
  </si>
  <si>
    <t>Cobertura del 90%  en los programas de atención primaria en salud.</t>
  </si>
  <si>
    <t>Formular e implementar el plan de articulación intersectorial para la canalización de acciones de promoción de la salud, prevención de riesgos y atención de poblaciones especiales.</t>
  </si>
  <si>
    <t xml:space="preserve">Plan de articulación intersectorial diseñado e implentado. </t>
  </si>
  <si>
    <t>100 % de implementación del Plan de acción intersectorial.</t>
  </si>
  <si>
    <t>Secretaria de Salud, Secretaria del Interior, Secretaria de Familia.</t>
  </si>
  <si>
    <t xml:space="preserve"> 1.3.3 Prevención, promoción y garantía de la salud sexual y reproductiva de las mujeres.</t>
  </si>
  <si>
    <t>Realizar acciones de promoción y prevención en salud sexual y
reproductiva y Derechos sexuales y reproductivos con enfoque de
género.</t>
  </si>
  <si>
    <t>Acciones de promoción y prevención en salud sexual y reproductiva y Derechos sexuales y reproductivos</t>
  </si>
  <si>
    <t>Ejecución  del 90% de las acciones de promoción y prevención.</t>
  </si>
  <si>
    <t>(# de acciones de promoción y prevención ejecutadas/# total de acciones de promoción y prevención)*100</t>
  </si>
  <si>
    <t>Secretaria de Salud, Profamilia Quindio, Secretaria de educación, ICBF</t>
  </si>
  <si>
    <t>Diseñar estrategia conjunta interinstitucional e intersectorial para prevenir el embarazo adolescente en el departamento.</t>
  </si>
  <si>
    <t>Estrategia con la participación de la totalidad de los municipios del departamento del Quindío</t>
  </si>
  <si>
    <t>Estrategia interinstitucional e intersectorial implementada y activa.</t>
  </si>
  <si>
    <t>Valor absoluto (estrategia implementada y activa)</t>
  </si>
  <si>
    <t>secretaria de familia, Secretaria de Salud, Secretaria de Educación, ICBF</t>
  </si>
  <si>
    <t>Incorporar el enfoque diferencial y de género en el diseño e implementación de la vigilancia en salud pública de salud mental.</t>
  </si>
  <si>
    <t>Enfoque diferencial y de género incluido en el Programa de Vigilancia en salud pública de salud mental.</t>
  </si>
  <si>
    <t>Enfoque diferencial y de género incluido e  implementado</t>
  </si>
  <si>
    <t>Valor absoluto (enfoque diferencial incluido en el programa)</t>
  </si>
  <si>
    <t>Secretaría de Salud</t>
  </si>
  <si>
    <t>Garantizar la entrega oportuna del biológico e insumos para la
vacunación contra el VPH de todas las niñas escolarizadas ente el
cuarto y onceavo grado de educación básica primaria y secundaria y
que tengan 9 años o más.</t>
  </si>
  <si>
    <t>Entrega de biologicos e insumos para la vacunación contra el VPH</t>
  </si>
  <si>
    <t xml:space="preserve">Cubrimiento del 90% de todas las niñas escolarizadas con los biologicos e insumos para la vacunación contra el VPH. </t>
  </si>
  <si>
    <t>% de cubrimiento</t>
  </si>
  <si>
    <t>Secretaria de salud</t>
  </si>
  <si>
    <t>Realizar acciones para el fortalecimiento de la vigilancia en salud pública de las Infecciones de Transmisión Sexual (ITS) con enfoque diferencial y de género.</t>
  </si>
  <si>
    <t>Fortalecimiento de la vigilancia en salud pública de las Infecciones de Transmisión Sexual (ITS) con enfoque diferencial y de género.</t>
  </si>
  <si>
    <t>Incorporaciòn del enfoque diferencial y de género en las acciones de vigilancia de las ITS</t>
  </si>
  <si>
    <t>Valor absoluto (verificaciòn del enfoque diferencial y de gènero en la vigilancia de las ITS)</t>
  </si>
  <si>
    <t>Secretaría de Salud, Secretaria de Familia</t>
  </si>
  <si>
    <t>1.3.4 Articulación institucional para la salud plena de las mujeres.</t>
  </si>
  <si>
    <t>Implementar medidas de seguimiento al cumplimineto del decreto 2734 de 2012 Por el cual se reglamentan las medidas de atención a las mujeres víctimas de violencia</t>
  </si>
  <si>
    <t>Medidas de seguimiento implementadas</t>
  </si>
  <si>
    <t>100% de Medidas de seguimiento implementadas.</t>
  </si>
  <si>
    <t>(# de medidas de seguimiento implementadas/# total de medidas de seguimiento del decreto)*100</t>
  </si>
  <si>
    <t>Implementar medidas de seguimiento al cumplimiento del decreto reglamentario 4796 de 2011 (Ley 1257 de 2008)</t>
  </si>
  <si>
    <t xml:space="preserve">Construir un Sistema de información unificado, que amplie las características de análisis estructural de la salud en el Departamento. </t>
  </si>
  <si>
    <t>Sistema de información implementado y activo.</t>
  </si>
  <si>
    <t>Conformación del sistema de información unificado con la participación de la totalidad de municipios.</t>
  </si>
  <si>
    <t>Valor absoluto</t>
  </si>
  <si>
    <t>Crear una Red de apoyo interinstitucional para intervenir en procesos de atención, prevención y mitigación de riesgos público y problemáticas de salud para las mujeres.</t>
  </si>
  <si>
    <t>Red de apoyo interinstitucional.</t>
  </si>
  <si>
    <t>Red de apoyo interinstitucional conformada y activa.</t>
  </si>
  <si>
    <t xml:space="preserve">Valor absoluto </t>
  </si>
  <si>
    <t>Secretaria de Familia, Secretaria de salud.</t>
  </si>
  <si>
    <t xml:space="preserve">inclusion productiva.
</t>
  </si>
  <si>
    <t xml:space="preserve">mi negocio.
</t>
  </si>
  <si>
    <t>beneficiar 511  personas de los municipios Calarca, Quimbaya y tebiada en capacitacion productiva</t>
  </si>
  <si>
    <t>Quindío Potencia Turística de Naturaleza y Diversión</t>
  </si>
  <si>
    <t>Mejoramiento de la competitividad del Quindío como destino turístico</t>
  </si>
  <si>
    <t>Gestionar y ejecutar (3) proyectos para mejorar la competitividad del Quindío como destino turístico</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</si>
  <si>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</si>
  <si>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</si>
  <si>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</si>
  <si>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Centros Agroindustriales Regionales para la Paz - CARPAZ</t>
  </si>
  <si>
    <t>Genero poblaciones vulnerables y con enfoque diferenciao</t>
  </si>
  <si>
    <t>Mujeres constructoras de familia y de paz</t>
  </si>
  <si>
    <t>Revisar, ajustar  e  implementar  la política publica de equidad de género para la  mujer del departamento</t>
  </si>
  <si>
    <t>Emprendimiento y empleo rural</t>
  </si>
  <si>
    <t xml:space="preserve">Capacitar mil doscientos (1200)  jóvenes y mujeres rurales en actividades agrícolas y no agrícolas </t>
  </si>
  <si>
    <t>Capacitar seis (6) unidades agro empresariales de jóvenes y mujeres rurales</t>
  </si>
  <si>
    <t>Soberanía, seguridad alimentaria y nutriciona. Genero, Poblaciones vulnerables y con enfoque diferencial</t>
  </si>
  <si>
    <t>Fomento a la Agricultura Familiar Campesina, agricultura urbana y mercados campesinos para la soberanía y  Seguridad alimentaria</t>
  </si>
  <si>
    <t>Diseñar e implementar un (1) programa de agricultura familiar campesina</t>
  </si>
  <si>
    <t>Quindío rural, inteligente, competitivo y empresarial.
Genero, Poblaciones vulnerables y con enfoque diferencial</t>
  </si>
  <si>
    <t>34.
197.</t>
  </si>
  <si>
    <t>Beneficiar a  dos mil cuatrocientas  (2400) mujeres rurales campesinas, personas en condición de vulnerabilidad y con enfoque diferencial en formación para el trabajo y el desarrollo humano.
Revisar, ajustar  e  implementar  la política publica de equidad de género para la  mujer del departamento.</t>
  </si>
  <si>
    <t>Implementar un programa de gesiton financiera para el desarrollo de emprendimiento, empresarismo y asociatividad</t>
  </si>
  <si>
    <t>Quindío territorio vital.
Genero, Poblaciones vulnerables y con enfoque diferencial.</t>
  </si>
  <si>
    <t>Bienes y servicios ambientales para las nuevas generaciones.
Mujeres constructoras de Familia y de paz.</t>
  </si>
  <si>
    <t>20.
197.</t>
  </si>
  <si>
    <t>Capacitar a doscientos cincuenta (250)   jóvenes,  mujeres, población vulnerable y con enfoque diferencial como líderes ambientales en el departamento.
Revisar, ajustar  e  implementar  la política publica de equidad de género para la  mujer del departamento.</t>
  </si>
  <si>
    <t>Generar un apalancamiento a 100  iniciativas productivas rurales</t>
  </si>
  <si>
    <t>Genero, Poblaciones vulnerables y con enfoque diferencial</t>
  </si>
  <si>
    <t>Mujeres constructoras de Familia y de paz.</t>
  </si>
  <si>
    <t>implementar  un  programa  departamental para la atención y acompañamiento a la población migrante  y de repatriación .</t>
  </si>
  <si>
    <t>Calidad Educativa</t>
  </si>
  <si>
    <t>Calidad Educativa para la Paz</t>
  </si>
  <si>
    <t>Implementar un (1) plan, programa y/o proyecto para el acceso de niños, niñas y jóvenes en las instituciones educativas</t>
  </si>
  <si>
    <t>Educación, ambientes escolares y cultura para la Paz</t>
  </si>
  <si>
    <t xml:space="preserve">Diseñar e implementar la estrategia "escuela de padres" en treinta (30) instituciones educativas  </t>
  </si>
  <si>
    <t xml:space="preserve">50000 cupos para el pais, para el departamento 375 en el sena y 400 en la universidad del Quindio, no obstante, en departamentos donde no se logra los cupos disponibles, sus recursos son desplazados a municipios que tienen mayor participacion. </t>
  </si>
  <si>
    <t>Cobertura Educativa</t>
  </si>
  <si>
    <t>Educación inclusiva con acceso y permanencia para poblaciones vulnerables - diferenciales</t>
  </si>
  <si>
    <t>Atender cuatro mil quinientos (4.500)  personas de la población adulta del departamento (jóvenes y adultos, madres cabeza de hogar)</t>
  </si>
  <si>
    <t>Pertinencia e Innovación</t>
  </si>
  <si>
    <t>Fortalecimiento de la Media Técnica</t>
  </si>
  <si>
    <t>Implementar el programa de acceso y permanencia de la educación técnica, tecnologica y superior en el departamento del Quindío</t>
  </si>
  <si>
    <t>Atención integral al Adulto Mayor</t>
  </si>
  <si>
    <t>Promoción social y gestión diferencial de poblaciones vulnerables.</t>
  </si>
  <si>
    <t>fortalecer en los doce (12) municipios del departamento los comites municipales de discapacidad</t>
  </si>
  <si>
    <t>Soberanía, seguridad alimentaria y nutricional</t>
  </si>
  <si>
    <t xml:space="preserve">Fortalecimiento a la vigilancia en  la seguridad alimentaria y nutricional del Quindío. </t>
  </si>
  <si>
    <t>Fortalecer la atención integral  en seis (6) poblaciones vulnerables (etnias)  en menores de cinco años con casos de desnutrición</t>
  </si>
  <si>
    <t>Salud Pública para un Quindío saludable y posible</t>
  </si>
  <si>
    <t>Sexualidad, derechos sexuales y reproductivos</t>
  </si>
  <si>
    <t>Vincular cuatro mil ochocientos (4.800) mujeres gestantes al programa de control prenatal antes de la semana 12 de edad gestacional.</t>
  </si>
  <si>
    <t>Desarrollar acciones articuladas intersectorialmente en los doce (12) municipios del departamento, con enfoque de derechos en colectivos LGTBI, jóvenes, mujeres gestantes adolescentes.</t>
  </si>
  <si>
    <t xml:space="preserve">Implementar  5  programas de participación social en salud, orientados a promover los derechos de las poblaciones vulnerables y diferenciales, acorde a las políticas públicas </t>
  </si>
  <si>
    <t>Vida saludable y enfermedades transmisibles</t>
  </si>
  <si>
    <t>Implementar una estrategia que permita garantizar el adecuado funcionamiento de la red de frío para el almacenamiento  de los biológicos del Programa ampliado de inmunización (PAI).</t>
  </si>
  <si>
    <t xml:space="preserve">Ejecutar el plan decenal de lactancia materna </t>
  </si>
  <si>
    <t>Convivencia social y salud mental</t>
  </si>
  <si>
    <t>Adoptar e implementar el modelo de Atención primaria en Salud Mental (APS) en todos los municipios Quindiano</t>
  </si>
  <si>
    <t xml:space="preserve">Diseñar y desarrollar planes y/o programas en los doce (12) entes territoriales municipales de promoción y prevención de las enfermedades transmitidas por agua, suelo y alimentos </t>
  </si>
  <si>
    <t>Promoción y  Protección  de la Familia</t>
  </si>
  <si>
    <t xml:space="preserve">Quindío departamento de derechos  de niñas, niños y adolescentes </t>
  </si>
  <si>
    <t>Implementar  una estrategia de prevención y atención de embarazos y segundos embarazos a temprana edad.</t>
  </si>
  <si>
    <t>Dimensión Vida Saludable y Enfermedades Transmisibles</t>
  </si>
  <si>
    <t>Fortalecimiento de la red de frío del Programa ampliado de inmunización (PAI)</t>
  </si>
  <si>
    <t>Vigilancia en salud publica y del laboratorio departamental.</t>
  </si>
  <si>
    <t>Sostener 83 Unidades Primarias Generadoras de Datos (UPGD) que integran el sistema de Vigilancia en Salud Publica.</t>
  </si>
  <si>
    <t>Secretaria de Salud…   exámenes periódicos, esquemas de vacunación</t>
  </si>
  <si>
    <t>Secretaria de Salud… atención primaria en salud para dignificar la prestación de los servicios de salud en todos los niveles de complejidad promoviendo acciones conjuntas tendientes a fortalecer la cultura del auto cuidado</t>
  </si>
  <si>
    <t>Secretaria de Salud…  lactancia materna, los autoexámenes</t>
  </si>
  <si>
    <t>Secretaria de Salud….. las campañas de sensibilización y prevención implementando estrategias que fortalezcan la integridad humana, prevengan el suicidio, los embarazos prematuros y la drogadicción</t>
  </si>
  <si>
    <t>Secretaria de Salud…. prevención de enfermedades más comunes con el fin de garantizar un crecimiento sano y generar hábitos saludables en lo físico y mental mediante la promoción de prácticas como el control perinatal</t>
  </si>
  <si>
    <t>P</t>
  </si>
  <si>
    <t>E</t>
  </si>
  <si>
    <t>METAS 2015</t>
  </si>
  <si>
    <t>RECURSOS 2015</t>
  </si>
  <si>
    <t>% AVANCE</t>
  </si>
  <si>
    <t>LOGROS ALCANZADOS 2015</t>
  </si>
  <si>
    <t>METAS 2025</t>
  </si>
  <si>
    <t>ARMONIZACION PLAN DE DESARROLLO 2016 - 2019                                        "EN DEFENSA DEL BIEN COMUN"</t>
  </si>
  <si>
    <t>Secretaria de Familia,  Secretaria Planeación, Secretaria de Agricultura, Desarrollo Rural y Medio Ambiente,
Oficina de Promoción de Empleo Competitividad e Innovación</t>
  </si>
  <si>
    <t>Secretaria de Familia,  Secretaria Planeación, Secretaria de Agricultura, Desarrollo Rural y Medio Ambiente,
Oficina de Promoción de Empleo Competitividad e Innovación.
Universidad del Quidío.</t>
  </si>
  <si>
    <t xml:space="preserve">Apoyar el acceso de las mujeres rurales,campesinas y cafeteras a convocatorias publicas para la estructuración del proyecto productivo y sus estudios de factibilidad y sostenibilidad. </t>
  </si>
  <si>
    <t>Mujeres rurales, campesinas y cafeteras vinculadas a procesos de formación en elaboración de proyectos productivos</t>
  </si>
  <si>
    <t xml:space="preserve"> Secretaria de Familia,  Secretaria Planeación, Secretaria de Agricultura, Desarrollo Rural y Medio Ambiente,
Oficina de Promoción de Empleo Competitividad e Innovación.</t>
  </si>
  <si>
    <t>Emprendimiento y empleo rural.
Mujeres constructoras de Familia y de paz.</t>
  </si>
  <si>
    <t xml:space="preserve">2  Estrategias de seguimiento a la incorporación de las mujeres en el ámbito laboral en condiciones de igualdad de oportunidades y de salarios. </t>
  </si>
  <si>
    <t>2. QUINDIANAS COMO SUJETOS POLÍTICOS: EMPODERADAS, PARTICIPATIVAS Y MOVILIZADORAS.</t>
  </si>
  <si>
    <t xml:space="preserve">2.1 Las Quindianas ejercen su derecho a elegir y ser elegidas. </t>
  </si>
  <si>
    <t>2.1.1 Incentivar a las mujeres para su participación activa en partidos políticos y corporaciones pública y de eleccion popular.</t>
  </si>
  <si>
    <t>Capacitar a las mujeres en asuntos de política y administración pública para activar e incentivar su participación en los partidos políticos.</t>
  </si>
  <si>
    <t>Programa de capacitacion para las mujeres en asuntos de política y administración pública</t>
  </si>
  <si>
    <t>Ejecución del 90 % de las capacitaciones propuestas.</t>
  </si>
  <si>
    <t>(# de capacitaciones realizadas/ # de capacitaciones propuestas)*100</t>
  </si>
  <si>
    <t>Secretaria del Interior, Secretaria de Familia, Esap Quindio</t>
  </si>
  <si>
    <t xml:space="preserve">Diseño de un plan de inclusion para las  mujeres  en los partidos políticos incentivando liderazgos femeninos y con enfoque de género que incluya el seguimiento a la Ley de cuotas. </t>
  </si>
  <si>
    <t>Plan de inclusión para mujeres en los partidos políticos.</t>
  </si>
  <si>
    <t>Plan de de inclusión para las mujeres en los partidos políticos formulado e  implementado.</t>
  </si>
  <si>
    <t>Valor absoluto (plan de inclusión formulado y en implementación)</t>
  </si>
  <si>
    <t>Secretaria del Interior, Secretaria de Familia, Esap Quindio, Directorios departamentales de Partidos Políticos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</si>
  <si>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eleccion popular.</t>
  </si>
  <si>
    <t xml:space="preserve"> Red de Mujeres al Poder.</t>
  </si>
  <si>
    <t>Red de Mujeres al Poder conformada y activa.</t>
  </si>
  <si>
    <t>Valor absoluto (Red de mujeres conformada y en funcionamiento)</t>
  </si>
  <si>
    <t>Secretaria del Interior, Secretaria de Familia, Organizaciones sociales de mujeres, Consejos Departamental y Municipales de mujeres, Directorios departamentales de Partidos Políticos, ESAP QUINDIO</t>
  </si>
  <si>
    <t>Diseño e implementacion de campaña de mujeres quindianas como candidatas a las distintas corporaciones públicas y de elección popular.</t>
  </si>
  <si>
    <t>Campaña de mujeres quindianas como candidatas a las distintas corporaciones públicas y de elección popular.</t>
  </si>
  <si>
    <t>Implementación del 100% de la campaña.</t>
  </si>
  <si>
    <t>(# de acciones implementadas de dentro de la campaña/#total de acciones formuladas)*100</t>
  </si>
  <si>
    <t>Secretaria del Interior, Secretaria de Familia, Organizaciones sociales de mujeres, Consejos Deparatamental y Municipales de mujeres, Directorios departamentales de Partidos Políticos, ESAP QUINDIO</t>
  </si>
  <si>
    <t>2.2.1.Promover los liderazgos femeninos con enfoque de género y diferencial</t>
  </si>
  <si>
    <t>Diseño de programa de participación ciudadana para la seguridad preventiva y la convivencia pacífica.</t>
  </si>
  <si>
    <t>Implementación de los programas de participación</t>
  </si>
  <si>
    <t>Programa de participación diseñado e implementado</t>
  </si>
  <si>
    <t>Valor absoluto (programa diseñado e implementado)</t>
  </si>
  <si>
    <t>Secretaria del Interior, Secretaria de Familia, Organizaciones sociales de mujeres, Consejos Departamental y Municipales de mujeres, Policia Nacional</t>
  </si>
  <si>
    <t>2.2.2 Acompañamiento a los procesos organizativos de mujeres, movimientos social de mujeres y feministas.</t>
  </si>
  <si>
    <t>Diseñar estrategias de articulación e incorporación entre las organizaciones de mujeres del departamento y los consejos municipales y departamental de mujeres.</t>
  </si>
  <si>
    <t xml:space="preserve">Estrategias articulación e incorporación entre las organizaciones de mujeres del departamento y los consejos municipales y departamental de mujeres. </t>
  </si>
  <si>
    <t>Implementación del 90% de las estrategias.</t>
  </si>
  <si>
    <t># de estrategias implementadas/# total de estrategias diseñadas)*100</t>
  </si>
  <si>
    <t>Secretaria del Interior, Secretaria de Familia,  Consejos Deparatamental y Municipales de mujeres.</t>
  </si>
  <si>
    <t>Crear programa de apoyar tecnico y financiero a  los planes de acción de los consejos municipales y departamental de mujeres.</t>
  </si>
  <si>
    <t>Programa de apoyar tecnico y financiero a  los planes de acción de los consejos municipales y departamental de mujeres.</t>
  </si>
  <si>
    <t>100% de implementación del Programa de apoyo tecnico y financiero a  los planes de acción de los consejos municipales y departamental de mujeres.</t>
  </si>
  <si>
    <t>% de implementación = (# de acciones ejecutadas dentro del plan de acción/#total de acciones)*100</t>
  </si>
  <si>
    <t>Secretaria del Interior, Secretaria de Familia, Secretaria de Planeación, Esap Quindio</t>
  </si>
  <si>
    <t>Fortalecer los procesos organizativos de mujeres en el departamento bajo la perspectiva de género y enfoque diferencial.</t>
  </si>
  <si>
    <t>Procesos organizativos de mujeres en el departamento bajo la perspectiva de género y enfoque diferencial.</t>
  </si>
  <si>
    <t xml:space="preserve">100% de procesos organizativos de mujeres fortalecidos De acciones de fortalecimiento implementadas a los Procesos organizativos de las mujeres </t>
  </si>
  <si>
    <t xml:space="preserve">% de acciones de fortalecimiento= (# de procesos organizativos beneficiados intervenidos con programas de fortalecimiento/total de procesos organizativos)*100 </t>
  </si>
  <si>
    <t>Secretaria del Interior, Secretaria de Familia, Consejos Deparatamental y Municipales de mujeres, UNIQUINDIO, ESAP QUINDIO</t>
  </si>
  <si>
    <t>2.2.3 Impulsar el liderazgo femeninos y con enfoque de género a mujeres en condiciones especiales de vulnerabilidad.</t>
  </si>
  <si>
    <t>Diseñar e implementar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t>
  </si>
  <si>
    <t>Estrategia de incorporación diseñadas e implementadas.</t>
  </si>
  <si>
    <t>100% de muncipios con estrategia implementada.</t>
  </si>
  <si>
    <t>% de implementación= (# de municipios con estrategia implementada/# total de municipios)*100</t>
  </si>
  <si>
    <t>Secretaria del Interior, Secretaria de Familia, Consejos Deparatamental y Municipales de mujeres.</t>
  </si>
  <si>
    <t>Creacion de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t>
  </si>
  <si>
    <t>Programa de Formación en derechos humanos de las mujeres.</t>
  </si>
  <si>
    <t>100 % Programa  de formación en derechos humanos de las mujeres implementado y activo</t>
  </si>
  <si>
    <t>% de implementación = (# de acciones del programa de formación ejecutadas/# total de acciones del programa de formación)*100</t>
  </si>
  <si>
    <t>Secretaria del Interior, Secretaria de Familia, Defensoría del Pueblo, Consejos Deparatamental y Municipales de mujeres, UNIQUINDIO, ESAP QUINDIO</t>
  </si>
  <si>
    <t>2.3.1 Fomentar prácticas transformadoras de los roles femenino y masculino respecto de la relaciones en el ámbito familiar.</t>
  </si>
  <si>
    <t>Realizar acciones formativas a madres y padres de familia en pautas de crianza en equidad y para la igualdad de los géneros, que transforme los valores y estereotipos de los roles masculino y femenino en la familia.</t>
  </si>
  <si>
    <t>Acciones formativas  que transformen los valores y estereotipos de los roles dirigidosa madres y padres de familia. Acciones ejecutadas a madres y padres de familia</t>
  </si>
  <si>
    <t>100% de las acciones formativas ejecutadas</t>
  </si>
  <si>
    <t>% de implementación = (# de acciones formativas ejecutadas/# de accioness formativas programadas)*100</t>
  </si>
  <si>
    <t>Secretaria de Familia, Secretaria de Educación, ICBF, UNIQUINDIO</t>
  </si>
  <si>
    <t>Realizar campañas 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</si>
  <si>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Implementaciòn de campañas de sensibilizaciòn.</t>
  </si>
  <si>
    <t>Díez (10) campañas de sensibilización ejecutadas. Una (1) campaña por año.</t>
  </si>
  <si>
    <t>Campañas ejecutadas= ∑ de campañas de sensibilización</t>
  </si>
  <si>
    <t>Crear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</si>
  <si>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Programa de televisión en el canal regional que visibilice las historias de vida de mujeres vinculadas al sector rural cafetero, campesinas,  indígernas,  afrodescendientes, en condición de discapacidad.</t>
  </si>
  <si>
    <t>Diseño e implementaciòn de Programa de televisión</t>
  </si>
  <si>
    <t>Valor absoluto (Realización del programa)</t>
  </si>
  <si>
    <t>Secretaria de Familia, Secretaria de Educación, ICBF, UNIQUINDIO, organizaciones de mujeres, Telecafé</t>
  </si>
  <si>
    <t>Desarrollo de acciones de fomento para la Conciliación de la vida familiar y laboral en el marco del Programa Nacional de Equidad Laboral con Enfoque Diferencial de Género.</t>
  </si>
  <si>
    <t xml:space="preserve">Acciones de fomento para la Conciliaciòn de la Vida Familiar y Laboral.
</t>
  </si>
  <si>
    <t>100% de acciones ejecutadas en el marco del Programa Nacional de Equidad Laboral con Enfoque Diferencial de Género</t>
  </si>
  <si>
    <t>% de ejecución= (# de acciones ejecutadas/# total de acciones en el marco del programa nacional)*100</t>
  </si>
  <si>
    <t>Secretaria de Familia, Secretaria de Turismo, industria y comercio.</t>
  </si>
  <si>
    <t>2.4 Las Quindianas participan en la implementación, monitoreo y evaluación de SU política.</t>
  </si>
  <si>
    <t>2.4.1 Incentivar el empoderamiento de las mujeres para la implementación, monitoreo y evaluación de SU política Pública.</t>
  </si>
  <si>
    <t>Realizar una campaña de visibilización y sensibilización de la Política  Pùblica de Equidad de género para las mujeres en todo el departamento.</t>
  </si>
  <si>
    <t>Campaña de visibilización y sensibilización de la Política Pública</t>
  </si>
  <si>
    <t xml:space="preserve">100 % de ejecución de la Campaña de visualización y sensibilización </t>
  </si>
  <si>
    <t>% de ejecución= (# de acciones implementadas de dentro de la campaña/#total de acciones formuladas)*100</t>
  </si>
  <si>
    <t>Gobernación del Quindío, Alcaldías municipales, Secretaria de familia.</t>
  </si>
  <si>
    <t>Creacion de sub-comites de seguimiento a la divulgación, implementación, monitoreo y evaluación de la política publica de Equidad de Género para las mujeres incorporados en los consejos municipales y departamental de mujeres.</t>
  </si>
  <si>
    <t>Subcomites de seguimiento de la Politica Pública de Equidad de Genero para las mujeres.</t>
  </si>
  <si>
    <t xml:space="preserve">Conformación de un  subcomite en los 12 municipios del departamento del Quindío </t>
  </si>
  <si>
    <t>Valor absoluto (1 comité por cada municipio)</t>
  </si>
  <si>
    <t>Secretaria de Familia, Consejos Departamental y municipales de mujeres</t>
  </si>
  <si>
    <t>2.2  Las Quindianas como agentes para la profundización democrática.</t>
  </si>
  <si>
    <t xml:space="preserve">2.3  Las quindianas empoderadas hacia la conciliación de la vida familiar y los ámbitos de participación social, política y económica. </t>
  </si>
  <si>
    <t>Poder ciudadano</t>
  </si>
  <si>
    <t>Quindio si a la participacion</t>
  </si>
  <si>
    <t>Desarrollar estrategias tendientes a promover la participación ciudadana en el departamento</t>
  </si>
  <si>
    <t xml:space="preserve">Seguridad humana como dinamizador de la vida, dignidad y libertad en el Quindío </t>
  </si>
  <si>
    <t>Convivencia, Justicia  y Cultura de Paz</t>
  </si>
  <si>
    <t xml:space="preserve">
219
220</t>
  </si>
  <si>
    <t>Apoyar la implementación de treinta y seis (36) programas de prevención del delito y mediación de conflictos en comunidades focalizadas del departamento
Atención integral de barrios con situacion critica de convivencia en los 12 municipios  del departamento</t>
  </si>
  <si>
    <t>Construcción de paz y reconciliación en el Quindío</t>
  </si>
  <si>
    <t>Protección y Garantías de no Repetición</t>
  </si>
  <si>
    <t>Implementar el plan integral de prevención a las violaciones de  Derechos Humanos DDHH e infracciones  al Derecho Internacional Humanitario DIH</t>
  </si>
  <si>
    <t>Actualizar e implementar el Plan Integral de Seguridad y Convivencia Ciudadana (PISCC)</t>
  </si>
  <si>
    <t>3. QUINDIANAS MOVILIZADAS PARA LA REDISTRIBUCIÓN DEL CONOCIMIENTO SOCIAL Y LA CONSTRUCCIÓN DE PAZ.</t>
  </si>
  <si>
    <t>3.1. Las Quindianas generamos nuevo conocimiento social para fundar nuevas prácticas sociales.</t>
  </si>
  <si>
    <t>3.1.1. Incorporar el enfoque de género y diferencial al desarrollo cultural, turístico, recreativo y deportivo en el departamento del Quindío.</t>
  </si>
  <si>
    <t xml:space="preserve">Visibilizar a través de una estrategía mediatica el rol de las mujeres quindianas y sus aportes al desarrollo de la historia, la ciencia, las artes, la cultura y el deporte desde un enfoque de género. </t>
  </si>
  <si>
    <t>Estrategia mediatica sobre el rol de las mujeres quindianas y sus aportes al desarrollo de la historia, la ciencia, las artes, la cultura y el deporte desde un enfoque de género. (programas de tV, estrategias radiales, formación, etc)</t>
  </si>
  <si>
    <t>100% de Implementación de estrategia mediatica el rol de las mujeres quindianas</t>
  </si>
  <si>
    <t>% implementación= (# de acciones implementadas/ # total de acciones definidas en la estrategia)</t>
  </si>
  <si>
    <t xml:space="preserve">Secretaria de Familia, Secretaria de Cultura, Medios de comunicación departamentales, UNIQUINDIO  </t>
  </si>
  <si>
    <t xml:space="preserve">Promover los espacios recreativos y deportivos donde se tranforme el estereotipo de género y se potencialice el liderazgo deportivo de las mujeres. </t>
  </si>
  <si>
    <t>Eventos recreativos y deportivos ejecutados.</t>
  </si>
  <si>
    <t>100% de cumplimiento de los eventos recreativos y deportivos.</t>
  </si>
  <si>
    <t>(# de eventos recreativos realizados/# total de eventos recreativos y deportivos propuestos)*100</t>
  </si>
  <si>
    <t>Secretaria de Familia, Secretaria de Cultura, indeportes, Consejos Departamental y Municipales de mujeres.</t>
  </si>
  <si>
    <t>Quindío territorio vital</t>
  </si>
  <si>
    <t>Generación de entornos favorables y sostenibilidad ambiental</t>
  </si>
  <si>
    <t>Desarrollar 4 eventos de deporte social
y comunitario.</t>
  </si>
  <si>
    <t>Incorporación de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</si>
  <si>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Iniciativas de producción cultural  de las mujeres rurales (campesinas, cafeteras, indigenas y afrodescendientes)  a los programas y proyectos de la Conservación, Reconocimento y Protección del Paisaje Cultural Cafetero</t>
  </si>
  <si>
    <t xml:space="preserve">90% de implementación de las iniciativas de producción cultural </t>
  </si>
  <si>
    <t># de actividades de producción creativas ejecutadas/# total de iniciativas de producción cultural planeadas)*100</t>
  </si>
  <si>
    <t>Secretaria de Familia, Secretaria de Cultura, Secretaria de Turismo, Industria y Comercio</t>
  </si>
  <si>
    <t xml:space="preserve">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</si>
  <si>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Número de programas con aportes culturales y tradicionales de las mujeres rurales dentro del plan de promoción turísticas </t>
  </si>
  <si>
    <t>Por lo menos un programa anual</t>
  </si>
  <si>
    <t>Valor absoluto (verificación  del programa incorporado e implementado anualmente)</t>
  </si>
  <si>
    <t>3.1.2. Promover la Transformación de la cultura a favor de las mujeres .</t>
  </si>
  <si>
    <t>Incentivar la promoción de los derechos humanos de las mujeres, la prevención de violencias y la transformación de valores de discriminación hacia la mujer a través  campañas en medios de comunicación escrita, radial y televisiva del departamento.</t>
  </si>
  <si>
    <t xml:space="preserve">Campañas en medios de comunicación </t>
  </si>
  <si>
    <t>Diez (10) campañas  en los medios comunicación. Una (1) campaña por año</t>
  </si>
  <si>
    <t>∑ de campañas realizadas</t>
  </si>
  <si>
    <t>Secretaria del Interior, Secretaria de Familia,  Defensoría del Pueblo, Personerias</t>
  </si>
  <si>
    <t>Preparados para la Paz Territorial</t>
  </si>
  <si>
    <t>Implementar plan de acción de Derechos Humanos articulado interinstitucionalmente, de  protección de los Derechos Humanos DDHH y la Paz en los doce (12) municipios del departamento</t>
  </si>
  <si>
    <t>Creación y funcionamiento del Observatorio de Género del Quindío.</t>
  </si>
  <si>
    <t>Observatorio de Género del Quindío diseñado y activo</t>
  </si>
  <si>
    <t xml:space="preserve">90% de ejecución de acciones desarrolladas en el Observatorio de Género del Quindío </t>
  </si>
  <si>
    <t xml:space="preserve">% de ejecución = (# de acciones ejecutadas/# total de acciones programadas)*100% </t>
  </si>
  <si>
    <t>Gobernación del Quindío,  Universidades del Departamento, Centros de Investigación, secretaria de planeación, secretaria de familia.</t>
  </si>
  <si>
    <t>Estimular la investigación, publicación y divulgación del conocimiento ancestral, cultural y científico relacionado con asuntos de género y de las mujeres en el departamento.</t>
  </si>
  <si>
    <t xml:space="preserve">Desarrollo de investigaciones en asuntos de género y de las mujeres en el departamento. </t>
  </si>
  <si>
    <t>3 investigaciones en asuntos de género y de las mujeres en el departamento</t>
  </si>
  <si>
    <t>∑ de investigaciones</t>
  </si>
  <si>
    <t>Secretaria de Educación, Secretaria de Familia, Secretaría de Cultura, Universidades del departamento.</t>
  </si>
  <si>
    <t>Fortalecer la participación de mujeres en la movilización social de mujeres frente a las violencias ejercidas contra ellas desde el enfoque diferencial y de derechos humanos.</t>
  </si>
  <si>
    <t>Participación de las mujeres en la movilización social de mujeres.</t>
  </si>
  <si>
    <t xml:space="preserve"> 50%  de participación de mujeres en eventos de la movilización social de mujeres</t>
  </si>
  <si>
    <t>(# de mujeres que participan en eventos de la movilización social de mujeres/# total de mujeres)*100</t>
  </si>
  <si>
    <t>Secretaria del Interior, Secretaria de Familia, Secretaria de educación, Secretaria de Salud, personerías.</t>
  </si>
  <si>
    <t>231.
232.</t>
  </si>
  <si>
    <t xml:space="preserve">Implementar el plan integral de prevención a las violaciones de  Derechos Humanos DDHH e infracciones  al Derecho Internacional Humanitario DIH.
Apoyar en los doce (12) municipios la articulación institucional para la prevención a las violaciones DDHH  e infracciones al DIH </t>
  </si>
  <si>
    <t>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t>
  </si>
  <si>
    <t>Campaña "Hombres quindianos por una vida libre de miedos y violencias contra las mujeres" elaborada y ejecutada</t>
  </si>
  <si>
    <t>90% de implementación de campaña "Hombres quindianos por un vida libre de miedos y violencias contra las mujeres"</t>
  </si>
  <si>
    <t>% de implementación= # de actividades de la campaña ejecutadas/# total de actividades)*100</t>
  </si>
  <si>
    <t>Secretaria del Interior, Secretaria de Familia, Secretaria de Educación, Secretaria de Salud, personerías, Policia Nacional.</t>
  </si>
  <si>
    <t>3.2  Mujeres quindianas constructoras de escenarios para la paz.</t>
  </si>
  <si>
    <t>3.2.1.Reconocer socialmente las violencias que afectan y afectaron a las mujeres en el marco
del conflicto armado.</t>
  </si>
  <si>
    <t xml:space="preserve">Identificar los tipos de conflictos que afectan la convivencia y el bienestar general de las mujeres. </t>
  </si>
  <si>
    <t>Tipos de conflictos que afectan la convivencia y el bienestar general de las mujeres.</t>
  </si>
  <si>
    <t>100%  de tipos de conflictos  identificados</t>
  </si>
  <si>
    <t>(# de conflictos identificados/# total de conflictos)*100</t>
  </si>
  <si>
    <t>Secretaria de familia, Fiscalia, Policia nacional, Secretaria de Educación, Defensoría del Pueblo.</t>
  </si>
  <si>
    <t>Ajustar e implementar  la política de salud mental en los 12 municipios del Departamento, conforme a los lineamientos y desarrollos técnicos definidos por el Ministerio de Salud y Protección Social.</t>
  </si>
  <si>
    <t>Desarrollo de proyectos de investigación que esclarezcan y visibilicen la experiencia de las mujeres en el marco de distintos dominios y disputas armadas.</t>
  </si>
  <si>
    <t xml:space="preserve">Desarrollo Proyectos de investigación </t>
  </si>
  <si>
    <t>Seis (6) proyectos de investigación diseñados y en ejecución.</t>
  </si>
  <si>
    <t>∑ de proyectos de investigación</t>
  </si>
  <si>
    <t xml:space="preserve">Secretaria de familia, Universidades del Departamento, </t>
  </si>
  <si>
    <t>Visibilizar la violencia sexual y el desplazamiento forzado como principales hechos victimizantes y los efectos en la vida y cuerpo de las mujeres en el marco del conflicto.</t>
  </si>
  <si>
    <t xml:space="preserve">Campaña de sensibilización y divulgación. </t>
  </si>
  <si>
    <t xml:space="preserve">100% de ejecución de la campaña  </t>
  </si>
  <si>
    <t>% de ejecución = (# de actividades de la campaña ejecutadas/# total de actividades de la campaña)*100</t>
  </si>
  <si>
    <t>Secretaria de familia, Secretaria de interior, Secretaria de educación , Secretaria de Salud, ICBF, Defensoria del Pueblo, Personería, Policia Nacional</t>
  </si>
  <si>
    <t>3.2.2. Reconocer la participación social y política de las mujeres en la construcción de escenarios de paz.</t>
  </si>
  <si>
    <t>Promover la participación activa de las mujeres en la construcción de escenarios de paz en los espacios privado y publico.</t>
  </si>
  <si>
    <t>Participación de las mujeres en escenarios de construcción de paz</t>
  </si>
  <si>
    <t>Participación del 50% de las mujeres en escenarios de construcción de paz</t>
  </si>
  <si>
    <t>% de participación= (# de mujeres que participan en escenarios de construcción de paz/# total de mujeres)*100</t>
  </si>
  <si>
    <t>Secretaria de familia, Secretaria de interior, Secretaria de educación , Secretaria de Salud, ICBF, Defensoría del Pueblo, Personería</t>
  </si>
  <si>
    <t xml:space="preserve"> Documentar y divulgar experiencias e iniciativas de construcción de paz, participación y resistencia pacífica de mujeres en el departamento del Quindío.</t>
  </si>
  <si>
    <t>Documentación y divulgación de experiencias e iniciativas</t>
  </si>
  <si>
    <t>80% de  experiencias e iniciativas de construcción de paz identificadas, documentadas y divulgadas</t>
  </si>
  <si>
    <t>(# de experiencias documentadas y divulgadas/# total de experiencias Identificadas)*100</t>
  </si>
  <si>
    <t>Gobernación del Quindío, Alcaldías, Personería, Defensoría del Pueblo.</t>
  </si>
  <si>
    <t xml:space="preserve">Acompañar  el acceso a los beneficios que brinda la ACR, para las mujeres y hombres del proceso de Reintegración, teniendo en cuenta la perspectiva de género. </t>
  </si>
  <si>
    <t>Mujeres articuladas a los procesos que brinda la ACR</t>
  </si>
  <si>
    <t xml:space="preserve">80 % de las mujeres que se benefician  de los procesos del ACR </t>
  </si>
  <si>
    <t>(# de mujeres beneficiarias/#total de mujeres)*100</t>
  </si>
  <si>
    <t>Secretaria de familia, Secretaria de Interior, Secretaria de Educación , Secretaria de Salud, ICBF, Defensoría del Pueblo, Personería, ACR.</t>
  </si>
  <si>
    <t>Apoyar la implementación de treinta y seis (36) programas de prevención del delito y mediación de conflictos en comunidades focalizadas del departamento</t>
  </si>
  <si>
    <t>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t>
  </si>
  <si>
    <t xml:space="preserve">Porcentaje de recomendaciones incluidas en los planes y proyectos </t>
  </si>
  <si>
    <t xml:space="preserve">Inclusión del 95% de las recomendaciones en los planes y proyectos </t>
  </si>
  <si>
    <t># de recomendaciones incorporadas en los planes y proyectos/#total de recomendaciones realizadas)*100</t>
  </si>
  <si>
    <t>Secretaria de familia, Secretaria de interior, Secretaria de educación , Secretaria de Salud, ICBF, Defensoria del Pueblo, Personería, Policia Nacional.</t>
  </si>
  <si>
    <t>Acompañar  la construcción de las Catedras de Paz de las instituciones educativas del departamento incorporarando el enfoque diferencial y de género.</t>
  </si>
  <si>
    <t xml:space="preserve">Asesorar la construcción de la Catedra de Paz incorporando el enfoque diferencial y de género  </t>
  </si>
  <si>
    <t xml:space="preserve">90% de instituciones educativas asesoradas en construcción de Catedra de Paz </t>
  </si>
  <si>
    <t>(# de instituciones educativas asesoradas/# total de instituciones educativas)*100</t>
  </si>
  <si>
    <t>Secretaria de familia, Secretaria de interior, Secretaria de educación , Defensoría del Pueblo, Personería</t>
  </si>
  <si>
    <t>Educación, Ambientes Escolares y Cultura para la Paz</t>
  </si>
  <si>
    <t>Realizar ocho (8) eventos académicos, investigativos y culturales</t>
  </si>
  <si>
    <t xml:space="preserve">QUINDIANAS POR UNA VIDA LIBRE DE MIEDOS Y VIOLENCIAS.
</t>
  </si>
  <si>
    <t>4.1 Promoción de los derechos humanos de las mujeres y Prevención de las Violencias: Física, Psicológica, Sexual y Económica.</t>
  </si>
  <si>
    <t xml:space="preserve">4.1.1 Transversalización del enfoque de género en los planes, programas y proyectos vinculados con la seguridad, la convivencia ciudadana y la criminalidad en el  departamento. </t>
  </si>
  <si>
    <t>Incorporación de criterios de análisis de género en los planes de seguridad y conviviencia ciudadana del departamento.</t>
  </si>
  <si>
    <t xml:space="preserve">Criterios de analisis de género incluidos en los planes de seguridad y convivencia cuidadana de la totalidad de los municipios </t>
  </si>
  <si>
    <t xml:space="preserve">90% de criterios de análisis de género  incluidos </t>
  </si>
  <si>
    <t># de criterios incorporados/# total de criterios propuestos)*100</t>
  </si>
  <si>
    <t>Secretaria de familia, Secretaria de interior, Defensoria del Pueblo, Personería, Policia Nacional.</t>
  </si>
  <si>
    <t>Inclusión del enfoque de Derechos humanos y de  Género en la Política Pública de Seguridad y Convivencia Ciudadana del Departamento.</t>
  </si>
  <si>
    <t>Enfoque de Derechos Humanos, diferencial y de género en la Política Pública</t>
  </si>
  <si>
    <t>Inclusión del enfoque de Derechos Humanos, diferencial y de género en la Política  Pública</t>
  </si>
  <si>
    <t>Valor absoluto (verificación de inclusión)</t>
  </si>
  <si>
    <t>Secretaria de familia, Secretaria de Interior, Defensorïa del Pueblo, Personería.</t>
  </si>
  <si>
    <t>Diseñar herramientas con enfoque de Derechos Humanos, diferencial y de género para el seguimiento de registros vinculados con el incremento de delitos que atentan contra la vida, la libertad, la integridad de las mujeres.</t>
  </si>
  <si>
    <t>Herramientas con enfoque de Derechos Humanos, diferencial y de género</t>
  </si>
  <si>
    <t xml:space="preserve">Dos (2)herramientas seguimiento diseñadas </t>
  </si>
  <si>
    <t>∑ de herramientas diseñadas</t>
  </si>
  <si>
    <t>Secretaria de Familia, Secretaria de interior, Defensoria del Pueblo, Personería, Policia Nacional.</t>
  </si>
  <si>
    <t>Diseñar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t>
  </si>
  <si>
    <t>Campañas de sensibilización en prevención de la violencia contra las mujeres y el fortalecimiento de procesos que contribuyan a la transformación cultural diseñadas y ejecutadas</t>
  </si>
  <si>
    <t>90%  de ejecución de las campañas de sensibilización.</t>
  </si>
  <si>
    <t># de campañas ejecutadas/# total de campañas diseñadas)*100</t>
  </si>
  <si>
    <t>Secretaria de Familia, Secretaria de Interior, Secretaria de Educación , Secretaría de Turismo, Industria y Comercio, Defensoría del Pueblo, Personería, ICBF</t>
  </si>
  <si>
    <t xml:space="preserve">Campañas de sensibilización que den a conocer la normatividad que sanciona los delitos de acoso laboral y sexual, así como las herramientas para hacer efectiva dichas sanciones. </t>
  </si>
  <si>
    <t>Campañas de sensibilización sobre  la normatividad que sanciona los delitos de acoso laboral y sexual diseñadas y ejecutadas</t>
  </si>
  <si>
    <t xml:space="preserve"> 90% de ejecución de las campañas de sensibilización </t>
  </si>
  <si>
    <t>Secretaría de Familia, Secretaría del Interior, secretaria de Salud, Fiscalía, INMLCF, CAIVAS, Direccion territorial Min. Trabajo.</t>
  </si>
  <si>
    <t>4.1.2 Desarrollar estrategias,  herramientas y mecanismos para la Prevencion de las violencias contra las mujeres quindianas.</t>
  </si>
  <si>
    <t>Acompañar la elaboración de un plan estratégico para la prevención del acoso sexual y laboral en el marco del lugar de trabajo, en virtud del tema de género.</t>
  </si>
  <si>
    <t>Asesorias a los planes de acción para la prevención del acoso sexual y laboral</t>
  </si>
  <si>
    <t>90 % de asesorias ejecutadas en el año.</t>
  </si>
  <si>
    <t xml:space="preserve">Implementar una  estrategia  de prevención y atención de la erradicación del abuso, explotación sexual comercial, trabajo infantil y peores formas de trabajo, y actividades delictivas. </t>
  </si>
  <si>
    <t>Implementar Programa de Formación  a todos los funcionarios/as públicos del sector Educativo en prevención y detección de la discriminación y la violencia contra las mujeres y derechos de las mujeres y prácticas no discriminatorias.</t>
  </si>
  <si>
    <t>Programa de formación a funcionarios/as públicos del sector Educativo en prevención y detección de la discriminación y la violencia contra las mujeres y derechos de las mujeres y prácticas no discriminatorias.diseñado y ejecutado</t>
  </si>
  <si>
    <t xml:space="preserve">90% de implementación del Programa de Formación </t>
  </si>
  <si>
    <t># de acciones del programa de formación ejecutadas/# total de acciones del programa de formación)*100</t>
  </si>
  <si>
    <t>Secretaría de Familia, Secretaría del Interior, Secretaria de Educación, Defensoría del Pueblo, Personería</t>
  </si>
  <si>
    <t>Genero poblaciones vulnerables y con enfoque diferenciao
Construcción de paz y reconciliación en el Quindío</t>
  </si>
  <si>
    <t>Mujeres constructoras de familia y de paz
Protección y Garantías de no Repetición</t>
  </si>
  <si>
    <t>197
233</t>
  </si>
  <si>
    <t>Revisar, ajustar  e  implementar  la política publica de equidad de género para la  mujer del departamento
Actualizar e Implementar el plan lucha contra la trata de personas</t>
  </si>
  <si>
    <t>Implementar estrategia de sensibilización y formación  en derechos sexuales y reproductivos y prevención de las violencias de género, y construccion de nuevas feminidades y  masculinidades.</t>
  </si>
  <si>
    <t>Estrategias de sensibilización y formación implementadas</t>
  </si>
  <si>
    <t xml:space="preserve">90% de implementación de estrategias de sensibilización y formación diseñadas e ejecutadas </t>
  </si>
  <si>
    <t>(# de estrategias de sensibilización implementadas/# total de estrategias de sensibilización formuladas)*100</t>
  </si>
  <si>
    <t>Secretaria de familia, Secretaria de Salud, Defensoria del Pueblo, Personería, PROFAMILIA Quindio.</t>
  </si>
  <si>
    <t>Implementación del Decreto 4798 de 2011. Acompañamiento a los proyectos pedagógicos en el respeto de los derechos, libertades, autonomía e igualdad entre hombres y mujeres, la sensibilización y el reconocimiento de la existencia de discriminación y violencia contra las mujeres.</t>
  </si>
  <si>
    <t>Asesorias de implementación del Decreto 4798 de 2011 en los proyectos pedagógicos.</t>
  </si>
  <si>
    <t xml:space="preserve">90 % de asesorias ejecutadas a los proyectos pedagógicos en el año.
</t>
  </si>
  <si>
    <t>Secretaria de familia, Secretaria de Educación, Defensoría del Pueblo, Personería.</t>
  </si>
  <si>
    <t xml:space="preserve">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t>
  </si>
  <si>
    <t>Campaña de sensibilización  de Prevención de violencias contra las mujeres, promoción de sus derechos bajo un enfoque diferencial y de género.</t>
  </si>
  <si>
    <t xml:space="preserve">80% de periodistas y comunicadores sociales de las instituciones y emisoras del departamento sensibilizados y formados </t>
  </si>
  <si>
    <t>(# de periodistas y comunicadores sociales formados/total de periodistas)*100</t>
  </si>
  <si>
    <t>Acompañar la capacitación especializada a las Unidades de Justicia y Paz, CAV, CAIVAS Y CAVIF en: población vulnerable y derechos humanos</t>
  </si>
  <si>
    <t>Asesorias a las capacitaciones de las Unidades de Justicia y Paz</t>
  </si>
  <si>
    <t>90 % de asesorias ejecutadas a las capacitaciones .</t>
  </si>
  <si>
    <t>Secretaria de familia, Secretaria de interior, Defensoría del Pueblo, Personería, CAIVAS, CAVIF.</t>
  </si>
  <si>
    <t>Seguimiento a la participación en los cursos básicos para Fiscales e Investigadores donde este incluido el tema de enfoque diferencial y género.</t>
  </si>
  <si>
    <t>Verificación de participación en los cursos.</t>
  </si>
  <si>
    <t>80% de participación de los Fiscales e Investigadores  en los cursos donde este incluido el tema de enfoque diferencial y género.</t>
  </si>
  <si>
    <t>(# de funcionarios capacitados en los cursos/# total de fiscales e investigadores)*100</t>
  </si>
  <si>
    <t>Secretaria de familia, Secretaria de interior, Defensoria del Pueblo, Procuraduria.</t>
  </si>
  <si>
    <t>4.2 Asistencia y atención de mujeres víctimas de las violencias: física, psicológica, sexual, económica.</t>
  </si>
  <si>
    <t>4.2.1. Los sectores vinculados a la atención de la violencia fortalecen sus capacidades institucionales y sus funcionarios públicos mejoran sus conocimientos.</t>
  </si>
  <si>
    <t>Incorporación de lineamientos para la investigación y atención de casos de denuncia sobre violencia sexual, violencia intrafamiliar, homicidios, inasistencia alimentaria y lesiones por ácido.</t>
  </si>
  <si>
    <t>Lineamientos para la investigación de denuncias  sobre violencia sexual, violencia intrafamiliar, homicidios, inasistencia alimentaria y lesiones por ácido.</t>
  </si>
  <si>
    <t xml:space="preserve">Diseño de lineamientos para la investigación de denuncias  </t>
  </si>
  <si>
    <t>Valor absoluto (Verificación de lineamientos diseñados)</t>
  </si>
  <si>
    <t>Secretaria de familia, Secretaria de interior, Defensoria del Pueblo, Personería, CAIVAS, CAVIF, INMLCF, FISCALIA, Policia Nacional.</t>
  </si>
  <si>
    <t>Asegurar la atención especializada y el restablecimiento de los derechos de las niñas y adolescentes víctimas de violencia sexual mediante los Centros de Atención Integral a Victimas de Abuso Sexual - CAIVAS.</t>
  </si>
  <si>
    <t>Atención especializada en los Centros de Atención Integral a Victimas de Abuso Sexual</t>
  </si>
  <si>
    <t>90% de personas atendidas en  los Centros de Atención Integral a Victimas del Abuso sexual</t>
  </si>
  <si>
    <t>(# de personas atendidas/# total de personas que requieren atención)*100</t>
  </si>
  <si>
    <t>CAIVAS, Procuraduria, Defensoría del Pueblo, Personeria, ICBF</t>
  </si>
  <si>
    <t>Fortalecimiento de CAIVAS, CAVIF, CAV e Inasistencia Alimentaria en municipios que no cuentan con ellos o que por la demanda deben reforzarse.</t>
  </si>
  <si>
    <t>Asesorias  a las CAIVAS, CAVIF, CAV e Inasistencia Alimentaria en los municipios del departamento del Qindío</t>
  </si>
  <si>
    <t>90 % de asesorias a las CAIVAS, CAVIF, CAV e Inasistencia Alimentaria en los 12 municipios ejecutadas en el año</t>
  </si>
  <si>
    <t>Fiscalía General de la Nacion, Secretaria del Interior.</t>
  </si>
  <si>
    <t>NO HAY INFORMACION</t>
  </si>
  <si>
    <t>Acompañar el fortalecimiento de la Línea estratégica de violencia basada en género del Programa de Casas de Justicia.</t>
  </si>
  <si>
    <t>Asesorias Línea Estrategica de violencia del Programa de Casas de Justicia</t>
  </si>
  <si>
    <t>90 % de asesorias al Programa Casas de Justicia enla Línea Estrategica de violencia basada en género ejecutadas en el año</t>
  </si>
  <si>
    <t xml:space="preserve">Secretaría de Interior, Secretaria de Familia. </t>
  </si>
  <si>
    <t>Implementación de lineamientos para la atención adecuada de mujeres víctimas de diversas formas de violencias basadas en género, con especial énfasis en las diversas modalidades de violencia sexual que ocurren en el marco del conflicto armado.</t>
  </si>
  <si>
    <t>Lineamientos para la atención adecuada de mujeres victimas de diversas formas de violencias basadas en género</t>
  </si>
  <si>
    <t xml:space="preserve">Implementación de Lineamientos para la atención adecuada de mujeres víctimas </t>
  </si>
  <si>
    <t>Secretaria de Interior, Secretaria de Familia, CAIVAS, CAV, CAVIF, Defensoría del Pueblo, Personeria</t>
  </si>
  <si>
    <t xml:space="preserve">Seguimiento a la aplicación de protocolos de atención a víctimas de violencia de género con pertinencia cultural. </t>
  </si>
  <si>
    <t>Aplicación de protocolos de atención a víctimas de violencia de genero</t>
  </si>
  <si>
    <t>Verificación del 90% de cumplimiento de los protocolo de atención a víctimas de violencia de genero</t>
  </si>
  <si>
    <t>Valor absoluto (Verificación de protocolos aplicados)</t>
  </si>
  <si>
    <t>Secretaria de Interior, Secretaria de familia, Comites departamental y municipales del mujeres, INMLCF, Procuraduría</t>
  </si>
  <si>
    <t>Genero poblaciones vulnerables y con enfoque diferenciado
Construcción de paz y reconciliación en el Quindío</t>
  </si>
  <si>
    <t>Mujeres constructoras de familia y de paz
Plan de Acción Territorial para las Víctimas del Conflicto</t>
  </si>
  <si>
    <t>197
228</t>
  </si>
  <si>
    <t xml:space="preserve">Revisar, ajustar  e  implementar  la política publica de equidad de género para la  mujer del departamento
Fortalecer el Comité departamental de justicia transicional y la mesa de participación efectiva de las víctimas del conflicto </t>
  </si>
  <si>
    <t>Vigilar el Restablecimiento de los derechos de las niñas y adolescentes víctimas de violencia sexual a través de la modalidad de Intervención de Apoyo, con el fin de integrar a las familias en el proceso de atención especiliazada.</t>
  </si>
  <si>
    <t xml:space="preserve">Herramientas de vigilancia para garantizar el Restablecimiento de los derechos de las niñas y adolescentes víctimas de la violencia sexual </t>
  </si>
  <si>
    <t>Dos (2) herramientas de vigilancia diseñadas y aplicadas</t>
  </si>
  <si>
    <t>Valor absoluto (Verificación de herramientas aplicadas)</t>
  </si>
  <si>
    <t>Secretaria de Interior, Secretaria de familia, CAV, CAVIF, CAIVAS,  Procuraduría</t>
  </si>
  <si>
    <t>Seguridad humana como dinamizador de la vida, dignidad y libertad en el Quindío 
ICBF</t>
  </si>
  <si>
    <t>Aplicación de lineamientos para el enfoque de género y enfoque diferencial en el Programa de víctimas y Testigos de la FGN.</t>
  </si>
  <si>
    <t>Aplicación de lineamientos en el Programa  de Víctimas y Testigos de la FGN</t>
  </si>
  <si>
    <t xml:space="preserve">Lineamientos para el enfoque de genero y enfoque diferencial </t>
  </si>
  <si>
    <t>Valor absoluto (Verificación de lineamientos diseñados y aplicados)</t>
  </si>
  <si>
    <t>Fiscalia General de la Nación Armenia, Fiscalias Seccionales Quindio, Policia Nacional, Secretaria de interior</t>
  </si>
  <si>
    <t>Plan de Acción Territorial para las Víctimas del Conflicto</t>
  </si>
  <si>
    <t xml:space="preserve">Fortalecer el Comité departamental de justicia transicional y la mesa de participación efectiva de las víctimas del conflicto </t>
  </si>
  <si>
    <t>Implementación de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</si>
  <si>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reglametado por el Gobierno Nacional (Ministerios de Salud, Defensa y Justicia)</t>
  </si>
  <si>
    <t>Implementación de las medidas establecidas</t>
  </si>
  <si>
    <t>Valor absoluto (Verificación de implementación de las medidas)</t>
  </si>
  <si>
    <t>Secretaria de Salud, ESPs, Procuraduría</t>
  </si>
  <si>
    <t>Desarrollar estrategias de coordinación interinstitucional de articulación de rutas intersectoriales de atención para garantizar  a las mujeres, niñas y adolescentes, víctimas de violencia y la restitución de sus derechos tomando en cuenta sus particularidades.</t>
  </si>
  <si>
    <t>Estrategias de coordinación interinstitucional de articulación de rutas intersectoriales</t>
  </si>
  <si>
    <t>Establecimiento de   Número de estrategias de coordinación intertinstitucional implementadas</t>
  </si>
  <si>
    <t>Secretaria de familia, Secretaria del Interior, Secretaria de Salud,  ICBF, CAVIF, CAIVAS, Comisarias de Familia</t>
  </si>
  <si>
    <t>Fortalecimiento del Comité de Seguimiento a la Implementación de la Ley 1257 de 2008 con el fin de realizar el monitoreo a la implementación de la misma y el cumplimiento a los decretos reglamentarios.</t>
  </si>
  <si>
    <t>Asesorias a el Comité de Seguimiento a la Implementación de la Ley 1257</t>
  </si>
  <si>
    <t>90 % de asesorias ejecutadas al Comité de Seguimiento</t>
  </si>
  <si>
    <t>Secretaria de familia, Secretaria del Interior, Secretaria de Salud,  Secretaria de educación, ICBF, Policia, CAVIF, CAIVAS, Comisarias de Familia, Defensoría del Pueblo, Personeria, Procuraduría, Comites departamental y municipales de mujeres</t>
  </si>
  <si>
    <t>4.2.2 Fortalecimiento a la articulación institucional,  los sistemas de información en materia de violencia contra las mujeres.</t>
  </si>
  <si>
    <t>Acompañar el fortalecimiento de los mecanismos de coordinación intersectoriales para garantizar la interoperabilidad  entre los distintos sistemas de información que recogen datos sobre las víctimas de violencia.</t>
  </si>
  <si>
    <t>Asesorias de fortalecimiento de mecanismos de coordinación intersectorial entre los distintos sistemas de información.</t>
  </si>
  <si>
    <t>90 % de asesorias  en mecanismos de coordinación interinstitucional a los sistemas de información ejecutadas en el año</t>
  </si>
  <si>
    <t>Secretaria de Familia, Defensoría del Pueblo.</t>
  </si>
  <si>
    <t xml:space="preserve">90%
</t>
  </si>
  <si>
    <t>5. FORTALECIMIENTO     INSTITUCIONAL A FAVOR DE LAS QUINDIANAS.</t>
  </si>
  <si>
    <t>5.1.  Incorporación del enfoque de género y diferencial en la complejidad institucional del Estado a nivel departamental y municipal.</t>
  </si>
  <si>
    <t>5.1.1 Identificar procesos, procedimientos y prácticas patriarcales, androcenticas y sexistas en las instancias e instituciones del Estado a nivel departamental y municipal.</t>
  </si>
  <si>
    <t>Realizar un diagnóstico de detección de prácticas e imaginarios patriarcales, androcenticas y sexistas en los funcionarios publicos, en el diseño y aplicabilidad de los procesos, procedimientos de las instancias e instituciones del Estado a nivel departamental y municipal.</t>
  </si>
  <si>
    <t>Diagnóstico de detección de prácticas e imaginarios patriarcales, androcenticas y sexistas en los funcionarios publicos</t>
  </si>
  <si>
    <t xml:space="preserve">Construcción del 100% del diagnostico </t>
  </si>
  <si>
    <t>Valor absoluto (Diagnóstico realizado)</t>
  </si>
  <si>
    <t>Secretaria de Familia, Universidades del Departamento</t>
  </si>
  <si>
    <t>Promover una campaña de Reflexión, reconocimiento y autocrítica frente a los imaginarios sexistas, patriarcales y androcentricos en los servidores y funcionarios publicos.</t>
  </si>
  <si>
    <t>Campaña de reflexión, reconocimiento y autocrítica para los servidores y funcionarios públicos</t>
  </si>
  <si>
    <t>80% de servidores y funcionarios participantes en la campaña.</t>
  </si>
  <si>
    <t>(# de funcionarios que participan de la campaña/# total de funcionarios)*100</t>
  </si>
  <si>
    <t>5.1.2 Transformar la institucionalidad a favor de las mujeres.</t>
  </si>
  <si>
    <t>Seguimiento a la Incorporación de indicadores de género en los sistemas de información de las instancias e intituciones del Estado a nivel departamental y municipal.</t>
  </si>
  <si>
    <t>Indicadores de género en los sistemas de información de la instituciones departamentales y municipales</t>
  </si>
  <si>
    <t>90 % de cumplimiento de indicadores de genero en los sistemas de información</t>
  </si>
  <si>
    <t>Valor absluto (Verificación)</t>
  </si>
  <si>
    <t>Secretaria de Familia.</t>
  </si>
  <si>
    <t xml:space="preserve">Incorporar el enfoque de género en las distintas políticas publicas, planes, programas y proyectos de las entidades públicas del departamento. </t>
  </si>
  <si>
    <t>Incoporación de enfoque de género en las politicas públicas, planes, programas</t>
  </si>
  <si>
    <t>90% de politicas públicas, planes, programas y proyectos con incorporación de enfoque de género</t>
  </si>
  <si>
    <t># de políticas públicas con incorporación de enfoque de género/ sobre # total de políticas públicas vigentes)*100</t>
  </si>
  <si>
    <t>Promocionar, sensibilizar y socializar a los funcionarios en la prevención y detección de violencias contra las mujeres, derechos de las mujeres y prácticas no discriminatorias.</t>
  </si>
  <si>
    <t>Campaña de sensibilización y socialización</t>
  </si>
  <si>
    <t>90% de ejecución de la campaña de sensibilización y socialización.</t>
  </si>
  <si>
    <t>% de ejecución= (# de acciones ejecutadas/# total de acciones programadas)*100</t>
  </si>
  <si>
    <t xml:space="preserve">Gobernación del Quindio, Alcaldias municipales, DefensorÍa del Pueblo, </t>
  </si>
  <si>
    <t>Diseñar un plan de capacitacion permanente del enfoque de género para funcionarios publicos de todas las instancias del departamento.</t>
  </si>
  <si>
    <t xml:space="preserve">Plan de capacitación permanente del enfoque de genero para funcionarios públicos. </t>
  </si>
  <si>
    <t>90% de implementación del plan de capacitacion anual</t>
  </si>
  <si>
    <t>% de implementación = (# de actividades del plan ejecutadas/#total de actividades)*100</t>
  </si>
  <si>
    <t>Secretaria de Familia, Secretaria del Interior, Comites deparatamental y municipales de mujeres, Universidades del Departamento.</t>
  </si>
  <si>
    <t>Fortalecimiento del tema de equidad de género al interior de la Fuerza Pública.</t>
  </si>
  <si>
    <t>Capacitación de los funcionarios de la fuerza pública en el tema de equidad de género</t>
  </si>
  <si>
    <t>90% de implementación de capacitaciones de equidad de género a los funcionarios de la Fuerza Pública</t>
  </si>
  <si>
    <t>% de participación = (# de funcionarios que participan de la campaña/# total de funcionarios)*100</t>
  </si>
  <si>
    <t>Secretaria de Familia, Secretaria del Interior, Fuerza Pública</t>
  </si>
  <si>
    <t>Incorporar la perspectiva de género en los planes de accion municipales y departamental de DDHH y DIH.</t>
  </si>
  <si>
    <t>Perspectiva  de género en los planes de acción municipales y departamentales</t>
  </si>
  <si>
    <t>Trece 13 planes de acción  con incorporación de perspectiva de género. Uno (1) departamental y doce (12) municipales)</t>
  </si>
  <si>
    <t># de planes de acción con incorporación de perspectiva de género</t>
  </si>
  <si>
    <t>Secretaria de Familia, Secretaria del Interior</t>
  </si>
  <si>
    <t>Socializar y sensibilizar las rutas de atención a mujeres victimas de las distintas violencias con los funcionarios  públicos del departamento.</t>
  </si>
  <si>
    <t xml:space="preserve">Camapaña de sensibilización y socialización de las rutas de atención a mujeres victimas de las distitntas violencias. </t>
  </si>
  <si>
    <t>90% de implementación de campaña de sensibilización de rutas de atención a mujeres víctimas.</t>
  </si>
  <si>
    <t># de actividades de la campaña ejecutadas/#total de actividades)*100</t>
  </si>
  <si>
    <t>Gobernación del Quindío, Alcaldías municipales, Defensoría del Pueblo, ICBF, Personería, Procuraduria, Fiscalía, Policia Nacional.</t>
  </si>
  <si>
    <t xml:space="preserve">Acompañar el comité de seguimiento a la implemetacion de la ley 1257 de 2008 y sus decretos reglamentarios. </t>
  </si>
  <si>
    <t>Asesorias al Comité de seguimiento a la Implementación de la Ley 1257 de 2008</t>
  </si>
  <si>
    <t>90 % de asesorias ejecutadas al Comité de seguimiento a la implementación de la Ley 1257 de 2008</t>
  </si>
  <si>
    <t>Secretaria de Familia</t>
  </si>
  <si>
    <t>5.2 Implementación, monitoreo y evaluación de la Política Pública de Equidad de género para las mujeres.</t>
  </si>
  <si>
    <t>5.2.1. Construir arreglos organizacionales, acuerdos inter e intra gubernamentales para la implementación, monitoreo y evaluación de la Política Pública de Equidad de género para las mujeres.</t>
  </si>
  <si>
    <t>Consolidar el comité técnico interinstitucional  para la implementación, monitoreo y evaluación de la Política Pública de Equidad de Género para las mujeres.</t>
  </si>
  <si>
    <t xml:space="preserve">Comité Técnico Interinstitucional  para la implementación, monitoreo y evaluación de la Política Pública de Equidad de Género para las mujeres.  </t>
  </si>
  <si>
    <t>90% de acciones ejecutadas por el comité técnico intersectorial</t>
  </si>
  <si>
    <t># de acciones ejecutadas por el comité /#total de actividades programadas)*100</t>
  </si>
  <si>
    <t>Incentivar la participación activa de las organizaciones de mujeres  en el monitoreo y evaluación de la Política Pública de Equidad de Género para las mujeres.</t>
  </si>
  <si>
    <t>Organizaciones de mujeres en el monitoreo y evaluación de la Política Pública de Equidad de Género para las mujeres</t>
  </si>
  <si>
    <t>90% de participación de las organizaciones de mujeres</t>
  </si>
  <si>
    <t>(# de organizaciones que participan del monitoreo y la evaluación de la política/# total de organizaciónes de mujeres)*100</t>
  </si>
  <si>
    <t>Secretaria de Familia, Alcaldías municipales, Comites departamental y municipales de mujeres.</t>
  </si>
  <si>
    <t>METAS 2016</t>
  </si>
  <si>
    <t>RECURSOS 2016</t>
  </si>
  <si>
    <t>LOGROS ALCANZADOS 2016</t>
  </si>
  <si>
    <t>METAS 2017</t>
  </si>
  <si>
    <t>RECURSOS 2017</t>
  </si>
  <si>
    <t>LOGROS ALCANZADOS 2017</t>
  </si>
  <si>
    <t>RECURSOS 2018</t>
  </si>
  <si>
    <t>LOGROS ALCANZADOS 2018</t>
  </si>
  <si>
    <t>METAS 2019</t>
  </si>
  <si>
    <t>RECURSOS 2019</t>
  </si>
  <si>
    <t>LOGROS ALCANZADOS 2019</t>
  </si>
  <si>
    <t>METAS 2018</t>
  </si>
  <si>
    <t>SEGUIMIENTO AL PLAN DE ACCIÓN POLÍTICA PÚBLICA DE EQUIDAD DE GÉNERO PARA LA MUJER 2015 -2025</t>
  </si>
  <si>
    <t>E (acumulado)</t>
  </si>
  <si>
    <t>EJECUTADO</t>
  </si>
  <si>
    <t>METAS</t>
  </si>
  <si>
    <t>RECURSOS</t>
  </si>
  <si>
    <t>EJECUTADO PRIMER TRIMESTRE         ENERO-MARZO</t>
  </si>
  <si>
    <t>EJECUTADO SEGUNDO TRIMESTRE         ABRIL-JUNIO</t>
  </si>
  <si>
    <t>EJECUTADO TERCER TRIMESTRE            JULIO-SEPTIEMBRE</t>
  </si>
  <si>
    <t>EJECUTADO CUARTO TRIMESTRE         OCTUBRE-DICIEMBRE</t>
  </si>
  <si>
    <t>PROGRAMADO</t>
  </si>
  <si>
    <t>ND</t>
  </si>
  <si>
    <t>10% de las convocatorias por año para programas  y proyectos productivos</t>
  </si>
  <si>
    <t>Proposicion de la implementacion del programa equipares del ministerio del trabajo desde el consejo departamental de mujeres "Lina María Ramirez Alarcón"</t>
  </si>
  <si>
    <t>Implementacion del plan de acompañamiento al ciudadano migrante (el que sale y el que retorna)</t>
  </si>
  <si>
    <t>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t>
  </si>
  <si>
    <t>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t>
  </si>
  <si>
    <t>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t>
  </si>
  <si>
    <t>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t>
  </si>
  <si>
    <t>Desde el 80%de los encadenamientos productivos, con iniciativa femenina, mencionada anteriormente, se da cumplimiento a esta meta</t>
  </si>
  <si>
    <t>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t>
  </si>
  <si>
    <t>Secretaria de Familia,  Secretaria Planeación, Secretaria de Agricultura, Desarrollo Rural y Medio Ambiente,
Oficina de Promoción de Empleo Competitividad e Innovación.</t>
  </si>
  <si>
    <t>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t>
  </si>
  <si>
    <t>Se brindó fortalecimiento en el área productiva de la asociación café mujer en córdoba, en el manejo agronómico del cultivo, beneficio húmedo, beneficio seco  empacado y comercialización</t>
  </si>
  <si>
    <t>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t>
  </si>
  <si>
    <t>No ha sido posible la socializacion con el Ministerio de Trabajo territorial Quindio.</t>
  </si>
  <si>
    <t>Desde la secretaria de turismo se hanGenerado capacidades laborales en las familias del programa RED UNIDOS.</t>
  </si>
  <si>
    <t>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t>
  </si>
  <si>
    <t>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t>
  </si>
  <si>
    <t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t>
  </si>
  <si>
    <t>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t>
  </si>
  <si>
    <t>Vinculación de 3600 mujeres gestantes al programa de control prenatal antes de la semana doce de edad gestacional.</t>
  </si>
  <si>
    <t>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t>
  </si>
  <si>
    <t>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t>
  </si>
  <si>
    <t>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t>
  </si>
  <si>
    <t>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t>
  </si>
  <si>
    <t>Enfoque diferencial y de género incluido e  implementado 5%</t>
  </si>
  <si>
    <t>Durante el periodo se realizó el fortalecimiento de los equipos básicos de atención primaria en salud mental de los 10 municipios ya conformados.</t>
  </si>
  <si>
    <t>No fue posible obtener la informacion por parte de la unidad ejecutora del programa</t>
  </si>
  <si>
    <t>Desde la  secretaria de salud departamental se incorporó el enfoque de gènero que permite de manera concreta el inicio de los seguimientos a todos los temas relacionados con la salud con enfasis en la vigilancia de la salud pública de las ITS.</t>
  </si>
  <si>
    <t>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t>
  </si>
  <si>
    <t>Red de Mujeres al Poder.</t>
  </si>
  <si>
    <t>Socializacion de la importancia de la red de mujeres al poder</t>
  </si>
  <si>
    <t>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t>
  </si>
  <si>
    <t>Fortalecimiento de la participación ciudadana para la seguridad preventica y la convivencia pacífica de los municipios del departamento</t>
  </si>
  <si>
    <t>Desde la secretaria del interior y con el acompañamiento de la jefatura de la mujer se realizó un programa de participación ciudadana "festival por la convivencia cordillerana " apoyado por la Cámara de comercio de Armenia y el Quindío.</t>
  </si>
  <si>
    <t>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t>
  </si>
  <si>
    <t>Apoyo tècnico a todos los planes de accion de los consejos municipales y el consejo departamental de mujeres. Apoyo a al menos una de las actividades propuestas en cada uno de los planes de accion de los consejos de mujeres.</t>
  </si>
  <si>
    <t>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t>
  </si>
  <si>
    <t>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</si>
  <si>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 xml:space="preserve">Asumidos por la Consejeria Presidencial para la Equidad de la Mujer. </t>
  </si>
  <si>
    <t>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t>
  </si>
  <si>
    <t>Divulgacion de el programa de mujer rural</t>
  </si>
  <si>
    <t>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t>
  </si>
  <si>
    <t>Beneficiar 511  personas de los municipios Calarca, Quimbaya y tebiada en capacitacion productiva</t>
  </si>
  <si>
    <t>La camapaña se ha ejecutado desde las acciones de socialización y movilización ejecutados por la Jefatura de Mujer y por el Consejo Departamental de Mujeres.</t>
  </si>
  <si>
    <t>Conformación de un  subcomite en el consejo departamental de mujeres "Lina María Ramirez Alarcón" 10%</t>
  </si>
  <si>
    <t>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t>
  </si>
  <si>
    <t>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t>
  </si>
  <si>
    <t>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t>
  </si>
  <si>
    <t>En el  año 2015 se realizó un gran campaña mediatica respecto a la ley 1257 de 2008 y el uso de la linea 155</t>
  </si>
  <si>
    <t>Costos asumidos por  Consejeria Presidencial para la Equidad de  la Mujer.</t>
  </si>
  <si>
    <t>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t>
  </si>
  <si>
    <t>Inicio de una investigacion sobre el género y el espacio publico, la cual solo va en un 5%</t>
  </si>
  <si>
    <t>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t>
  </si>
  <si>
    <t>Desde la secretaria del interior se formulò e implementó la politica integral de seguridad y convivencia ciudadana.</t>
  </si>
  <si>
    <t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t>
  </si>
  <si>
    <t>Costos asumidos por  consejeria presidencial para la equidad de  la mujer.</t>
  </si>
  <si>
    <t>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t>
  </si>
  <si>
    <t>Costos asumidos por el tribunal superior de Armenia.</t>
  </si>
  <si>
    <t xml:space="preserve">Sensibilizacion a la rama judicial sobre los derechos de la mujer y las leyes que las protegen. </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</si>
  <si>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</si>
  <si>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 xml:space="preserve">                     ARMONIZACION PLAN DE DESARROLLO 2016 - 2019                                  "EN DEFENSA DEL BIEN COMUN"</t>
  </si>
  <si>
    <t>Verificación del 20% de cumplimiento de los protocolo de atención a víctimas de violencia de genero</t>
  </si>
  <si>
    <t>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t>
  </si>
  <si>
    <t>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</si>
  <si>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Dar inicio a los protocolos de las medidas de atencion establecidas en los literales a) y b) del artículo 19 de la Ley 1257 de 2008, de acuerdo a lo reglametado por el Gobierno Nacional (Ministerios de Salud, Defensa y Justicia)</t>
  </si>
  <si>
    <t>A la fecha no registra asignación de recursos especiales de la nación, en dicho proceso de reconocimiento por lo que las atenciones integrales de las víctimas de violencia se realiza con la  concurrencia de las EPS.</t>
  </si>
  <si>
    <t>5 % de asesorias ejecutadas al Comité de Seguimiento</t>
  </si>
  <si>
    <t>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t>
  </si>
  <si>
    <t>3% de la Fuerza Pública</t>
  </si>
  <si>
    <t>Costos asumidos por  la policia nacional seccional quindio</t>
  </si>
  <si>
    <t>1 capcitacion a las mujeres de la policia del departamento del quindio sobre la equidad de genero</t>
  </si>
  <si>
    <t>10% de implementación de campaña de sensibilización de rutas de atención a mujeres víctimas.</t>
  </si>
  <si>
    <t xml:space="preserve">Desde la jefatura de la mujer se llevan a cabo campañas permanentes en instituciones educativas, comisarias de familia, gurpos de mujeres gestantes, grupos de mujeres lactantes, consejos de mujeres, grupos de adulto mayor </t>
  </si>
  <si>
    <t xml:space="preserve">Se beneficiaron a  cuatrocientas  (400) mujeres rurales campesinas, personas en condición de vulnerabilidad y con enfoque diferencial en formación para el trabajo y el desarrollo humano.  </t>
  </si>
  <si>
    <t>Se  apoyo 15   mujeres cafeteras del Municipio de Pijao, proyecto productivo "paisaje, mujer y café"para la comercialización de café especial  segun 1 convenio 071/2016 Gobernacion del Quindío, Alcaldia de Pijao, Fundación Smurfit Kappa, (SENA capacitación)</t>
  </si>
  <si>
    <t>Se apoyo 5 sectores productivos del departamento  en ruedas de negocios.</t>
  </si>
  <si>
    <t>a la fecha  el seminario dirigido a empresas de mujeres para que participen en las licitaciones de compras públicas, esta pendiente de realizar.</t>
  </si>
  <si>
    <t>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t>
  </si>
  <si>
    <t xml:space="preserve">Se solicalizaron todas las ofertas en los diferentes eventos de mujeres. </t>
  </si>
  <si>
    <t xml:space="preserve">Este programa esta en cabeza del SENA: 1. Mujeres capacitadas en  formacion complementaria en tics , diferentes poblaciones 2,059 Mujeres.    2. Muejeres capacitadas en formacion tecnica 35 Muejres .    3. Mujeres capacitadas en formacion tecnologica 6 Mujeres. </t>
  </si>
  <si>
    <t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t>
  </si>
  <si>
    <t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t>
  </si>
  <si>
    <t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t>
  </si>
  <si>
    <t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t>
  </si>
  <si>
    <t xml:space="preserve">se convocaron a apoyaron en la formulacion a diferentes organizaciones de mujeres del departamento. </t>
  </si>
  <si>
    <t>No se apoyaron  mujeres  victimas en cofinanciamiento maximo para sus proyectos</t>
  </si>
  <si>
    <t>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t>
  </si>
  <si>
    <t>se establecio dialogos con el ministerio de trabajo para promover  estrategias de acompañamiento en empresas privadas y públicas, que cierren las brechas de género en cuanto al acceso al pleno empleo y condiciones de igualdad salarial.</t>
  </si>
  <si>
    <t xml:space="preserve">Se ha Incentivado las capacidades laborales de las mujeres cabeza de familia viculadas  al programa RED UNIDOS a traves de los diferentes instituciones y dependencias de la gobernacion. </t>
  </si>
  <si>
    <t xml:space="preserve">se Implemento   un  programa  departamental para la atención y acompañamiento a la población migrante,   y de repatriación .  </t>
  </si>
  <si>
    <t xml:space="preserve">No reporta informacion </t>
  </si>
  <si>
    <t xml:space="preserve">se viene trabajando en los comites de convivencia escolar </t>
  </si>
  <si>
    <t xml:space="preserve">Se Atendieron  cuatro mil cuatrociena cincuenta y tresos (4.456)  personas de la población adulta del departamento (jóvenes y adultos, madres cabeza de hogar)  </t>
  </si>
  <si>
    <t xml:space="preserve">se Implementó el programa de acceso y permanencia de la educación técnica, tecnológica y superior en el Departamento del Quindío     </t>
  </si>
  <si>
    <t xml:space="preserve">Se tiene un convenio marco entre la Universidad del Quindio y el departamento del Quindiopara  la cooperación en todas las lineas propuestas. </t>
  </si>
  <si>
    <t>Se viene realizando en compañía de la defensoria del Pueblo el seguimiento a la ley 1257.</t>
  </si>
  <si>
    <t>Se vincularon de  tres mil novecientas venti cuatro mujeres gestantes, al programa de control prenatal  antes de la semana doce de edad gestacional.</t>
  </si>
  <si>
    <t>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t>
  </si>
  <si>
    <t>Implementación del Plan de acción intersectorial.</t>
  </si>
  <si>
    <t xml:space="preserve">Se Canalizaron  acciones de promoción de la salud en el desarrollo de la política nacional de sexualidad, derechos sexuales y reproductivos   </t>
  </si>
  <si>
    <t>**Sensibilización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t>
  </si>
  <si>
    <t>Se Ajusto e implemento  la política de salud mental en los 12 municipios del Departamento, conforme a los lineamientos y desarrollos técnicos definidos por el Ministerio de Salud y Protección Social..</t>
  </si>
  <si>
    <t>no reporta</t>
  </si>
  <si>
    <t>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t>
  </si>
  <si>
    <t>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t>
  </si>
  <si>
    <t>estas estan establecidas por el sistema de salud</t>
  </si>
  <si>
    <t>se adelantaron las acciones desde la secretaria de salud</t>
  </si>
  <si>
    <t>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t>
  </si>
  <si>
    <t xml:space="preserve">se inicio con el diseño de una propusta de capacitacion </t>
  </si>
  <si>
    <t xml:space="preserve">Se desarrollaron estrategias tendientes a promover la participación ciudadana en el departamento </t>
  </si>
  <si>
    <t>A treves de la secretaria de Familia se han diiseñado r estrategias de articulación e incorporación entre las organizaciones de mujeres del departamento y los consejos municipales y departamental de mujeres.</t>
  </si>
  <si>
    <t>Se ha apoyado tecnicacmente a los consejos municipales de mujeres, financieramente  se  ha apoyado estos consejos en relacion a las actividades ce conmemoraciones de fechas establecidas por la ley.</t>
  </si>
  <si>
    <t>Se ha Fortalecido  los procesos organizativos de mujeres en el departamento bajo la perspectiva de género y enfoque diferencial, con enfasis en mujeres campesinas y organizaciones etnicas.</t>
  </si>
  <si>
    <t xml:space="preserve">Se ha implementado a traves del acompañamiento y asesoria a los consejos municiapes de mujeres la estructuración de rutas, el fomento a la igualdad de género, promoción de derechos y procesos productivos. </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</si>
  <si>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</si>
  <si>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</si>
  <si>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</si>
  <si>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t>
  </si>
  <si>
    <t xml:space="preserve">Se Realizo una campaña de visibilización y sensibilización de la Política  Pùblica de Equidad de género para las mujeres en todo el departamento. </t>
  </si>
  <si>
    <t xml:space="preserve">Se realizaron seguimiento a la divulgación, implementación, monitoreo y evaluación de la política publica de Equidad de Género para las mujeres en las  sesiones de los Consejos municipales de mujeres, como espacio que fue creado con esa finalidad.  </t>
  </si>
  <si>
    <t xml:space="preserve">Se  crearon   espacios de formacion y maxificacion deportiva  en el Departamento del Quindio </t>
  </si>
  <si>
    <t xml:space="preserve">Se establecieron los acercamientos con la universidad tecnologia de Pereira para realizar el II encuentro de mujeres cafeteras del paisaje cultural Cafetero. </t>
  </si>
  <si>
    <t>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t>
  </si>
  <si>
    <t>En el 2016 se coordino con  el observatorio de desarrollo Economico y social de Planeacion Departamental, con el fin de articular la informacion que este genera desde un enfoque de género. con el fin de elaborar el proyecto del Observatorio de Genero.</t>
  </si>
  <si>
    <t>sin informacion disponible</t>
  </si>
  <si>
    <t xml:space="preserve">Se ha realizado movilizacion de mujeres contra la violencia dentro del marco de la conmemoracion de la no violencia contra la mujer. </t>
  </si>
  <si>
    <t xml:space="preserve">Se implemento una campaña en la gobernacion del Quindio en el marco del dia internacional de la mujer. </t>
  </si>
  <si>
    <t>El departamento consolida trimestralmente el informe de violencia de genero del SIVIGILA.</t>
  </si>
  <si>
    <t>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t>
  </si>
  <si>
    <t xml:space="preserve">A traves de los consejos municipales de mujeres se vienen Incentivando la participación en la consturccion de paz de sus territorios </t>
  </si>
  <si>
    <t>documentacion y socializacion de la experiencia de teatro de accion social, movimiento de mujeres por la vida cardumen</t>
  </si>
  <si>
    <t>Se realizo acompañamiento desde la jefatura de la mujer a un grupo de mujeres quienes  fueron convocadaspor la ACR</t>
  </si>
  <si>
    <t>no se tiene informacion disponible</t>
  </si>
  <si>
    <t xml:space="preserve">se hizo la revision de los criterios de Genero en los planes </t>
  </si>
  <si>
    <t>No se ha implementado</t>
  </si>
  <si>
    <t>Se diseño 1 campañas para sensibilizar a la sociedad en general para la prevención de la violencia contra las mujeres por medio de afiches, entrega de manillas, separadores</t>
  </si>
  <si>
    <t>una campaña de sencibilizaicion contra todo ltipo de violencias contra la mujer</t>
  </si>
  <si>
    <t>El departamento a traves de talento humano y la secretaria de familia han desarrollado diferentes actividades para la prevencion del acoso sexual y laboral en el marco del lugar de trabajo, en virtud del tema de género.</t>
  </si>
  <si>
    <t xml:space="preserve">A traves de las reuniones que se trabajaron desde la secretaria de educacon departamental se han adelantado acciones deprevención de la violencia y practicas no discriminatorias </t>
  </si>
  <si>
    <t xml:space="preserve">A traves de las reuniones que se trabajaron desde la secretaria de educacon departamental se han adelantado acciones de prevención de la violencia y practicas no discriminatorias </t>
  </si>
  <si>
    <t>Este año no se ha hecho Campañas de sensibilización para los periodistas  de Prevención de violencias contra las mujeres, promoción de sus derechos bajo un enfoque diferencial y de género.</t>
  </si>
  <si>
    <t xml:space="preserve">no se tiene informacion disponible </t>
  </si>
  <si>
    <t>Este año no se reportó información de  participación en los cursos.</t>
  </si>
  <si>
    <t xml:space="preserve">Estos lineamientos ya estan estalbecidos por competencia a las entidades responslabes. </t>
  </si>
  <si>
    <t xml:space="preserve">Se garantiza la atencion especializada por las entidades competentes para el restablecimiento de derechos de las niñas y adolescentes victimas de viloncia sexual. </t>
  </si>
  <si>
    <t>se ha garantizado el funcionamiento en todo el departamento</t>
  </si>
  <si>
    <t>se ha acompañado  el fortalecimiento de la Línea estratégica de violencia basada en género del Programa de Casas de Justicia.</t>
  </si>
  <si>
    <t xml:space="preserve">se han socializado las rutas de atencion deseañadas para la atencion adecuada a mujeres victimas de violencia de genero. </t>
  </si>
  <si>
    <t xml:space="preserve">se ha realizado el seguimiento a las rutas de atencion a las mujeres victimas de violencia de género. </t>
  </si>
  <si>
    <t>Estan establecidas en el codigo de infancia y adolescencia</t>
  </si>
  <si>
    <t xml:space="preserve">se participa en la convocatoria que realiza para el seguimento la defensoria del pueblo. </t>
  </si>
  <si>
    <t>no se ha hecho Diagnóstico de detección de prácticas e imaginarios patriarcales, androcenticas y sexistas en los funcionarios publicos</t>
  </si>
  <si>
    <t>no se ha Promovido una campaña de Reflexión, reconocimiento y autocrítica frente a los imaginarios sexistas, patriarcales y androcentricos en los servidores y funcionarios publicos.</t>
  </si>
  <si>
    <t xml:space="preserve">A traves del observatorio economico y social se vienen incorporando nuevos indicadores de genero que permita obtener mejores datos con enfoque de genero. </t>
  </si>
  <si>
    <t xml:space="preserve">se han articulado los planes de accion de las diferentes politicas publicas departamentales, garantizando un enfoque de genero en su ejecucion. </t>
  </si>
  <si>
    <t xml:space="preserve">se ha socializado y sensibilizo  a los funcionarios del departamento en la ley 1257, buscando mejorar la atencion y garantizar los derechos de las mujeres del departamento. </t>
  </si>
  <si>
    <t>Se realizo  socializacio de la Ley 1257 de 2008 a las femeninas de la Policia Nacional  , en el Comando de Policia de Armenia.</t>
  </si>
  <si>
    <t xml:space="preserve">Implementación  de un plan de acción de protección de Derechos Humanos con incorporacion de perspectiva de género articulado interinstitucionalmente.. </t>
  </si>
  <si>
    <t>Desde la  jefatura de la mujer se llevo a cabo Socializacion de las rutas de atencion en violencia a diferentes organizaciones de mujeres.(consejo Departamental y Municipales de Mujeres, Organizaciones de mujeres, comisarias de familias)</t>
  </si>
  <si>
    <t>Este comité esta articulado por la defensoria del Pueblo</t>
  </si>
  <si>
    <t xml:space="preserve">este proceso esta a cargo del consejo departamental de mujeres </t>
  </si>
  <si>
    <t>A traves de los consejos municipales de mujeres se vienen Incentivando la participación activa de las organizaciones de mujeres  en el monitoreo y evaluación de la Política Pública de Equidad de Género para las mujeres.</t>
  </si>
  <si>
    <t xml:space="preserve">En diferentes espacios se han  se ha Visibilizado  a través de una estrategía mediatica y con reconocimientos, el rol de las mujeres quindianas y sus aportes al desarrollo de la historia, la ciencia, las artes, la cultura y el deporte desde un enfoque de género. </t>
  </si>
  <si>
    <t xml:space="preserve">890,000,000 (2 milloones por usuario) </t>
  </si>
  <si>
    <t>PENDIENTE</t>
  </si>
  <si>
    <t>7000000
82000000</t>
  </si>
  <si>
    <t>0
6570000</t>
  </si>
  <si>
    <t>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t>
  </si>
  <si>
    <t xml:space="preserve">Secretaria de agricultura ha apoyado a 3 organizaciones de mujeres con esta condicion, con el acompañamiento tecnico, compra de insumos y registros invima. </t>
  </si>
  <si>
    <t>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t>
  </si>
  <si>
    <t>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t>
  </si>
  <si>
    <t>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t>
  </si>
  <si>
    <t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t>
  </si>
  <si>
    <t>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t>
  </si>
  <si>
    <t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t>
  </si>
  <si>
    <t>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t>
  </si>
  <si>
    <t>Secretaria de educacion  atendieron 3980 personas de la población adulta del departamento (jóvenes y adultos, madres cabeza de hogar),  con docentes de planta por sistema de horas extras.</t>
  </si>
  <si>
    <t>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t>
  </si>
  <si>
    <t>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t>
  </si>
  <si>
    <t>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t>
  </si>
  <si>
    <t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t>
  </si>
  <si>
    <t>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t>
  </si>
  <si>
    <t>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t>
  </si>
  <si>
    <t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t>
  </si>
  <si>
    <t>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t>
  </si>
  <si>
    <t xml:space="preserve">desde la secretaria de equidad de genero y mujer se solicalizaron todas las ofertas en los diferentes eventos de mujeres. </t>
  </si>
  <si>
    <t>Este programa es ejecutado por el SENA, quien ha capacitado a mujeres de distintas poblacion en formacion complementaria en tics, en formacion tecnica  y en  tecnologica. Donde todas las mujeres fortalecen la capacidad de desarrollo competitivo desde las tics.</t>
  </si>
  <si>
    <t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t>
  </si>
  <si>
    <t>Se han realizado capacitaciones a 300 jovenes y mujeres rurales campesinas,  en temas de asociatividad, emprendimiento, comercializacion en  los  municipios GÉNOVA-FILANDIA-MONTENEGRO-FILANDIA-BUENAVIST A-CIRCASIA-CALARCÁ</t>
  </si>
  <si>
    <t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t>
  </si>
  <si>
    <t>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t>
  </si>
  <si>
    <t>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t>
  </si>
  <si>
    <t>La secretaria de salud reporta la afiliacion al sistema de seguridad social Mujer con discapacidad a Junio 30 de 2017: 6,953 afiliados.</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</si>
  <si>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t>
  </si>
  <si>
    <t xml:space="preserve">A traves de la 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han vinculado 2.450 mujeres embarazadas, se cuantificaron 28 embarazadas menores de 14 años y se han realizados  2 capacitaciones, para la captación  temprana de las embarazadas, antes de las 12 semanas de gestación en  IPS y EPS del departamento. </t>
  </si>
  <si>
    <t>En la secretaria de salud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t>
  </si>
  <si>
    <t>en Secretaria de salud realizaron apoyos en la promocion de  deberes y derechos en salud a la poblacion indigena, LGTB, Afro  con enfoque diferencial, eliminacion de barreras de atencion a la poblacion vulnerable del departamento, se trabajo en la humanizacion de los servicios de salud en las IPS del departamento para tratar de mejorar la atencion en el servicio a la poblacion vulnerable.</t>
  </si>
  <si>
    <t xml:space="preserve">Secretaria de salud reporta esquemas de vacunacion: Para el 2017 se esta trabajando con la meta era 95% en todos los biologicos ofertados por el PAI,  y se introduce la discriminacion de niño, niña e indigenas. </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</si>
  <si>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programó la tecnovigilancia de los equipos antropométricos en IPS públicas del departamento.  
Se hizo  la socialización de la resolucion 5406-2015 en IPS públicas y privadas.                                    
Se realizó la  actualizacion del proceso de notificacion de la vigilancia nutricional (desnutricion aguda)  a IPS publicas y privasda, EAPB en normatividad vigente.</t>
  </si>
  <si>
    <t>En secretaria de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</si>
  <si>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salud, en prevencion de suicidio se ha realizado seguimiento al 100% de los casos notificados por el sivigila como intencional suicidad con enfasis en poblaciones de riesgo menores de 18 años reincidentes y gestantes y adultos mayores. I simposio departamental " hablemos de depresion" con enfasis en mujeres, Seminario departaental "hablemos de violencia" con enfoque diferecial. (207 perosnas, ponentes victimas del conflicto armado, afros, indigenas y LGTBI).                                                                                                                                                                                                                                                                                                                                                                                                                              spa: 2017: coordinacion y operativizacion del comité dptal de reducion del consumode sustancias sicoactivas. Gestion coordinacion y organización de la feria andina de bunas practicas en prevencion y atencion de las farmacodependencias (370 perosnas y participacion de los paises de Peru, Ecuador, bolibia y USA)</t>
  </si>
  <si>
    <t>Secretaria de salud reporta que en el tiempo transcurrido de este año se ha logrado anteder 1300 mujeres en gestacion, antes de las 12 semanas 870</t>
  </si>
  <si>
    <t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t>
  </si>
  <si>
    <t>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</si>
  <si>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t>
  </si>
  <si>
    <t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t>
  </si>
  <si>
    <t>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t>
  </si>
  <si>
    <t>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t>
  </si>
  <si>
    <t>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</si>
  <si>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</si>
  <si>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a traves del ASIS (Análisis de Situación de Salud) se ha formulado un plan de articulación intersectorial para la canalización de diferentes acciones (salud, riesgos y atención) en la poblacion.</t>
  </si>
  <si>
    <t xml:space="preserve">Desde la jefatura de equidad de genero y mujer se realizó realización de una  "Escuela de participacion política para mujeres" del departamento. </t>
  </si>
  <si>
    <t xml:space="preserve">Desde la jefatura de equidad de genero y mujer se realizó una "Escuela de participacion politica para mujeres" del departamento. </t>
  </si>
  <si>
    <t xml:space="preserve">Desde la jefatura de equidad de genero y mujer se realizó una  "Escuela de participacion politica para mujeres" del departamento. </t>
  </si>
  <si>
    <t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t>
  </si>
  <si>
    <t>111600000
261.600.000</t>
  </si>
  <si>
    <t>94500000
112.000.000</t>
  </si>
  <si>
    <t>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</si>
  <si>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A traves de la secretaria de Familia se han diseñado estrategias de articulación e incorporación entre las organizaciones de mujeres del departamento y los consejos municipales y departamental de mujeres.</t>
  </si>
  <si>
    <t>Desde la jefatura de equidad de genero y mujer, se ha apoyado tecnicacmente a los consejos municipales de mujeres, financieramente  se  ha apoyado estos consejos en relacion a las actividades ce conmemoraciones de fechas establecidas por la ley.</t>
  </si>
  <si>
    <t>Desde la jefatura de equidad de genero y mujer, se ha Fortalecido  los procesos organizativos de mujeres en el departamento bajo la perspectiva de género y enfoque diferencial, con enfasis en mujeres campesinas y organizaciones etnicas.</t>
  </si>
  <si>
    <t xml:space="preserve">Desde la jefatura de equidad de genero y mujer, se ha implementado a traves del acompañamiento y asesoria a los consejos municiapes de mujeres la estructuración de rutas, el fomento a la igualdad de género, promoción de derechos y procesos productivos. </t>
  </si>
  <si>
    <t>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t>
  </si>
  <si>
    <t>Secretaria del interior a traves del area deseguridad humana ha desarrollado unos clubes de progenitores,los cuales promueve la formación de niños y niñas en temas como la crianza, la sexualidad. Etc.</t>
  </si>
  <si>
    <t xml:space="preserve">La jefatura de equidad de genero y mujer reporta que esta accion se encuentra en fase de ejecución </t>
  </si>
  <si>
    <t>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</si>
  <si>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t>
  </si>
  <si>
    <t xml:space="preserve">Desde la jefatura de equidad de genero y mujer se Realizo una campaña de visibilización y sensibilización de la Política  Pùblica de Equidad de género para las mujeres en todo el departamento. </t>
  </si>
  <si>
    <t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t>
  </si>
  <si>
    <t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t>
  </si>
  <si>
    <t>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t>
  </si>
  <si>
    <t>Desde la jefatura de equidad de genero y mujer, a traves del  proyecto Paisaje, Mujer y Café; mujeres de Pijao y Filandia  han participado en el programa de Expoejecafé 2017.</t>
  </si>
  <si>
    <t>Secretaria del interior reporta que en seis (6) municipios (Armenia, Circasia, Pijao,Córdoba, Génova  y Filandia)  por medio del Plan de Acción de DD.HH. en la que se ha realizado campañas  de promocion y prevencion para la transformacion de valores de discriminacion hacia la mujer.</t>
  </si>
  <si>
    <t>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t>
  </si>
  <si>
    <t>La secretaria del interior, en el area de derechos humanos ha realizado marchas en el municipio de montenegro, frente a las violencias ejercidas contra  las mujeres, adicionalmente en el departamento se han realizado ejercicios de victimas.</t>
  </si>
  <si>
    <t>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</si>
  <si>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En la secretaria de salud, a traves del Sivigila se ha encontrado que los tipos de conflicto que mas afectan a las mujeres son de naturaleza fisica, psicologica, abuso sexual, economico y de negligencia.</t>
  </si>
  <si>
    <t>En la jefatura de equidad de genero y mujer, se estan haciendo los acercamientos con las universidades para inciar este proceso.</t>
  </si>
  <si>
    <t>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t>
  </si>
  <si>
    <t xml:space="preserve">Equidad de genero y mujer, a traves de los consejos municipales de mujeres se vienen Incentivando la participación en la consturccion de paz de sus territorios </t>
  </si>
  <si>
    <t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</si>
  <si>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En la jefatura de equidad de genero y mujer se realizo la convocatoria para la conformacion de la comision de seguimiento nacional a los acuerdos de la habana en el enfoque de Género. </t>
  </si>
  <si>
    <t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t>
  </si>
  <si>
    <t>3090000
18952000</t>
  </si>
  <si>
    <t>3090000
8952000</t>
  </si>
  <si>
    <t>82.000.000
12848000</t>
  </si>
  <si>
    <t>6570000
7303000</t>
  </si>
  <si>
    <t>82.000.000
25100000</t>
  </si>
  <si>
    <t>6.570.000
12176208</t>
  </si>
  <si>
    <t>Secretaria del interior ha generado proyectos con enfoques de diferencia, de genero y de vulnerabilidad.</t>
  </si>
  <si>
    <t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t>
  </si>
  <si>
    <t>Jefatura de mujer y equidad en diferetes fechas se realizaron campañas de sensibilizacion para la prevencion de la violencia</t>
  </si>
  <si>
    <t>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</si>
  <si>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</si>
  <si>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t>
  </si>
  <si>
    <t>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</si>
  <si>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t>
  </si>
  <si>
    <t>en el mes de noviembre secretaria de familia se realizara un seminario para periodistas y estudiantes de comunicación social en el que se analizaran acciones y estrategias que los periodistas puedan usar con el fin de cubrir y rechazar la violencia de genero.</t>
  </si>
  <si>
    <t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t>
  </si>
  <si>
    <t>la jefatura de mujer y equidad verificará la participación en los cursos.</t>
  </si>
  <si>
    <t xml:space="preserve">En la jefatura de mujer y equidad se esta priorizando los lineamientos para la investigación y atención de violencia, vulnerabilidad, entre otros. </t>
  </si>
  <si>
    <t xml:space="preserve">La jefaturade equidad y mujer garantiza la atencion especializada por las entidades competentes para el restablecimiento de derechos de las niñas y adolescentes victimas de viloncia sexual. </t>
  </si>
  <si>
    <t>Se ha citado con su respectivo oficio, sin embargo, no se ha logrado consolidar informacion.</t>
  </si>
  <si>
    <t>La jefatura de mujer y equiad de genero se ha acompañado  el fortalecimiento de la Línea estratégica de violencia basada en género del Programa de Casas de Justicia.</t>
  </si>
  <si>
    <t xml:space="preserve">jefatura de equidad y mujer, se han socializado las rutas de atencion deseañadas para la atencion adecuada a mujeres victimas de violencia de genero. </t>
  </si>
  <si>
    <t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</si>
  <si>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</si>
  <si>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</si>
  <si>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</si>
  <si>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t>
  </si>
  <si>
    <t xml:space="preserve">Jefatura de mujer y equidad desarrolla eventos en los que socializa la ley 1257 por parte de los abogados del equipo, de igual forma, participa en la convocatoria que realiza para el seguimento la defensoria del pueblo. </t>
  </si>
  <si>
    <t>a traves de la secretaria departamental de salud se consolida las estadisticas sobre victimas de violencia con un enfoque de genero, desde donde se entrega un informe trismetralmente.</t>
  </si>
  <si>
    <t>La jefatura de equidad de genero y mujer reporta que esta accion se encuentra en fase de planeacion</t>
  </si>
  <si>
    <t>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</si>
  <si>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 xml:space="preserve">se han articulado y estructurado los planes de accion de las diferentes politicas publicas departamentales, garantizando un enfoque de genero en su ejecucion. </t>
  </si>
  <si>
    <t xml:space="preserve">se ha proporcionado espacio de sensibilizacioncon el fin de socializar  la ley 1257 de 2008 a los funcionarios  del departamento para garantizar los derechos de las mujeres. </t>
  </si>
  <si>
    <t xml:space="preserve">Desde la secretaria de familia se vienen adelantando permanentemente la divulgacion de la politica publica departamental de equidad de genero, asi como la sensibillizacion de un enfoque de genero como herramienta de trabajo para las siguientes instituciones </t>
  </si>
  <si>
    <t>Se realizo  socializacion de la Ley 1257 de 2008 a las femeninas de la Policia Nacional , en el Comando de Policia de Armenia.</t>
  </si>
  <si>
    <t>Se Implementaron 1 planes de acción de Derechos Humanos con incorporación de perspectiva de genero articulado interinstitucionalmente.</t>
  </si>
  <si>
    <t>Este comité esta articulado por la defensoria del Pueblo, sin embargo, secretaria de familia con el fin de hacer seguimiento a la ley 1257 consolida por medio de la politica publica de equidad de genero los items para realizar el control pertinente.</t>
  </si>
  <si>
    <t>se ha consolidado el comité departamental de muejeres en el departamental, el cual le hace seguimiento a la  Política Pública de Equidad de Género para las mujeres.</t>
  </si>
  <si>
    <t>Innovación para una caficultura sostenible en el departamento del Quindío</t>
  </si>
  <si>
    <t>Crear (6) seis grupos multiplicadores de conocimiento en emprendimiento y calidad del café  para jóvenes y mujeres rurales, campesinas y cafeteras</t>
  </si>
  <si>
    <t>Beneficiar a  dos mil cuatrocientas  (2400) mujeres rurales campesinas, personas en condición de vulnerabilidad y con enfoque diferencial en formación para el trabajo y el desarrollo humano</t>
  </si>
  <si>
    <t>PROSPERIDAD CON EQUIDAD**</t>
  </si>
  <si>
    <t>Formular  la política pública departamental de diversidad sexual e identidad de género</t>
  </si>
  <si>
    <t>Sí a la diversidad sexual e identidad de género y su familia.</t>
  </si>
  <si>
    <t>Lograr que ocho (8) municipios del departamento operen el sistema de vigilancia en salud pública de la violencia intrafamiliar.</t>
  </si>
  <si>
    <t>Capacitar a doscientos cincuenta (250)   jóvenes,  mujeres, población vulnerable y con enfoque diferencial como líderes ambientales en el departamento.</t>
  </si>
  <si>
    <t>Bienes y servicios ambientales para las nuevas generaciones</t>
  </si>
  <si>
    <t>Apoyar treinta y seis (36) proyectos mediante estímulos artísticos y culturales</t>
  </si>
  <si>
    <t>Cultura, Arte y educación para la Paz</t>
  </si>
  <si>
    <t>Arte para todos</t>
  </si>
  <si>
    <t>********(no lo tengo)</t>
  </si>
  <si>
    <t>Fortalecer cinco (5) procesos de emprendimiento cultural y de desarrollo de industrias creativas</t>
  </si>
  <si>
    <t xml:space="preserve">Apoyar la articulación para la atención integral de las víctimas del conflicto por enfoque diferencial en  los 12 municipios del departamento
</t>
  </si>
  <si>
    <t>Diseñar y ejecutar treinta (30)  proyectos educativos institucionales resignificados en el contexto de la paz y la jornada única</t>
  </si>
  <si>
    <t xml:space="preserve">Apoyar en los doce (12) municipios la articulación institucional para la prevención a las violaciones DDHH  e infracciones al DIH </t>
  </si>
  <si>
    <t>Diseñar e implementar una estrategia  para la atención de la población en situación de vulnerabilidad extrema del departamento. (habitantes de calle, trabajo sexual,    reincidencia delictiva, drogadicción, bandas delincuenciales, entre otras)</t>
  </si>
  <si>
    <t>Prevención y Atención a la población en estado de vulnerabilidad  extrema y migrantes.</t>
  </si>
  <si>
    <t>mplementar el plan integral de prevención a las violaciones de  Derechos Humanos DDHH e infracciones  al Derecho Internacional Humanitario DIH</t>
  </si>
  <si>
    <t>Apoyar la articulación para la atención integral de las víctimas del conflicto por enfoque diferencial en  los 12 municipios del departamento</t>
  </si>
  <si>
    <t>Apoyar  la atención humanitaria inmediata a la población víctima del conflicto en los 12 municipios</t>
  </si>
  <si>
    <t>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t>
  </si>
  <si>
    <t>El SENA, mediante el centro de desarrollo empresarial, ofrece asistencia en el desarrollo empresarial, el emprendimiento y el empresarismo, en pro de sensibilizar, asesorar y y gestionar acciones con los emprendedores del departamento.</t>
  </si>
  <si>
    <t>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t>
  </si>
  <si>
    <t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t>
  </si>
  <si>
    <t>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t>
  </si>
  <si>
    <t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t>
  </si>
  <si>
    <t>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t>
  </si>
  <si>
    <t>Secretaria de familia, Secretaria de interior, Defensoria del Pueblo, Personería, policia nacional.</t>
  </si>
  <si>
    <t>Gobernación del Quindío, secretaria de familia,  Alcaldías municipales, Defensoría del Pueblo, ICBF, Personería, Procuraduria, Fiscalía, Policia Nacional.</t>
  </si>
  <si>
    <t>Gobernación del Quindío, Alcaldías municipales, Defensoría del Pueblo, ICBF, Personería, Procuraduria, Fiscalía., Secretaria de familia.</t>
  </si>
  <si>
    <t>Secretaria de Familia, Secretaria de Educación, ICBF, UNIQUINDIO, secretaria de familia</t>
  </si>
  <si>
    <t>Pendiente de ejecición</t>
  </si>
  <si>
    <t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t>
  </si>
  <si>
    <t>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t>
  </si>
  <si>
    <t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t>
  </si>
  <si>
    <t>A la fecha el ministerio de trabajo no ha reportado información. Frente a este punto se cuenta con la evidencia del envío de solicitud de información que de manera reiterada se ha realizado, al igual que a la Cámara de Comercio</t>
  </si>
  <si>
    <t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t>
  </si>
  <si>
    <t>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t>
  </si>
  <si>
    <t>El Departamento cuenta con un observatorio social, el cual se encuentra en proceso de revisión para la inclusión de componentes de desarrollo humano y género. Es así que se tiene previsto para la presente vigencia, la adopción del observatorio del género del Quindío</t>
  </si>
  <si>
    <t>El Departamento no cuenta con información con respecto a esta acción recomendada.</t>
  </si>
  <si>
    <t xml:space="preserve">Se realizó un foro sobre el papel de los medios en la construcción de paz y equidad de género, en el cual se contó con una profesional de la comunicación social y la participación de lideresas del departamento con el fin de discutir sobre este asunto. </t>
  </si>
  <si>
    <t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t>
  </si>
  <si>
    <t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t>
  </si>
  <si>
    <t>x</t>
  </si>
  <si>
    <t>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t>
  </si>
  <si>
    <t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t>
  </si>
  <si>
    <t>La Secretaría del Interior a través de la dirección de derechos humanos ha incorporado este componente en los planes y consejos de DDHH. De igual forma cada consejo cuenta con representante de consejos comunitarios de mujer</t>
  </si>
  <si>
    <t>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t>
  </si>
  <si>
    <t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t>
  </si>
  <si>
    <t>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t>
  </si>
  <si>
    <t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t>
  </si>
  <si>
    <t>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t>
  </si>
  <si>
    <t>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t>
  </si>
  <si>
    <t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</si>
  <si>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</si>
  <si>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t>
  </si>
  <si>
    <t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</si>
  <si>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t>
  </si>
  <si>
    <t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t>
  </si>
  <si>
    <t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t>
  </si>
  <si>
    <t>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t>
  </si>
  <si>
    <t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t>
  </si>
  <si>
    <t>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t>
  </si>
  <si>
    <t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t>
  </si>
  <si>
    <t>Se han vinculado 1.074 mujeres gestantes al programa de control prenatal antes de la semana 12 de edad gestacional, con edades de 12 - 49 años, a través de  8 visitas y asistencia técnica a I.P.S Y E.P.S., para la canalización de acciones de promoción de la salud en el desarrollo de la política Nacional de sexualidad, derechos sexuales y reproductivos, y se han realizado visitas y educación basadas en evidencias y en saberes a colegios, comunidad y líderes comunales, con la estrategia proyecto de vida basado en planificación familiar, para disminuir el embarazo en adolescentes.</t>
  </si>
  <si>
    <t>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</si>
  <si>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</si>
  <si>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</si>
  <si>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Secretaría de Familia a través de la dirección de poblaciones, oficina encargada de formular la politica publica de diversidad sexual e identidad de genero, ha diseñado una ruta de atención en salud para poblacion sexualmente diversa.</t>
  </si>
  <si>
    <t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t>
  </si>
  <si>
    <t>Se realiza verificación semanal de la notificación obligatoria semanal emanada de las 83 unidades primarias generadoras de datos UPGD y se realiza la Búsqueda Activa Institucional correspondiente al trimestre evaluado.</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</si>
  <si>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</si>
  <si>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t>
  </si>
  <si>
    <t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t>
  </si>
  <si>
    <t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t>
  </si>
  <si>
    <t>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</si>
  <si>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</si>
  <si>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t>
  </si>
  <si>
    <t>A la fecha no se cuenta con avances en cuanto a esta meta. Se tiene previsto para la presente vigencia la realización de estrategias comunicativas para promover los derechos sexuales y reproductivos asi como el enfoque de genero y reivindicacion de derechos.</t>
  </si>
  <si>
    <t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t>
  </si>
  <si>
    <t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t>
  </si>
  <si>
    <t>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t>
  </si>
  <si>
    <t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t>
  </si>
  <si>
    <t>La Secretaría de familia asiste tcnicamente a los municipios en la socializacion de abordaje del enfoque de genero asi como de rutas de atencion para la prevencion de violencias</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</si>
  <si>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</si>
  <si>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</si>
  <si>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t>
  </si>
  <si>
    <t>-</t>
  </si>
  <si>
    <t>219
220</t>
  </si>
  <si>
    <t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</si>
  <si>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t>
  </si>
  <si>
    <t xml:space="preserve">7,932,183,405,00. </t>
  </si>
  <si>
    <t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t>
  </si>
  <si>
    <t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</si>
  <si>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                                                                                                                                                                                                                                                                                                                                                                                                                                                                                                                                                                                                                                                                                                                                                                                                                                                                                                                                                                                                                                                                                                                                                                                                                                                                                                                                                                                                                                                                                                                                                                                                                                                                                                                                                                                                                                                                                                                                                                                                                                                                                                                                                                                                                                                                                                                                                                                                                                                                                                                                                                                                                                                                                                                                                                                                                                                                                                                                                                                                                                                                                                                                                                                                                                                                                                                                                                                                                                                                                                                                                                                                                                                                                                                                                                                                                                                                                                                                                                                                                                                                                                                                                                                                                                                                                                                                                                                                                                                                                                                                                                                                                                                                                                                                                                                                                                                                                                                                                                                                                                                                                                                                                                                                                                                                                                                               </t>
  </si>
  <si>
    <t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t>
  </si>
  <si>
    <t>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t>
  </si>
  <si>
    <t>Durante el primer semestre del año 2018, se han atendido  en jornada nocturna o sabatina  3.707 personas de la población adulta, distribuidas en los 11 municipios del Departamento.</t>
  </si>
  <si>
    <t xml:space="preserve">Durante el primer semestre del año 2018, se han atendido  en jornada nocturna o sabatina  3.707 personas de la población adulta, distribuidas en los 11 municipios del Departamento.
</t>
  </si>
  <si>
    <t>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t>
  </si>
  <si>
    <t>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t>
  </si>
  <si>
    <t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t>
  </si>
  <si>
    <t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t>
  </si>
  <si>
    <t>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t>
  </si>
  <si>
    <t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t>
  </si>
  <si>
    <t>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t>
  </si>
  <si>
    <t>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t>
  </si>
  <si>
    <t>El ICBF, en el primer semestre del año 2018 realizó una capacitación de rutas de atención ante amenaza  vulneración de los derechos, construcción del diagnostico sitiacional y pacto de convivencia.</t>
  </si>
  <si>
    <t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t>
  </si>
  <si>
    <t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</si>
  <si>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afrodescendientes, mujeres rurales y madres cabeza de familia, LGTBI y adultas mayores.</t>
  </si>
  <si>
    <t>100% del programa de formación implementado</t>
  </si>
  <si>
    <t>SENA Quindío Secretaria de Familia,  Secretaria Planeación, Secretaria de Agricultura, Desarrollo Rural y Medio Ambiente, Oficina de Promoción de Empleo Competitividad e Innovación</t>
  </si>
  <si>
    <t>Realización de Ruedas de negocios para mujeres emprendedoras y empresarias del departamento del Quindío.</t>
  </si>
  <si>
    <t>Número total de ruedas de negocio = ∑ de ruedas de negocios por año</t>
  </si>
  <si>
    <t xml:space="preserve">Secretaria de Familia
Secretaria de Planeación
Secretaría de Turismo
</t>
  </si>
  <si>
    <t>Apoyar  (24) Unidades de emprendimiento de grupos poblacionales con enfoque diferencial.</t>
  </si>
  <si>
    <t>Capacitación a través de seminarios dirigidos a empresas de mujeres para que participen en las licitaciones de compras públicas.</t>
  </si>
  <si>
    <t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t>
  </si>
  <si>
    <t>Número total de encuentros= ∑ de encuentros departamentales</t>
  </si>
  <si>
    <t>Gobernación del Quindío.
Universidad del Quindío.
SENA
Empresas Privadas
ONG</t>
  </si>
  <si>
    <t>Apoyar  ( 24) Unidades de emprendimiento de grupos poblacionales con enfoque diferencial.</t>
  </si>
  <si>
    <t>Socialización de ofertas institucionales en los eventos de mujeres realizados a nivel departamental.</t>
  </si>
  <si>
    <t>Genero poblaciones vulnerables y con enfoque diferenciado</t>
  </si>
  <si>
    <t xml:space="preserve">Secretaria de Familia
Secretaria de Educación.
SENA
Universidad Quindío
</t>
  </si>
  <si>
    <t xml:space="preserve">1.1.2 .Fomentar la Autonomía económica de las mujeres Rurales, Campesinas y cafeteras del Quindío a partir del apoyo técnico, capacitación y gestión de recursos para la creación de empresa, proyectos productivos y acceso a recursos financieros. </t>
  </si>
  <si>
    <t>SENA Quindío, Secretaria de Familia,  Secretaria Planeación, Secretaria de Agricultura, Desarrollo Rural y Medio Ambiente,
Oficina de Promoción de Empleo Competitividad e Innovación.
Corporación Autónoma del Quindío.</t>
  </si>
  <si>
    <t xml:space="preserve">Apoyo y acompañamiento técnico, de capacitación y gestión de recursos a los programas y proyectos existentes de fomento de la producción agrícola y cafetera con mujeres rurales. Mujeres jardineras y Mujeres Camineras.  </t>
  </si>
  <si>
    <t>Asesorías de acompañamiento brindado a programas y proyectos existentes.</t>
  </si>
  <si>
    <t>90% de asesorías ejecutadas en el año.</t>
  </si>
  <si>
    <t>Incorporación de propuestas  productivas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</si>
  <si>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Soberanía, seguridad alimentaria y nutricional. Genero, Poblaciones vulnerables y con enfoque diferencial</t>
  </si>
  <si>
    <t>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t>
  </si>
  <si>
    <t>Organizaciones de mujeres rurales informadas sobre programas de emprendimiento existentes a nivel regional y nacional.</t>
  </si>
  <si>
    <t xml:space="preserve">34.
</t>
  </si>
  <si>
    <t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t>
  </si>
  <si>
    <t xml:space="preserve">Apoyar el acceso de las mujeres rurales, campesinas y cafeteras a recursos productivos por medio de Instrumentos crediticios y de Instrumentos no crediticios. </t>
  </si>
  <si>
    <t>Mujeres rurales, campesinas y cafeteras con obtención de recursos  para financiamiento.</t>
  </si>
  <si>
    <t>Implementar un programa de gestión financiera para el desarrollo de emprendimiento, empresarismo y asociatividad</t>
  </si>
  <si>
    <t xml:space="preserve">Apoyar el acceso de las mujeres rurales, campesinas y cafeteras a convocatorias publicas para la estructuración del proyecto productivo y sus estudios de factibilidad y sostenibilidad. </t>
  </si>
  <si>
    <t>Aumento de un 50% de la línea de base de mujeres vinculadas a procesos de formación proyectos productivos.</t>
  </si>
  <si>
    <t>Secretaria de Familia,  Secretaria Planeación, Secretaria de Agricultura, Desarrollo Rural y Medio Ambiente,
Oficina de Promoción de Empleo Competitividad e Innovación.
Universidad del Quindío.</t>
  </si>
  <si>
    <t xml:space="preserve">20.
</t>
  </si>
  <si>
    <t>Atención a las mujeres victimas dentro del programa Implementación Proyectos Desarrollo Rural, con el monto de cofinanciación máxima para sus proyectos.</t>
  </si>
  <si>
    <t>Aumento de un 80% de la línea de base de mujeres beneficiarias cofinanciamiento máximo del proyectos.</t>
  </si>
  <si>
    <t>100% del Plan de capacitación implementado</t>
  </si>
  <si>
    <t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t>
  </si>
  <si>
    <t>Secretaria de Familia, Secretaria de Turismo, industria y comercio, Personería, Dirección territorial de Min. Trabajo.</t>
  </si>
  <si>
    <t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t>
  </si>
  <si>
    <t>Secretaria de Familia, Secretaria de Turismo, industria y comercio, Dirección territorial de Min. Trabajo, Cámara de Comercio.</t>
  </si>
  <si>
    <t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t>
  </si>
  <si>
    <t>Incentivar las capacidades laborales de las mujeres cabeza de familia vinculadas  al programa RED UNIDOS .</t>
  </si>
  <si>
    <t>90% de la mujeres vinculadas al Programa Red Unidos fortalecidas con capacidades laborales.</t>
  </si>
  <si>
    <t>Secretaria de Familia, Secretaria de Turismo, industria y comercio, SENA, Cámara de Comercio, RED UNIDOS</t>
  </si>
  <si>
    <t>Secretaria de Familia, Secretaria de Turismo, industria y comercio, Secretaria de Planeación,  SENA, Cámara de Comercio, Oficina de Atención a la población migrante.</t>
  </si>
  <si>
    <t>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t>
  </si>
  <si>
    <t>Diseño y ejecución de herramientas para la Implementación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</si>
  <si>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Dirección territorial Min. Trabajo.</t>
  </si>
  <si>
    <t>Mejoramiento de la calidad de la educación en primera infancia con didácticas no paramétricas  que promuevan la equidad de los géneros, practicas de reconocimiento no sexista y reconociendo las diferencias como elemento constitutivo de educación en equidad y para la ciudadanía.</t>
  </si>
  <si>
    <t>Proyectos pedagógicos con estrategias o didácticas no paramétricas que promuevan la equidad de los géneros</t>
  </si>
  <si>
    <t>50% de aumento de la línea de base en el mejoramiento de los proyectos pedagógicos  con estrategias con didácticas no paramétricas que promuevan la equidad de los géneros en la educación en primera infancia.</t>
  </si>
  <si>
    <t>Secretaria de Familia, Secretaría de Educación.</t>
  </si>
  <si>
    <t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t>
  </si>
  <si>
    <t>Diseño e implantación de proyecto en educación para la equidad de géneros que articule las directivas, docentes, padres de familia y estudiantes en los colegios del departamento.</t>
  </si>
  <si>
    <t xml:space="preserve">Proyecto de educación para la equidad de géneros creado y funcionando. </t>
  </si>
  <si>
    <t>100% del Proyecto en Educación para la equidad de géneros implementado</t>
  </si>
  <si>
    <t>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t>
  </si>
  <si>
    <t>Diseñar e implementar proyecto de educación universitaria no sexista y para la equidad de género desde la interdisciplinariedad en todas las universidades del departamento. Este proyecto deberá apuntar a: estrategias de inclusión con equidad en las distintas disciplinas, prevención de violencias basadas en genero y promoción de la investigación académica con perspectiva de género.</t>
  </si>
  <si>
    <t xml:space="preserve">Proyecto de educación universitaria no sexista y para la equidad de género desde la interdisciplinariedad para la equidad de géneros creado y funcionando. </t>
  </si>
  <si>
    <t>Secretaria de Familia, Secretaría de Educación, Universidades del Departamento.</t>
  </si>
  <si>
    <t xml:space="preserve">50000 cupos para el país, para el departamento 375 en el Sena y 400 en la universidad del Quindío, no obstante, en departamentos donde no se logra los cupos disponibles, sus recursos son desplazados a municipios que tienen mayor participación. </t>
  </si>
  <si>
    <t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t>
  </si>
  <si>
    <t>Secretaria de Familia, Secretaría de Educación, ICBF</t>
  </si>
  <si>
    <t>Garantizar el acceso y permanencia de mujeres rurales,  indígenas, LGT, afrodescendientes y en condiciones de discapacidad, pobreza, a la educación secundaria, técnica, tecnológica y universitaria según sus necesidades, subjetividades y particularidades.</t>
  </si>
  <si>
    <t>Mujeres rurales, indígenas, LGTBI, afrodescendientes y en condición de discapacidad vinculadas a la educación secundaria, técnica, tecnológica y universitaria según sus necesidades, subjetividades y particularidades.</t>
  </si>
  <si>
    <t>Secretaria de Familia, Secretaría de Educación, ICBF, Universidades del Departamento.</t>
  </si>
  <si>
    <t>Implementar el programa de acceso y permanencia de la educación técnica, tecnológica y superior en el departamento del Quindío</t>
  </si>
  <si>
    <t>Realizar convenios interinstitucionales entre la gobernación del Quindío y las universidades del departamento para el fortalecimiento de procesos académicos en términos pedagógicos, didácticos, de ambiente escolar, de acceso y de permanencia e investigación con enfoque diferencial y de género.</t>
  </si>
  <si>
    <t>Gobernación del Quindío, Universidades del departamento.</t>
  </si>
  <si>
    <t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t>
  </si>
  <si>
    <t>Implementación de medidas de seguimiento al cumplimiento del decreto reglamentario 4798 de 2011 (Ley 1257 de 2008 en materia educativa)</t>
  </si>
  <si>
    <t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t>
  </si>
  <si>
    <t>Garantizar el acceso en calidad y oportunidad a los servicios de salud para las mujeres,  priorizando estrategias de vinculación al SGSSS (RÉGIMEN CONTRIBUTIVO Y SUBSIDIADO)  en niñas y adolescentes,   mujeres rurales, indígenas, afrodescendientes, LGTBI, en condición de prostitución, privadas de libertad, extrema pobreza, retornadas y victimas de conflicto armado.</t>
  </si>
  <si>
    <t>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t>
  </si>
  <si>
    <t>Priorizar la atención en la población femenina de vulnerabilidad como niñas, madres gestantes , adultas mayores, mujeres  con capacidades diferentes, mujeres indígenas, afro-descendientes, LGTBI, prostitutas y en condición de habitación de calle, con calidad y oportunidad.</t>
  </si>
  <si>
    <t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t>
  </si>
  <si>
    <t xml:space="preserve">Plan de articulación intersectorial diseñado e implementado. </t>
  </si>
  <si>
    <t>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t>
  </si>
  <si>
    <t>Secretaria de Salud, Profamilia Quindío, Secretaria de educación, ICBF</t>
  </si>
  <si>
    <t>Garantizar la entrega oportuna del biológico e insumos para la vacunación contra el VPH de todas las niñas escolarizadas ente el cuarto y onceavo grado de educación básica primaria y secundaria y
que tengan 9 años o más.</t>
  </si>
  <si>
    <t>Entrega de biológicos e insumos para la vacunación contra el VPH</t>
  </si>
  <si>
    <t xml:space="preserve">Cubrimiento del 90% de todas las niñas escolarizadas con los biológicos e insumos para la vacunación contra el VPH. </t>
  </si>
  <si>
    <t>Implementar una estrategia que permita garantizar el adecuado funcionamiento de la red de frío para el almacenamiento  de los biológicos del Programa Ampliado de Inmunización (PAI)</t>
  </si>
  <si>
    <t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t>
  </si>
  <si>
    <t>Incorporación del enfoque diferencial y de género en las acciones de vigilancia de las ITS</t>
  </si>
  <si>
    <t>Valor absoluto (verificación del enfoque diferencial y de género en la vigilancia de las ITS)</t>
  </si>
  <si>
    <t>*Para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t>
  </si>
  <si>
    <t>Implementar medidas de seguimiento al cumplimiento del decreto 2734 de 2012 Por el cual se reglamentan las medidas de atención a las mujeres víctimas de violencia</t>
  </si>
  <si>
    <t>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t>
  </si>
  <si>
    <t xml:space="preserve">Construir un Sistema de información unificado, que amplié las características de análisis estructural de la salud en el Departamento. </t>
  </si>
  <si>
    <t>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t>
  </si>
  <si>
    <t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t>
  </si>
  <si>
    <t>2.1.1 Incentivar a las mujeres para su participación activa en partidos políticos y corporaciones pública y de elección popular.</t>
  </si>
  <si>
    <t>Programa de capacitación para las mujeres en asuntos de política y administración pública</t>
  </si>
  <si>
    <t>Secretaria del Interior, Secretaria de Familia, Esap Quindío</t>
  </si>
  <si>
    <t>Quindío si a la participación</t>
  </si>
  <si>
    <t xml:space="preserve">Diseño de un plan de inclusión para las  mujeres  en los partidos políticos incentivando liderazgos femeninos y con enfoque de género que incluya el seguimiento a la Ley de cuotas. </t>
  </si>
  <si>
    <t>Plan de  inclusión para las mujeres en los partidos políticos formulado e  implementado.</t>
  </si>
  <si>
    <t>Secretaria del Interior, Secretaria de Familia, Esap Quindío, Directorios departamentales de Partidos Políticos</t>
  </si>
  <si>
    <t>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</si>
  <si>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elección popular.</t>
  </si>
  <si>
    <t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t>
  </si>
  <si>
    <t>Diseño e implementación de campaña de mujeres quindianas como candidatas a las distintas corporaciones públicas y de elección popular.</t>
  </si>
  <si>
    <t xml:space="preserve">De igual forma, se efectuó un proceso contractual tendiente a apoyar la realización de un proceso formativo y de incidencia política para mujeres, el cual será desarrollado en el segundo semestre de la presente vigencia. </t>
  </si>
  <si>
    <t>Secretaria del Interior, Secretaria de Familia, Organizaciones sociales de mujeres, Consejos Departamental y Municipales de mujeres, Policía Nacional</t>
  </si>
  <si>
    <t xml:space="preserve">Apoyar la implementación de treinta y seis (36) programas de prevención del delito y mediación de conflictos en comunidades focalizadas del departamento
</t>
  </si>
  <si>
    <t>Secretaria del Interior, Secretaria de Familia,  Consejos Departamental y Municipales de mujeres.</t>
  </si>
  <si>
    <t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t>
  </si>
  <si>
    <t>Crear programa de apoyo técnico y financiero a  los planes de acción de los consejos municipales y departamental de mujeres.</t>
  </si>
  <si>
    <t>Programa de apoyar técnico y financiero a  los planes de acción de los consejos municipales y departamental de mujeres.</t>
  </si>
  <si>
    <t>100% de implementación del Programa de apoyo técnico y financiero a  los planes de acción de los consejos municipales y departamental de mujeres.</t>
  </si>
  <si>
    <t>Secretaria del Interior, Secretaria de Familia, Secretaria de Planeación, Esap Quindío</t>
  </si>
  <si>
    <t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t>
  </si>
  <si>
    <t>Secretaria del Interior, Secretaria de Familia, Consejos Departamental y Municipales de mujeres, UNIQUINDIO, ESAP QUINDIO</t>
  </si>
  <si>
    <t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t>
  </si>
  <si>
    <t>Diseñar e implementar estrategia de incorporación de mujeres Rurales, afrodescendientes, jóvenes, mujeres y madres cabeza de familia, mujeres en condición de prostitución, LBTI, Mujeres retornadas, privadas de la libertad y en condición de pobreza extrema a los consejos municipales y departamental de mujeres.</t>
  </si>
  <si>
    <t>100% de municipios con estrategia implementada.</t>
  </si>
  <si>
    <t>Secretaria del Interior, Secretaria de Familia, Consejos Departamental y Municipales de mujeres.</t>
  </si>
  <si>
    <t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t>
  </si>
  <si>
    <t>Creación de un programa de capacitación en derechos humanos de las mujeres y liderazgo femenino con enfoque de género a mujeres Rurales, afrodescendientes, jóvenes, mujeres y madres cabeza de familia, mujeres en condición de prostitución, LBTI, Mujeres retornadas, privadas de la libertad y en condición de pobreza extrema.</t>
  </si>
  <si>
    <t>Secretaria del Interior, Secretaria de Familia, Defensoría del Pueblo, Consejos Departamental y Municipales de mujeres, UNIQUINDIO, ESAP QUINDIO</t>
  </si>
  <si>
    <t>Acciones formativas  que transformen los valores y estereotipos de los roles dirigidos madres y padres de familia. Acciones ejecutadas a madres y padres de familia</t>
  </si>
  <si>
    <t>% de implementación = (# de acciones formativas ejecutadas/# de acciones formativas programadas)*100</t>
  </si>
  <si>
    <t>Realizar campañas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t>
  </si>
  <si>
    <t>Implementación de campañas de sensibilización.</t>
  </si>
  <si>
    <t>Crear un programa de televisión en el canal regional que visibilice las historias de vida de mujeres vinculadas al sector rural cafetero, campesinas,  indígenas,  afrodescendientes,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</si>
  <si>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afrodescendientes, en condición de discapacidad.</t>
  </si>
  <si>
    <t>Diseño e implementación de Programa de televisión</t>
  </si>
  <si>
    <t>Secretaria de Familia, Secretaria de Educación, ICBF, UNIQUINDIO, organizaciones de mujeres, Tele café</t>
  </si>
  <si>
    <t xml:space="preserve">Acciones de fomento para la Conciliación de la Vida Familiar y Laboral.
</t>
  </si>
  <si>
    <t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t>
  </si>
  <si>
    <t>Realizar una campaña de visibilización y sensibilización de la Política  Pública de Equidad de género para las mujeres en todo el departamento.</t>
  </si>
  <si>
    <t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t>
  </si>
  <si>
    <t>Creación de sub-comites de seguimiento a la divulgación, implementación, monitoreo y evaluación de la política publica de Equidad de Género para las mujeres incorporados en los consejos municipales y departamental de mujeres.</t>
  </si>
  <si>
    <t>Subcomites de seguimiento de la Política Pública de Equidad de Genero para las mujeres.</t>
  </si>
  <si>
    <t xml:space="preserve">Conformación de un  subcomité en los 12 municipios del departamento del Quindío </t>
  </si>
  <si>
    <t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t>
  </si>
  <si>
    <t xml:space="preserve">Visibilizar a través de una estrategia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</si>
  <si>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</si>
  <si>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</si>
  <si>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 reporta cumplimiento de esta acción concreta a través de lo relacionado en las acciones 53 y 54 según las actividades adelantadas por la Secretaría de Familia en este sentido. </t>
  </si>
  <si>
    <t xml:space="preserve">Promover los espacios recreativos y deportivos donde se transforme el estereotipo de género y se potencialice el liderazgo deportivo de las mujeres. </t>
  </si>
  <si>
    <t>Incorporación de iniciativas de producción cultural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</si>
  <si>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afrodescendientes)  a los programas y proyectos de la Conservación, Reconocimiento y Protección del Paisaje Cultural Cafetero</t>
  </si>
  <si>
    <t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t>
  </si>
  <si>
    <t xml:space="preserve">Incorporar los aportes culturales y tradicionales de las mujeres  rurales (campesinas, cafeteras, indígenas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</si>
  <si>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t>
  </si>
  <si>
    <t>Secretaria del Interior, Secretaria de Familia,  Defensoría del Pueblo, Personerías</t>
  </si>
  <si>
    <t xml:space="preserve">Estimular la investigación, publicación y divulgación del conocimiento ancestral, cultural y científico relacionado con asuntos de género y de las mujeres en el departamento.
</t>
  </si>
  <si>
    <t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t>
  </si>
  <si>
    <t>Diseño e implantación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</si>
  <si>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Secretaria del Interior, Secretaria de Familia, Secretaria de Educación, Secretaria de Salud, personerías, Policía Nacional.</t>
  </si>
  <si>
    <t xml:space="preserve">Esta actividad no cuenta con información reportada, quedando pendiente para la inclusión en el plan de acción de la oficina de género y diversidad para su efectivo cumplimiento. </t>
  </si>
  <si>
    <t>Secretaria de familia, Fiscalía, Policía nacional, Secretaria de Educación, Defensoría del Pueblo.</t>
  </si>
  <si>
    <t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t>
  </si>
  <si>
    <t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t>
  </si>
  <si>
    <t>Secretaria de familia, Secretaria de interior, Secretaria de educación , Secretaria de Salud, ICBF, Defensoría del Pueblo, Personería, Policía Nacional</t>
  </si>
  <si>
    <t>Secretaria de familia, Secretaria de interior, Secretaria de educación , Secretaria de Salud, ICBF, Defensoría del Pueblo, Personería, Policía Nacional.</t>
  </si>
  <si>
    <t>Acompañar  la construcción de las Cátedras de Paz de las instituciones educativas del departamento incorporando el enfoque diferencial y de género.</t>
  </si>
  <si>
    <t xml:space="preserve">Según reporte de la Secretaría de Educación departamental, se tiene previsto para el segundo semestre del 2019 la realización de eventos de muestras investigativas y de emprendimiento, lo cual a la fecha se encuentra en proceso de planificación. </t>
  </si>
  <si>
    <t>Incorporación de criterios de análisis de género en los planes de seguridad y convivencia ciudadana del departamento.</t>
  </si>
  <si>
    <t xml:space="preserve">Criterios de análisis de género incluidos en los planes de seguridad y convivencia ciudadana de la totalidad de los municipios </t>
  </si>
  <si>
    <t>Secretaria de familia, Secretaria de interior, Defensoría del Pueblo, Personería, Policía Nacional.</t>
  </si>
  <si>
    <t xml:space="preserve">Si bien se tiene el Plan Integral de Seguridad y Convivencia Ciudadana (PISCC),  este incluye como objetivos la prevención en la vulneración de los DDHH,  el enfoque se ha dado en los anteriores indicadores, y se ejecuta a través de las metas ya mencionadas. 
</t>
  </si>
  <si>
    <t>Secretaria de familia, Secretaria de Interior, Defensoría del Pueblo, Personería.</t>
  </si>
  <si>
    <t>Secretaria de Familia, Secretaria de interior, Defensoría del Pueblo, Personería, Policía Nacional.</t>
  </si>
  <si>
    <t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t>
  </si>
  <si>
    <t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t>
  </si>
  <si>
    <t>Secretaría de Familia, Secretaría del Interior, secretaria de Salud, Fiscalía, INMLCF, CAIVAS, Dirección territorial Min. Trabajo.</t>
  </si>
  <si>
    <t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t>
  </si>
  <si>
    <t>4.1.2 Desarrollar estrategias,  herramientas y mecanismos para la Prevención de las violencias contra las mujeres quindianas.</t>
  </si>
  <si>
    <t>Asesorías a los planes de acción para la prevención del acoso sexual y laboral</t>
  </si>
  <si>
    <t>90 % de asesorías ejecutadas en el año.</t>
  </si>
  <si>
    <t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t>
  </si>
  <si>
    <t>Programa de formación a funcionarios/as públicos del sector Educativo en prevención y detección de la discriminación y la violencia contra las mujeres y derechos de las mujeres y prácticas no discriminatorias. Diseñado y ejecutado</t>
  </si>
  <si>
    <t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t>
  </si>
  <si>
    <t>Implementar estrategia de sensibilización y formación  en derechos sexuales y reproductivos y prevención de las violencias de género, y construcción de nuevas feminidades y  masculinidades.</t>
  </si>
  <si>
    <t>Secretaria de familia, Secretaria de Salud, Defensoría del Pueblo, Personería, PROFAMILIA Quindío.</t>
  </si>
  <si>
    <t>Asesorías de implementación del Decreto 4798 de 2011 en los proyectos pedagógicos.</t>
  </si>
  <si>
    <t xml:space="preserve">90 % de asesorías ejecutadas a los proyectos pedagógicos en el año.
</t>
  </si>
  <si>
    <t>A través de estos talleres se vienen trabajando componentes de género, nuevas masculinidades, prevención de embarazos tempranos y no discriminación.</t>
  </si>
  <si>
    <t xml:space="preserve">Campaña de sensibilización y formación a periodistas y comunicadores sociales en Prevención de violencias contra las mujeres, promoción de sus derechos bajo el enfoque diferencial y de género. Esta implica transformación de estereotipos de género, imaginarios,  practicas y lenguaje sexista. Ella propenderá por la revisión de contenidos discriminatorios y legitimadores de la violencia contra las mujeres en los distintos medios de comunicación del departamento. </t>
  </si>
  <si>
    <t>Secretaría de Familia, Oficina de Comunicaciones</t>
  </si>
  <si>
    <t>Genero poblaciones vulnerables con enfoque diferencial</t>
  </si>
  <si>
    <t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t>
  </si>
  <si>
    <t>Asesorías a las capacitaciones de las Unidades de Justicia y Paz</t>
  </si>
  <si>
    <t>90 % de asesorías ejecutadas a las capacitaciones .</t>
  </si>
  <si>
    <t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t>
  </si>
  <si>
    <t>Secretaria de familia, Secretaria de interior, Defensoría del Pueblo, Procuraduría.</t>
  </si>
  <si>
    <t>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t>
  </si>
  <si>
    <t>Secretaria de familia, Secretaria de interior, Defensoría del Pueblo, Personería, CAIVAS, CAVIF, INMLCF, FISCALIA, Policía Nacional.</t>
  </si>
  <si>
    <t xml:space="preserve"> Este proceso hace parte de las acciones que se derivan del comité consultivo intersectorial para el abordaje integral de la violencia de género. </t>
  </si>
  <si>
    <t>CAIVAS, Procuraduría, Defensoría del Pueblo, Personería, ICBF</t>
  </si>
  <si>
    <t>Asesorías  a las CAIVAS, CAVIF, CAV e Inasistencia Alimentaria en los municipios del departamento del Quindío</t>
  </si>
  <si>
    <t>90 % de asesorías a las CAIVAS, CAVIF, CAV e Inasistencia Alimentaria en los 12 municipios ejecutadas en el año</t>
  </si>
  <si>
    <t>Fiscalía General de la Nación, Secretaria del Interior.</t>
  </si>
  <si>
    <t>Asesorías Línea Estratégica de violencia del Programa de Casas de Justicia</t>
  </si>
  <si>
    <t>90 % de asesorías al Programa Casas de Justicia en la Línea Estratégica de violencia basada en género ejecutadas en el año</t>
  </si>
  <si>
    <t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t>
  </si>
  <si>
    <t>Secretaria de Interior, Secretaria de Familia, CAIVAS, CAV, CAVIF, Defensoría del Pueblo, Personería</t>
  </si>
  <si>
    <t>Secretaria de Interior, Secretaria de familia, Comités departamental y municipales del mujeres, INMLCF, Procuraduría</t>
  </si>
  <si>
    <t>Vigilar el Restablecimiento de los derechos de las niñas y adolescentes víctimas de violencia sexual a través de la modalidad de Intervención de Apoyo, con el fin de integrar a las familias en el proceso de atención especializada.</t>
  </si>
  <si>
    <t>Fiscalía General de la Nación Armenia, Fiscalías Seccionales Quindío, Policía Nacional, Secretaria de interior</t>
  </si>
  <si>
    <t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t>
  </si>
  <si>
    <t>Implementación de las medidas de atención establecidas en los literales a) y b) del artículo 19 de la Ley 1257 de 2008, de acuerdo a lo reglamentado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</si>
  <si>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reglamentado por el Gobierno Nacional (Ministerios de Salud, Defensa y Justicia)</t>
  </si>
  <si>
    <t>Secretaria de Salud, Esos, Procuraduría</t>
  </si>
  <si>
    <t>Establecimiento de   Número de estrategias de coordinación interinstitucional implementadas</t>
  </si>
  <si>
    <t>Asesorías a el Comité de Seguimiento a la Implementación de la Ley 1257</t>
  </si>
  <si>
    <t>90 % de asesorías ejecutadas al Comité de Seguimiento</t>
  </si>
  <si>
    <t>Secretaria de familia, Secretaria del Interior, Secretaria de Salud,  Secretaria de educación, ICBF, Policía, CAVIF, CAIVAS, Comisarias de Familia, Defensoría del Pueblo, Personería, Procuraduría, Comités departamental y municipales de mujeres</t>
  </si>
  <si>
    <t>Asesorías de fortalecimiento de mecanismos de coordinación intersectorial entre los distintos sistemas de información.</t>
  </si>
  <si>
    <t>90 % de asesorías  en mecanismos de coordinación interinstitucional a los sistemas de información ejecutadas en el año</t>
  </si>
  <si>
    <t>5.1.1 Identificar procesos, procedimientos y prácticas patriarcales, androcéntricas y sexistas en las instancias e instituciones del Estado a nivel departamental y municipal.</t>
  </si>
  <si>
    <t>Realizar un diagnóstico de detección de prácticas e imaginarios patriarcales, androcéntricas y sexistas en los funcionarios públicos, en el diseño y aplicabilidad de los procesos, procedimientos de las instancias e instituciones del Estado a nivel departamental y municipal.</t>
  </si>
  <si>
    <t>Diagnóstico de detección de prácticas e imaginarios patriarcales, androcéntricas y sexistas en los funcionarios públicos</t>
  </si>
  <si>
    <t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t>
  </si>
  <si>
    <t>Promover una campaña de Reflexión, reconocimiento y autocrítica frente a los imaginarios sexistas, patriarcales y androcéntricos en los servidores y funcionarios públicos.</t>
  </si>
  <si>
    <t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t>
  </si>
  <si>
    <t>Seguimiento a la Incorporación de indicadores de género en los sistemas de información de las instancias e instituciones del Estado a nivel departamental y municipal.</t>
  </si>
  <si>
    <t>Valor absoluto (Verificación)</t>
  </si>
  <si>
    <t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t>
  </si>
  <si>
    <t>Incorporación de enfoque de género en las políticas públicas, planes, programas</t>
  </si>
  <si>
    <t>90% de políticas públicas, planes, programas y proyectos con incorporación de enfoque de género</t>
  </si>
  <si>
    <t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t>
  </si>
  <si>
    <t xml:space="preserve">Gobernación del Quindío, Alcaldías municipales, Defensoría del Pueblo, </t>
  </si>
  <si>
    <t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t>
  </si>
  <si>
    <t>Diseñar un plan de capacitación permanente del enfoque de género para funcionarios públicos de todas las instancias del departamento.</t>
  </si>
  <si>
    <t>90% de implementación del plan de capacitación anual</t>
  </si>
  <si>
    <t>Secretaria de Familia, Secretaria del Interior, Comités departamental y municipales de mujeres, Universidades del Departamento.</t>
  </si>
  <si>
    <t xml:space="preserve">Así mismo, la Secretaría de Familia a través de la oficina de género realiza capacitaciones a estos funcionarios en todos los asuntos relacionados con la prevención y detección de violencias, transversalización del enfoque de género, entre otros. </t>
  </si>
  <si>
    <t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t>
  </si>
  <si>
    <t>Incorporar la perspectiva de género en los planes de acción municipales y departamental de DDHH y DIH.</t>
  </si>
  <si>
    <t>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t>
  </si>
  <si>
    <t xml:space="preserve">Campaña de sensibilización y socialización de las rutas de atención a mujeres victimas de las distintas violencias. </t>
  </si>
  <si>
    <t>Gobernación del Quindío, Alcaldías municipales, Defensoría del Pueblo, ICBF, Personería, Procuraduría, Fiscalía, Policía Nacional.</t>
  </si>
  <si>
    <t xml:space="preserve">Acompañar el comité de seguimiento a la implementación de la ley 1257 de 2008 y sus decretos reglamentarios. </t>
  </si>
  <si>
    <t>Asesorías al Comité de seguimiento a la Implementación de la Ley 1257 de 2008</t>
  </si>
  <si>
    <t>90 % de asesorías ejecutadas al Comité de seguimiento a la implementación de la Ley 1257 de 2008</t>
  </si>
  <si>
    <t>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t>
  </si>
  <si>
    <t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t>
  </si>
  <si>
    <t>(# de organizaciones que participan del monitoreo y la evaluación de la política/# total de organizaciones de mujeres)*100</t>
  </si>
  <si>
    <t>Secretaria de Familia, Alcaldías municipales, Comités departamental y municipales de mujeres.</t>
  </si>
  <si>
    <t xml:space="preserve">De igual forma, se realizó un informe cualitativo sobre propuestas de ajuste al plan de acción de la política pública, a fin de mejorar las condiciones de implementación de la misma y logro de impacto.  Así mismo, esta actividad se corresponde con una de las funciones esenciales de la oficina de género y diversidad, la cual se desarrolla permanentemente. </t>
  </si>
  <si>
    <t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t>
  </si>
  <si>
    <t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t>
  </si>
  <si>
    <t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t>
  </si>
  <si>
    <t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t>
  </si>
  <si>
    <t>El Servicio Nacional de Aprendizaje SENA reporta que en cuanto a la capacitación de mujeres emprendedoras en terminos de fortalecimiento  TIC, ha logrado formar aproximadamente 5127 mujeres en relacion al uso de herramientas TIC.</t>
  </si>
  <si>
    <t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t>
  </si>
  <si>
    <t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t>
  </si>
  <si>
    <t>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t>
  </si>
  <si>
    <t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t>
  </si>
  <si>
    <t>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t>
  </si>
  <si>
    <t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t>
  </si>
  <si>
    <t>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</si>
  <si>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</si>
  <si>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</si>
  <si>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</si>
  <si>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</si>
  <si>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Se realizó asistencia tecnica para el proceso de adopcion de la Politica Pública de Salud Mental en el municipio Armenia. se brindaron indicaciones para iniciar el proceso de adopción de la Resolución 089 de 2019 y la Resolución 04886. </t>
  </si>
  <si>
    <t>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t>
  </si>
  <si>
    <t>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t>
  </si>
  <si>
    <t>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</si>
  <si>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El ICBF en conjunto con la Fiscalía General de la Nación garantiza el funcionamiento del CAIVAS y la atención de niñas, niños y adolescentes, se han realizado 142 procesos de restablecimiento de derechos a niñas y adolescentes.</t>
  </si>
  <si>
    <t xml:space="preserve">Se tiene dentro del Comité la estrategia de reporte de información coordinada con SIVIGILA y CAIVAS como herramienta en tiempo real de casos reportados, su intervención y activación de rutas de atención. </t>
  </si>
  <si>
    <t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</si>
  <si>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El ICBF a través de sus diferentes programas socializa las rutas de atención existentes para las mujeres víctimas, proceso que se adelanta con los diferentes funcionarios adscritos tanto al ICBF como a los operadores de los programas del ICBF.</t>
  </si>
  <si>
    <t>Se desarrolla el  Programa Generaciones Con Bienestar para lo cual de los 2050 cupos programados para la atención en la presente anualidad se tiene que al 30 de septiembre se ha realialido la atención de 1899 usuarios.</t>
  </si>
  <si>
    <t>N/A</t>
  </si>
  <si>
    <t>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t>
  </si>
  <si>
    <t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t>
  </si>
  <si>
    <t>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t>
  </si>
  <si>
    <t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t>
  </si>
  <si>
    <t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t>
  </si>
  <si>
    <t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t>
  </si>
  <si>
    <t>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t>
  </si>
  <si>
    <t>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t>
  </si>
  <si>
    <t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t>
  </si>
  <si>
    <t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t>
  </si>
  <si>
    <t>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t>
  </si>
  <si>
    <t>Formular e implementar la política pública de familia del Departamento</t>
  </si>
  <si>
    <t>Atención y promoción de la Familia</t>
  </si>
  <si>
    <t>Política Pública de Familia</t>
  </si>
  <si>
    <t>RANGO</t>
  </si>
  <si>
    <t>CANTIDAD</t>
  </si>
  <si>
    <t>0-39%</t>
  </si>
  <si>
    <t>40-59%</t>
  </si>
  <si>
    <t>60- 69%</t>
  </si>
  <si>
    <t>70-79%</t>
  </si>
  <si>
    <t>80% mas</t>
  </si>
  <si>
    <t>NO me es claro el indicador</t>
  </si>
  <si>
    <t>Hablar con el Ministerio de trabajo sobre esta herramienta</t>
  </si>
  <si>
    <t>Habla de una Red de mujeres al poder, Cual es?</t>
  </si>
  <si>
    <t>NO esta diseñado el Programa???</t>
  </si>
  <si>
    <t>Revisar si Ppde seguridad tiene el enfoque diferencial</t>
  </si>
  <si>
    <t>Se debe generar una linea base de cuantos periodistas tenemos en el Quindío y cuantos se han caapcitado en el tema</t>
  </si>
  <si>
    <t>Se debera verificar cuando se apruben los planes de desarrollo municipales y el departamanetal en cuantos fue incluido la perspectiva de género</t>
  </si>
  <si>
    <t>METAS 2020</t>
  </si>
  <si>
    <t>RECURSOS 2020</t>
  </si>
  <si>
    <t>LOGROS ALCANZADOS 2020</t>
  </si>
  <si>
    <t xml:space="preserve">Se viene implementando el programa que permite garantizar el acceso y la prmanencia de niños, niñas y jovenes en las 54 Instituciones Educativs oficiales de los 11 Municipios no certificados del Departamento del Quindio,con la prestación de seguridad y el servicio  del aseo a sus instituciones. </t>
  </si>
  <si>
    <t>Se brindo asesoría y orientación a docentes de aula frente a la actual normatividad 1421 y sus lineamientos, en estrategias DUA(Diseño Universal de Aprendizaje) y en la ejecución del PIAR(Plan de Ajustes Razonables). Se contrartaron 31  profesionales de apoyo pedag+ógico para 27 Instituciones educativas del departamento, 7 apoyos pedagógicos  para estudiantes sordos de primaria con perfil de modelos lingisticos a 7 instituciones educaivs, 6 apoyos pedagógicos para estudiantes sordos de secundaria con perfil de interpretes de LSC a 6 instituciones educativas . 1 un trifologo para el apoyo pedagogico de estudiantes con discapacidad visual. 1 psicologo itinerantes para la identificación de posibles estudiantes con discapacidad, capacidades y talentos excepcionales , 2docentes bilingues biculturales para la enseñanza de las 2 lenguas : el castellano y el lenguaje de señas colombiana (LSC).</t>
  </si>
  <si>
    <t>En el primer trimestre del 2020 no se generaron acciones encaminadas a esta actividad, ya que se estaban haciendo  el diagnostico del las asociaciones  y caracterización de la población  cuando se declaro la emergencia sanitaria.</t>
  </si>
  <si>
    <t>Se tiene diseñado el programa de agricultura familiar campesina el cual beneficia de manera general a toda la población del sector agropecuario del Departamento. Para la implementación del programa durante el primer trimestre se adelantó un proceso de identificación de productores posibles beneficiarios.</t>
  </si>
  <si>
    <t>Durante el primer trimestre del 2020 no se ha capacitado ninguna mujer como líder ambiental, toda vez que el proyecto: "FORTALECIMIENTO Y POTENCIALIZACIÓN DE LOS SERVICIOS ECOSISTÉMICOS EN EL DEPARTAMENTO DEL QUINDIO" el cual impacta directamente la meta se inicio en el mes de Febrero y el impacto del mismo se vera reflejado en el segundo trimestre del año.  </t>
  </si>
  <si>
    <t xml:space="preserve">Para èste trimestre no se realizaròn ruedas de negocios </t>
  </si>
  <si>
    <t>No se reporto acciones para el cumplimiento de  indicador</t>
  </si>
  <si>
    <t>Para éste periodo no se realizarón acciones para el cumplimiento del indicador</t>
  </si>
  <si>
    <t xml:space="preserve">Para éste periodo no se realizarón acciones para el cumplimiento del indicador
</t>
  </si>
  <si>
    <t>La oficina dela mujer y la equidad  no adelanto acciones pertinenetes para  la solicitud de ésta información a los responsables</t>
  </si>
  <si>
    <t xml:space="preserve">A través del comité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organizaciones y funcionarios que lo requieren. </t>
  </si>
  <si>
    <t>la secretaria de familia a ha venido implementando estrategias con el fin de socilalizar las rutas de atenciòn en caso de violencia e incentivar a la denuncia.</t>
  </si>
  <si>
    <t>La secretaria de familia ha venido trabajando ésta acción en articulación con los municipios del departamento, acciones que se veràn materializadas en la aprobaciòn de losplanes de desarrollo municipal en las lineas estrategicas que la incluyan.</t>
  </si>
  <si>
    <t>Para éste trimestre no se realizaròn acciones encaminadas al cumplimiento de éste indicador.</t>
  </si>
  <si>
    <t>La secretraia de familia actualmente se éstan realizando acciones con el fin de definir de forma adecuada las acciones a realizar para el cumplimiento optimo de las acciones, ya que nos encontramos proximos a realizar ajuste a la polìtica pùblica de género</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</si>
  <si>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interinstitucional.</t>
  </si>
  <si>
    <t>Se solicito informaciòn a la secretaria del interior la cual solicitó asesoria  con el fin de determinar las responsabilidades a cargo de cada entidad cuando son varios los responsables de una misma.</t>
  </si>
  <si>
    <t>No se soporta información para éste indicador.</t>
  </si>
  <si>
    <t xml:space="preserve">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t>
  </si>
  <si>
    <t>La secretaria de familia ésta realizando apoyo a los consejos municipales de mujeres con el fin de que tengan participaciòn activa en el desarrollo de éstas acciones</t>
  </si>
  <si>
    <t xml:space="preserve">Al segundo corte del año, segundo trimestre de 2020, la Secretaría de Cultura no cuenta con una estrategia mediática para visibilizar el rol de las mujeres quindianas y sus aportes al desarrollo de la cultura. Aunque durante el primer trimestre del año, la Secretaría define los proyectos con impacto y beneficio para esta población, a partir de los resultados de las convocatorias del Programa Departamental de Concertación de proyectos Artísticos y Culturales, y del Programa Departamental de Estímulos a la Investigación, Creación y Producción Artísticas, dada la emergencia por la covid 19 y debido a la suspensión de términos en la Gobernación del Quindío, dichas convocatorias no se han ejecutado y hasta el momento no se prevé cómo será su funcionamiento.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</si>
  <si>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y relacionados con asuntos de género.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</si>
  <si>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</si>
  <si>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Desde la Secretaria de Turismo èste semestre  no se realizaròn ruedas de negocios, De acuerdo con el nuevo Plan de Desarrollo, y la programación para el cumplimiento del mismo, se tienen unas acciones generales   programadas para el cumplimiento al indicador durante el segundo semestre del año 2020                                                                                                     La Secretaria de Planeación Departamental no tiene  competencias directas en este indicador. </t>
  </si>
  <si>
    <t xml:space="preserve">Por motivo del aislamiento a causa de la pandemia, no se ha podido desarrollar ninguna actividad en este sentido.                                                              La Secretaria de Planeación Departamental no tiene  competencias directas en este indicador. </t>
  </si>
  <si>
    <t xml:space="preserve">Para éste periodo no se realizarón acciones para el cumplimiento del indicador                                                                                                                                    La Secretaria de Planeación Departamental no tiene  competencias directas en este indicador. </t>
  </si>
  <si>
    <t xml:space="preserve">La Secretaria de Turismo Departamental no tiene  competencias directas en este indicador. </t>
  </si>
  <si>
    <t>La Secretaria de Turismo Departamental no tiene  competencias directas en este indicador.                                                                                                  La Secretaria de Planeación Departamental no tiene  competencias directas en este indicador</t>
  </si>
  <si>
    <t>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La Secretaria de Planeación Departamental no tiene  competencias directas en este indicador</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</si>
  <si>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</si>
  <si>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</si>
  <si>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La Secretaria de Planeación Departamental no tiene  competencias directas en este indicador.           </t>
  </si>
  <si>
    <t xml:space="preserve">La Secretaria de Salud Departamental  reporto las siguientes actividades: 1) Desarrollo y realizo seguimiento al plan de acción del comité departamental de maternidad segura. (Resolución 533 del 02 junio del 2015)                              2)Se socializa deberes y derechos en salud a
población vulnerable del departamento (En el
marco de la Pandemia Covid-19
Promoción y Prevención del delito de trata de
personas. 
</t>
  </si>
  <si>
    <t>La Secretaria de Salud Departamental  reporto las siguientes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 Fortalecer con la instancia intersectorial las acciones de intervención orientadas a la disminución de riesgo de consumo de tabaco en toda la comunidad educativa, incluidos los padres de familia</t>
  </si>
  <si>
    <t>La Secretaria de Salud Departamental  reporto las siguientes   desarrolla y realiza seguimiento al plan de acción del comité departamental de maternidad segura. (Resolución 533 del 02 junio del 2015).</t>
  </si>
  <si>
    <t>La Secretaria de Salud Departamental   realizo diagnóstico de la situación de
embarazos en adolescente en edades entre 10
- 19 años, en el departamento del Quindío.</t>
  </si>
  <si>
    <t>La Secretaria de Salud Departamental  reporto las siguientes  actividades: Acompañamiento en la implementación de las Rutas de atención integral de competencia de la dimensión de salud mental y convivencia social con las instituciones del SGSSS. Prestadores de Servicios de Salud Publicas Privados y Mixtos y Entidades Territoriales frente a la Circular Externa No. 000002 DE 2018 de la Superintendencia de Salud. Realizar acciones de vigilancia a las EAPB e IPS frente a los servicios de atención para usuarios consumidores de Sustancias Psicoactivas. Formación y capacitación al personal de las IPS, EPS, Planes locales de Salud y entidades que desarrollan acciones encaminadas a la atención primaria en salud mental con énfasis en MH - GAP.</t>
  </si>
  <si>
    <t>La Secretaria de Salud Departamental  reporto las siguientes  actividades:  Asistencia técnica y evaluación a la gestión del riesgo en salud de las EAPB, ESE y Programas regulares en la estrategia de acceso universal a la prevención y atención integral en IT-VIH/SIDA. Se Analizo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</si>
  <si>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La Secretaria de Salud Departamental  reporto las siguientes  acciones de fortalecimiento de capacidades del talento humano protección y justicia en la estrategia de abordaje integral de las violencias de género y violencias sexuales y normatividad vigente. Se realizo asistencia técnica y evaluación a la gestión del riesgo en salud de las EAPB y ESE en el abordaje integral de las violencias de género y violencias sexuales. Se analiza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 Se realizo seguimiento al plan de acción del Comité Departamental consultivo intersectorial e interinstitucional para el abordaje integral de las violencias de género y violencias sexuales en niños, niñas y adolescentes (Resolución 587 del 14 agosto del 2018).</t>
  </si>
  <si>
    <t xml:space="preserve">La Secretaría de familia a través de la oficina de la mujer y equidad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</si>
  <si>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El canal Regional Telcafe  reporta la creacion de  programas como Café Mujer y Mujeres que Inspiran, de igual forma hemos tenido producciones como Raíces y Eje Deportivo que se destacan  en algunos de sus capítulos  el papel de la mujer en la defensa delas comunidades indígenas, la cultura y el deporte. Documentales que muestran la pujanza., el compromiso  y el trabajo de la mujer en el eje cafetero. 
Como acción concreta que atiende a lo dispuesto en la política pública de equidad de género para la mujer 2015-2025 en el primer semestre de 2020 se realizó invitación con recursos otorgados por el ministerio de tecnologías de la información y comunicaciones MINTIC para la realización de serie enfocada en mujeres en el Eje, Cafetero de la cual ya se adelantó etapa de recepción de propuestas, se encuentra en curso  la selección y se prevé su producción  y emisión para el segundo semestre del el año en curso.
</t>
  </si>
  <si>
    <t>la secretaria de familia  ha venido implementando estrategias con el fin de socilalizar las rutas de atenciòn en caso de violencia e incentivar a la denuncia.</t>
  </si>
  <si>
    <t xml:space="preserve">
La Secretaria de agricultura no tiene competencia para este indicador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</si>
  <si>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</si>
  <si>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Se viene implementando el programa que permite garantizar el acceso y la prmanencia de niños, niñas y jovenes en las 54 Instituciones Educativos oficiales de los 11 Municipios no certificados del Departamento del Quindio,con la prestación de seguridad y el servicio  del aseo a sus instituciones. </t>
  </si>
  <si>
    <t>La Secretaria de Salud Departamental reporto  asistencia técnica y evaluación a la gestión del riesgo en salud de las EAPB, ESE y Programas regulares en la estrategia de acceso universal a la prevención y atención integral en IT-VIH/SIDA. Se Analiza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</si>
  <si>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 xml:space="preserve">La Secretaría de Familia a través de la oficina de  mujer y la Equidad viene realizando acompañamiento técnico a todos los municipios del departamento en la consolidación de espacios de participación y adopción de mecanismos de género para la garantía de derechos y sensibilización sobre la importancia de la política pública de equidad de género. </t>
  </si>
  <si>
    <t xml:space="preserve">La Secretaría de Familia a través de la oficina de comunicaciones diseñó diferentes piezas gráficas como  material publicitario enfocado en cómo prevenir y actuar frente a la  violencia de género en sus diferentes naturalezas, rutas de protección para mujeres víctimas en general y violencia intrafamiliar. </t>
  </si>
  <si>
    <t xml:space="preserve"> Para éste periodo no se realizarón acciones para el cumplimiento del indicador, sin embargo de acuerdo con el nuevo Plan de Desarrollo, y la programación para el cumplimiento del mismo, se tienen unas acciones generales   programadas desde la   Secretaria de Tursimo Industria y Comercio,para el cumplimiento al indicador                                     </t>
  </si>
  <si>
    <t xml:space="preserve">Desde la Secretaria de Familia se realizaron las siguientes acciones de prevención y promoción en salud sexual y salud reproductiva: acompañamiento, apoyo en la implementación de actividades educativas y pedagógicas a las familias vulnerables e instituciones educativas del Departamento del Quindío en el marco de la estrategia de prevención de embarazos y segundos embarazos a temprana edad. </t>
  </si>
  <si>
    <t xml:space="preserve">Indeportes  reporta que desarrollo  actividades a través de redes sociales y teletrabajo beneficiando 1983   mujeres en los siguientes programas:  Hevs(Habitos y estilos saludables ), Recreaciòn, Escuelas Deportivas, Deporte asociado Ligas.       Al segundo corte del año, segundo trimestre de 2020, la Secretaría de Cultura no cuenta con espacios recreativos y deportivos donde se transforme el estereotipo de género y se potencialice el liderazgo deportivo de las mujeres. A la fecha no se ha hecho presencia en procesos culturales y artísticos para formación de gestores y organizaciones de base en actividades con garantía de acceso a las mujeres, debido  a las condiciones anteriormente descritas y a la suspensión de términos y proceso por covid 19.                                                                            </t>
  </si>
  <si>
    <t xml:space="preserve">Durante el primer semestre del 2020 se realizo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</si>
  <si>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Durante el primer semestre del 2020 se realizo convenio interinstitucionales entre la gobernación del Quindío y las universidades EAM, con el objetivo de realizar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</si>
  <si>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la  Secretaria de Agricultura reporta que durante el  primer  semestre se realizo diagnostico de las asociaciones  y caracterización de la población.                                                                Formulacion de 4 proyectos productivos de iniciativa mujer rural los cuales fueron presentados al Ministerio de Agricultura y Desarrollo Rural, dentro de la convocatoria Alianzas Productivas.                                     La Secretaria de Planeación Departamental no tiene  competencias directas en este indicador. </t>
  </si>
  <si>
    <t xml:space="preserve">La Secretaria de Agricultura tiene diseñado el programa de agricultura familiar campesina el cual beneficia de manera general a toda la población del sector agropecuario del Departamento. Para la implementación del programa  se adelantó un proceso de identificación de productores posibles beneficiarios. En relacion a este indicador  se acompaño Una (1) iniciativa.  proyecto presentado a la agencia de desarrollo rural tiene impacto sobre la Conservación, Reconocimiento y Protección del Paisaje Cultural Cafetero.                                                                                             La Secretaria de Planeación Departamental no tiene  competencias directas en este indicador. </t>
  </si>
  <si>
    <t xml:space="preserve">En el primer semestre del 2020 se realizo   el diagnostico del las asociaciones  y caracterización de la población .                                                 Difusion a traves de las doce unidades municipales de asistencia técnica de la oferta institucional de FINAGRO para acceso a recursos de credito a traves de los intermediarios financieros con enfoque de mujer.                          La Secretaria de Planeación Departamental no tiene  competencias directas en este indicador. </t>
  </si>
  <si>
    <t xml:space="preserve">   Durante el segundo trimestre desde  la Secretaria de Agricultura se apoyaron 465 mujeres campesinas y cafeteras en la formulacion de los proyectos productivos presentados dentro de las convocatorias alianzas productivas y agencia de desarrollo rural.                                                     La Secretaria de Planeación Departamental no tiene  competencias directas en este indicador. </t>
  </si>
  <si>
    <t>CUANTAS PIEZAS SON?</t>
  </si>
  <si>
    <t>CUANTAS CAMPAÑAS EJECUTADAS?</t>
  </si>
  <si>
    <t>CUANTAS ESTRATEGIAS?</t>
  </si>
  <si>
    <t>CUANTAS ASESORIAS REALIZADAS?</t>
  </si>
  <si>
    <t>SEGUIMIENTO AL PLAN DE ACCIÓN POLÍTICA PÚBLICA DE EQUIDAD DE GÉNERO PARA LA MUJER 2015 -2025 (II TRIMESTRE)</t>
  </si>
  <si>
    <t>EJE 1</t>
  </si>
  <si>
    <t>CRÍTICO</t>
  </si>
  <si>
    <t>MEDIO</t>
  </si>
  <si>
    <t>SEGUIMIENTO AL PLAN DE ACCIÓN POLÍTICA PÚBLICA DE EQUIDAD DE GÉNERO PARA LA MUJER 2015 -2025 (IV TRIMESTRE)</t>
  </si>
  <si>
    <t>OBJETIVO</t>
  </si>
  <si>
    <t>Armonización  Plan de Desarrollo TU Y YO SOMOS QUINDÍO 2020 - 2023</t>
  </si>
  <si>
    <t>METAS 2021</t>
  </si>
  <si>
    <t>RECURSOS 2021</t>
  </si>
  <si>
    <t>LOGROS ALCANZADOS 2021
PRIMER TRIMESTRE</t>
  </si>
  <si>
    <t>ENTIDADES, SECRETARÍAS Y ALCALDÍAS</t>
  </si>
  <si>
    <t>LOGROS ALCANZADOS 2021
SEGUNDO TRIMESTRE</t>
  </si>
  <si>
    <t>OBSERVACIONES.</t>
  </si>
  <si>
    <t>LOGROS ALCANZADOS 2021
TERCER TRIMESTRE</t>
  </si>
  <si>
    <t>LOGROS ALCANZADOS 2021
CUARTO TRIMESTRE</t>
  </si>
  <si>
    <t>Línea estratégica</t>
  </si>
  <si>
    <t>Programa presupuestal</t>
  </si>
  <si>
    <t>Código del producto</t>
  </si>
  <si>
    <t>Producto</t>
  </si>
  <si>
    <t>Código del indicador de producto</t>
  </si>
  <si>
    <t>Nombre del indicador</t>
  </si>
  <si>
    <t>Meta del cuatrenio</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</si>
  <si>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 descendientes, mujeres rurales y madres cabeza de familia, lbti y adultas mayores.</t>
  </si>
  <si>
    <t xml:space="preserve">Programa de formación formulado e implementado </t>
  </si>
  <si>
    <t>DPS, SENA Quindío,  Secretaría de Familia (Director de Adulto Mayor y Discapacidad, Jefe Oficina de Familia y Mujer y La Equidad.)</t>
  </si>
  <si>
    <t>No se reporta avance para este primer trimestre</t>
  </si>
  <si>
    <t>Externos: DPS: No reporta acciones ya que no son de su competencia</t>
  </si>
  <si>
    <t>DPS</t>
  </si>
  <si>
    <t>No es competencia</t>
  </si>
  <si>
    <t xml:space="preserve">Externos:
DPS refiere que no es competencia de la institución
</t>
  </si>
  <si>
    <t xml:space="preserve">DPS
</t>
  </si>
  <si>
    <t>Externos:
SENA: Formaciones 
complementarias y titulada, 
se atendieron a noviembre 
11.224 mujeres en el 
departamento del Quindio</t>
  </si>
  <si>
    <t>SENA</t>
  </si>
  <si>
    <t>SENA Quindío Secretaría de Familia,  Secretaría Planeación, Secretaría de Agricultura, Desarrollo Rural y Medio Ambiente, Oficina de Promoción de Empleo Competitividad e Innovación</t>
  </si>
  <si>
    <t>Emprendimeintos fortalecidos</t>
  </si>
  <si>
    <t>Productividad y Competitividad</t>
  </si>
  <si>
    <t>Generación y formalización del empleo. "tú y yo con empleo de calidad"</t>
  </si>
  <si>
    <t>Servicio de asesorìa tècnica para el emprendimiento.</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</si>
  <si>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t>
  </si>
  <si>
    <t>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t>
  </si>
  <si>
    <t>Secretaría de Turismo</t>
  </si>
  <si>
    <t xml:space="preserve">Internos: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
  </si>
  <si>
    <t>Secretaría de Agricultura Departamental
Secretaría de Turismo Departamental</t>
  </si>
  <si>
    <t xml:space="preserve">Externos: 
SENA: Asesoria a proyectos 
productivos de mujeres 
desplazadas por la violencia. 
Internos:
Turismo: Para el cuarto trimestre de 2021, Se sigueron fortaleciendo  los emprendimientos identificados en los dos anteriores  trimestres a través de participación de eventos y ferias </t>
  </si>
  <si>
    <t>SENA
Secretaría de Turismo</t>
  </si>
  <si>
    <t xml:space="preserve">Secretaría de Familia
Secretaría de Planeación
Secretaría de Turismo
</t>
  </si>
  <si>
    <t>Dentro del PDD 2020-2023 no se encuentra estimado como meta  producto, por lo que no se considera competencia de la Secretaría de Turismo.</t>
  </si>
  <si>
    <t>Durante este trimestre no realizaron reporte</t>
  </si>
  <si>
    <t xml:space="preserve">Esta acción no es competencia de la Secretaría </t>
  </si>
  <si>
    <t>Internos:
Secretaría de Familia a través de la Jefatura de la Mujer y la equidad realizó rueda de negocios en el Departamento
Turismo  refiere que no es competencia de la Secretaría</t>
  </si>
  <si>
    <t>Secretaría de Familia Departamental
Secretaría de Turismo</t>
  </si>
  <si>
    <t>Universidad del Quindío y Secretaría de Educación Departamental</t>
  </si>
  <si>
    <t>La formacion no es misonalidad de la Secretaria, ya que el Departamento no posee el alcance  para realizar seminiarios de este tipo.</t>
  </si>
  <si>
    <t xml:space="preserve">Internos: Secretaria de Turismo De la misma manera se ha venido apoyando a más de sesenta (60) artesanas del departamento, en el fortalecimiento de diferentes canales de comercialización presencial y virtual, con el fin de prepararlas para las nuevas exigencias de los mercados y la innovación y calidad de sus productos   
Externas Uniquindío Asistencia técnica y acompañamiento a las familias y mujeres rurales para apoyar las unidades productivas  </t>
  </si>
  <si>
    <t>Secretaría de Turismo
Uniquindío</t>
  </si>
  <si>
    <t xml:space="preserve">Secretaría de Turismo: No es de su competencia
Uniquindio: No reporta de acuerdo a la acción </t>
  </si>
  <si>
    <t>Internos:
Turismo: refiere que no es competencia de la Secretaría</t>
  </si>
  <si>
    <t>Secretaría de Familia Departamental
SENA
Secretaría de Turismo</t>
  </si>
  <si>
    <t>80% Socializaciones de ofertas institucionales en los eventos de mujeres.</t>
  </si>
  <si>
    <t>Secretaría de Familia (Jefe Oficina de Familia y Mujer y La Equidad).</t>
  </si>
  <si>
    <t>No es competencia de la Secretarìa, toda vez que no contamos con oferta institucional   para las micro, pequeñas y medianas empresas dirigidas a la mujer</t>
  </si>
  <si>
    <t>Internos: 
La Secretaría de Familia a través de la Jefatura de la Mujer y la Equidad realizó socialización de la oferta institucional en eventos de Mujeres
Turismo: refiere que no es competencia de la Secretaría</t>
  </si>
  <si>
    <t>INCLUSION SOCIAL Y EQUIDAD</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</si>
  <si>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</si>
  <si>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</si>
  <si>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 xml:space="preserve">Personas capacitadas en tecnologías de la información y las comunicaciones. </t>
  </si>
  <si>
    <t>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t>
  </si>
  <si>
    <t>Secretaría de las TIC</t>
  </si>
  <si>
    <t>Durante el segundo trimestre del año 2021 se han capacitado a un total de 932 personas en tecnologías de la información y las comunicaciones a través del modelo integrador, de las cuales se capacitaro 177 personas en el programa de mujeres TIC.</t>
  </si>
  <si>
    <t>Internos: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t>
  </si>
  <si>
    <t>Secretaría de las TIC Departamental</t>
  </si>
  <si>
    <t>Internos: 
TIC: En el cuarto trimestre del año 2021, se realizo  el proceso de contratación de 26 profesionales, quienes lideran la estrategia del modelo integrador TIC diseñado por la secretaria TIC. El cual ha permitido capacitar a un total de 3571 personas en tecnologías de la información y las comunicaciones en el departamento del Quindio. De estas 3571 personas capacitadas, se certificaron un total  518 personas en el programa de mujeres TIC, 583 niños en el programa de creativos digitales, 284 personas adulto mayor en el programa 50 plus ,  525 personas en el programa emprendedores digitales, 109 personas en el programa poblacion digital y 1552 certificaciones en brigadas digitales en diversas herramientas digitales. 
Externos:
SENA: 320 MUJERES CACPACTADAS 
EN ACCIONES DE 
FORMACION PARA MANEJO 
DE LAS TICs</t>
  </si>
  <si>
    <t>Secretaría de las TIC Departamental
SENA</t>
  </si>
  <si>
    <t>SENA Quindío, Secretaría de Familia,  Secretaría Planeación, Secretaría de Agricultura, Desarrollo Rural y Medio Ambiente,
Oficina de Promoción de Empleo Competitividad e Innovación.
Corporación Autónoma del Quindío.</t>
  </si>
  <si>
    <t>PRODUCTIVIDAD Y COMPETITIVIDAD</t>
  </si>
  <si>
    <t>Servicio de asesoría para el fortalecimiento de la asociatividad</t>
  </si>
  <si>
    <t>Asociaciones fortalecidas</t>
  </si>
  <si>
    <t xml:space="preserve">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t>
  </si>
  <si>
    <t>Duramte este trimestre no realizaron reporte</t>
  </si>
  <si>
    <t>Secretaría de Agricultura Departamental</t>
  </si>
  <si>
    <t>Servicio de apoyo financiero para proyectos productivos</t>
  </si>
  <si>
    <t>Proyectos productivos cofinanciados</t>
  </si>
  <si>
    <t>La Scretaría de Agrcultra en este 1er trimestre no reporta actividades realizadas para el cumpliemiento de esta acción cocreta.</t>
  </si>
  <si>
    <t>Solicitar a la Secretaría de Agricultura el trimestre en el cual se va a realzar acciones concretas, además indicar cuanto del recurso programado se ejecutó en el primer trimestre.</t>
  </si>
  <si>
    <t>Internos:
Secretaría de Agricultura: En proceso de ejecución con cofinanciamiento, en proceso interno.</t>
  </si>
  <si>
    <t xml:space="preserve">Secretaría de Agricultura Departamental
</t>
  </si>
  <si>
    <t>Incorporación de propuestas  productivas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</si>
  <si>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Servicio de apoyo para el fomento organizativo de la Agricultura Campesina, Familiar y Comunitaria</t>
  </si>
  <si>
    <t>Productores agropecuarios apoyados</t>
  </si>
  <si>
    <t>CRQ 4</t>
  </si>
  <si>
    <t>Solicitar a la Secretaría de Agricultura el trimestre en el cual se va a realzar acciones concretas, además indicar cuanto del recurso programado se ejecutó en el primer trimestre</t>
  </si>
  <si>
    <t>Externos: CRQ ●Verificacion de criterios de negocios verdes a: Green Like y Granja la esperanza
●Apoyo para el fortalecimiento de los emprendimientos: Mujeres cafeteras de cordoba, Alimentos madre tierra de Calarcá</t>
  </si>
  <si>
    <t>CRQ</t>
  </si>
  <si>
    <t>Recurso Ejecutado no especificado, así como recurso programado</t>
  </si>
  <si>
    <t xml:space="preserve">Externos:
CRQ: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Internos:
Secretaría de Agricultura: Dentro del proceso aun esta tendiente el convenio ha realizar con mujeres cafeteras, en propuestas productivas rurales
</t>
  </si>
  <si>
    <t>CRQ
Secretaría de Agricultura Departamental</t>
  </si>
  <si>
    <t xml:space="preserve">Internos:
Agricultura: LA ASOCIACION  DE MUJERES CAFETERAS DE BUENAVISTA – PARAISO DE MUJER;  Convenio No.070-2021 </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</si>
  <si>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</si>
  <si>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existentes a nivel Regional y Nacional.</t>
  </si>
  <si>
    <t xml:space="preserve"> Secretaría de Familia,  Secretaría Planeación, Secretaría de Agricultura, Desarrollo Rural y Medio Ambiente,
Oficina de Promoción de Empleo Competitividad e Innovación.</t>
  </si>
  <si>
    <t>Internas:
Secretaría de Agricultura: Se lograron impactar 655 mujeres en Organizaciones rurales consolidando programas de emprendimiento en actos administrativos.Finacieros,Comercial,  Economia Solidaria y/o Asociatividad, Formaloizacion, Tributaria.</t>
  </si>
  <si>
    <t>Internos:
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</si>
  <si>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Familia,  Secretaría Planeación, Secretaría de Agricultura, Desarrollo Rural y Medio Ambiente,
Oficina de Promoción de Empleo Competitividad e Innovación</t>
  </si>
  <si>
    <t>Internas:
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</si>
  <si>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t>
  </si>
  <si>
    <t>Internos: 
Agricultura:  LA ASOCIACION DE MUJERES CAFETERAS DE GÉNOVA (AROMA DE CAMPO) CON EL FIN DE REALIZAR ACTIVIDADES CONJUNTAS DE COORDINACION, COOPERACIÓN, COLABORACIÓN, EJECUCIÓN Y TRANSFERENCIA DE CONOCIMIENTOS EN EL MARCO DEL PROYECTO “FORTALECER LA CADENA DE VALOR DEL CAFÉ A TRAVES DEL MEJORAMIENTO DE LOS SISTEMAS POS COSECHA PARA 154 MUJERES CAFETERAS PEQUEÑAS PRODUCTORAS RURALES, HACIA MERCADOS DIFERENCIADOS EN EL MUNICIPIO DE GÉNOVA QUINDÍO,</t>
  </si>
  <si>
    <t>Secretaría de Familia,  Secretaría Planeación, Secretaría de Agricultura, Desarrollo Rural y Medio Ambiente,
Oficina de Promoción de Empleo Competitividad e Innovación.
Universidad del Quindío.</t>
  </si>
  <si>
    <t>Duntnte estto de trimestre no realizaa n reporte</t>
  </si>
  <si>
    <t>Internas:
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</si>
  <si>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Internosx.
Agricultura: Se apoyo en la estructuracion y acompañamiento de 7 perfiles de proyectos de alianzas productivas con enfoque de mujer rural promovidos por el MADR y apoyados por la Secretaria de Agricultura desarrollo rural y medio ambiente.</t>
  </si>
  <si>
    <t>Secretaría  de Agricultura  Departamental</t>
  </si>
  <si>
    <t xml:space="preserve"> Secretaría de Familia,  Secretaría de Planeación, Secretaría de Agricultura, Desarrollo Rural y Medio Ambiente,
Oficina de Promoción de Empleo Competitividad e Innovación.
</t>
  </si>
  <si>
    <t>No se específica meta establecida para la vigencia actual</t>
  </si>
  <si>
    <t>Internos
Agricultura: Con el fin de tener covertura el Banco agrario tambien maneja taas para mujeres victimas en  donde el gobierno departamental subsidiara 3 puntos de la tasa de interés  para los pequeños productores del departamento.</t>
  </si>
  <si>
    <t>Secretaría de Familia, Secretaría de Turismo, Industria y Comercio, SENA</t>
  </si>
  <si>
    <t xml:space="preserve">Productividad y Competitividad </t>
  </si>
  <si>
    <t>Generación y formalización del empleo. "tú y yo con empleo de calidad".</t>
  </si>
  <si>
    <t>Servicio de asìstencia tècnica para la gèneracion y formalizaciòn del empleo.</t>
  </si>
  <si>
    <t>Talleres de oferta institucional realizados.</t>
  </si>
  <si>
    <t>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</si>
  <si>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Identificar si se diseño el plan ?</t>
  </si>
  <si>
    <t>Externos:
Sena: 120 mujeres capacitadas en riesgos en formacion  complementaria del area  administrativa
Internos
Turismo: 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</si>
  <si>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SENA
Secretaría de Turismo Departamental</t>
  </si>
  <si>
    <t>SecretarÍa de Familia, SecretarÍa de Turismo, Industria y Comercio, Personería, Dirección territorial de Min. Trabajo.</t>
  </si>
  <si>
    <t>Personeria Salento 1</t>
  </si>
  <si>
    <t>Reporte externo
Alcaldía Circasia
Durante el periodo informado no se ejecutaron acciones relacionadas con el asunto, toda vez que la administración aún no estaba en proceso de contratación. 
Reporte Interno
Dentro del PDD 2020-2023 no se encuentra estimado como meta  producto</t>
  </si>
  <si>
    <t>Reporte externo
Alcaldía Circasia
Durante el periodo informado no se ejecutaron acciones relacionadas con el asunto, toda vez que la administración aún no estaba en proceso de contratación. 
Reporte Interno
Secretaría de Turismo</t>
  </si>
  <si>
    <t>Externos: Personeria Salento Se ha realizado proceso de acompañamiento con la administración municipal en la implementación de las acciones para elfortalecimiento economico de las mujeres. en el municipio</t>
  </si>
  <si>
    <t xml:space="preserve">Personería Salento </t>
  </si>
  <si>
    <t xml:space="preserve">Recurso Ejecutado no especificado, así como recurso programado
Lo reportado no apunta al cumplimiento de la acción </t>
  </si>
  <si>
    <t xml:space="preserve">Externos: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</si>
  <si>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 xml:space="preserve">Personería de Calarcá 
Ministerio del Trabajo
</t>
  </si>
  <si>
    <t>Internos:
Turismo: refiere que no es competencia de la Secretaría 
Externos
Personeria de  Calarcá refiere que no  es competencia</t>
  </si>
  <si>
    <t>Secretaría de Turismo Departamental
Personería Calarcá</t>
  </si>
  <si>
    <t>SecretarÍa de Familia, SecretarÍa de Turismo, Industria y Comercio, Dirección territorial de Min. Trabajo, Cámara de Comercio.</t>
  </si>
  <si>
    <t>El Ministerio de Trabajo es el encargado de realizar la inspecciòn,vigilancia y control a las empresas para el cumplimiento en la normativa vigente en el sector empleo.
Por tal motivo la Secretaria solo ofrece los talleres de oferta institucional</t>
  </si>
  <si>
    <t>Externos:
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</si>
  <si>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Ministerio  del Trabajo</t>
  </si>
  <si>
    <t>Internos:
Turismo  refiere que no es competencia de la Secretaría</t>
  </si>
  <si>
    <t xml:space="preserve">Secretaría de Turismo Departamental
</t>
  </si>
  <si>
    <t>SecretarÍa de Familia, SecretarÍa de Turismo, Industria y Comercio, SENA, Cámara de Comercio, RED UNIDOS</t>
  </si>
  <si>
    <t>El DPS es la entidad encargada del programa RED UNIDOS, por tal razòn la secretaria no es la encargada de esta poblaciòn.
Por tal motivo solo se ofrece los talleres de oferta institucional</t>
  </si>
  <si>
    <t>Externos:
DPS refiere que no es competencia de la institución</t>
  </si>
  <si>
    <t>Externas:
SENA: 1182 MUJERES 
CAPACITADES PROGRAMAS 
RED UNIDOS
Internos
Turismo  refiere que no es competencia de la Secretaría</t>
  </si>
  <si>
    <t>No es clara la meta anual</t>
  </si>
  <si>
    <t>SecretarÍa de Familia, SecretarÍa de Turismo, Industria y Comercio, SecretarÍa de Planeación,  SENA, Cámara de Comercio, Oficina de Atención a la población migrante.</t>
  </si>
  <si>
    <t>La secretarìa no es competente en el tema de remesas desde el exterior.
Plan de acompañamiento integral a las remesas laborales y generación de estímulos con enfoque de género y diferencial.</t>
  </si>
  <si>
    <t>No se específica meta establecida para la vigencia actual
No es competencia de la Secretaría</t>
  </si>
  <si>
    <t>Internos
Turismo  refiere que no es competencia de la Secretaría</t>
  </si>
  <si>
    <t xml:space="preserve">La información reportada no  corresponde al cumplimient de esta acción concreta </t>
  </si>
  <si>
    <r>
      <t xml:space="preserve">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
    </r>
    <r>
      <rPr>
        <sz val="11"/>
        <color rgb="FFFF0000"/>
        <rFont val="Calibri"/>
        <family val="2"/>
        <scheme val="minor"/>
      </rPr>
      <t xml:space="preserve">
</t>
    </r>
  </si>
  <si>
    <t>Secretaria de Turismo</t>
  </si>
  <si>
    <t>ESTOS BENEFICIOS SON PARA LAS MUJERES PERO NO CUMPLE CON EL INDICADOR YA QUE EL DECRETO 2733 DE 2012, HABLA DEL BENEFICIO QUE TIENE EL CONTRIBUYENTE CUANDO TIENE ONTRATADA MUJERES VICTIMAS DE LA VIOLENCIA -REVISAR CON TURISMO</t>
  </si>
  <si>
    <t xml:space="preserve">Externos:
Ministerio del Trabajo: Refiere que no es competencia
</t>
  </si>
  <si>
    <r>
      <t xml:space="preserve">Ministerio  del Trabajo
</t>
    </r>
    <r>
      <rPr>
        <sz val="11"/>
        <color rgb="FF002060"/>
        <rFont val="Calibri"/>
        <family val="2"/>
        <scheme val="minor"/>
      </rPr>
      <t xml:space="preserve">
</t>
    </r>
  </si>
  <si>
    <t>Internos:
Turismo: Para el cuarto trimestre de 2021; Con un total de ochenta y nueve (89) mujerees impactadas, se cerraron los ciclos de capacitación de talleres institucionales para la vigencia 2021, que se realizaron en diferentes municipios del deparamento.</t>
  </si>
  <si>
    <t>Secretaría de Turismo Departamental</t>
  </si>
  <si>
    <t>SecretarÍa de Familia, Secretaría de Educación.</t>
  </si>
  <si>
    <t>INCLUSIÓN SOCIAL Y EQUIDAD</t>
  </si>
  <si>
    <t>Calidad, cobertura y fortalecimiento de la educación inicial, prescolar, básica y media." Tú y yo con educación y de calidad"</t>
  </si>
  <si>
    <t xml:space="preserve">Servicio de fomento para la permanencia en programas de educación formal </t>
  </si>
  <si>
    <t xml:space="preserve">Personas beneficiarias de estrategias de permanencia. </t>
  </si>
  <si>
    <t xml:space="preserve">Durante el año 2021, la Secretaría de Educación Departamental ejecuta acciones, buscando mejorar los indices de cobertura educativa en el Departamento del Quindío.
1. Se relaiza la Proyección de Matrículas para la vigencia 2021, trabajo conjunto entre el Ministerio de Educación Nacional, El Equipo de Cobertura Educativa de la SEDQ y los 54 Rectores de las Instituciones Educativas Oficiales.
Preescolar: 2.517 - Básica Primaria: 15.548 - Básica Secundaria: 14.208 - Nivel de Media: 5.526
2.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Busqueda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
5. Seguimiento a la Deserción: Desde la Dirección de Cobertura Educativa, se realiza el direccionamiento y acompañamiento a las 54 Instituciones Educativas Oficiales para el uso y apropiación del Aplicativo SIMPADE, así como el acompñamiento a los comité de ausentimo conformados en cada una de las I.E. </t>
  </si>
  <si>
    <t>La actividad realizada por la Secretaría no es lineal con respecto a la accion concreta.
identificar en el reporte los recursos programados y ejecutados en el primer trimestre</t>
  </si>
  <si>
    <t xml:space="preserve">Internas:
Secretaría de Educación: De acuerdo a la proyección de cupos realizada por las 54 instituciones educativas la Oficina de Cobertura realiza apoyo y seguimiento a estas para permitir la movilidad en la matricula del Departamento del Quindío, presenando una matricula con corte a septiembre de 2021. 
Preescolar: 1.288
Basica primaria: 7.327
Basica secundaria: 6.503
Media: 2.485
</t>
  </si>
  <si>
    <t>Secretaría de Educación Departamental</t>
  </si>
  <si>
    <t>Durante la vigencia no se reportaron acciones</t>
  </si>
  <si>
    <t>Diseño e implementación de proyecto en educación para la equidad de géneros que articule las directivas, docentes, padres de familia y estudiantes en los colegios del departamento.</t>
  </si>
  <si>
    <t>Secretaría de Familia, Secretaría de Educación.</t>
  </si>
  <si>
    <t>Servicio de fortalecimiento a las capacidades de los docentes de educación preescolar, básica y media</t>
  </si>
  <si>
    <t>Docentes de educación inicial, preescolar, básica y media beneficiados con estrategias de mejoramiento de sus capacidades</t>
  </si>
  <si>
    <t>Se han realizado procesos de acompamañamiento a 96 docentes de preescolar a través de talleres para el fortalecimiento de sus capacidades profesionales</t>
  </si>
  <si>
    <t>En el proceso de acompañamiento no se indentifica si el diseño del proyecto en educación para la equidad esta en marcha?</t>
  </si>
  <si>
    <t>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t>
  </si>
  <si>
    <t>1. Secretaría de Educación</t>
  </si>
  <si>
    <t>El reporte no es acorde a la acción</t>
  </si>
  <si>
    <t>Secretaría de Familia, Secretaría de Educación, Universidades del Departamento.</t>
  </si>
  <si>
    <t>Esta acción no se puede desarrollar, ya que no es competencia dela Secretaría de Educación y excede las competencias del entes Departamental.</t>
  </si>
  <si>
    <t>La Secretría de Educación manifiesta que no esta dentro de su competencia realizar este indicado</t>
  </si>
  <si>
    <t xml:space="preserve">Secretaría de Educación </t>
  </si>
  <si>
    <t>Externos:
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
Internos:
Secretaría de Educación refiere que no es su competencia</t>
  </si>
  <si>
    <t>IUEAM
Secretaría de educación Departamental</t>
  </si>
  <si>
    <t>La meta no es clara para su medición</t>
  </si>
  <si>
    <t>Secretaría de Familia, Secretaría de Educación, ICBF</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</si>
  <si>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</si>
  <si>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Se reforzaron los aspectos establecidos en la campaña Matrículate Pues en los 11 municipios del Quindío, en asocio con la Dirección de Calidad Educativa</t>
  </si>
  <si>
    <t>Internas:
Secretaría de Educación: Se reforzaron los aspectos establecidos en la campaña Matrículate Pues en los 11 municipios del Quindío, en asocio con la Dirección de Calidad Educativa</t>
  </si>
  <si>
    <t>Garantizar el acceso y permanencia de mujeres rurales,  indígenas, lbti, afro descendientes y en condiciones de discapacidad, pobreza, a la educación secundaria, técnica, tecnológica y universitaria según sus necesidades, subjetividades y particularidades.</t>
  </si>
  <si>
    <t>Mujeres rurales, indígenas, lbti, afro descendientes y en condición de discapacidad vinculadas a la educación secundaria, técnica, tecnológica y universitaria según sus necesidades, subjetividades y particularidades.</t>
  </si>
  <si>
    <t>Secretaría de Familia, Secretaría de Educación, ICBF, Universidades del Departamento.</t>
  </si>
  <si>
    <t>Para el primer trimestre del año 2021 se atendieron 875 mujeres en discapacidad</t>
  </si>
  <si>
    <t>Tener en cuenta que la acción concreta apunta a garantizar el acceso y permanencia de mujeres rurales, indígenas etc, a la educación secundaria Tecnológica y Universitaria según sus subjetividades y particularidades. Por lo anterior  esta actividad no corresponde ni es lineal.</t>
  </si>
  <si>
    <r>
      <t xml:space="preserve">Internos Secretaría de Educación: para el segundo trimestre del año 2021 se atendieron 877 mujeres en discapacidad
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t>
    </r>
    <r>
      <rPr>
        <sz val="11"/>
        <rFont val="Calibri"/>
        <family val="2"/>
        <scheme val="minor"/>
      </rPr>
      <t xml:space="preserve">Es importante redefinir el responsable de la Meta y poder con ello tener una medición adecuada del indicador.
</t>
    </r>
    <r>
      <rPr>
        <sz val="11"/>
        <color rgb="FFFF0000"/>
        <rFont val="Calibri"/>
        <family val="2"/>
        <scheme val="minor"/>
      </rPr>
      <t xml:space="preserve">
</t>
    </r>
  </si>
  <si>
    <t>La competencia de Secretaría de Educación frente al acceso a la educación primaria y secundaria, no especifican el porcentaje de cumplimiento
No se específica meta establecida para la vigencia actual</t>
  </si>
  <si>
    <t>Internas:
Secretaría de Educaciön: para el III trimestre del año 2021 se atendieron 855 mujeres en discapacidad</t>
  </si>
  <si>
    <t>Externos
ICBF refiere que no es competencia</t>
  </si>
  <si>
    <t>ICBF</t>
  </si>
  <si>
    <t>Inclusión social y equidad</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</si>
  <si>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</si>
  <si>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</si>
  <si>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</si>
  <si>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No se han firmado convenios para el mejoramiento de las capacidades de los docentes, pero se han realizado talleres de formación a docentes de preescolar para el fortalecimiento de sus competencias</t>
  </si>
  <si>
    <t>Teniendo en cuenta que la acción concreta es Realzar convenios interinstitucionales con Universidades y que su fórmula de seguimiento es la sumatoria de convenios. Se concluye que no es válida la información consignada.</t>
  </si>
  <si>
    <t>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</si>
  <si>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Secretaria de Educación</t>
  </si>
  <si>
    <t>Externos:
IUEAM: No existe convenio entre la Gobernación del Quindío y la institución Universitaria EAM
Internos:
Secretaría de Educación Departamental: 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</si>
  <si>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Secretaría de Familia, Secretaría de Educación</t>
  </si>
  <si>
    <t>Calidad, cobertura y fortalecimiento</t>
  </si>
  <si>
    <t xml:space="preserve">Servicio de fomento para la prevención de riesgos sociales en entornos escolares. </t>
  </si>
  <si>
    <t>2201105400
Entidades territoriales con estrategias para la prevención de riesgos sociales en los entornos escolares implementados.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</si>
  <si>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t>
  </si>
  <si>
    <t>Identificar si hay recursos programados y ejecutados para este primer trimestre en función del cumplimiento de esta acción concreta.</t>
  </si>
  <si>
    <t>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</si>
  <si>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Secretaria de Educación </t>
  </si>
  <si>
    <t>No se especifica el recurso ejecutado</t>
  </si>
  <si>
    <t>Internas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</si>
  <si>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Garantizar el acceso en calidad y oportunidad a los servicios de salud para las mujeres,  priorizando estrategias de vinculación al SGSSS (RÉGIMEN CONTRIBUTIVO Y SUBSIDIADO)  en niñas y adolescentes,   mujeres rurales, indígenas, afro descendientes, lbti, en condición de prostitución, privadas de libertad, extrema pobreza, retornadas y victimas de conflicto armado. prestación de servicios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</si>
  <si>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</si>
  <si>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t>
  </si>
  <si>
    <t>Especificar la actividad realizada por la acción</t>
  </si>
  <si>
    <t>Priorizar la atención en la población femenina de vulnerabilidad como niñas, madres gestantes , adultas mayores, mujeres  con capacidades diferentes, mujeres indígenas, afro-descendientes, lbti, prostitutas y en condición de habitación de calle, con calidad y oportunidad.</t>
  </si>
  <si>
    <t>No reporta para este primer trimestre</t>
  </si>
  <si>
    <t>Internas:
Secretaría de Salud Departamental: se realizaron 63 actividades en IPS Y EPS asentadas en el departamento del quindio</t>
  </si>
  <si>
    <t>Secretaría de Salud Departamental</t>
  </si>
  <si>
    <t xml:space="preserve">1.Visita de seguimiento a las EPS  relacionado con deteccion temprana en cáncer,  resolución 3280/2018                                                                                                                                                                                  2.Se realizaron capacitación a los municipios de Montenegro, Circasia y la Tebaida. Sensibilización sobre el día mundial sin tabaco.                                                                                                                   3.Se continua  con  la  fase  de alistamiento de  la  estrategia  CERS   la  cual  inclute  estilos  de  vida  saludable  estrategia  4x4.                                                                                                                                            4.Se realiza seguimiento a las bases de sívigila , para verificar  la información recibida de los casos del evento 115 ( CANCER). 5.   Promocion y  prevencion en auto  examen de  seno , meidante  listas  de  chequeo para  ips.
SALUD 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</si>
  <si>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Secretaria  de Salud</t>
  </si>
  <si>
    <t>Internas:
Secretaría de Salud Departamental: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</si>
  <si>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Secretaría de Salud, Secretaría del Interior, Secretaría de Familia.</t>
  </si>
  <si>
    <t xml:space="preserve">INCLUSIÓN SOCIAL Y EQUIDAD </t>
  </si>
  <si>
    <t>Salud Pública, "Tú y yo con salud de calidad"</t>
  </si>
  <si>
    <t xml:space="preserve">Servicio de gestión del riesgo en temas de salud sexual y reproductiva </t>
  </si>
  <si>
    <t>Campañas de gestión del riesgo en temas de salud sexual y reproductiva implementadas.</t>
  </si>
  <si>
    <t>Secretaría de Salud, Pro familia Quindío, Secretaría de Educación, ICBF</t>
  </si>
  <si>
    <t xml:space="preserve">11540000
ICBF 3014610101
</t>
  </si>
  <si>
    <t>11540000
ICBF 2715943111</t>
  </si>
  <si>
    <t>12 Salud
6 ICBF</t>
  </si>
  <si>
    <t>14425000 Salud
2715943111 ICBF</t>
  </si>
  <si>
    <t>Se han realizado asistencias técnicas y talleres pedagogicos tratando temas de ITS, VIH, Heptitis B C, Derechos Sexuales y Reproductivos en los 11 municipios de Quindío en IPS, Planes Locales, Instituciones Comerciales, Estaciones de Policia.</t>
  </si>
  <si>
    <t xml:space="preserve">Identificar el No de acciones de promoción para poder aplicar la formula establecida </t>
  </si>
  <si>
    <t>Externos: ICBF Formación a Agentes en Derechos Sexuales y Reproductivos (12 Municipios)</t>
  </si>
  <si>
    <t>No especifican recurso ejecutado para la vigencia</t>
  </si>
  <si>
    <t>Internos:
Secretaría de Salud Departamental: 12 acciones de promoción y prevención en salud sexual y
reproductiva y Derechos sexuales y reproductivos</t>
  </si>
  <si>
    <t>Interior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t>
  </si>
  <si>
    <t>Secretaría de Salud Departamental
ICBF</t>
  </si>
  <si>
    <t>Secretaría de familia, Secretaría de Salud, Secretaría de Educación, ICBF</t>
  </si>
  <si>
    <t>Documentos de lineamientos técnicos</t>
  </si>
  <si>
    <t>Documentos de lineamientos técnicos elaborados</t>
  </si>
  <si>
    <t>Falta</t>
  </si>
  <si>
    <t>ICBF 1</t>
  </si>
  <si>
    <t xml:space="preserve">Se continúan con estrategias encaminadas a la prevención de embarazos en adolescentes orientadas por la secretaria de familia y de salud del departamento en las instituciones educativas del departamento </t>
  </si>
  <si>
    <t>Esta acción fue realizada por la Sec Educación, reponsable es Salud.</t>
  </si>
  <si>
    <t>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t>
  </si>
  <si>
    <t>Internos: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t>
  </si>
  <si>
    <t>Secretaría de Salud Departamental
Secretaría de Educación Departamental
Secretaria de Familia  Departamental</t>
  </si>
  <si>
    <t xml:space="preserve">Servicio de gestión del riesgo en temas de trastornos mentales </t>
  </si>
  <si>
    <t>Campañas de gestión del riesgo en temas de trastornos mentales implementadas</t>
  </si>
  <si>
    <t>No se reporta avance en el primer trimestre</t>
  </si>
  <si>
    <t>SIVIGILA ES UNA HERRAMIENTA NACIONAL, POR ENDE SE TENDRÍA QUE SOLICITAR UNA REVISION AL INSTITUTO NACIONAL DE SALUD PARA LA INCLUSION DEL ENFOQUE DIFERENCIAL Y DE GENERO</t>
  </si>
  <si>
    <t xml:space="preserve">Secretaria de Salud </t>
  </si>
  <si>
    <t>Especificar la actividad realizada por la acción
No se específica meta establecida para la vigencia actual</t>
  </si>
  <si>
    <t>Secretaría de salud</t>
  </si>
  <si>
    <t xml:space="preserve">Se realiza en las Jornadas de Vacunación </t>
  </si>
  <si>
    <t xml:space="preserve"> Secretaria de Salud </t>
  </si>
  <si>
    <t>Dicha acción depende de las coberturas de vacunación, información que no es manejada desde dicha Secretaría 
No se específica meta establecida para la vigencia actual</t>
  </si>
  <si>
    <t>Secretaría de Salud, Secretaría de Familia</t>
  </si>
  <si>
    <t>Documentos de planeación</t>
  </si>
  <si>
    <t xml:space="preserve">Documentos de planeación en epidemiología y demografía elaborados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</si>
  <si>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t>
  </si>
  <si>
    <t xml:space="preserve">Secretaria de Salud
</t>
  </si>
  <si>
    <t xml:space="preserve">Especificar la actividad realizada por la acción
</t>
  </si>
  <si>
    <t>Internos
Secretaría de Salud 12 acciones de Fortalecimiento de la vigilancia en salud pública de las Infecciones de Transmisión Sexual (ITS) con enfoque diferencial y de género.</t>
  </si>
  <si>
    <t xml:space="preserve">Secretaría de Salud Departamental
</t>
  </si>
  <si>
    <t xml:space="preserve">Inspección, vigilancia y control. "Tú y yo con salud certificada" </t>
  </si>
  <si>
    <t>Servicio de adopción y seguimiento de acciones y medidas especiales</t>
  </si>
  <si>
    <t>Acciones y medidas especiales ejecutadas</t>
  </si>
  <si>
    <t xml:space="preserve">Se realizó un comité para el abordaje de las Violencias de género y Sexual de NNAJ </t>
  </si>
  <si>
    <t>cuales son las medidas de seguimiento como lo expresa la acción concreta.?</t>
  </si>
  <si>
    <t xml:space="preserve">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</si>
  <si>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Internos:
Secretaría de Salud Departamental: 12 acciones atención a las mujeres víctimas de violencia</t>
  </si>
  <si>
    <t>Secretaría de Salud  Departamental</t>
  </si>
  <si>
    <t>Ananlisis situacional de informacion en Salud que es actualizada año a año (Documento ASIS)publicado en pagina Gobernacion</t>
  </si>
  <si>
    <t>Secretaría de Familia, Secretaría de salud.</t>
  </si>
  <si>
    <t xml:space="preserve">Secretaria de Salud 
</t>
  </si>
  <si>
    <t>Reporta las acciones dando cumplimiento a otro indicador
No se específica meta establecida para la vigencia actual</t>
  </si>
  <si>
    <t>Secretaría del Interior, Secretaría de Familia, ESAP Quindío</t>
  </si>
  <si>
    <t>LIDERAZGO, GOBERNABILIDAD Y TRANSPARENCIA</t>
  </si>
  <si>
    <t>Fortalecimiento del buen gobierno para el respeto y garantía de los derechos humanos. "Quindío integrado y participativo"</t>
  </si>
  <si>
    <t>Servicio de promoción a la participación ciudadana</t>
  </si>
  <si>
    <t>Iniciativas para la promoción de la participación ciudadana implementada.</t>
  </si>
  <si>
    <t>Se inició proceso de inscripción al talller "Liderazgo Político para mujeres - Escalando espacios de poder", con un total de 87 mujeres inscritas.    La actividad se desarrolló el 27 de mayo.
Se realizó el borrador del plan de formación en política y ciudadanía para las mujeres, el cual será presentado drante el segundo trimestre para su validación</t>
  </si>
  <si>
    <t>No es competencia de la Secretaría de educación</t>
  </si>
  <si>
    <t>No es competencia de la Secretaría</t>
  </si>
  <si>
    <t>SecretarÍa del Interior, SecretarÍa de Familia, ESAP Quindío, Directorios departamentales de Partidos Políticos</t>
  </si>
  <si>
    <t>Esta acción no se puede realizar, ya que excede las competencias de lasecretaría y del ente Departaental</t>
  </si>
  <si>
    <t>Externos: ESSAP No reporta avance para este trimestre</t>
  </si>
  <si>
    <t>ESAP</t>
  </si>
  <si>
    <t>No se específica meta establecida para la vigencia actua</t>
  </si>
  <si>
    <t>SecretarÍa del Interior, SecretarÍa de Familia, Organizaciones sociales de mujeres, Consejos Departamental y Municipales de mujeres, Directorios departamentales de Partidos Políticos, ESAP QUINDIO</t>
  </si>
  <si>
    <t>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t>
  </si>
  <si>
    <t>Secretaría del Interior</t>
  </si>
  <si>
    <t>No se específica meta establecida para la vigencia actua
Lo reportado no es acorde a la acción.</t>
  </si>
  <si>
    <t>Campaña de mujeres Quindianas como candidatas a las distintas corporaciones públicas y de elección popular.</t>
  </si>
  <si>
    <t>SecretarÍa del Interior, SecretarÍa de Familia, Organizaciones sociales de mujeres, Consejos Departamental y Municipales de mujeres, Policía Nacional</t>
  </si>
  <si>
    <t xml:space="preserve">SECTOR DE JUSTICIA Y DERECHO </t>
  </si>
  <si>
    <t xml:space="preserve">Promoción al acceso a la justicia. “Tú y Yo con justicia”. </t>
  </si>
  <si>
    <t>Servicio de asistencia técnica para la articulación de los operadores de los Servicio de justicia</t>
  </si>
  <si>
    <t xml:space="preserve">Entidades territoriales asistidas técnicamente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</si>
  <si>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t>
  </si>
  <si>
    <t>1. Secetaría del Interior 
Se tiene en cuenta el programa diseñado en la resolucion pacifica de conflicto dentro de las comunidades.</t>
  </si>
  <si>
    <t>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</si>
  <si>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1. Secretaría del Interior</t>
  </si>
  <si>
    <t>SecretarÍa del Interior, SecretarÍa de Familia,  Consejos Departamental y Municipales de mujeres.</t>
  </si>
  <si>
    <t>Para este periodo no se realizo actividad relacionada</t>
  </si>
  <si>
    <t>Crear programa de apoyar técnico y financiero a  los planes de acción de los consejos municipales y departamental de mujeres.</t>
  </si>
  <si>
    <t>SecretarÍa del Interior, SecretarÍa de Familia, SecretarÍa de Planeación, ESAP Quindío</t>
  </si>
  <si>
    <t xml:space="preserve">Inclusión social </t>
  </si>
  <si>
    <t>Fortalecimiento a la gestión y dirección de la administración pública territorial "Quindío con una administración al servicio de la ciudadanía"</t>
  </si>
  <si>
    <t xml:space="preserve">Revisar y ajustar  la política pública de equidad de género para la mujer </t>
  </si>
  <si>
    <t xml:space="preserve">Documento de Política pública de la mujer y equidad de género revisada y ajustada </t>
  </si>
  <si>
    <t xml:space="preserve">
Programa Mecanismos de Dialogo formal
- Se asistió técnicamente  a los consejos consultivos de mujeres  en los municipios de Cordoba, Tebaida, Pijao, Filandia, Genova y Quimbaya , especificamnte</t>
  </si>
  <si>
    <t>Jefatura de Equidad de Género y Mujer - Secretaría de Familia</t>
  </si>
  <si>
    <t>Programa Mecanismos de Dialogo formal
- Se asistió técnicamente  a los consejos consultivos de mujeres  en los municipios de Buenavista, La tebaida,  Motenegro, Circasia, salento, Calarca, Armenia, Quimbaya y al Consejo Departamental de Mujeres del Quindío</t>
  </si>
  <si>
    <t>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t>
  </si>
  <si>
    <t>Secretaría de Familia Departamental</t>
  </si>
  <si>
    <t>SecretarÍa del Interior, SecretarÍa de Familia, Consejos Departamental y Municipales de mujeres, UNIQUINDIO, ESAP Quindío</t>
  </si>
  <si>
    <t>Inclusión productiva de pequeños productores rurales. "Tú y yo con oportunidades para el pequeño campesino"</t>
  </si>
  <si>
    <t>Servicio de asesoría para el fortalecimiento de la Asociatividad</t>
  </si>
  <si>
    <t>170201102</t>
  </si>
  <si>
    <t>Asociaciones de mujeres fortalecidas</t>
  </si>
  <si>
    <t>Uniquindio 1
Jefatura Mujer 4</t>
  </si>
  <si>
    <t>Jefatura Mujer 8.414.583</t>
  </si>
  <si>
    <t>Secretaría de Familia 6</t>
  </si>
  <si>
    <t>Secretaria de Familia
4327500</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</si>
  <si>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t>
  </si>
  <si>
    <t xml:space="preserve">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t>
  </si>
  <si>
    <t>Uniquindío
Jefatura de Equidad de Género y Mujer - Secretaría de Familia</t>
  </si>
  <si>
    <t>Uniquindío: no reporta el presupuesto ejecutado</t>
  </si>
  <si>
    <t>Externos: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t>
  </si>
  <si>
    <t>Uniquindío
Secretaría de Familia  Departamental</t>
  </si>
  <si>
    <t>Internos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</si>
  <si>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Secretaría de familia Departamental</t>
  </si>
  <si>
    <t>Diseñar e implementar estrategía de incorporación de mujeres Rurales, afro descendientes, jóvenes, mujeres y madres cabeza de familia, mujeres en condición de prostitución, LBTI, Mujeres retornadas, privadas de la libertad y en condición de pobreza extrema a los consejos municipales y departamental de mujeres.</t>
  </si>
  <si>
    <t>Secretaría del Interior, Secretaría de Familia, Consejos Departamental y Municipales de mujeres.</t>
  </si>
  <si>
    <t>LIDERAZGO GOBERNABILILIDAD Y TRANSPARENCIA</t>
  </si>
  <si>
    <t>Iniciativas para la promoción de la participación femenina en escenarios sociales y políticos implementada.</t>
  </si>
  <si>
    <t>Secretaría de Familia
4327500</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</si>
  <si>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t>
  </si>
  <si>
    <t>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</si>
  <si>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Internos: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</si>
  <si>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Secretaria de Familia  Departamental</t>
  </si>
  <si>
    <t>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</si>
  <si>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Creación de un programa de capacitación en derechos humanos de las mujeres y liderazgo femenino con enfoque de género a mujeres Rurales, afro descendientes, jóvenes, mujeres y madres cabeza de familia, mujeres en condición de prostitución, LBTI, Mujeres retornadas, privadas de la libertad y en condición de pobreza extrema.</t>
  </si>
  <si>
    <t>Secretaría del Interior, Secretaría de Familia, Defensoría del Pueblo, Consejos Departamental y Municipales de mujeres, UNIQUINDIO, ESAP Quindío</t>
  </si>
  <si>
    <t>Gobierno territorial</t>
  </si>
  <si>
    <t>Fortalecimiento de la convivencia y la seguridad ciudadana. "Tú y yo seguros"</t>
  </si>
  <si>
    <t>Servicio de apoyo para la implementación de medidas en derechos humanos y DIH.</t>
  </si>
  <si>
    <t>41.2.1</t>
  </si>
  <si>
    <t>Medidas implementadas en cumplimiento de las obligaciones internacionales en materia de derechos humanos y DIH.</t>
  </si>
  <si>
    <t>Interior 1
Uniquindío 1</t>
  </si>
  <si>
    <t>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t>
  </si>
  <si>
    <t>Secretaría del Interior 
Uniquindío</t>
  </si>
  <si>
    <t>Externos:
Defensoría del Pueblo: Refiere que no es competencia</t>
  </si>
  <si>
    <t>Defensoría del Pueblo</t>
  </si>
  <si>
    <t>Internos
Secretaría de Interior refiere que se cumplió en el primer trimestre</t>
  </si>
  <si>
    <t>Secretaría de Interior</t>
  </si>
  <si>
    <t xml:space="preserve">2.3  Las Quindianas empoderadas hacia la conciliación de la vida familiar y los ámbitos de participación social, política y económica. </t>
  </si>
  <si>
    <t>Acciones formativas  que transformen los valores y estereotipos de los roles dirigidos a madres y padres de familia. Acciones ejecutadas a madres y padres de familia</t>
  </si>
  <si>
    <t>Secretaría de Familia, Secretaría de Educación, ICBF, UNIQUINDIO, secretaría de familia</t>
  </si>
  <si>
    <t xml:space="preserve">Servicio de apoyo para el fortalecimiento de escuela de padres </t>
  </si>
  <si>
    <t xml:space="preserve">220106700
Escuela de padres apoyadas </t>
  </si>
  <si>
    <t>ICBF
3014610101</t>
  </si>
  <si>
    <t>ICBF
2715943111</t>
  </si>
  <si>
    <t>Uniquindio 1
ICBF 1</t>
  </si>
  <si>
    <t>ICBF 6</t>
  </si>
  <si>
    <t>En el trimestre enero-marzo no se realizaron acciones</t>
  </si>
  <si>
    <t xml:space="preserve">Identificar el trimestre en que se va a ejecutar la acción concreta, el presupuesto programado y ejecutado en el 1er T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</si>
  <si>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t>
  </si>
  <si>
    <t>Secretaría de Educación
Uniquindío
ICBF</t>
  </si>
  <si>
    <t>La Secretaría de Educación manifiesta que no es de su competencia</t>
  </si>
  <si>
    <t xml:space="preserve">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 </t>
  </si>
  <si>
    <t>Secretaría de Familia, Secretaría de Educación, ICBF, UNIQUINDIO</t>
  </si>
  <si>
    <t>Inclusión social y productiva para la población en situación de vulnerabilidad. "Tú y yo, población vulnerable incluida"</t>
  </si>
  <si>
    <t>O</t>
  </si>
  <si>
    <t>Para este trimestre no se han realizado campañas de sensibilización.</t>
  </si>
  <si>
    <t>La Secretaría de familia para dicha vigencia no realizó actividades</t>
  </si>
  <si>
    <t>Crear un programa de televisión en el canal regional que visibilice las historias de vida de mujeres vinculadas al sector rural cafetero, campesinas,  indígenas,  afro 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</si>
  <si>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 descendientes, en condición de discapacidad.</t>
  </si>
  <si>
    <t>Secretaría de Familia, Secretaría de Educación, ICBF, UNIQUINDIO, organizaciones de mujeres, Tele café</t>
  </si>
  <si>
    <t>U.Q</t>
  </si>
  <si>
    <t>Externos:
ICBF: 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</si>
  <si>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Secretaría de Familia, Secretaría de Turismo, Industria y Comercio.</t>
  </si>
  <si>
    <t>No es competencia de la Secretarìa, toda vez que no hacemos parte de la instancia de Conciliación de la vida familiar y laboral en el marco del Programa Nacional de Equidad Laboral con Enfoque Diferencial de Género.</t>
  </si>
  <si>
    <t>Internos
Turismo refiere que no es competencia de la Secretaría</t>
  </si>
  <si>
    <t>Secretaría de Tudismo</t>
  </si>
  <si>
    <t>Gobernación del Quindío, Alcaldías municipales, Secretaría de familia.</t>
  </si>
  <si>
    <t>Alcaldía Salento 3800000</t>
  </si>
  <si>
    <t>Para este trimestre no se han realizado campañas de visibilización y sensibilización.</t>
  </si>
  <si>
    <t xml:space="preserve">Reporte Interno 
Secretaría de Familia
Externo
Alcaldía de Pijao
No se ha llevado acabo una socializacion general, solo focalizada en las instancias de participacion
Alcadía de Génova
Alcaldía de laTebaida
01. En el mes de enero, se llevaron a cabo varias mesas de trabajo con los enlaces de la dirección administrativa de salud, la direccion administrativa de gobierno y secretaria de gobierno con la intención de articular las diferentes acciones que se conectan con las política pública de mujer y genero existentes en el Municipio. </t>
  </si>
  <si>
    <t>Externos: Alcaldía Salento empoderamiento desde el 2021
de la politica publica por medio de 
capacitaciones virtuales, se socializó las activideas que se van a realizar por parte del   enlace de la mujer donde se  sensibilizara el plan de acción para el presente año.
Alcaldía de Montenegro: Socialización al consejo territorial de mujeres en articulación con secretaría de familia de la gobernación del quindío</t>
  </si>
  <si>
    <t>Alcaldía de salento</t>
  </si>
  <si>
    <t xml:space="preserve">Externos:
Alcaldía Génova: Campaña de sensibilización de la política púbica de Equidad de Género para la Mujer 2015-2025
1. visibilización y sensibilización de la P.P en las I.E del Municipio de Génova Comité de víctimas
2.Consejo consultivo de Mujeres
Se tenia previsto 2 actividades  para este trimestre 
Alcaldía de Filandia: Mesa de trabajo con Mujeres líderes del Municipio para la formulación conjunta de la Política Pública de acuerdo a los lineamientos Departamentales
</t>
  </si>
  <si>
    <t xml:space="preserve">Alcaldía de Génova
Alcaldía de Filandia
</t>
  </si>
  <si>
    <r>
      <t xml:space="preserve">Externos: 
Alcaldía Calarcá:  Se realizaron 2 Acompañamiento y apoyo en las reuniones del Consejo Municipal de Mujeres- Apoyo al plan de trabajo del CMM. 2 apoyos del plan de trabajo del Consejo, los cuales fueron un taller en primeros auxilios psicológicos y uno de socialización de la ruta de atención del evento 875. Así mismo, se realizaron 5 acompañamientos y apoyos en las reuniones de éste. La población beneficida fueron 15 mujeres que son miembros del Consejo de Mujeres y todas la población que asiste cada miembro del consejo
Alcaldía de Tebaida:  Se creó flayer publicitario sobre la política pública de mujer y género 2013-2023. Con el fin,  de que en cada taller o capacitación se le entregara a las mujeres la información correspondiente a la política. 
Internos
</t>
    </r>
    <r>
      <rPr>
        <sz val="11"/>
        <color rgb="FFFF0000"/>
        <rFont val="Calibri"/>
        <family val="2"/>
        <scheme val="minor"/>
      </rPr>
      <t>La Secretaría de Familia a través de la Jefatura de la Mujer realiza campañas de difusión a través de redes sociales de las diversas acciones que realiza para dar cumplimiento a la Política Pública de Mujer</t>
    </r>
  </si>
  <si>
    <t xml:space="preserve">
Alcaldía Calarcá
Alcaldía Tebaida
Secretaría de Familia departamental</t>
  </si>
  <si>
    <t>Creación de sub-comités de seguimiento a la divulgación, implementación, monitoreo y evaluación de la política publica de Equidad de Género para las mujeres incorporados en los consejos municipales y departamental de mujeres.</t>
  </si>
  <si>
    <t>Subcomités de seguimiento de la Política Pública de Equidad de Genero para las mujeres.</t>
  </si>
  <si>
    <t>Secretaría de Familia, Consejos Departamental y municipales de mujeres</t>
  </si>
  <si>
    <t xml:space="preserve">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t>
  </si>
  <si>
    <t>Se modifica lo programado ? No se puede evaluar los doce municipios con asistencia técnica.</t>
  </si>
  <si>
    <t>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t>
  </si>
  <si>
    <t>Secretaría de Familia Departamental : revisar porque esta se cumple con el consejo departamental de mujeres quien tiene dentro de sus funciones realizar el monitoreo de la política pública de género</t>
  </si>
  <si>
    <t>Internos
Secretaría de Familia Departamental : revisar porque esta se cumple con el consejo departamental de mujeres quien tiene dentro de sus funciones realizar el monitoreo de la política pública de género</t>
  </si>
  <si>
    <t xml:space="preserve">Visibilizar a través de una estrategía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</si>
  <si>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</si>
  <si>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</si>
  <si>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Secretaría de Familia, Secretaría de Cultura, Medios de comunicación departamentales, UNIQUINDIO  </t>
  </si>
  <si>
    <t>Promoción y acceso efectivo a los procesos culturales y artísticos "Tu y yo somos cultura Quindiana"</t>
  </si>
  <si>
    <t>Servicio de educación informal en áreas artísticas y culturales</t>
  </si>
  <si>
    <t>Personas capacitadas</t>
  </si>
  <si>
    <t>*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t>
  </si>
  <si>
    <t>Internos: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t>
  </si>
  <si>
    <t>Secretaría de Cultura Departamental</t>
  </si>
  <si>
    <t xml:space="preserve">Internos
Secretaría de Cultura: Se culmino a satisfacción el servicio de educación informal en áreas artísticas y culturales. </t>
  </si>
  <si>
    <t>Secretaría de Cultura</t>
  </si>
  <si>
    <t>Secretaría de Familia, Secretaría de Cultura, Indeportes, Consejos Departamental y Municipales de mujeres.</t>
  </si>
  <si>
    <t>Fomento a la recreación, la actividad física y el deporte. "Tú y yo en la recreación y el deporte"</t>
  </si>
  <si>
    <t>Servicio de promoción de la actividad física, la recreación y el deporte</t>
  </si>
  <si>
    <t>falta</t>
  </si>
  <si>
    <t>Municipios implementando  programas de recreación, actividad física y deporte social comunitario</t>
  </si>
  <si>
    <t>$ 56. 426.75</t>
  </si>
  <si>
    <t>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t>
  </si>
  <si>
    <t>1. Indeportes</t>
  </si>
  <si>
    <t xml:space="preserve">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t>
  </si>
  <si>
    <t xml:space="preserve">Internos: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</si>
  <si>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Indeportes</t>
  </si>
  <si>
    <t>Incorporación de iniciativas de producción cultural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</si>
  <si>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 descendientes)  a los programas y proyectos de la Conservación, Reconocimiento y Protección del Paisaje Cultural Cafetero</t>
  </si>
  <si>
    <t>Secretaría de Familia, Secretaría de Cultura, Secretaría de Turismo, Industria y Comercio</t>
  </si>
  <si>
    <t>Servicio de circulación artística y culturual.</t>
  </si>
  <si>
    <t>Producciones artísticas en circulación.</t>
  </si>
  <si>
    <t>*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t>
  </si>
  <si>
    <t>Aplicar el formato V4 en estas actividades para que se pueda identificar la población Mujer rurales, campesinas, cafeteras, indígenas y afro descendiente. 
- indentificar e presupuesto asignado y ejecutado en el primer Trimestre 2021</t>
  </si>
  <si>
    <t xml:space="preserve">Internos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</si>
  <si>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Incorporar los aportes culturales y tradicionales de las mujeres mujeres rurales (campesinas, cafeteras, indígenas y afro 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</si>
  <si>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Cultura</t>
  </si>
  <si>
    <t>Incentivar la promoción de los derechos humanos de las mujeres, la prevención de violencias y la transformación de valores de discriminación hacia la mujer a través de campañas en medios de comunicación escrita, radial y televisiva del departamento.</t>
  </si>
  <si>
    <r>
      <t xml:space="preserve">Secretaría del Interior, Secretaría de Familia,  </t>
    </r>
    <r>
      <rPr>
        <b/>
        <sz val="10"/>
        <rFont val="Calibri"/>
        <family val="2"/>
        <scheme val="minor"/>
      </rPr>
      <t>Defensoría del Pueblo, Personerías</t>
    </r>
  </si>
  <si>
    <t>$ 3.000.000</t>
  </si>
  <si>
    <t>Personeria Salento 1
Gobernación 1</t>
  </si>
  <si>
    <t xml:space="preserve">El día 08 de marzo se realizo una jornada de dialogo la cual tuvo como objetivo principal  abordar temas que garanticen la promociòn y prevenciòn de los derechos de las mujeres en el territorio, desde las historias propias de las panelistas </t>
  </si>
  <si>
    <t>Reporte Interno 
Secretaría del Interior
Reporte externo
Alcaldía de Circasia
Durante el periodo informado no se ejecutaron acciones relacionadas con el asunto, toda vez que la administración aún no estaba en proceso de contratación. 
Reporte Interno</t>
  </si>
  <si>
    <t>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t>
  </si>
  <si>
    <t>Personería Salento 
Comunicaciones - Gestora Social</t>
  </si>
  <si>
    <t>Externos: 
Personería de Calarcá: realizan las piezas publicitarias a que haya lugar, referente a la prevención y protección de la población y diferentes acciones relacionadas con las estrategias de la politica pública
Defensoría del Pueblo: Refiere que no es competencia</t>
  </si>
  <si>
    <t>Personería de Calarcá 
Defensoría del Pueblo</t>
  </si>
  <si>
    <t xml:space="preserve">Externos: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</si>
  <si>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Personería Buenavista
Personería Génova
Personería Armenia
Secretaría de Interior
Personería Calarcá</t>
  </si>
  <si>
    <t>Gobernación del Quindío,  Universidades del Departamento, Centros de Investigación, Secretaría de Planeación, Secretaría de Familia.</t>
  </si>
  <si>
    <t>Externos: 
IUEAM: No es competencia de la EAM la cración del Observatorio de genero.</t>
  </si>
  <si>
    <t>IUEAM</t>
  </si>
  <si>
    <t>Secretaría de Educación, Secretaría de Familia, Secretaría de Cultura, Universidades del departamento.</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</si>
  <si>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</si>
  <si>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</si>
  <si>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</si>
  <si>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</si>
  <si>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t>
  </si>
  <si>
    <t xml:space="preserve">Cultura
Secretaría de Educación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</si>
  <si>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t>
  </si>
  <si>
    <r>
      <t>Secretaría del Interior, Secretaría de Familia, Secretaría de educación, Secretaría de Salud, P</t>
    </r>
    <r>
      <rPr>
        <b/>
        <sz val="10"/>
        <rFont val="Calibri"/>
        <family val="2"/>
        <scheme val="minor"/>
      </rPr>
      <t>ersonerías.</t>
    </r>
  </si>
  <si>
    <t>Reporte Interno
Secretaría del Interior
Alcaldía de Circasia
Durante el periodo informado no se ejecutaron acciones relacionadas con el asunto, toda vez que la administración aún no estaba en proceso de contratación. 
Reporte Interno</t>
  </si>
  <si>
    <t>Durante el periodo informado se realizarón 4 capacitaciones dirigidas a grupos de mujeres enfocadas a Fortalecer la participación de mujeres en la movilización social de mujeres frente a las violencias ejercidas contra ellas desde el enfoque diferencial y de derechos humanos.</t>
  </si>
  <si>
    <t>Personería de Circasia</t>
  </si>
  <si>
    <t>Externos: 
Personeria Calarcá: Refiere que no es competencia</t>
  </si>
  <si>
    <t xml:space="preserve">Personería de Calarcá </t>
  </si>
  <si>
    <t>Externos:
Personería de Calarcá  refiere  que no es competencia</t>
  </si>
  <si>
    <t>Personería Calarcá</t>
  </si>
  <si>
    <t>Diseño e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</si>
  <si>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Campaña "Hombres Quindianos por una vida libre de miedos y violencias contra las mujeres" elaborada y ejecutada</t>
  </si>
  <si>
    <t>90% de implementación de campaña "Hombres Quindianos por un vida libre de miedos y violencias contra las mujeres"</t>
  </si>
  <si>
    <t>Secretaría del Interior, Secretaría de Familia, Secretaría de Educación, Secretaría de Salud, Personerías, Policía Nacional.</t>
  </si>
  <si>
    <t>Externos: Personería Salento Desde la personería se ha acompañado activamente los escenarios de movlizacion de muejeres cuando ha sido dispuesta la presencia de esta entidad</t>
  </si>
  <si>
    <t xml:space="preserve">Externos: 
Personeria Calarcá: Refiere que desconoce la temática </t>
  </si>
  <si>
    <t>Externos:
Personería de Calarcá  refiere  que no se ejecuta</t>
  </si>
  <si>
    <r>
      <t xml:space="preserve">Secretaría de familia, Fiscalía, Policía nacional, Secretaría de Educación, </t>
    </r>
    <r>
      <rPr>
        <b/>
        <sz val="10"/>
        <rFont val="Calibri"/>
        <family val="2"/>
        <scheme val="minor"/>
      </rPr>
      <t>Defensoría del Pueblo.</t>
    </r>
  </si>
  <si>
    <t>Reporte Interno</t>
  </si>
  <si>
    <t>Externos: Defensoría del Pueblo reporta que no es su competencia</t>
  </si>
  <si>
    <t>Defensoria del Pueblo</t>
  </si>
  <si>
    <t xml:space="preserve">Secretaría de familia, Universidades del Departamento, </t>
  </si>
  <si>
    <t xml:space="preserve">No es de competencia de la Secretaría del Interior. El tema de investigación debe ser liderado desde las universidades.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</si>
  <si>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t>
  </si>
  <si>
    <t>Secretaría de familia, Secretaría del Interior, Secretaría de Educación , Secretaría de Salud, ICBF, Defensoría del Pueblo, Personería, Policía Nacional</t>
  </si>
  <si>
    <t>Inclusión social y equidad.</t>
  </si>
  <si>
    <t>Atención, asistencia y reparación integral a las víctimas. "Tú y yo con reparación integral"</t>
  </si>
  <si>
    <t>Servicio de orientación y comunicación a las víctimas.</t>
  </si>
  <si>
    <t>35.2.1</t>
  </si>
  <si>
    <t>Solicitudes tramitadas.</t>
  </si>
  <si>
    <t>1 Secretaría del Interior
1 Personería Circasia</t>
  </si>
  <si>
    <t>1500000 Secretaría del Interior
100.000 Personería Circasia</t>
  </si>
  <si>
    <t xml:space="preserve">Internos: 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t>
  </si>
  <si>
    <t xml:space="preserve">Secretaría del Interior / Familia
Personería Salento
Personería Circasia </t>
  </si>
  <si>
    <t>Externos: 
Defensoría del Pueblo: Refiere que no es competencia</t>
  </si>
  <si>
    <t>Externos: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Internos
Secretaria de Interior Se realizó en el primer trimestre</t>
  </si>
  <si>
    <t>Personería Buenavista
Personería Génova
Personería Calarcá
ICBF
Secretaría de Interior</t>
  </si>
  <si>
    <t>Secretaría de familia, Secretaría del Interior, Secretaría de Educación , Secretaría de Salud, ICBF, Defensoría del Pueblo, Personería</t>
  </si>
  <si>
    <t>12 Secretaría del Interior
1 Personería Circasia</t>
  </si>
  <si>
    <t>1500000 Secretaría del Interior 
100.000
Personería Circasia</t>
  </si>
  <si>
    <t xml:space="preserve">Se brindo asistencia tecnica a los 12 municipios del Departamento con el fin de realizar la instalación y operación del Comité Municipal de Paz, asi como la participación de las mujeres y el rol que representan en este espacio </t>
  </si>
  <si>
    <t>Reporte Interno
Secretaría de Familia
Alcaldía de Circasia
Durante el periodo informado no se ejecutaron acciones relacionadas con el asunto, toda vez que la administración aún no estaba en proceso de contratación. 
Reporte Interno</t>
  </si>
  <si>
    <t xml:space="preserve">Internos: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t>
  </si>
  <si>
    <t>Secretaría del Interior 
Personería Salento 
Personería Circasia</t>
  </si>
  <si>
    <t>Personería Salento: reporta pero con es acorde a la acción establecida</t>
  </si>
  <si>
    <t>Externos: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
Internos:
Secretaría de Interior Se realizó en el primer trimestre</t>
  </si>
  <si>
    <t>Personería Génova
Personería Calarcá
ICBF
Secretaría de Interior</t>
  </si>
  <si>
    <t>Salento
3.800.000</t>
  </si>
  <si>
    <t>5 Génova
1 Salento</t>
  </si>
  <si>
    <t>Alcaldía Quimbaya
400.000</t>
  </si>
  <si>
    <t>Alcaldía Salento
3,000,000</t>
  </si>
  <si>
    <r>
      <t xml:space="preserve">No es competencia de la Secretaría del Interior. 
</t>
    </r>
    <r>
      <rPr>
        <sz val="11"/>
        <color theme="1"/>
        <rFont val="Calibri"/>
        <family val="2"/>
        <scheme val="minor"/>
      </rPr>
      <t xml:space="preserve">
Se realizo una capacitación en conjunto con la secregtaria de familia y Secretaria de Gobierno en inicitaivas de construcción de paz participación y resistencia pacifica con enfoque de genero.
</t>
    </r>
    <r>
      <rPr>
        <b/>
        <sz val="11"/>
        <color theme="1"/>
        <rFont val="Calibri"/>
        <family val="2"/>
        <scheme val="minor"/>
      </rPr>
      <t xml:space="preserve">
</t>
    </r>
    <r>
      <rPr>
        <sz val="11"/>
        <color theme="1"/>
        <rFont val="Calibri"/>
        <family val="2"/>
        <scheme val="minor"/>
      </rPr>
      <t>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t>
    </r>
  </si>
  <si>
    <t>Reporte Interno
Sec Interiror 
Reporte externo
alcaldía de Pijao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Alcadía Génova
Alcaldía de Circasia
Durante el periodo informado no se ejecutaron acciones relacionadas con el asunto, toda vez que la administración aún no estaba en proceso de contratación. 
Reporte Interno
Alcaldía de a Tebaida
el 8 de marzo se realizo a las 4:00 Pm foro taller sobre "La historia de los derechos de la Mujer" en la casa de la cultura.</t>
  </si>
  <si>
    <t>Externos: La Alcaldía de Génova *Acompañamiento psicologico.          *Campañas y charlas sobre violencia contra la mujer. *Procesos Administrativos de Restablecimientos de Derechos.                     *Recepción de denuncias. *Visitas. 
Alcaldía de Salento:  celebracion del 
dia internacional de paz el dia 07 de 09 de 2020 .
Personería Salento:  desde la personeria se ha divulgado activamente los escenarios de construcción de paz de muejeres cuando ha sido dispuesta la presencia de esta entidad.</t>
  </si>
  <si>
    <t>Alcaldía de Génova
Alcaldía de Salento
Personería Salento</t>
  </si>
  <si>
    <t>Alcaldía de Génova: No reporta presupuesto ejecutado</t>
  </si>
  <si>
    <t>Externos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t>
  </si>
  <si>
    <t>Personería de Calarcá
Defensoría del Pueblo
Alcaldía de Quimbaya 
Alcaldía de Filandia
Personería Armenia</t>
  </si>
  <si>
    <t>Externos:
Alcaldía Salento:  celebracion del 
dia internacional de la mujer rural el dia 03 de 11 de 2022 en el municipio de Salento
Personería Calarcá: Se cumplen las funciones de la personeria frente a asesoramiento sobre los derechos que le asisten a dicha población.</t>
  </si>
  <si>
    <t>Alcaldía Salento
Personería Calarcá</t>
  </si>
  <si>
    <t>Secretaría de Familia, Secretaría del Interior, Secretaría de Educación , Secretaría de Salud, ICBF, Defensoría del Pueblo, Personería, ACR.</t>
  </si>
  <si>
    <t xml:space="preserve">No es competencia de la Secretaría del Interior. </t>
  </si>
  <si>
    <t>Reporte Interno
Sec Interiror 
Reporte externo
Alcaldía de Circasia
Durante el periodo informado no se ejecutaron acciones relacionadas con el asunto, toda vez que la administración aún no estaba en proceso de contratación. 
Reporte Interno</t>
  </si>
  <si>
    <t xml:space="preserve">No es competencia </t>
  </si>
  <si>
    <t>Externos:
Personería de Calarcá: Se realizara la articulación en caso de que sea solicitiada o requerida por la agencia o por dicha población.
Defensoría del Pueblo: Refiere que no es competencia</t>
  </si>
  <si>
    <t>Personería de Calarcá
Defensoría del Pueblo</t>
  </si>
  <si>
    <t>Externos:
Personería Calarcá: Se realizara la articulación en caso de que sea solicitiada o requerida por la agencia o por dicha población. 
ICBF: Se hace necesario que la meta sea reformulada en cuanto al responsable líder que pueda generar el proceso de convocatoria institucional que permita el desarrollo de la actividad.</t>
  </si>
  <si>
    <t>Personería Calarcá
ICBF</t>
  </si>
  <si>
    <t>No es clara la  meta anual</t>
  </si>
  <si>
    <t>Secretaría de Familia, Secretaría del Interior, Defensoría del Pueblo, Personería, Policía nacional.</t>
  </si>
  <si>
    <t>Fortalecimiento de la convivencia y la seguridad ciudadana. "Tu y yo seguros"</t>
  </si>
  <si>
    <t>Servicio de asistencia tecnica</t>
  </si>
  <si>
    <t>Instancias territoriales de coordinacion institucional asistidas y apoyadas</t>
  </si>
  <si>
    <t>12 Secretaría del Interior
4 Personería Circasia</t>
  </si>
  <si>
    <t xml:space="preserve">2855000 Secretaría del Interior
400.000 Personería Circasia
</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</si>
  <si>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t>
  </si>
  <si>
    <t>Externos: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t>
  </si>
  <si>
    <t xml:space="preserve">Personería Circasia </t>
  </si>
  <si>
    <t>Internos
Secretaría del Interior: Se realizó en el primer trimestre
Externos: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</si>
  <si>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Secretaría del Interior
Personería Calarcá
ICBF</t>
  </si>
  <si>
    <t>Secretaría de Familia, Secretaría del Interior, Secretaría de Educación , Defensoría del Pueblo, Personería</t>
  </si>
  <si>
    <t>4101038</t>
  </si>
  <si>
    <t>Servicio de asistencia técnica para la participación de las víctimas</t>
  </si>
  <si>
    <t>Eventos de participación realizados</t>
  </si>
  <si>
    <t>En el trimestre enero-marzo no se realizaron acciones en la asesoría para la construcción de la catedra de la paz en las instituciones educativas</t>
  </si>
  <si>
    <t>Identificar en que trimestre se va a relaizar esta acción concreta</t>
  </si>
  <si>
    <t xml:space="preserve">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
</t>
  </si>
  <si>
    <t>Cuanto porcentaje de instituciones con respecto al departamento corresponde</t>
  </si>
  <si>
    <t>Externos: 
La Personería de Armenia realiza acompañamiento activo a las instituciones por medio de los personeritos estudiantiles en liderazgo, paz y posconflicto. Igualmente, se realiza diplomado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t>
  </si>
  <si>
    <t>Personería de Armenia
Defensoría  del Pueblo
Secretaría de Educación Departamental</t>
  </si>
  <si>
    <t>Externos
Personería Armenia: Por parte de la Personeria Municipal de Armenia se han revisado los manuales de conviviencia de las instituciones educativas de Armenia, verificando que este incluido la catedra de paz, y que además se se incorpore el enfoque diferencial y de genero, como la prevención de todo tipo de violencias basadas en genero.
Personería Calarcá En el momento pertinente se realizaran las recomendaciones de acuerdo al comité de paz municipal de calarca, en razón a que se esta conformando.</t>
  </si>
  <si>
    <t>Personería Armenia
Personería Calarcá</t>
  </si>
  <si>
    <t>Secretaría de Familia, Secretaría del Interior, Defensoría del Pueblo, Personería, Policía Nacional.</t>
  </si>
  <si>
    <t xml:space="preserve">Reporte Interno
Sec Interiror 
Reporte externo
Alcaldía de Circasia
Durante el periodo informado no se ejecutaron acciones relacionadas con el asunto, toda vez que la administración aún no estaba en proceso de contratación. 
</t>
  </si>
  <si>
    <t xml:space="preserve">Internas-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t>
  </si>
  <si>
    <t>Secretaría del Interior 
Personería de Circasia</t>
  </si>
  <si>
    <t>Externos: 
Personeria Calarcá: Refiere que no es competencia
Defensoría del Pueblo: Refiere que no es competencia</t>
  </si>
  <si>
    <t>Externos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
Internos
Secretaría del Interior: se cumplió en el primer trimestre</t>
  </si>
  <si>
    <t>Personería Armenia
Personería  Calarcá
Secretaría del Interior</t>
  </si>
  <si>
    <t>Secretaría de Familia, Secretaría del Interior, Defensoría del Pueblo, Personería.</t>
  </si>
  <si>
    <t xml:space="preserve">Internos: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Externos: Personería Salento Hace parte del plan de desarrollo departamental </t>
  </si>
  <si>
    <t>Secretaría del Interior 
Personería Salento</t>
  </si>
  <si>
    <t>Internos
Secretaría del Interior: Se cumplió en el primer trimestre
Externos:
Personería Calarcá Refiere que no es competencia</t>
  </si>
  <si>
    <t>Secretaría del Interior
Personería Calarcá</t>
  </si>
  <si>
    <t xml:space="preserve">
Reporte externo
Alcaldía de Circasia
Durante el periodo informado no se ejecutaron acciones relacionadas con el asunto, toda vez que la administración aún no estaba en proceso de contratación. 
Reporte Interno</t>
  </si>
  <si>
    <t>Externos:
Personeria Calarcá refiere que no es competencia</t>
  </si>
  <si>
    <t>Secretaría de Familia, Secretaría del Interior, Secretaría de Educación , Secretaría de Turismo, Industria y Comercio, Defensoría del Pueblo, Personería, ICBF</t>
  </si>
  <si>
    <t>Personería Génova 1</t>
  </si>
  <si>
    <t>Externas: Personería Salento 1 campaña ejecutada/ 1 capaña diseñada a traves de redes sociales se ha dado difusion a piezas para la prevencion de la violencia contra las mujeres 
Defensoría del Pueblo reporta que no es su competencia</t>
  </si>
  <si>
    <t>Externos:
Personería Génova: El dia 9 de noviembre, se realizó taller con las integrantes del hogar FAMI, a quienes se les brindó charla sobre la violencia intrafamiliar y se socializó la ruta de atención integral. De igual manera se realizaron dos (2) programas radiales a traves de la emisora comunitaria Manantial Estereo en la cual se abordaron las secueslas psicologicas de la violencia contra la mujer, las posibles causas y la ruta de atención. 
Personería Armenia: Se realizaron las siguientes piezas publicitarias referentes a la promoción de los derechos humanos: 
1- Video de día internacional de la eliminación de  la violencia contra la mujer (25 de noviembre de 2021).
2-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Dentro de las funciones de la personeria municipal se da estricto cumplimiento a la salvaguarda de cada uno de los derechos de los ciudadanos es decir todas las poblaciones o a la comunidad en general en todos sus ciclos de vida. 
ICBF Se hace necesario que la meta sea reformulada en cuanto al responsable líder que pueda generar el proceso de convocatoria institucional que permita el desarrollo de la actividad.</t>
  </si>
  <si>
    <t>Personería de Génova
Personería Armenia
Personería Calarcá
ICBF</t>
  </si>
  <si>
    <t>Secretaría de Familia, Secretaría del Interior, secretaría de Salud, Fiscalía, INMLCF, CAIVAS, Dirección territorial Min. Trabajo.</t>
  </si>
  <si>
    <t>No se reporta avance en este primert trimestre</t>
  </si>
  <si>
    <t>Se promovió y apoyo en el acompañamiento y realización de los 12 comités locales municipales para el abordaje integral de la salud sexual y reproductiva con énfasis en ITS, VIH, Hepatitis.</t>
  </si>
  <si>
    <t xml:space="preserve">No es acorde a la acción </t>
  </si>
  <si>
    <t>Externos:
Ministerio del Trabajo: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t>
  </si>
  <si>
    <t xml:space="preserve">Ministerio  del Trabajo
</t>
  </si>
  <si>
    <t>Secretaría de Familia, Secretaría del Interior, Secretaría de Salud, Fiscalía, INMLCF, CAIVAS, Dirección territorial Min. Trabajo.</t>
  </si>
  <si>
    <t>Externos:
Fiscalía: Fururo Colombia 1. Talleres conversatorio s sobre Prevención Violencia Sexual con formadores de los jardines infantiles ICBF de Armenia 
2. Conferencia Sobre prevención de Violencia de Genero con Servidores del ejército Colombiano
3. Manejo de evidencia Física de víctimas de violencia sexual con el personal del hospital mental Filandia 
4. Conversatorio Marco normativo violencia sexual y violencia de genero con servidores públicos del municipio de Filandia
5.  Conferencia sobre violencia de género  y sexual comunidad del barrio Santande</t>
  </si>
  <si>
    <t>Fiscalía General de la Nación</t>
  </si>
  <si>
    <t>No existe una meta clara</t>
  </si>
  <si>
    <t>Interior
Secretaría de Salud 1 Asesorias a los planes de acción para la prevención del acoso sexual y laboral.</t>
  </si>
  <si>
    <t>Secretaría de Familia, Secretaría del Interior, Secretaría de Educación, Defensoría del Pueblo, Personería</t>
  </si>
  <si>
    <t>Servicio de asistencia técnica</t>
  </si>
  <si>
    <t>Instancias territoriales de coordinación institucional asistidas y apoyadas</t>
  </si>
  <si>
    <t>En el trimestre enero-marzo no se realizaron acciones enformación a funcionarios del sector educativo  en prevención y detección de la discriminación y la violencia contra las mujeres y derechos de las mujeres y prácticas no discriminatorias.diseñado y ejecutado</t>
  </si>
  <si>
    <t>Reporte Interno
Secretaría de Familia
Reporte externo
Alcaldía de Circasia
Durante el periodo informado no se ejecutaron acciones relacionadas con el asunto, toda vez que la administración aún no estaba en proceso de contratación. 
Reporte Interno</t>
  </si>
  <si>
    <r>
      <rPr>
        <sz val="11"/>
        <rFont val="Calibri"/>
        <family val="2"/>
        <scheme val="minor"/>
      </rPr>
      <t>Se</t>
    </r>
    <r>
      <rPr>
        <sz val="11"/>
        <color rgb="FFFF0000"/>
        <rFont val="Calibri"/>
        <family val="2"/>
        <scheme val="minor"/>
      </rPr>
      <t xml:space="preserve"> </t>
    </r>
    <r>
      <rPr>
        <sz val="11"/>
        <rFont val="Calibri"/>
        <family val="2"/>
        <scheme val="minor"/>
      </rPr>
      <t>inicia un proceso de planeación para el cumplimiento del proceso a partir del retorno a la presencialidad educativa</t>
    </r>
  </si>
  <si>
    <t>Secretaría de Educación</t>
  </si>
  <si>
    <t>Internos:
Secretaría de Educación Departamental: Se inicia un proceso de planeación para el cumplimiento del proceso a partir del retorno a la presencialidad educativa</t>
  </si>
  <si>
    <t>Externos:
Personería Armenia: Se han capacitado a rectores, coordinadores y profesores que hacen parte del Comité de Convivencia de los diferentes establecimientos educativos oficiales de acuerdo a la ley 1620 de 2013, formando para el ejercicio de los derechos humanos y la educación para la sexualidad y la prevensión y la mitigación de la violencia escolar, violencias basadas en genero y derechos sexuales y reproductivos, este trabajo ha sido articulado  con funcionarios de la secretaria de familia, secretaria de salud a nivel departamental y con la universidad del Quindio.
Personería Calarcá: En caso de requerirse se presta la asistencia frente a capacitación de docentes y demas funcionarios del sector educativo.</t>
  </si>
  <si>
    <t>Secretaría de Familia, Secretaría de Salud, Defensoría del Pueblo, Personería, PROFAMILIA Quindío.</t>
  </si>
  <si>
    <t>Inclusión social</t>
  </si>
  <si>
    <t xml:space="preserve"> 0316 - 2 - 3.2.2.2.9.0.0.0.19050212.91119 - 20 </t>
  </si>
  <si>
    <t>Internos: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promovió y apoyo en el acompañamiento y realización de los 12 comités locales municipales para el abordaje integral de la salud sexual y reproductiva con énfasis en ITS, VIH, Hepatitis.
5 capacitaciones a los funcionarios administrativos y asistenciales de 2 bancos de sangre y 4 servicios transfusionales del departamento del Quindío en fomentar la autoexclusión voluntaria y altruista, para donación de sangre o tejidos entre las personas con comportamientos de riesgo o que viven con ITS, VIH, hepatitis B o C,  Realizar capacitación al  personal funcionarios de  12 mayores Empresas de los 12 Municipios del departamento del Quindío, capacitación al  personal de  11 Estaciones de Policía de los 11 Municipios del departamento del Quindío, Realizar capacitación a los docentes y personal administrativo de  4 Universidades públicas y privadas  con mayor cantidad de estudiantes del departamento del Quindío, 12 capacitaciones a los funcionarios administrativos y asistenciales de 12 Planes locales de los municipios del departamento del Quindío,  Se Realizó capacitación a los docentes y personal administrativo de 12 colegios oficiales de 12 municipios del departamento del Quindío, 15 capacitaciones a los funcionarios administrativos y asistenciales de 15 IPS (12 públicas y 3 privadas) de los municipios del departamento del Quindío en TEMAS ADMINISTRATIVO-ASISTENCIAL DEL PROGRAMA DE VIH-SIDA- HEPATITIS Y GUIAS DE PRACTICA CLINICA DE ITS, VIH/SIDA, HEPATITIS B y C, TRANSMISIÓN MATERNOINFANTIL de ITS VIH HB HC, y COINFECCIÓN VIH-TBC, ITS por consumo de sustancias inyectables (psicoactivos) uso de condones. Se desarrolló y/o coordinación de 1 SUBCOMITÉ DEPARTAMENTALES DE PROMOCION Y PREVENCION DE LAS ITS - VIH/SIDA. Se promovió que las personas con exposición de riesgo biológico laboral o no laboral  que consultaron dentro de las primeras 72 horas de ocurrido el  evento reciban atención integral  de acuerdo a los protocolos vigentes.
Se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
Externos: Personería de Circasia: Dichas acciones son ejecutadas por medio del PIC, en las cuales se realizan intervenciones educativas en los entornos comunitario y educativo en los temas de promocion de metodos anticopceptivos, derechos sexuales y reproductivos y prevención del embarazo adolescente.</t>
  </si>
  <si>
    <t>Secretaria de Salud
Personería de Circasia</t>
  </si>
  <si>
    <t xml:space="preserve">No se específica meta establecida para la vigencia actual
Secretaría de Salud, no puntualiza con la acción
</t>
  </si>
  <si>
    <t>Externos: 
Personería Calarcá  refiere que no es competencia</t>
  </si>
  <si>
    <t>Secretaría de Familia, Secretaría de Educación, Defensoría del Pueblo, Personería.</t>
  </si>
  <si>
    <t>1
Personeria ARMENIA</t>
  </si>
  <si>
    <t>En el trimestre enero-marzo no se realizaron acciones en asesorias de implementación del Decreto 4798 de 2011 en los proyectos pedagógicos</t>
  </si>
  <si>
    <t>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</si>
  <si>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 xml:space="preserve">No reporta el presupuesto ejecutado </t>
  </si>
  <si>
    <t>Externos: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</si>
  <si>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Defensoría del Pueblo
Secretaría de Educación Departamental</t>
  </si>
  <si>
    <t>Externos:
Personería Armenia: Se implementa a traves de rutas de atención y prevención con las entidades y/o autoridades competentes como es el caso de Policia nacional, Comisaria de Familia y Fiscalia General de la Nación.
Personería Calarcá  Se implementa a traves de rutas de atención y prevención con las entidades y/o autoridades competentes como es el caso de Policia nacional, Comisaria de Familia y Fiscalia General de la Nación.</t>
  </si>
  <si>
    <t>Inclusión social y Reconciliación</t>
  </si>
  <si>
    <t>Desarrollo Integral de Niños, Niñas, Adolescentes y sus Familias. "Tú y yo niños, niñas y adolescentes con desarrollo integral"</t>
  </si>
  <si>
    <t>Rutas integrales de atención en violencia intrafamiliar y  violencia de género</t>
  </si>
  <si>
    <t>Política pública de la mujer y equidad de género   implementada.</t>
  </si>
  <si>
    <t>Secretaria de Familia
8665500</t>
  </si>
  <si>
    <t>Durante el periodo informado no se realizaron acciones orientadas al cumplimiento de esta acción concreta.</t>
  </si>
  <si>
    <t xml:space="preserve">Externos: 
Personeria Calarcá: Refiere que no es competencia
Defensoría del Pueblo: Refiere que no es competencia
Internos:
Secretaría de Familia Departamental: Durante la vigencia se realizó convocatoria a todos los medios de comunicación que tienen cobertura en el Departamento para realizar sensibilización Prevención de violencias contra las mujeres, promoción de sus derechos bajo el enfoque diferencial y de género. Además, se realizó dicha actividad con estudiantes en formación del Programa de Comunicación Social y Periodismo de la Universidad del Quindío </t>
  </si>
  <si>
    <t>Personería de Calarcá 
Defensoría del Pueblo
Secretaría de Familia Departamental</t>
  </si>
  <si>
    <t>Externos:
Personería Génova: El día 5 de noviembre de 2021, se realizó una charla sobre prevención de violencia a la mujer y la socialización de la ruta de atención integral, la cual fue dirigida a los integrantes de la Mesa Municipal de Víctimas y de igual, dicha charla se brindó el dia 15 de diciembre a las integrantes del Consejo Municipal de Mujeres.
Personería Calarcá refiere que no es competencia</t>
  </si>
  <si>
    <t>Personería de Génova
Personería Calarcá</t>
  </si>
  <si>
    <t>Secretaría de Familia, Secretaría del Interior, Defensoría del Pueblo, Personería, CAIVAS, CAVIF.</t>
  </si>
  <si>
    <t>Externos: Personería Salento Desde la personeria se ha acompañado todas las capacitacines que han sido impartidas y a las cuales a sido convocadas con ocasión al tema 
Personería de Circasia: Se brinda acompañamiento a Través de la Secretaria de Gobierno y Desarrollo Social  a las Unidades de Justicia y Paz, CAV, CAIVAS Y CAVIF en: población vulnerable y derechos humanos</t>
  </si>
  <si>
    <t>Personería Salento  
Personería Circasia</t>
  </si>
  <si>
    <t>No se específica meta establecida para la vigencia actual
Lo reportado no corresponde a la acción</t>
  </si>
  <si>
    <t>Externos:
Personería Calarcá refiere que no es competencia</t>
  </si>
  <si>
    <t>Secretaría de Familia, Secretaría del Interior, Defensoría del Pueblo, Procuraduría.</t>
  </si>
  <si>
    <t>Defensoría  del Pueblo</t>
  </si>
  <si>
    <t>Secretaría de Familia, Secretaría del Interior, Defensoría del Pueblo, Personería, CAIVAS, CAVIF, INMLCF, FISCALIA, Policía Nacional.</t>
  </si>
  <si>
    <t>Externos: 
Personería Calarcá: Se realiza la respectiva atención y activación de ruta con las autoridades competentes de conformidad con los lineamientos de la 1257 de 2008
Defensoría del Pueblo: Refiere que no es competencia</t>
  </si>
  <si>
    <t>Personería Calarcá
Defensoría del Pueblo</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</si>
  <si>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</si>
  <si>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 xml:space="preserve">Personería Armenia
Personería calarcá </t>
  </si>
  <si>
    <t>ICBF 509485277</t>
  </si>
  <si>
    <t>ICBF  4193941309</t>
  </si>
  <si>
    <t>Personeria salento 100% 
ICBF 100%</t>
  </si>
  <si>
    <t>ICBF
4193941309</t>
  </si>
  <si>
    <t>Externos: 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t>
  </si>
  <si>
    <t>Personería Salento 
ICBF</t>
  </si>
  <si>
    <t xml:space="preserve">La Personería de Salento e ICBF no reportan el presupuesto ejecutado </t>
  </si>
  <si>
    <t>Externos
Personería de Calarcá: Activacion de rutas de atención.
Defensoría del Pueblo: Refiere que no es competencia</t>
  </si>
  <si>
    <t>Externo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</si>
  <si>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Personería Armenia
Personería Calarcá 
ICBF</t>
  </si>
  <si>
    <t>Fiscalía General de la Nación, Secretaría del Interior.</t>
  </si>
  <si>
    <t xml:space="preserve">Secretaría de Interior, Secretaría de Familia. </t>
  </si>
  <si>
    <t>Secretaría del Interior, Secretaría de Familia, CAIVAS, CAV, CAVIF, Defensoría del Pueblo, Personería</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</si>
  <si>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t>
  </si>
  <si>
    <t xml:space="preserve">
Reporte Interno
Secretaría del Interior
Reporte externo
Alcaldía de Circasia
Durante el periodo informado no se ejecutaron acciones relacionadas con el asunto, toda vez que la administración aún no estaba en proceso de contratación. 
Reporte Interno</t>
  </si>
  <si>
    <t>Internas -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t>
  </si>
  <si>
    <r>
      <t xml:space="preserve">Secretaria </t>
    </r>
    <r>
      <rPr>
        <sz val="11"/>
        <rFont val="Calibri"/>
        <family val="2"/>
        <scheme val="minor"/>
      </rPr>
      <t>de Salud</t>
    </r>
    <r>
      <rPr>
        <sz val="11"/>
        <color theme="1"/>
        <rFont val="Calibri"/>
        <family val="2"/>
        <scheme val="minor"/>
      </rPr>
      <t xml:space="preserve"> 
Personería Circasia</t>
    </r>
  </si>
  <si>
    <t>Secretaría de Salud debe ser más específico en el reporte
Lo  reportaro por la Personería de Circasia no corresponde a la acción</t>
  </si>
  <si>
    <t>Externos
Personería de Calarcá: Se realiza la respectiva atención y activación de ruta con las autoridades competentes de conformidad con los lineamientos de la 1257 de 2008
Defensoría del Pueblo: Refiere que no es competencia</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</si>
  <si>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</si>
  <si>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Personería Armenia
Personería calarcá</t>
  </si>
  <si>
    <t>Secretaria del Interior, Secretaría de Familia, Comités departamental y municipales del mujeres, INMLCF, Procuraduría</t>
  </si>
  <si>
    <t>Internos:
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t>
  </si>
  <si>
    <t>Internos:
secretaría de Salud : 9 Aplicación de protocolos de atención a víctimas de violencia de genero</t>
  </si>
  <si>
    <t>Secretaría de Interior, Secretaría de Familia, CAV, CAVIF, CAIVAS,  Procuraduría</t>
  </si>
  <si>
    <t xml:space="preserve">No se específica meta establecida para la vigencia actual
La Secretaría de salud debe ser más específica en el reporte </t>
  </si>
  <si>
    <t>Fiscalía General de la Nación Armenia, Fiscalías Seccionales Quindío, Policía Nacional, Secretaría del Interior</t>
  </si>
  <si>
    <t>Es competencia de la FGN</t>
  </si>
  <si>
    <t>Secretaría de Salud, ESPs, Procuraduría</t>
  </si>
  <si>
    <t>Fortalecimiento, promoción de la salud y prevención primaria en salud mental en el Departamento del Quindío.</t>
  </si>
  <si>
    <t xml:space="preserve">Servicio de gestión del riesgo en temas de trastornos mentales. </t>
  </si>
  <si>
    <t>Campañas de gestión del riesgo en temas de trastornos mentales implementadas.</t>
  </si>
  <si>
    <t>No se reporto avances en esta acción para el primer trimestre del año 2021</t>
  </si>
  <si>
    <t>Secretaría de Familia, Secretaría del Interior, Secretaría de Salud,  ICBF, CAVIF, CAIVAS, Comisarias de Familia</t>
  </si>
  <si>
    <t>3365833
Comisaría Génova
19,535,000</t>
  </si>
  <si>
    <t>5 Comisaría Génova
1 ICBF
2 Jefatura de Mujer</t>
  </si>
  <si>
    <t>Comisaría Génova 8,933,000</t>
  </si>
  <si>
    <t>Com Génova
6511666</t>
  </si>
  <si>
    <t>Com Génova
2977000</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</si>
  <si>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</si>
  <si>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Reporte Interno
Secretaría de Familia
Reporte Externo
Comisaria de Calarca
Actividades programadas son: Asistencia Profesional Personalizada Psicosocial en la Prevención de la Violencia Intrafamiliar, Asistencia Profesional Personalizada Psicológica en la Prevención de la Violencia Intrafamiliar, Asistencia Profesional Personalizada Gerontológica en la Prevención de la Violencia Intrafamiliar, Seguimiento Psicosocial a procesos de violencia Intrafamiliar, Seguimiento a Procesos de Restablecimiento de Derechos, Seguimiento a Procesos Gerontológicos en la Prevencion de la Violencia Intrafamiliar.
Alcaldía de Filandia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</si>
  <si>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 xml:space="preserve">Internos: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t>
  </si>
  <si>
    <t>Secretaria de Salud
Jefatura de Equidad de Género y Mujer (Secretaría de Familia)
Comisaría de Familia Génova, Quimbaya</t>
  </si>
  <si>
    <t>Externos: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t>
  </si>
  <si>
    <t>Comisaría de Filandia
Comisaría de Génova
Comisaría de Tebaida
Secretaría de Familia Departamental</t>
  </si>
  <si>
    <t xml:space="preserve">Externos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</si>
  <si>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Comisaría Filandia
ICBF</t>
  </si>
  <si>
    <t>Secretaría de Familia, Secretaría del Interior, Secretaría de Salud,  Secretaría de Educación, ICBF, Policía, CAVIF, CAIVAS, Comisarias de Familia, Defensoría del Pueblo, Personería, Procuraduría, Comités departamental y municipales de mujeres</t>
  </si>
  <si>
    <t>Comisaria Génova
19,535,000</t>
  </si>
  <si>
    <t>Comisaría Génova
8,933,000</t>
  </si>
  <si>
    <t>Comisaria Génova</t>
  </si>
  <si>
    <t>Comisaria Génova
8,933,000</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</si>
  <si>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t>
  </si>
  <si>
    <t xml:space="preserve">
Reporte Interno
Secretaría de Familia
Reporte externo
Comisaría de Calarca
Asistencia el Comité Departamental para el Abordaje de las Violencias de Género y Sexual de Niños, Niñas y Adolescentes Quindío
Alcaldía de Circasia
Durante el periodo informado no se ejecutaron acciones relacionadas con el asunto, toda vez que la administración aún no estaba en proceso de contratación. 
Reporte Interno
Alcaldía de Filandia
*Educacion y socializacion de los derechosy deberes que tienen las mujeres * Se les otrogo desde el consejo comunitario de mujeres un espacio en el mirador colina iluminada con el proposito de que las mujeres emprendedoras del municipio comercialicen sus productos 
</t>
  </si>
  <si>
    <t>Externo: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t>
  </si>
  <si>
    <r>
      <t xml:space="preserve">Comisaría de Familia de Génova
Personería Salento y Circasia
ICBF
</t>
    </r>
    <r>
      <rPr>
        <sz val="11"/>
        <rFont val="Calibri"/>
        <family val="2"/>
        <scheme val="minor"/>
      </rPr>
      <t>Secretaría de Familia</t>
    </r>
  </si>
  <si>
    <t xml:space="preserve">Externos: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Internos
 </t>
  </si>
  <si>
    <t xml:space="preserve">Defensoría del Pueblo
Comisaría de Filandia
Comisaría de Génova
Comisaría de Tebaida
</t>
  </si>
  <si>
    <t xml:space="preserve">Externos:
Personería Calarcá refiere No existe comité de seguimiento a la laey 1257 de 2008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</si>
  <si>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Personería calarcá
ICBF</t>
  </si>
  <si>
    <t>Secretaría de Familia, Defensoría del Pueblo.</t>
  </si>
  <si>
    <t>Durante el periodo informado no se realizaron acciones orientadas al cumplimiento de este.</t>
  </si>
  <si>
    <t xml:space="preserve">Externos:
Defensoría del Pueblo: Refiere que no es competencia
</t>
  </si>
  <si>
    <t xml:space="preserve">Defensoría del Pueblo
</t>
  </si>
  <si>
    <t>Secretaría de Familia, Universidades del Departamento</t>
  </si>
  <si>
    <t>Implementar  la política  pública de diversidad sexual e identidad de género</t>
  </si>
  <si>
    <t>Política pública de diversidad sexual e identidad de género implementada.</t>
  </si>
  <si>
    <t xml:space="preserve">Externos:
IUEAM: No se realiza diagnóstico de detección de prácticas e imaginarios patriarcales, androcenticas y sexistas en los funcionarios publicos por parte de la IUEAM
</t>
  </si>
  <si>
    <t xml:space="preserve">IUEAM
</t>
  </si>
  <si>
    <t xml:space="preserve">Externos: 
IUEAM: No se realiza campañas  de Reflexión, reconocimiento y autocrítica frente a los imaginarios sexistas, patriarcales y androcentricos en los servidores y funcionarios publicos por parte de la IUEAM
Internos:
</t>
  </si>
  <si>
    <t>Secretaría de Familia.</t>
  </si>
  <si>
    <t xml:space="preserve">Externos:
IUEAM: La Universidad cuenta con oferta de  educación continuada para la realización de las capacitaciones. Cuando se presento la oferta a la Gobernación del Quindío no se ejecutó por motivos económicos
</t>
  </si>
  <si>
    <t>Se  incorporó del enfoque de género en los planes de intervenciones colectivas, plan de seguridad y convivencia ciudadana en los siguientes municipios: Pijao, Filandia Tebaida Génova, Salento y Quimbaya.</t>
  </si>
  <si>
    <r>
      <t xml:space="preserve">Internos: 
Secretaria de Familia Departamental: La Secretaría de Familia dentro de las acciones que realiza de manera transversal es el enfoque diferencial e intersectorializadad en las politicas, planes programas y proyectos  de las </t>
    </r>
    <r>
      <rPr>
        <sz val="11"/>
        <rFont val="Calibri"/>
        <family val="2"/>
        <scheme val="minor"/>
      </rPr>
      <t>Politicas Públicas</t>
    </r>
    <r>
      <rPr>
        <sz val="11"/>
        <color theme="1"/>
        <rFont val="Calibri"/>
        <family val="2"/>
        <scheme val="minor"/>
      </rPr>
      <t xml:space="preserve"> </t>
    </r>
  </si>
  <si>
    <t xml:space="preserve">Internos: 
Secretaria de Familia Departamental: La Secretaría de Familia dentro de las acciones que realiza de manera transversal es el enfoque diferencial e intersectorializadad en las politicas, planes programas y proyectos  de las Politicas Públicas </t>
  </si>
  <si>
    <t>Capacitación en activación de las Rutas Integrales de Atención en Violencia Intrafamiliar y de Género, a trabajadores de Supermercados y Tenderos de los Municipios realizadas</t>
  </si>
  <si>
    <t>$ 16. 667.360
Jefatura de Mujer</t>
  </si>
  <si>
    <t>14 Jefatura de la Mujer</t>
  </si>
  <si>
    <t>Salento
3000000
Jefatura de Mujer 16.667.360</t>
  </si>
  <si>
    <t>Secretaría de Familia 3</t>
  </si>
  <si>
    <t>Alcaldía Pijao
12.000.000
Alcaldía Qya
400.000
Secretarìa de Familia
4327500</t>
  </si>
  <si>
    <t>Calarcá 2</t>
  </si>
  <si>
    <t>Alcaldía Salento
1,300,000
Alcaldía Calarcá
160000</t>
  </si>
  <si>
    <r>
      <t xml:space="preserve">
</t>
    </r>
    <r>
      <rPr>
        <sz val="11"/>
        <color theme="1"/>
        <rFont val="Calibri"/>
        <family val="2"/>
        <scheme val="minor"/>
      </rPr>
      <t xml:space="preserve">Ya 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t>
    </r>
  </si>
  <si>
    <t>Reporte Externos
Alcaldía de Quimbaya
El municipio ha adelantado talleres y/o programas de la sensibilización de la discriminación en contra de la mujer basados en la ley 1257 del año 2008, a través de campañas publicitarias  en redes sociales promoviendo la no violencia en contra de la mujer.
Alcaldía de Pijao
1. Taller de enfoque diferencial e interseccional
Alcaldía de Génova
Alcaldía de la Tebaida
 El equipo interdisiplinario de la comisaria de familia se capacito en derechos sexuales y reproductivos el 09 de marzo del 2021</t>
  </si>
  <si>
    <t xml:space="preserve">Internos: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t>
  </si>
  <si>
    <t>Alcaldía de Salento, Córdoba
Jefatura de Equidad de Género y Mujer (Secretaría de Familia)</t>
  </si>
  <si>
    <t>Externos: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t>
  </si>
  <si>
    <t>Alcaldía de Calarcá
Defensoría del Pueblo
Alcaldía de Génova
Alcaldía de Pijao
Alcaldía de Quimbaya
Alcaldía de Salento
Alcaldía de Filandia
Secretaría de Familia Departamental</t>
  </si>
  <si>
    <t>Alcaldía de Calarcá: Se tiene programado llevar a cabo ésta actividad, en el último trimestre del año 2021.
Alcaldía de Génova: Se tiene programada 1 actividad para el mes de noviembre con el apoyo de la comisaria de familia a los funcionarios, contratistas e instituciones del municipio.</t>
  </si>
  <si>
    <t xml:space="preserve">Externos:
Alcaldía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</si>
  <si>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Alcaldía Salento
Alcaldía Calarcá
Alcaldía Tebaida
Secretaría de Familia departamental</t>
  </si>
  <si>
    <t>Secretaría de Familia, Secretaría del Interior, Comités departamental y municipales de mujeres, Universidades del Departamento.</t>
  </si>
  <si>
    <t>Secretarìa de Familia 4</t>
  </si>
  <si>
    <t>Secretarìa de Familia
4327500</t>
  </si>
  <si>
    <t>Desde la Dirección de Desarrollo Humano y Fmilia construyo un plan de capacitación a funcionarios y contratistas que incluye el enfoque de género, el cual esta en implementación durante el periodo informado se realizaron jornadas en los municipios de Pijao y Circasia.</t>
  </si>
  <si>
    <t xml:space="preserve">
Reporte Interno
Secretaría de Familia
Reporte externo
Alcaldía de Circasia
Durante el periodo informado no se ejecutaron acciones relacionadas con el asunto, toda vez que la administración aún no estaba en proceso de contratación. 
Reporte Interno</t>
  </si>
  <si>
    <t xml:space="preserve">enfoque diferencial y de interseccionalidad a funcionarios y contratistas de la Gobernación del Quindío.
Capacitación en enfoque diferencial y de interseccionalidad a un grupo de contratistas de la alcaldía de La Tebaida. 
</t>
  </si>
  <si>
    <t>Internos: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t>
  </si>
  <si>
    <t>Secretarìa de FamiliaDepartamental</t>
  </si>
  <si>
    <t>Secretaría de Familia, Secretaría del Interior, Fuerza Pública</t>
  </si>
  <si>
    <t>Secretarìa de Familia 2</t>
  </si>
  <si>
    <t xml:space="preserve">Internos: 
Secretaria de Familia Departamental: Desde  la Jefatura de la Mujer y la equidad se realizaron dos acciones con personal de las Fuerzas Militares y con las esposas de los Militares con el fìn  de abordad la  temàtica de violencia de gènero </t>
  </si>
  <si>
    <t>Secretarìa de Familia Departamental</t>
  </si>
  <si>
    <t>Secretaría de Familia, Secretaría del Interior</t>
  </si>
  <si>
    <t xml:space="preserve">Capacitación en enfoque diferencial y de interseccionalidad a un grupo de contratistas de la alcaldía de La Tebaida. </t>
  </si>
  <si>
    <t>Gobernación del Quindío, Secretaría de Familia,  Alcaldías municipales, Defensoría del Pueblo, ICBF, Personería, Procuraduría, Fiscalía, Policía Nacional.</t>
  </si>
  <si>
    <t>11299583
Jefatura de Mujer</t>
  </si>
  <si>
    <t>1 Jefatura de Mujer</t>
  </si>
  <si>
    <t>Alcaldía Calarcá
$1.250.000</t>
  </si>
  <si>
    <t xml:space="preserve">se realizaron en el primer trimestre 9 campañas las cuales se desarrollaron en diferentes sectores del municipio entre ellas instituciones educativas se conto con entrega de folletos, carteleras, juegos didacticos y publicaciones en redes sociales. </t>
  </si>
  <si>
    <t xml:space="preserve">
Reporte Interno
Secretaría de Familia
Reporte externo
Alcaldía de Pijao
1. Taller Desmitificacion de la violencia
2. Taller sensibilizacion y socializacion ruta antidiscriminacion
Alcaldía de Circasia
Durante el periodo informado no se ejecutaron acciones relacionadas con el asunto, toda vez que la administración aún no estaba en proceso de contratación. 
Reporte Interno
Alcadía de la Tebaida
se realizaron en el primer trimestre 9 campañas las cuales se desarrollaron en diferentes sectores del municipio entre ellas instituciones educativas se conto con entrega de folletos, carteleras, juegos didacticos y publicaciones en redes sociales. </t>
  </si>
  <si>
    <t>Internos: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t>
  </si>
  <si>
    <t>Jefatura de Equidad de Género y Mujer (Secretaría de Familia)Alcaldía de Génova, Quimbaya, Montenegro y córdoba
Personería Salento
ICBF
Defensoría del Pueblo</t>
  </si>
  <si>
    <t>Externos: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t>
  </si>
  <si>
    <t xml:space="preserve">Personería de Calarcá
Alcaldía de Calarcá
Defensoría del Pueblo
Alcaldía de Génova
Alcaldía de Salento
Alcaldía de Filandia
</t>
  </si>
  <si>
    <t>Alcaldía de Calarcá: Se tiene programado llevar a cabo ésta actividad, en el último trimestre del año 2021.
Alcaldía de Génova: Se tiene prevista 1 actividad con la comisaria de familia para este mes de noviembre.</t>
  </si>
  <si>
    <t>Externo: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</si>
  <si>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Alcaldía Salento
Alcaldía Calarcá 
Personería Génova
Alcaldía de Tebaida
Personería Armenia
Personería calarcá
ICBF</t>
  </si>
  <si>
    <t>Secretaría de Familia</t>
  </si>
  <si>
    <t xml:space="preserve"> Implementar la política pública de equidad de género para la mujer </t>
  </si>
  <si>
    <t>Duntante este perído no se realizaron acciones</t>
  </si>
  <si>
    <t>Gobernación del Quindío, Alcaldías municipales, Defensoría del Pueblo, ICBF, Personería, Procuraduría, Fiscalía., Secretaría de Familia.</t>
  </si>
  <si>
    <t>Alcaldía Génova 1
Alcaldía Salento 1</t>
  </si>
  <si>
    <t xml:space="preserve">
Reporte Interno
Secretaría de Familia
Reporte externo
Alcaldía de Pijao
1. Activacion del consejo comunitario de mujeres y eleccion de las representantes de cada sector, para traer oferta de politica publica, por medio de taller y socilizacion.
Alcaldía de Circasia
Durante el periodo informado no se ejecutaron acciones relacionadas con el asunto, toda vez que la administración aún no estaba en proceso de contratación. 
Reporte Interno
Alcaldía de la Tebaida
El 10 de marzo se realizó la primera sesión del consejo consultivo de mujer y género con la atencion de reactivar durante este año el comité, repasar los lineamientos de la politica publica y enseñar las acciones de la matriz de seguimiento.  
</t>
  </si>
  <si>
    <t>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t>
  </si>
  <si>
    <t>Alcaldías Génova, Salento, Montenegro
Personería Salento</t>
  </si>
  <si>
    <t>La Alcaldía de Montenegro y la Personería reportaron actividades no acordes a la acción.
La Alcaldía de Génova y Salento no reportaron el presupuesto ejecutado</t>
  </si>
  <si>
    <t>Internos:
Secretarìa de Familia Departamental: Mediante el Consejo Departamental de Mujeres dentro de las acciones concretas  es la realizaciòn del seguimiento a la Polìtica Pùblica de género
Externos:
Alcaldía de Filandia reporta que no ha realizado avance</t>
  </si>
  <si>
    <t>Secretarìa de Familia Departamental
Alcaldía de Filandia</t>
  </si>
  <si>
    <t>Externos: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</si>
  <si>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Alcaldía de Tebaida
Personería calarcá
ICBF</t>
  </si>
  <si>
    <t>Secretaría de Familia, Alcaldías municipales, Comités departamental y municipales de mujeres.</t>
  </si>
  <si>
    <t>Alcaldía Salento 1</t>
  </si>
  <si>
    <t>Alcaldía Qya
400.000</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</si>
  <si>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t>
  </si>
  <si>
    <t xml:space="preserve">Reporte Externo
Alcaldía de la Tebaida
En el consejo consultivo de mujer se llevo capacitacion de la politica publica de mujer y genero municipal </t>
  </si>
  <si>
    <t>Externos:
Alcaldía de Quimbaya:  Actualmente la secretria de servicios sociales de Quimbaya se encuentra construyendo la politica publica del municipio en conjunto con el consejo comunitario de mujeres 
Alcaldía de Salento: caracterización de los grupos de mujeres Salentinas y articular con las entidades encargadas de la socialización.
Alcaldía de Filandia: Se socializó a tres asociaciones de Mujeres en el Municipio  la oferta institucional Pública</t>
  </si>
  <si>
    <t xml:space="preserve">Alcaldía de Quimbaya
Alcaldía de Salento
Alcaldía de Filandia 
</t>
  </si>
  <si>
    <t xml:space="preserve">Externos:
Alcaldía Tebaida: el consejo recibio a satisfaccion la politica publica de mujer y genero </t>
  </si>
  <si>
    <t>Alcaldía de Tebaida</t>
  </si>
  <si>
    <t>METAS 2022</t>
  </si>
  <si>
    <t>RECURSOS 2022</t>
  </si>
  <si>
    <t>LOGROS ALCANZADOS 2022
PRIMER TRIMESTRE</t>
  </si>
  <si>
    <t>LOGROS ALCANZADOS 2022
SEGUNDO TRIMESTRE</t>
  </si>
  <si>
    <t>LOGROS ALCANZADOS 2022
TERCER TRIMESTRE</t>
  </si>
  <si>
    <t>LOGROS ALCANZADOS 2022
CUARTO TRIMESTRE</t>
  </si>
  <si>
    <t>Internas
Secretaría de Familia para el primer trimestre no se realizaron acciones</t>
  </si>
  <si>
    <t>Internos
Secretaría de Agricultura: Se realizo convenio con la ADR, alcaldia de Génova, cocora coffe y gobernacion del Quindío donde de manera directa se benefician 154 mujeres cafeteras del municipio de Génova donde como reultado de la produccion de café se empezara a exportar a China, Japon y Corea del Sur. Ademas de la entrega de equipos para la tecnificacion de la produccion.
Secretaría de Familia: para el primer trimestre no se realizaron acciones</t>
  </si>
  <si>
    <t>Secretaría de Agricultura
Secretaría de Familia</t>
  </si>
  <si>
    <t xml:space="preserve">Internos
Secretaría de Turismo:
El 5,12 y 19 de marzo de 2022, Se realizó vitrina comercial en el Centro Comercial Unicentro donde participaron 18 emprendedores. De los cuales tres fueron mujeres 
El 16 y 17 de marzo de 2022, Se realizó muestra empresarial en el Centro de Convenciones con la participación de 10 emprendedores y artesanos del departamento, donde participó una empresaria
Secretaría de Familia: para este trimestre no se realizaron acciones
</t>
  </si>
  <si>
    <t>Secretaría de Turismo
Secretaría de Familia</t>
  </si>
  <si>
    <t>Internos
Secretaría de Turismo: 
Entre el primero y tres de febrero, se envió la invitación y el link de inscripción con plazo al 07 de febrero de 2022, para participar del taller de ventas para emprendedores y artesanos del departamento del Quindío, donde particiaparón siete (7) empresarias</t>
  </si>
  <si>
    <t>ST 1
SF 1</t>
  </si>
  <si>
    <t>ST 1000000
SF 0</t>
  </si>
  <si>
    <t>SF 1</t>
  </si>
  <si>
    <t>SF 0</t>
  </si>
  <si>
    <t xml:space="preserve">Internos
Secretaría de Turismo
La Secretaria de Turismo, Industria y Comercio informa que este indicador no es competencia de nuestras dependencias
Secretaría de Familia: Realizo articulación con bancos en eventos de Mujeres
</t>
  </si>
  <si>
    <t>$520.915.000</t>
  </si>
  <si>
    <t>$ 78.715.000</t>
  </si>
  <si>
    <r>
      <t xml:space="preserve">Internos
TICs 
Para el primer trimestre de la vigencia 2022 se han capacitado 1416 personas 
dentro de los programas de educación informal del modelo integrador de la Secretaria Tic del Departamento del Quindío, cumpliendo con el Indicador de la Meta del Plan de Desarrollo Departamental 2020-2023 "TU y YO " Somos Quindío.
Grupos Generacionales Modelo Integrador:
1. Mujeres Tic: 85 Personas Capacitadas
</t>
    </r>
    <r>
      <rPr>
        <sz val="11"/>
        <color rgb="FFFF0000"/>
        <rFont val="Calibri"/>
        <family val="2"/>
        <scheme val="minor"/>
      </rPr>
      <t>2. Emprendedores Digitales: 169 Personas Capacitadas
3. Creativos Digitales: 118 Personas Capacitadas
4. 50 Plus: 17 Personas Capacitadas
5. Población Digital: 41 Personas Capacitadas
6. Brigadas Digitales: 968 Personas Capacitadas
Secretaría de Familia: dicha acción no es misional de la Secretaría</t>
    </r>
    <r>
      <rPr>
        <sz val="11"/>
        <color theme="1"/>
        <rFont val="Calibri"/>
        <family val="2"/>
        <scheme val="minor"/>
      </rPr>
      <t xml:space="preserve">
</t>
    </r>
  </si>
  <si>
    <t>Secretaría de las TICs
Secretaría de Familia</t>
  </si>
  <si>
    <t xml:space="preserve">Internos:
Secretaría de Turismo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cuarenta (40) emprendimientos dentro de los cuales dieciséis (16) están en entrevista inicial:  HAPPY TOURS,,Mitos y Leyendas en VivoTRENNO SPORT,Sinestesia,Handmade Miniature,Harikoa,Iconica AXM agencia creativa,Ana Saludable,Konby productos capilares,Macetiando con Mamá,Cielitomioo,Vitale swimwear,DIVARTE,Harikoa,Innsight Group,Jeans e, Corazonhada, AJAPÜ - Knitting Together (STR
y veinticuatro (24) en ruta, lo emprendimientos son:    Leal proyectos y consultorías (Medio Ambiente), Elemento Tierra (Flores de Bach), Bolsos francos (Manufactura), Arte Samal hecho en guasca (Artesanías), Cronch y sabor Fusión (Otros servicios),Clothes saldos Americanos (Comercio),Óptica Deluxe Vision (Sector salud),Artesa SAS (productos agroindustriales) ,Cluprint (Comercio),Las delicias del chócolo (Gastronomía),Sanciara Nat (Cosméticos),Amarelo (Manufactura) ,Guerreritosdetalles (Manufactura),Raigambredeliciasdeantano (Comercio),federacuion nacional de fungicu (Agricultura),Shekinah cuero hecho a mano (Comercio),ESCUELA DE NEGOCIO (Servicios financieros),Ghost Burger (Comercio),Amasarte Repostería (Manufactura),Luisa Rivera marroquine (Manufactura),Magu Mari pa el quindio (Turismo),Lummy healthy food (Sector restaurantes),Choco café (productos naturales)
Secretaría de Familia: para este trimestre no se realizaron acciones
</t>
  </si>
  <si>
    <t>Internos
Secretaría de Agricultura
Se realizaron 17 convenios para la cofinanciacion de 16 proyectos de alianzas productivas y un proyecto de ADR en diversos reglones productivos como apoyo al  fomento organizativo de la Agricultura Campesina, Familiar y Comunitaria, proyectos que benefician 471 mujeres rurales.</t>
  </si>
  <si>
    <t>Internos
Secretaría de Agricultura
En el desarrollo del proyecto de regalias de cambio climatico se tiene pendiente la ejecucion de las actividades que aportan a la conservacion de PCC, estas como medida de adaptación.</t>
  </si>
  <si>
    <t>Durante este período no se realizaron acciones</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</si>
  <si>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</si>
  <si>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Internos
Secretaría de Turismo
La Secretaria de Turismo, Industria y Comercio informa que este indicador no es competencia de nuestras dependencias
Secretaría de Familia: para este trimestre no se realizaron acciones
Externos
Personería de Calarcá:  Refiere que no es su competencia
Ministerio del Trabajo: Politica Salarial y Laboral (SDCPSL) y el Subcomite de Gestion y Desempeño del Sector Trabajo (SGDST) en asocio con el Grupo de Asistencia Tecnica Territorial y en la que se evidencia la integracion institucional, fueron realizadas las siguientes actividades en el I TRIMESTRE del 2022:
1. 03/02/2022: Socializacion de los incentivos economicos y beneficios tributarios expedidos por el Gobierno Nacional al equipo tecnico de la Alcaldia de Armenia y en el que se incluye los temas relacionados con las mujeres victima de la violencia.
2. 07/03/2022:Incentivos para la generación de empleo -tributario y económicos para jóvenes, mujeres, personas mayores, mujeres victima violencia, PCD y personas en edad de pensión para Inspectores de Trabajo y SS.
3. 17/03/2022: Se llevo a cabo en asocio con las entidades del Sector Trabajo una Feria de servicios dirigida a toda la poblacion quindiana y en la que se socilizo la oferta institucional de cada una de ellas y dentro de las que se involucro la oferta laboral. 
4.30/03/2022: Se llevo una charla en cuanto a la promocion de la vinculacion laboral de las personas en condicion de discapacidad y en la cual se incluyeron las tematicas de beneficios economicos e incentivos tributarios, temas que ademas involucran las estrategias para las mujeres que han sido victimas de la violencia.</t>
  </si>
  <si>
    <t>Secretaría de Turismo
Secretaría de Familia 
Personería de Calarcá
Ministerio del Trabajo</t>
  </si>
  <si>
    <t>Internos
Secretaría de Turismo
La Secretaria de Turismo, Industria y Comercio informa que este indicador no es competencia de nuestras dependencias
Secretaría de Familia: para este trimestre no se realizaron acciones</t>
  </si>
  <si>
    <t xml:space="preserve">Secretaría de Turismo
Secretaría de Familia </t>
  </si>
  <si>
    <t>Internos
Secretaría de Turismo
La Secretaria de Turismo, Industria y Comercio informa que este indicador no es competencia de nuestras dependencias</t>
  </si>
  <si>
    <t>Internos
Secretaría de Turismo
La Secretaria de Turismo, Industria y Comercio informa que este indicador no es competencia de nuestras dependencias
Secretaría de Familia: esta acción excede la capacidad de respuesta</t>
  </si>
  <si>
    <t xml:space="preserve">Internos
Secretaría de Turismo
La Secretaria de Turismo, Industria y Comercio informa que este indicador no es competencia de nuestras dependencias
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t>
  </si>
  <si>
    <t>Secretaría de Turismo
Ministerio del Trabajo</t>
  </si>
  <si>
    <t>Internos:
Secretaría de Educación No Reporta acciones</t>
  </si>
  <si>
    <t xml:space="preserve">Internos:
Las estretegias desarrolladas en la SEDQ, para el acceso y la permanencia de estudiantes son: 
* Programa de alimentación escolar PAE,  beneficiando a 14.511 niñas matrículadas en las 54 Instituciones Educativas Oficiales del Departamento.  
* Transporte Escolar, beneficiando a 1.222 niñas matrículadas en 45 Instituciones Educativas Oficiales del Departamento.
</t>
  </si>
  <si>
    <t>Secretaría de Educación Departamental
Secretaríade Familia</t>
  </si>
  <si>
    <t>Internos:
Secretaría de Familia: para este trimestre no se realizaron acciones</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</si>
  <si>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</si>
  <si>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</si>
  <si>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 xml:space="preserve">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</si>
  <si>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t>
  </si>
  <si>
    <t>Internos
Secretaría de Salud
Primer trimestre del año 2022 Se realizaron 16 acciones de seguimiento  a las EAPBe IPS que atienden pacientes con VIH/SIDA Hepatitis B/C, se han realizado 2 mesas de trabajo con la red departamental de VIH SIDA alerta temprana.</t>
  </si>
  <si>
    <t xml:space="preserve">Internos:
Secretaría del Interior
*Se inició la estructuración del plan de formación política y ciudadana para mujeres.
*Se iniciaron diálogos con Mininterior para desarrollar la oferta de capacitación para mujeres a partir del II Trimestre.
Secretaría de Familia: para este trimestre no se realizaron acciones
</t>
  </si>
  <si>
    <t>Secretaría del Interior
Secretaría de Familia</t>
  </si>
  <si>
    <t>Internos:
Secretaría del Interior
No es compentencia del ente departamental.
Secretaría de Familia: para este trimestre no se realizaron a cciones</t>
  </si>
  <si>
    <t>Internos:  
Secretaría de Familia: La acción excede la capacidad de respuesta</t>
  </si>
  <si>
    <t>Internos
Secretaría del Interior
No es compentencia de la Secretaría del Interior. Está fuera del alcance de la Misma.
Secretaría de Familia: durante este trimestre  no se realizaron acciones</t>
  </si>
  <si>
    <t>Internos:
Secretaría  de Familia: durante este trimestre no se realizaron a cciones</t>
  </si>
  <si>
    <t>Internos:
Secretaría  de Familia: La Jefatura de la Mujer y Equidad de la Secretaría de Familia realizó fortalecimiento a los procesos organizativos en el Municipio de Pijao, Circasia</t>
  </si>
  <si>
    <t>Internos:
Secretaría de Familia: En los 12 Municipios del Departamento y el Consejo Departamental cuentan con la incorporación de todos los sectores</t>
  </si>
  <si>
    <t>Secretaría  de Familia</t>
  </si>
  <si>
    <t>$ 2.800.000</t>
  </si>
  <si>
    <t>Internos:
Secretaría del Interior
Se desarrollaron capacitaciones en Ley de Victimas, las cuales incluyen enfoque diferencial mujer, con el fin de empoderar a los lideres y lideresas en la Garantia de los Derechos de la Población ( Circasia, Salento, Filandia, Pijao, Cordoba, Buenavista, Quimbaya)
Secretaría de Familia: para este trimestre no se realizaron  acciones</t>
  </si>
  <si>
    <t>Internos:
Secretaría de Educación:
Para el primer trimestre del año 2022, se tiene que: la dirección de cobertura educativa en conjunto con la dirección de calidad educativa viene desarrolando el fortalecimiento del proyecto escuela de padres en las 54 Instituciones Educativas Oficiales del Departamento, sumado a la convivencia escolar; partiendo de una lectura de contexto que permita identificar las necesidades de cada una de ellas, para la priorización de temáticas que serán abordadas en la implementación del mencionado proyecto. 
Durante el I trimestre del año 2022, se viene socializando la ley 2025 de 2020, por medio de la cual se dan lineamientos para el proyecto de escuelas de padres en las Instituciones Educativas Oficiales de los municipios de:
• Circasia: Inst. Educativa Luis Eduardo Calvo Cano
• Filandia: Inst. Educativa Francisco Miranda – Inst. Educativa Liceo Andino – Inst. Educativa San José – Inst. Educativa Sagrado Corazón de Jesús.
• Génova: Inst. Educativa Instituto Génova – Inst. Educativa San Vicente de Paul
• La Tebaida: Inst. Educativa Gabriela Mistral – Inst. Educativa Antonio Nariño
•  Montenegro: Inst. Educativa Santa María Goretti – Inst. Educativa Inst. Montenegro – Inst. Educativa Jesús Maestro.
• Calarcá: Inst. Educativa Román María Valencia – Inst. Educativa San Rafael.</t>
  </si>
  <si>
    <t xml:space="preserve">Secretaría de Educación Departamental </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</si>
  <si>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</si>
  <si>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A.T. 1</t>
  </si>
  <si>
    <t>A.T. 800.000</t>
  </si>
  <si>
    <r>
      <t xml:space="preserve">Internos
Secretaría de Familia: para este trimestre no se realizaron acciones
Externos
Alcaldía Calarcá: No se tiene programada esa actividad en este semestre.
</t>
    </r>
    <r>
      <rPr>
        <sz val="11"/>
        <color rgb="FFFF0000"/>
        <rFont val="Calibri"/>
        <family val="2"/>
        <scheme val="minor"/>
      </rPr>
      <t>Alcaldía  de Buenavista:  . Convocatoria para la reactivación del Consejo Territorial de Mujeres del Municipio de Buenavista. En el mes de abril de 2022 se tiene programada la reunipon para iniciar con el proceso de reactivación.</t>
    </r>
    <r>
      <rPr>
        <sz val="11"/>
        <color theme="1"/>
        <rFont val="Calibri"/>
        <family val="2"/>
        <scheme val="minor"/>
      </rPr>
      <t xml:space="preserve">
2. 11 mujeres presidentas de las juntas de acción comunal.
Alcaldía de Génova: En el Municipio de Genova esta accion no se ha realizado en el primer trimestre.
Alcaldía de Pijao:  No se ha llevado acabo una socializacion general, solo focalizada e, las instancias de participacion
Alcaldía de Tebaida: El dia jueves 17 de febrero a las 3:00 pm, se realizó la primera sesión del consejo consultivo de mujer y género, contando con la participación de 17 integrantes al consejo, con el siguiente orden del dia:   Saludo de bienvenida.  Socailización de la metodología de evaluación de la Política Pública. Presentación de la matriz de Seguimiento de la politica publica Proposiciones y varios.  Cierre.                
</t>
    </r>
    <r>
      <rPr>
        <sz val="11"/>
        <color rgb="FFFF0000"/>
        <rFont val="Calibri"/>
        <family val="2"/>
        <scheme val="minor"/>
      </rPr>
      <t xml:space="preserve">Alcaldía de Salento: Empoderamiento desde el 2021
de la politica publica por medio de 
capacitaciones virtuales, se socializó la creacion del enlace de la mujer donde se realizará un acompañamiento para realizara los procesos  creación de la  política Pública con acompañamiento de la Escuela de Administarción Pública  (ESAP).       </t>
    </r>
  </si>
  <si>
    <t>Secretaría de Familia
Alcaldía de Calarcá
Alcaldía de Buenavista
Alcaldía de Génova
Alcaldía de Pijao
Alcaldía de Tebaida
Alcaldía de Salento</t>
  </si>
  <si>
    <t>Internos
Secretaría de Familia: Esta acción se da cumplimiento mediante la ordenanza 015 de 2014
Consejo Departamental de Mujeres (se convocada para el 23 de Febrero de 2022</t>
  </si>
  <si>
    <t>Internos:
Indeportes: 
Durante enero, febrero y marzo de 2022, se realizaron diferentes actividades que promovian espacios recriativos, deportivos y de actividad física en mujeres de diferentes edades, como Programa Hábitos y Estilos de Vida  Saludable en Quimbaya, Montenegro, Circasia, Buenavista y Tebaida,  y atención de grupos regulares y no regulares con actividad fisica dirigida, así como tambien ciclovía en Tebaida.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y con asistencia técnica (Valor corresponde a 70% del total del programa 01 y el 50% del programa 02)</t>
  </si>
  <si>
    <t xml:space="preserve">Internos
Secretaría de Cultura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t>
  </si>
  <si>
    <t>P.C. 1
P.G.1</t>
  </si>
  <si>
    <t>Internos
Secretaría de Familia: para este trimestre no se realizaron acciones
Externos
Personería de Calarcá: Se realizan las piezas publicitarias a que haya lugar, referente a la prevención y protección de la población y diferentes acciones relacionadas con las estrategias de la politica pública. 
Personería de Génova: Charla radial a traves de la emisora comunitaria Manantial Estero 93.1 fm, sobre Prevención en la violencia de la Mujer y sensibilizacion de las rutas de atención integral el dia 8 de febrero de 2022 a las 3.00 pm.</t>
  </si>
  <si>
    <t>Secretaría de Familia
Personería de Calarcá
Personería de Génova</t>
  </si>
  <si>
    <t>Internos
Secretaría de Familia: para este trimestre no se realizaron acciones</t>
  </si>
  <si>
    <t xml:space="preserve">Internos:
Secretaría de Educación: A la fecha no se han generado las actividades para el cumplimiento del indicador
Secretaría de Cultura: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t>
  </si>
  <si>
    <t>Secretaría de Educación
Secretaría de Cultura</t>
  </si>
  <si>
    <t>S.F. 2
P.G 1</t>
  </si>
  <si>
    <t>S. F. 722000</t>
  </si>
  <si>
    <t>Internos:
Secretaría de Familia: Se realizó fortalecimiento en la participación de las Mujeres en las movilizaciones sociales frente a las violencias ejercidas contra ellas desde el enfoque diferencial y de derechos humanos en el Municipio de Buenavista y Circasia 
Externos
Personería de Calarcá: Refiere que no es competencia 
Personería de Génova: El dia 25 de marzo de 2022, se lideró la marcha denominada "Nos queremos vivas", para protestar contra todo tipo de violencia contra la mujer, a la cual fueron convocadas todas las organizaciones civiles, sociales, entidaades publicas y privadas, colegios, fuerza publica y comunidad en general. Realizando un recorrido por todo el municipio y culminando con actos simbolicos de solidaridad y respeto por los derechos de las mujeres</t>
  </si>
  <si>
    <t>Internos: 
Secretaría de Familia: durante este trimestre no se realizaron acciones
Externos:
Personería de Calarcá: refiere que no tiene competencia y que desconoce la acción</t>
  </si>
  <si>
    <t>Secretaria de Familia
Personería de Calarcá</t>
  </si>
  <si>
    <t xml:space="preserve">Internos
Secretaría de Familia: Desde la Jefatura de la Mujer y la Equidad de la Secretaría de Familia, se encuentra en la construcción de la caracterización para la identificar los tipos de conflicots que afectan la convivencia y el bienestar general de las Mujeres,
Además se realizaron acciones de base social y comunitaria en la Instituto Calarcá </t>
  </si>
  <si>
    <t>Internos
Secretaría de Familia: Excede la capacidad de respuesta de la Secretaría de Familia</t>
  </si>
  <si>
    <t>Internos
Secretaría de Familia: para este trimestre no se realizaron acciones
Externos
Personería de Calarcá:No se tiena campaña se realiza el respectivo asesoramiento y atención a victimas del conflicto armado mediante declaraciones a victimas y demas inherentes a la protección y prevencion de los derechos de las mujeres que acuden a la Personeria Municipal</t>
  </si>
  <si>
    <t>Secretaría de Familia
Personería de Calarcá</t>
  </si>
  <si>
    <t>Internos
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Externos:
Personería de Calarcá: Se realiza el respectivo acompañamiento al comité de paz - en caso de ser solicitado o requerido</t>
  </si>
  <si>
    <t>Secretaría del Interior
Personería de Calarcá</t>
  </si>
  <si>
    <t>A. S. 500.000</t>
  </si>
  <si>
    <t>A. B. 2
A. G. 1
A. P. 1
A.S. 1</t>
  </si>
  <si>
    <t>A.S. 500.000</t>
  </si>
  <si>
    <t xml:space="preserve">Externos:
Personería de Calarcá: Se realizara la articulación en caso de que sea solicitiada o requerida por la agencia o por dicha población. </t>
  </si>
  <si>
    <t>Personería de Calarcá</t>
  </si>
  <si>
    <t>$ 10.000.000</t>
  </si>
  <si>
    <t>Internos:
Secretaría del Interior
Se desarrollo Consejo de Seguridad, enmarcado en la garantia de los derechos de las mujeres (vida) y el aporte de recompensas desde el Gobierno Departamental con el fin de esclarecer hechos de violencia en contra de la mujer 
Externos: 
Personería de Calarcá: En el momento pertinente se realizaran las recomendaciones de acuerdo al comité de paz municipal de calarca, en razón a que se esta conformando.</t>
  </si>
  <si>
    <t>Internos:
Secretaría de Educación
La cátedra de paz la tienen incorporada las instituciones educativas en sus planes de estudio como proyecto pedagógico transversal y en algunos casos como asignatura del área de ciencias sociales
Externos:
Personería de Calarcá: En el momento pertinente se realizaran las recomendaciones de acuerdo al comité de paz municipal de calarca, en razón a que se esta conformando.</t>
  </si>
  <si>
    <t>Secretaría de Educación
Personería de Calarcá</t>
  </si>
  <si>
    <t>Internos:
Secretaría del Interior:
Se desarrollo Mesa de Trabajo con delegados de la Policia Nacional, con el fin de realizar la revisión y actualización anual al PISC, para garantizar la inclusión de la garantia de los derechos de las mujeres 
Externos:
Personería de Calarcá: Refiere que no es de su competencia</t>
  </si>
  <si>
    <t>Internos:
Secretaría de Familia: Esta acción excede la capacidad de respuesta
Externos:
Personería de Calarcá: Refiere que no es de su competencia</t>
  </si>
  <si>
    <t xml:space="preserve">Internos
secretaría de Familia: para este trimestre no se realizaron acciones
Externos:
Personería de Calarcá: Dentro de las funciones de la personeria municipal se da estricto cumplimiento a la salvaguarda de cada uno de los derechos de los ciudadanos es decir todas las poblaciones o a la comunidad en general en todos sus ciclos de vida
Personería de Génova: En diversos comités se viene socializando la ruta de atención integral contra la violencia de la mujer, en la cual se socializa los puntos de atención y autoriades competentes.  </t>
  </si>
  <si>
    <t xml:space="preserve">Internos:
Secretaría de Familia: para este trimestre no se realizaron acciones
</t>
  </si>
  <si>
    <t xml:space="preserve">Secretaría de Familia
</t>
  </si>
  <si>
    <t>Interno:
Secretaría de Educación En el trimestre enero a marzo no se realizaron acciones para el cumplimiento de esta estrategia
Secretaría de Familia: Durante este trimestre no se realizaron  acciones
Externos
Personería de Calarcá: En caso de requerirse se presta la asistencia frente a capacitación de docentes y demas funcionarios del sector educativo.</t>
  </si>
  <si>
    <t>Secretaría de Educación Departamental
Secretaría de Familia
Personería de Calarcá</t>
  </si>
  <si>
    <t>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Externos:
Personería de Calarcá: Refiere que no es de su competencia
Personería de Génova: A traves de la emisora comunitaria Manantial Estero 93.1, se llevó a cabo la segunda charla radial sobre Métodos Anticonceptivos el dia 1 de marzo de 2022 a las 11: am.</t>
  </si>
  <si>
    <t>Secretaría de Salud Departamental
Personería de Calarcá
Personería de Génova</t>
  </si>
  <si>
    <t>Internos
Secretaría de Educación  En el trimestre enero a marzo no se realizaron acciones para el cumplimiento de esta estrategia, aunque las instituciones educativas en sus proyectos pedagógicos transversales tienen incorporadas temáticas establecidas en el decreto 4798 de 2011
Secretaría de Familia: Durante este trimestre no se realizaron acciones
Externos:
Personería de Calarcá: Se implementa a traves de rutas de atención y prevención con las entidades y/o autoridades competentes como es el caso de Policia nacional, Comisaria de Familia y Fiscalia General de la Nación.</t>
  </si>
  <si>
    <t>Externos:
Personería de Calarcá: Refiere que no es de su competencia</t>
  </si>
  <si>
    <t>Internos:
Secretaría de Familia  La Jefatura de la Mujer y Equidad de la Secretaría de Familia realizó asesorías para el fortalecimiento a las unidades de protección CAIVAS y CAVIF en el Municipio de Calarcá 
Externos:
Personería de Calarcá: Refiere que no es de su competencia</t>
  </si>
  <si>
    <t>Internos
Secretaría  de Familia: durante este trimestre no se realizaron acciones</t>
  </si>
  <si>
    <t>Internos
Secretaría  de Familia: La acción excede la capacidad de respuesta
Externos:
Personería de Calarcá: Se realiza la respectiva atención y activación de ruta con las autoridades competentes de conformidad con los lineamientos de la 1257 de 2008</t>
  </si>
  <si>
    <t xml:space="preserve">Externos
Perosnería de Calarcá: Activacion de rutas de atención.
Personería de Génova: Se hace constante acompañamiento a la Comisaria de Familia en el seguimiento a los proceso de restablecimiento de derechos, aperturados de acuerdo a las situaciónes que son conocidas por esta autoridad </t>
  </si>
  <si>
    <t>Personería de Calarcá
Personería de Génova</t>
  </si>
  <si>
    <t>Internos:
Secretaría de Familia:  Durante este trimestre no se realizaron acciones</t>
  </si>
  <si>
    <t>Externos:
Personería de Calarcá: Se realiza la respectiva atención y activación de ruta con las autoridades competentes de conformidad con los lineamientos de la 1257 de 2008</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</si>
  <si>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
  </si>
  <si>
    <t>Internos:
Secretaría de Familia: La acción  excede la capaidad de respuesta</t>
  </si>
  <si>
    <t>C. G. $4,695,000
C.M. 7.200.000</t>
  </si>
  <si>
    <t>S. F. 1
C  C. 1
C. S.1
C. F. 4
C.T. 5
C.G. 5</t>
  </si>
  <si>
    <t>Internos:
Secretaría de Familia: Esta acción se da cumplimiento a través del Comité intersectorial Departamental para la prevención de la violencia por razones de sexo y género, la atención, protección y acceso a justicia de NNA y mujeres víctimas de estas violencias (Decreto 213/2022) 
Se realizaron 2 encuentros de coordinación interinstitucional de estrategias
Externos: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También, dentro de las acciones realizadas se registro atención en Trabajo Social, con asistencia profesional a la mujer, atención personalizada Psicosocial en Prevención de la Violencia Intrafamiliar; en cuanto al área de Psicología se realizó asistencia profesional personalizada Psicologica en la Prevención de la Violencia Intrafamiliar; a su vez, se realizó asistencia en Gerontologia con asistencia profesional personalizada en Prevención a la Violencia Intrafamiliar.
Comisaría de Salento: por parte de la comisaria de familia se realiza campañas y socializacion a la comunidad sobre las rutas de atención a violencia intrafamiliar e igualmente por parte del equipo psicosocial se le brinda a la victima asesoramiento acerca de la ruta de atención.
Comisaría de Filandia: Para la vigencia 2022, la comisaria de familia ha adelantado 4 jornadas de socializacion de rutas de atencion en violencia de genero, sexual, intrafamiliar, entre otras, que se realizaron en espacios como instituciones educativas y grupos de madres de estudiantes, ademas de esto se oferto los servicios que ofrece la comisaria de familia y se incentivo a la denuncia.
Comisaría de Tebaida: Durante el primer trimestre del año 2022 en relacion a las acciones ejecutadas teniendo en cuenta la politica publica departamental de equidad y genero se llevo a cabo:       RECEPCION DE DENUNCIA POR VIOLENCIA INTRAFAMILIAR: 15          RECEPCION DE DENUNCIA POR VIOLENCIA CONTRA LA MUJER: 4   REMISION A EPS POR DIFERENTES TIPOS DE VIOLENCIA: 15     REMISION A MEDICINA LEGAL POR VIOLENCIA INTRAFAMILIAR: 7      MEDIDAS DE PROTECCION: 36      Asi mismo se ejecutaron 5 campañas de prevencion y oferta de servicios en las siguientes fechas:   14 de febrero del 2022 publicacion de poster ROMPE EL CICLO DE LA VIOLENCIA.    26 de febrero del 2022 campaña sobre oferta de servicios, entrega de volantes.     08 de marzo del 2022 campaña conmemoracion dia internacional de la mujer, socializacion ruta de atencion violencia de genero y violencia contra la mujer.    08 de marzo del 2022   publiacion en facepage sobre eventos historicos para la mujer, entrega de volantes.    25 marzo del 2022 campaña sobre prevencion de la violencia  SOMOS LIBRES, NO ESTAS SOLA.        
Comisaría de Génova: *Acompañamiento psicologico.    *Campañas y charlas sobre violencia contra la mujer. *Procesos Administrativos de Restablecimientos de Derechos  *Recepción de denuncias. *Visitas. 
Comisaría de Montenegro   Ruta Integral de Atencion (RIA),Primea Infancia e Infancia y Adolescencia. (desarrollo social y educativo). Restablecimineto de Derecho, Remision a Medicina Legal,recepcion denuncias penales.(comisaria).</t>
  </si>
  <si>
    <t>Secretaría de Familia
Comisaría de Calarcá 
Comisaría de Salento
Comisaría de Filandia
Comisaría de Tebaida
Comisaría de Génova
Comisaría de Montenegro</t>
  </si>
  <si>
    <t xml:space="preserve">
C.M. 7.200.000</t>
  </si>
  <si>
    <t xml:space="preserve">Internos:
Secretaría de Familia: Durante este trimestre no se realizaron acciones 
Externos:
Personería de Calarcá: No existe comité de seguimiento a la laey 1257 de 2008
Comisaría de Salento La comisaria de familia no realiza este comité
Comisaría de Filandia: Actualmente el municipio de filandia no cuenta con un comite que realice seguimiento a la implementacion de la ley 1257 de 2008. 
Comisaría de Tebaida: En el comité presentado en el primer trimestre del año 2022 sobre la ley 1257 del 2008 no se llevaron a cabo asesorias relacionadas con dicha ley por parte de este despacho.
Comisaría de Génova: *Operatividad Consejo Territorrial de Mujeres. *Acompañamiento y Seguimiento por parte de la Comisaría de Familia a Casos de Violencia contra la Mujer.
Comisaría de Montenegro: Concejo Territorial de Mujeres, (desarrollo social), restableciminetos de derechos (protección),programa Madres Gestantes y Lactantes FESANCO. </t>
  </si>
  <si>
    <t>Secretaría de Familia
Personería de Calarcá
Comisría de Salento
Comisaría de Filandia
Comisaría de Tebaida
Comisaría de Génova
Comisaría de Montenegro</t>
  </si>
  <si>
    <t xml:space="preserve">Internos:
Secretaría de Familia: Durante este trimestre no se realizaron acciones </t>
  </si>
  <si>
    <t xml:space="preserve">Internos:
Secretaría de Familia: Se realizo propuesta de campaña de reconocimiento y autocrítica frente a los imaginarios sexistas, patriarcales y androcéntricos en los servidores y funcionarios públicos.  </t>
  </si>
  <si>
    <t>Internos
Secretaría de Familia: Durante este trimestre no se realizaron acciones</t>
  </si>
  <si>
    <t>Internos:
Secretaría de Familia: En la Secretaría de Familia se realiza en las 7 PP</t>
  </si>
  <si>
    <t>A.T. 800.000
A.S. 600.000</t>
  </si>
  <si>
    <t>A. C. 2
A. B. 1
A. G. 1
A. P. 1
A..T. 1
A. S. 1</t>
  </si>
  <si>
    <t>Externos
Alcaldía de Calarcá: Se programaron 2 Socialización Ruta de atención diseñada para casos de violencia de enero a marzo del año 2022. 
Alcaldía de Buenavista: Se han realizado campañas de sensibilización de prevención de violencia a la mujer y de género en las instituciones educativas con el apoyo de Comisaría de Familia, Personería municipal y secretaría de familia departamental. 
Alcaldía de Génova: durante el mes de enero se realizo campaña de sensivilizacion con los funcionarios de la alcaldia de Genova frente a la violencia intrafamiliar y las forma como se manifiesta
Alcaldía de Pijao: Taller de enfoque diferencial e interseccional
Alcaldía de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Alcaldía de Salento: Capacitacion sobre las diferentes formas de violencia contra las mujeres.</t>
  </si>
  <si>
    <t>Alcaldía de Calarcá
Alcaldía de Buenavista
Alcaldía de Génova
Alcaldía de Pijao
Alcaldía de Tebaida
Alcaldía de Salento</t>
  </si>
  <si>
    <t>Internos:
Secretaría de Familia: Durante este trimestre no se realizaron acciones</t>
  </si>
  <si>
    <t>Internos:
Secretaría de Familia: Se realizó fortalecimiento del tema de equidad de género al interior de las Fuerzas Militares el día 26 de Marzo (Octava Brigada)</t>
  </si>
  <si>
    <t>A.T. 800.000
A.S. 2.000.000</t>
  </si>
  <si>
    <t>A. C. 2
A. B. 1
A. G. 1
A. P. 2
A.T. 1
A.S. 1</t>
  </si>
  <si>
    <t>Internos
Secretaría de Familia: Durante este trimestre no se realizaron acciones
Externos:
Personería de Calarcá: Se socializa y se activan las rutas de protección para mujeres victimas de los diferentes tipos de violencia.
Personería de Tebiada: la Personeria Municipal de la Tebaida,Quindio, aún no ha realizado la campaña de sensibilización de la ruta de atencion a mujeres victimas de las distintas violencias, pero se brinda las respectivas asesorias a la poblacion victimas del conflicto y en general a las mujeres que requieran de un acompañamiento permanente a la adopción e implementación de medidas de protección a favor de las mujeres que se encuentran en situación de riesgo, generando espacios de dialogo que permiten brindar asesorías a aquellas que lo requieran. 
Alcaldía de Calarcá: Se programaron 2 Socializaciones de las rutas de atención a mujeres víctimas de las distintas violencias con los funcionarios públicos del municipio.  de enero a marzo del año 2022. 
Alcaldía de Buenavista: Creada red de instituciones con competencia en el tema para prevención, atención y protección oportuna
Alcaldía de Génova: Durante el mes de marzo se realizo campaña de las rutas de atencion por medio de actividad que prevenga la violencia contra la mujer y la denuncia oportuna en caso de ser victima.
Alcaldía de Pijao: 1. Taller Desmitificacion de la violencia
2. Taller sensibilizacion y socializacion ruta antidiscriminacion
Alcaldía de Tebaida: El día 08 de marzo a las 9:00 am al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 grupo de jóvenes Civicos, Comisaria de Familia,  Dirección Administrativa de Salud y Dirección Administrativa de Servicios Sociales.
Alcaldía de Salento  autoevaluación sobre frases como :"los hombres son jefe son cabeza del hogar" "los hombre de verdad son capaces de controlar a sus mujeres "una buena esposa obedese a su esposo, aunque no este de acuerdo con él"los hombres que golpean a las mujeres por su forma de vestir"</t>
  </si>
  <si>
    <t>Secretaría de Familia
Personería de Calarcá
Personería de Tebiada
Alcaldía de Calarcá
Alcaldía de Buenavista
Alcaldía de Génova
Alcaldia de Pijao
Alcaldía de Tebaida
Alcaldía de Salento</t>
  </si>
  <si>
    <t>S. F. 1
A. B. 1
A.T. 1</t>
  </si>
  <si>
    <t>Internos:
Secretaría de Familia: La Jefatura de la Mujer y la Equidad a través de la Secretaría de Familia da cumplimiento a través del Consejo Departamental de Mujeres Decreto 015/2014
Externos:
Personería de Calarcá: No se implementa en el municipio politica publica de equidad de genero.
Personería  de Tebaida: la Personeria Municipal esta presta a  asisitir a los comites que requieran de nuestra colaboración 
Alcaldía de Calarcá: No se tiene programada esa actividad en este semestre.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t>
  </si>
  <si>
    <t>Secretaría de Familia
Personería de Calarcá
Personería de Tebaida
Alcaldía de Calarcá
Alcaldía de Buenavista
Alcaldía de Génova
Alcaldía de Tebaida
Alcaldía de Salento</t>
  </si>
  <si>
    <t>S.F. 1
A.T. 1</t>
  </si>
  <si>
    <t>Internos
Secretaría de Familia: La Jefatura de la Mujer y la Equidad a través de la Secretaría de Familia da cumplimiento a través del Consejo Departamental de Mujeres Decreto 015/2014
Alcaldía de Calarcá: No se tiene programada esa actividad en este semestre. 
Alcaldía de Buenavista: Convocatoria para la reactivación del Consejo Territorial de Mujeres del Municipio de Buenavista. En el mes de abril de 2022 se tiene programada la reunipon para iniciar con el proceso de reactivación.
Alcaldía de Génova: Durante estre primer trimestre esta accion no se ha realizado en el municipio de Genova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de La Tebaida´, se encuentra en etapa de evaluacion.
Alcaldía de Salento: Capacitaciones en derechos y deberes de las mujeres,</t>
  </si>
  <si>
    <t xml:space="preserve">Secretaría de Familia
Alcaldía de Calarcá
Alcaldía de Buenavista
Alcaldía de Génova
Alcaldía de Pijao
Alcaldía Tebaida
Alcaldía de Salento
</t>
  </si>
  <si>
    <t>LOGROS ALCANZADOS 2021</t>
  </si>
  <si>
    <t>META 2021</t>
  </si>
  <si>
    <t xml:space="preserve">Externos: 
SENA: se han atendido con corte  a junio 69.641 mujeres en formación profesional integral. </t>
  </si>
  <si>
    <t>4
11</t>
  </si>
  <si>
    <t>23945642
196405887</t>
  </si>
  <si>
    <t>Externos: 
SENA: proyectos productivos con enfoque diferencial atendidos desde el programa de atención a población víctima y vulnerable, se han asesorado 4 mujeres víctimas emprendedoras. 
Internos: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73 desembolsos para capital de trabajo (Multidestino, transformación y comercialización) y mujer micro- empresaria 
24 en gestión comercial y trámite para capital de trabajo (Multidestino, transformación y comercialización)
28 pendientes por score para capital de trabajo (Multidestino, transformación y comercialización) y microcrédito 
34 No viables para capital de trabajo (Multidestino, transformación y comercialización) 
Secretaría de Agricultura: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realizo asistencia en el primer trimestre,</t>
  </si>
  <si>
    <t>SENA
Secretaría de Turismo
Secretaría de Agrocultura</t>
  </si>
  <si>
    <t>Internos:
Secretaría de Turismo: No se realizaron avances de actividades en este indicador para este segundo semestre.</t>
  </si>
  <si>
    <t>3000000
3000000</t>
  </si>
  <si>
    <t>750000
1500000</t>
  </si>
  <si>
    <t>Internos:
Secretaría de Turismo: El 18 de abril de 2022, se Brindó apoyo a veinte tres (23) emprendedoras de los diferentes municipios en asistencia técnica de talleres dirigidos a mejorar los mecanismos de mercadeo.</t>
  </si>
  <si>
    <t>Externos:
SENA: no tiene contabilizada esta actividad. 
Internos:
Secretaría de Turismo: No se realizaron avances de actividades en este indicador para este segundo semestre.</t>
  </si>
  <si>
    <t xml:space="preserve">Internos:
Secretaría de Turismo: La Secretaria de Turismo, Industria y Comercio informa que este indicador no es competencia de nuestras dependencias
</t>
  </si>
  <si>
    <t xml:space="preserve">Externos:
SENA: no tiene contabilizada esta actividad. 
Internos:
TIC:  dentro de los programas de educación informal del modelo integrador de la Secretaria Tic del Departamento del Quindío, cumpliendo con el Indicador de la Meta del Plan de Desarrollo Departamental 2020-2023 "TU y YO " Somos Quindío
Mujeres Tic: 280 Personas Capacitadas
Secretaría de Familia - Jefatura de la Mujer y la Equidad: Se realizó Capacitación sobre el uso adecuado de redes
</t>
  </si>
  <si>
    <t>SENA
Secretaría de Familia - Jefatura de la Mujer y la Equidad</t>
  </si>
  <si>
    <t xml:space="preserve">Externos:
SENA: desde el programa de Sena emprende Rural se atiende mujeres cafeteras en promedio 84 mujeres en los 12
 municipios y se tiene la alianza productiva en el área avícola en el municipio de Córdoba, específicamente en 
gallinas ponedoras con 37 mujeres. </t>
  </si>
  <si>
    <t xml:space="preserve">Externos:
SENA:  cuenta con el programa Sena emprende rural Este programa desarrolla procesos de formación y fortalecimiento empresarial y/o comunitario rural mediante 2 rutas de atención, que se encuentran enmarcadas en los principios de economía familiar:  
-Emprendimiento Rural: generación y fortalecimiento de emprendimientos con enfoque en autoconsumo y negocios rurales. 
-Empleabilidad en Ocupaciones Rurales: formación para la especialización en competencias técnicas operativas en actividades del sector rural. 
Con corte a mayo el programa SENA Emprende Rural ha atendido a 34.231 mujeres.
Internos:
Secretaría de Agricultura: 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ASOCIACION AGROPLATANERA DEL CACIQUE CALARCÁ, quedando pendiente  el   Convenio No. 080-2021 con la ASOCIACIÓN DE RELEVO GENERACIONAL DEL CAMPO ARMENIA – ASORGEC .
</t>
  </si>
  <si>
    <t>SENA
Secretaría de Agricultura</t>
  </si>
  <si>
    <t xml:space="preserve">Externos: 
CRQ: Refiere que no es competencia de la institución
SENA: no tiene contabilizada esta actividad. </t>
  </si>
  <si>
    <t>CRQ
SENA</t>
  </si>
  <si>
    <t>Internos:
Secretaría de Agricultura: En el segundo  trimestre del año 2022, se logró realizar un acompañamiento a (5) cinco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t>
  </si>
  <si>
    <t>Internos:
Secretaría de Agricultura: Se beneficiaron 47 unidades productivas. en las asociaciones: ASOCIACION LA MARIELA Y ASOVIP en el municipio de PIJAO, donde se desarrollaron actividades para el Fomento de la agricultura campesina familiar y comunitaria, en busca de la seguridad y soberanía alimentaria y nutricion</t>
  </si>
  <si>
    <t>10000000
10000000</t>
  </si>
  <si>
    <t>3500000
5000000</t>
  </si>
  <si>
    <t xml:space="preserve">Externos:
SENA: ha atendido 8.820, mujeres desplazadas por la violencia,  en formación complementaria, titulada y ampliación de cobertura. 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</si>
  <si>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 xml:space="preserve">Externos:
Ministerio del Trabajo: Tomando en cuenta la integracion en los planes de trabajo liderados por el MINTRABAJO dentro de los que encontramos la Subcomision Departamental de Concertacion de Politica Salarial y Laboral (SDCPSL) y el Subcomite de Gestion y Desempeño del Sector Trabajo (SGDST) en asocio con el Grupo de Asistencia Tecnica Territorial y en la que se evidencia la integracion institucional, fueron realizadas las siguientes actividades en el II TRIMESTRE del 2022:
1. 20/05/2022: Incentivos para la Generacion de Empleo, dentro de los que son socializados los correspondiente a las mujeres victimas de la violencia. 
2. 26/05/2022: Incentivos para la generación de empleo -tributario y económicos para jóvenes, mujeres, personas mayores, mujeres victima violencia, PCD y personas en edad de pensión. 
Internos:
Secretaría de Turismo: La Secretaria de Turismo, Industria y Comercio informa que este indicador no es competencia de nuestras dependencias
Secretaría de Familia - Jefatura de la Mujer y la Equidad: Excede la misionalidad 
</t>
  </si>
  <si>
    <t>Ministerio del Trabajo
Secretaría de Turismo
Secretaría de Familia - Jefatura de la Mujer y la Equidad</t>
  </si>
  <si>
    <t>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 de esta manera se hace necesario exaltar lo siguiente: 
1. Segun la informacion recopilada desde el Area de Atencion al Ciudadano y Tramite (GACYT) para el II TRIMESTRE del año 2022, se atendieron 143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72 audiencias de conciliacion presentada por mujeres. 
b. 6 investigaciones administrativas laborales en la cual las querellas fueron presentadas por mujeres. 
e. 3 presuntas situaciones de acoso laboral radicadas por mujeres.</t>
  </si>
  <si>
    <t>Ministerio del Trabajo</t>
  </si>
  <si>
    <t>Internos: 
Secretaria de Turismo: La Secretaria de Turismo, Industria y Comercio informa que este indicador no es competencia de nuestras dependencias
Secretaría de Familia - Jefatura de la Mujer y la Equidad: La Red Unidos actualmente no se encuentra funcionando</t>
  </si>
  <si>
    <t>Secretaría de Turismo
Secretaría de Familia - Jefatura de la Mujer y la Equidad</t>
  </si>
  <si>
    <t xml:space="preserve">Externos:
SENA: no tiene contabilizada esta actividad. 
Internos:
Secretaría de Turismo: La Secretaria de Turismo, Industria y Comercio informa que este indicador no es competencia de nuestras dependencias
Secretaría de Familia - Jefatura de la Mujer y la Equidad: Excede la misionalidad 
</t>
  </si>
  <si>
    <t>SENA
Secretaría de Turismo
Secretaría de Familia - Jefatura de la Mujer y la Equidad</t>
  </si>
  <si>
    <t xml:space="preserve">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Sin embargo en el marco de la socializacion de la beneficios tributarios se hace relacion a las cifras expedidas por la DIAN en cuento a la aplicacion del Decreto 2733 con corte al año 2019, siendo importante destacar que en el Departamento del Quindio no reposan datos de haber adquirido este beneficio por algunas de las entidades del Departamento del Quindio. 
Internos:
Secretaría de Turismo: La Secretaria de Turismo, Industria y Comercio informa que este indicador no es competencia de nuestras dependencias
</t>
  </si>
  <si>
    <t>Ministerio del Trabajo
Secretaría de Turismo</t>
  </si>
  <si>
    <t xml:space="preserve">Internos:
Secretaría de Salud: El programa de maternidad segura atraves de su gestión en equipo, en este primer trimestre  año-2022,  logro la disminución del embarazo en adolescente a 14,%,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</si>
  <si>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Internos:
Secretaría de Salud:En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subcomite de ITS VIH SIDA Hepatitis B C y se socializó el plan de acción. Se realizó capacitación con prestadores de diferentes IPs del departamento del Quindío respecto certificación en pruebas rapidas de VIH Sifilis Hepatitis B C. Se realizarón 16 auditorias  entre IPS y  EAPB de seguimiento de la calidad de atención de pacientes con VIH Hepatitis B C. talleres educativos en temas de salud sexual y reproductiva  en estudiantes de octova grado y decimo gradoen 76 estudiantes. Se realizó actividad educativa en temas de salud sexual y reproductiva en 35 personas del barrio la julia del municipio de montenegro.</t>
  </si>
  <si>
    <t>Internos:
Secretaría de Familia - Jefatura de la Mujer y la Equidad: Excede la Misionalidad</t>
  </si>
  <si>
    <t>Secretaría de Familia - Jefatura de la Mujer y la Equidad</t>
  </si>
  <si>
    <t>Internos:
Secretaría de Familia - Jefatura de la Mujer y la Equidad: La jefatura realizo acompañamiento a los procesos organizativos de mujeres en el departamento bajo la perspectiva de género y enfoque diferencial. Municipio Buenavista</t>
  </si>
  <si>
    <t xml:space="preserve">Internos:
Secretaría de Familia - Jefatura de la Mujer y la Equidad Consejo Departamental cuenta con la incorporación de todos los sectores ordenanza 015 /2014 </t>
  </si>
  <si>
    <t>Internos:
Secretaría del Interior: 1 jornada de capacitación realizada</t>
  </si>
  <si>
    <t xml:space="preserve">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</si>
  <si>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Externos:
Alcaldía Salento: El día 6 de abril de 2022 la administración municipal adelanta campaña para la visualización y sensibilización de las mujeres del municipio para que participen del consejo consultivo de mujeres
Alcaldía de Buenavista: Durante el período no realizaron acciones
Alcaldía de Montenegro.  Durante el período no realizaron acciones
Personería Salento: El día 6 de abril de 2022 la administración municipal adelanta campaña para la visualización y sensibilización de las muejeres del municipio para que participen del consejo consultivo de mujeres.</t>
  </si>
  <si>
    <t>Alcaldía de Salento
Alcaldía de Buenavista
Alcaldía de Montenegro
Personería  Salento</t>
  </si>
  <si>
    <t>Internos:
Secretaría de Familia - Jefatura de la Mujer y la Equidad: se da cumplimiento a través del Consejo Departamental</t>
  </si>
  <si>
    <t xml:space="preserve">Interior:
Secretaría de Cultura: Desde la secretaria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</si>
  <si>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Externos:
Defensoría del Pueblo: Refiere que no es su competencia</t>
  </si>
  <si>
    <t>Internos: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y Génova</t>
  </si>
  <si>
    <t>Internos:
Secretaría de Familia - Jefatura de la Mujer y la Equidad: campaña de reflexión y  transformacion de valores machistas y sexistas en los hombres como agenciadores de la convivencia pacífica entre hombres y mujeres en los ambitos públicos y privados.</t>
  </si>
  <si>
    <t>Externos
Defensoría del Pueblo: Refiere que no es su competencia
Internos
Secretaría de Familia - Jefatura de la Mujer y la Equidad: 100%  de tipos de conflictos  identificados</t>
  </si>
  <si>
    <t>Defensoria del Pueblo
Secretaría de Familia - Jefatura de la Mujer y la Equidad</t>
  </si>
  <si>
    <t>Internos
Secretaría de Familia - Jefatura de la Mujer y la Equidad: Excede la misionalidad</t>
  </si>
  <si>
    <t>Externos:
Defensoría del Pueblo: Refiere que no es su competencia
Internos:
Secretaría del Interior: 1 campaña realizada</t>
  </si>
  <si>
    <t>Defensoria del Pueblo
Secretaría del Interior</t>
  </si>
  <si>
    <t xml:space="preserve">Externos:
Defensoría del Pueblo: Refiere que no es su competencia
Internos:
Secretaría del Interior: 12 asistencias tecnicas </t>
  </si>
  <si>
    <t xml:space="preserve">Externos:
Personería de Calarcá: Se cumplen las funciones de la personeria frente a asesoramiento sobre los derechos que le asisten a dicha población.
Personería de Tebiada: La Personeria siempre estará dispuesta a la divulgacion,experiencias, e iniciativas para la construción de Paz, participación
Alcaldía de Calarcá: No se tiene programada esa actividad en este semestre.
Alcaldía de Buenavista: Acompañamiento permanente por medio del enlace de las juntas de acción comunal, 11 presidenteas de las juntas de acción comunal son mujeres del municipio.
 Capacitar a las mujeres víctimas en actividades que sean sostenibles en el tiempo y que les permita mejorar sus ingresos y su calidad de vida. (4 actividades trimestral dirigidas a las mujeres que hacen parte de la población víctima).
 Participación de las mujeres víctimas en las instancias de planificación, implementación y seguimiento de los Planes Integrales y toma de decisiones (Mesa de Participación de población Víctima).
Alcaldía de Génova: Esta Actividad se realizo el 25 de marzo una marcha pasifica con todas las instituciones del municipio donde se dignifico la mujer como actor importante de la sociedad y donde se rechazo cualquier tipo de violencia donde se Documento y divulgo las experiencias e iniciativas de construccion de paz
Alcaldía de Pijao 1. Participacion ante el consejo de paz del municipio, por la representante de mujeres.
2. Proyecto de acuerdo del Consejo Municipal de Mujeres.
3. Socializacion de normativa  de 1257 de 2008 y medidas de proteccion. 
4. Socializacion casa de mujeres empoderadas.
Alcaldía de Tebaida: en este trimestre no se trabajo esta actividad
</t>
  </si>
  <si>
    <t>Personería de Calarcá
Personería de Tebaida
Alcaldía de Calarcá
Alcaldía de Buenavista
Alcaldía de Génova
Alcaldía de Pijao
Alcaldía de Tebaida
Alcaldía de Salento
Personería de Salen</t>
  </si>
  <si>
    <t>Externos:
Alcaldía de Buenavista: Durante el período no realizaron acciones
Alcaldía Tebaida: Durante el período no realizaron acciones
Alcaldía de Montenegro.  Durante el período no realizaron acciones
Defensoría del Pueblo: Refiere que no es su competencia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Alcaldía de Salento: Capacitación a la asociacion de victimas donde la mayoria son mujeres en temas de particiapción en el consejo de paz del municipio.
5. Emprendimiento y liderazgo con las asociaciones</t>
  </si>
  <si>
    <t>Alcaldía de Buenavista
Alcaldía de Tebaida
Alcaldía de Montenegro
Defensoría del Pueblo
Personería de Salento</t>
  </si>
  <si>
    <t>3000000
2855000</t>
  </si>
  <si>
    <t>Externos:
Defensoría del Pueblo: Refiere que no es su competencia
Internos
Secretaría de Familia - Jefatura de la Mujer y la Equidad: Excede la misionalidad</t>
  </si>
  <si>
    <t>Externos
Defensoría del Pueblo: Refiere que no es su competencia</t>
  </si>
  <si>
    <t>Externos:
Ministerio del Trabajo: Durante el período no se realizaron acciones</t>
  </si>
  <si>
    <t>Externos:
Ministerio del Trabajo: Durante el período no se realizaron acciones
Internos
Secretaría de Familia - Jefatura de la Mujer y la Equidad: Realizó una asesoría sobre el plan estratégico de acoso laboral y sexual</t>
  </si>
  <si>
    <t>Ministerio del Trabajo
Secretaría de Familia - Jefatura de la Mujer y la Equidad</t>
  </si>
  <si>
    <t>Externos
Defensoría del Pueblo: Refiere que no es su competencia
Internos
Secretaría de Familia - Jefatura de la Mujer y la Equidad: Excede la misionalidad</t>
  </si>
  <si>
    <t>Externo:
Defensoría del Pueblo: Refiere que no es su competencia</t>
  </si>
  <si>
    <t>Internos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t>
  </si>
  <si>
    <t>361000
720000</t>
  </si>
  <si>
    <t>Externos:
Defensoría del Pueblo: Refiere que no es su competencia
Internos
Secretaría de Familia - Jefatura de la Mujer y la Equidad:  3 asesorías realizadas (Armenia, Calarcá, Circasia), sobre capacitaciones de las Unidades de Justicia y Paz</t>
  </si>
  <si>
    <t>Externos:
Defensoría del Pueblo: Refiere que no es su competencia
Internos
Secretaría de Familia  La Jefatura de la Mujer y Equidad: Excede la Misionalidad</t>
  </si>
  <si>
    <t>Defensoria del Pueblo
Secretaría de Familia  La Jefatura de la Mujer y Equidad</t>
  </si>
  <si>
    <t xml:space="preserve">Internos:
Secretaría de Familia  La Jefatura de la Mujer y Equidad:  asesorías al Programa Casas de Justicia en la Línea Estratégica de violencia basada en género </t>
  </si>
  <si>
    <t>Secretaría de Familia  La Jefatura de la Mujer y Equidad</t>
  </si>
  <si>
    <t xml:space="preserve">Internos:
Secretaría de Salud: El programa Convivencia Social y Salud Mental realiza asistencias tecnicas en temas de normatividad vigente para violencias de género a las instituciones que tienen competencia en la atencion a las victimas.
Se realiza gestion del riesgo individual semanal  a los casos de violencia de género ingresados en la plataforma SIVIGILA 
Se realizan reuniones periodicas con los planes locales de salud para tratar los casos que han generado barreras </t>
  </si>
  <si>
    <t xml:space="preserve">Internos
Secretaría de Familia - Jefatura de la Mujer y la Equidad: Excede la Misionalidad
</t>
  </si>
  <si>
    <t>Internos: 
Secretaría de Familia - Jefatura de la Mujer y la Equidad: Campaña de reflexión, reconocimiento y autocrítica para los servidores y funcionarios públicos</t>
  </si>
  <si>
    <t>Internos: 
Secretaría de Familia - Jefatura de la Mujer y la Equidad: Se Incorpora el enfoque de género en las 7 políticas publicas de la Secretaría de Familia</t>
  </si>
  <si>
    <t>Secretaría de Familia - Jefatura de la Mujer y la Equidad:</t>
  </si>
  <si>
    <t>Externos:
Alcaldía de Salento y Personería de Salento: realizo la campaña nuevas masculinidades para evitar la violencia contra la mujer en la institucion educativa Boquia con docentes en calidad de servidores publicos y estudiantes 
Alcaldía de Buenavista: Durante el período no realizaron acciones
Alcaldía de Tebaida: Durante el período no realizaron acciones
Alcaldía de Montenegro.  Durante el período no realizaron acciones
Defensoría del Pueblo: Refiere que no es su competencia</t>
  </si>
  <si>
    <t>Alcaldía de Salento
Alcaldía de Buenavista
Alcaldía de Tebaida
Alcaldía de Montenegro
Defensoría del Pueblo
Personería de Salento</t>
  </si>
  <si>
    <t>Externos:
Alcaldía de Buenavista: Durante el período no realizaron acciones
Alcaldía de Tebaida:  Durante el período no realizaron acciones
Alcaldía de Montenegro.  Durante el período no realizaron acciones
Defensoría del Pueblo: Refiere que no es su competencia
Personería de Salento: Se realizo la campaña de socialización de la rutas de atención para las mujeres victimas de violencia con el mujeres madres que pertenecen al programa de cero a siempre de bienestar familiar en el barrio frailejones</t>
  </si>
  <si>
    <t>Externos:
Alcaldía de Buenavista: Durante el período no realizaron acciones
Alcaldía de Tebaida:  El Municipio cuenta con un Consejo Consultivo de Mujer y Género,el cual se capacita y realiza seguimiento a la  Política Pública municipal 
Alcaldía de Montenegro.  Durante el período no realizaron acciones
Defensoría del Pueblo: Refiere que no es su competencia
Personería de Salento: Se realizo en compañía del secretario de servicios sociales, el enlace mujer del municipio, comisaria de familia y personería el comité para dar seguimiento a la implementación de la politica de genero.
Internos: 
Secretaría de Familia - Jefatura de la Mujer y la Equidad: Se realiza a través del Consejo Departamental de Mujeres</t>
  </si>
  <si>
    <t>Alcaldía de Buenavista
Alcaldía de Tebaida
Alcaldía de Montenegro
Defensoría del Pueblo
Personería de Salento
Secretaría de Familia - Jefatura de la Mujer y la Equidad:</t>
  </si>
  <si>
    <t>Externos:
Alcaldía de Filandia se ha promovido la participacion de las mujeres al Consejo Comunitario de Mujeres  como unica instancia de veeduria de la politica publica de equidad de genero, lo anterior a traves de ejercicios informativos donde se da a conocer el objetivo del consejo y la importancia de que cada sector tenga una representacion 
Alcaldía de Salento: Durante el período no realizaron acciones
Alcaldía de Buenavista: Durante el período no realizaron acciones
Alcaldía de Tebaida: El Municipio cuenta con un Consejo Consultivo de Mujer y Género, el cual se capacita y realiza seguimiento a la  Politica Pública, actualmente la Política Publica de La Tebaida, se encuentra en etapa de evaluacion.
Alcaldía de Montenegro.  Durante el período no realizaron acciones
Personería de Salento: Durante el período no realizaron acciones
Internos: 
Secretaría de Familia - Jefatura de la Mujer y la Equidad: Se realiza a través del Consejo Departamental de Mujeres</t>
  </si>
  <si>
    <t>Alcaldía de Filandia
Alcaldía de Salento 
Alcaldía de Buenavista
Alcaldía de Tebaida
Alcaldía de Montenegro
Personería de Salento
Secretaría de Familia - Jefatura de la Mujer y la Equidad:</t>
  </si>
  <si>
    <t>META 2022</t>
  </si>
  <si>
    <t>META
% AVANCE</t>
  </si>
  <si>
    <t xml:space="preserve">OBSERVACIONES DIRECTORA  </t>
  </si>
  <si>
    <t>Externos:
Indeportes: Se realizaron diferentes actividades que promovian espacios recreativos, deportivos y de actividad física en mujeres de diferentes edades, como Programa Hábitos y Estilos de Vida  Saludable y atención de grupos regulares y no regulares con actividad fisica dirigida, así como tambien ciclovía.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mensual a 34 deportistas mujeres de alto rendimiento y con asistencia técnica (Valor corresponde a 70% del total del programa 01 y el 50% del programa 02)</t>
  </si>
  <si>
    <t>LOGROS ALCANZADOS 2022</t>
  </si>
  <si>
    <t>Secretaríade Planeación 
Secretaría de Turismo</t>
  </si>
  <si>
    <t>4000000
4000000</t>
  </si>
  <si>
    <t>1000000
4000000</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</si>
  <si>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Del 18 al 22 de agosto de 2022 se realizó la octava versión de la feria regional especial expo eje café con alcance nacional para fomentar el relacionamiento y el acceso a nuevos mercados de los emprendedores y empresarios del sector cafetero y otros sectores del departamento del Quindío, donde participaron catorce asociaciones de mujeres cafeteras (Se realizó la octava versión de la Feria Regional Especial, Asociación de Mujeres Caficultoras Barcelona y Travesías, Asociación De Mujeres Cafeteras Chapolera Calarqueña, Asociación Paraíso de Mujer, Asociación de Mujeres Encanto Cafetero, Asociación De Mujeres Cafeteras de Córdoba, Asociación Mujeres Cafeteras de Filandia, Asociación Mujeres Cafeteras de Génova, Asociación Mujeres Cafeteras de Quimbaya, Asociación Mujeres Cafeteras de La Tebaida, Herencia Campesina -Calarca-, Asociación de Mujeres Cafeteras De Montenegro, Asociación De Mujeres Cafeteras de Pijao, Asociación De Mujeres Cafeteras de Salento ), donde participaron noventa y ocho (98) asociadas, exponiendo y comercializando sus tasas de café </t>
  </si>
  <si>
    <t>$520.915.000
410752780</t>
  </si>
  <si>
    <t>$ 78.715.000
207765000</t>
  </si>
  <si>
    <t>10000000
62000000</t>
  </si>
  <si>
    <t>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Internos:
Secretaría de Turismo: La Secretaria de Turismo, Industria y Comercio informa que este indicador no es competencia de nuestras dependencias.</t>
  </si>
  <si>
    <t>Internos
Telecafé:  Programa de televisión: Sentidos del Eje (3 capítulos)</t>
  </si>
  <si>
    <t>Telecafé</t>
  </si>
  <si>
    <t>1
3</t>
  </si>
  <si>
    <t>C T 8
C C 6
C G  5
CQ 4</t>
  </si>
  <si>
    <t>CC 21627000
CG $4,695,000
10000000</t>
  </si>
  <si>
    <t>Externos:
Comisaría de Tebaida:  RECEPCION DE DENUNCIA POR VIOLENCIA INTRAFAMILIAR: 17                                  RECEPCION DE DENUNCIA POR VIOLENCIA CONTRA LA MUJER: 4                               REMISION A EPS POR DIFERENTES TIPOS DE VIOLENCIA: 20                                            REMISION A MEDICINA LEGAL POR VIOLENCIA INTRAFAMILIAR: 14                                               MEDIDAS DE PROTECCION: 46                          Asi mismo se ejecutaron 4 campañas de prevencion y oferta de servicios en las siguientes fechas:                                                 26 de abril del 2022 Campaña sobre prevencion de la violencia intrafamiliar con integrantes de la comunidad WONNAN.                         26 de mayo del 2022 Publicacion de campaña en la Facepage de la Comisaria de familia sobre "MITOS Y REALIDADES DE LA VIOLENCIA".                                      26 mayo del 2022 Campaña de prevencion por medio de socializacion de la ruta de atencion de violencia intrafamiliar con madres de la Fundacion Davida.                           09 de junio del 2022  Publicacion de poster en la Facepage de la Comisaria de familia sobre violencia de genero.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el compromiso de no violencia; También, dentro de las acciones realizadas se registro atención en Trabajo Social como visitas domiciliarias para identificar las condiciones habitracionales. Ésto se realiza con asistencia profesional como: atención personalizada Psicosocial en Prevención de la Violencia Intrafamiliar; en cuanto al área de Psicología se realiza asistencia profesional personalizada Psicologica en la Prevención de la Violencia Intrafamiliar; a su vez, se realizó asistencia en Gerontologia con asistencia profesional personalizada en Prevención a la Violencia Intrafamiliar.
Comisaria de Génova: *Acompañamiento psicologico.          *Campañas y charlas sobre violencia contra la mujer. *Procesos Administrativos de Restablecimientos de Derechos.                     *Recepción de denuncias. *Visitas. 
Comisaría de Quimbaya: ATENCIONES PSICOLIGICAS. - CAMPAÑAS DE PREVENCION EN LAS DIFERENTES INSTITUCIONES EDUCATIVAS. - ESCUELAS DE PADRES Y PROCESOS DE RESTABLECIMIENTO DE DERECHOS
Internos:
Secretaría de Familia - Jefatura de la Mujer y la Equidad: Se desarrolla a través del decreto 213/2022)</t>
  </si>
  <si>
    <t>Comisaría de Tebaida
Comisaría de Calarcá
ComisariadeGénova
Comisaría de Quimbaya
Secretaría de Familia - Jefatura de la Mujer y la Equidad</t>
  </si>
  <si>
    <t>Externos
Alcaldía de Montenegro: Se le dio cumplimiento a esta meta con la campaña titulada PREVENCIÓN DE ACOSO Y ABUSO LABORAL a los funcionarios pertenencientes a la Alcaldia Municipal por  parte de la Secretaría de Familia</t>
  </si>
  <si>
    <t>Alcaldía de Montenegro</t>
  </si>
  <si>
    <t>A.T. 800.000
AC 83200
AS 585000
AM 7.500.000</t>
  </si>
  <si>
    <t>1
3
1</t>
  </si>
  <si>
    <t>83200
585000
833000</t>
  </si>
  <si>
    <t>A.T. 800.000
AM 14100000</t>
  </si>
  <si>
    <t>A.T 800.000
AM 3.000.000</t>
  </si>
  <si>
    <t>1
1</t>
  </si>
  <si>
    <t xml:space="preserve">Secretaría  de Familia (Jefatura de la Mujer y la Equidad): </t>
  </si>
  <si>
    <t xml:space="preserve">Internos:
Secretaría de Familia (Jefatura de la Mujer y la Equidad): Durante este período no se avanzaron en acciones </t>
  </si>
  <si>
    <t>Secretaría de Familia (Jefatura de la Mujer y la Equidad</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</si>
  <si>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Durante este período no se adelantaron acciones</t>
  </si>
  <si>
    <t>Secretaríade Planeación 
Secretaría de Familia (Jefatura de la Mujer y la Equidad</t>
  </si>
  <si>
    <t>2885000
3300000</t>
  </si>
  <si>
    <t>Ministerio del Trabajo
Secretaría de Familia (Jeftura de la Mujer y la Equidad)</t>
  </si>
  <si>
    <t>642000
367000</t>
  </si>
  <si>
    <t>Secretaría de Familia (Jefatura de la Mujer y la Equidad)</t>
  </si>
  <si>
    <t>Externos:
Comisaría Filandia: En el mes de septiembre y en celebracion de la semana andina, la Comisaria de Familia municipal adelanto en tres instituciones educativas una jornada de prevencion del embarazo adolescente, enfocada  en la prevencion de las violencias de genero y sus respectivas rutas de atención.
Comisaría 1 Armenia: Se realiza campaña informativa de manera personal sobre la Ley 1257 de 2021, a las mujeres victimas de violencia en el contexto familiar, durante el mes de agosto y septiembre de 2022
Internos:
Secretaría de Familia (Jefatura de la Mujer y la Equidad: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t>
  </si>
  <si>
    <t xml:space="preserve">Comisaría Filandia
Comisaría 1 Armenia
Secretaría de Familia (Jefatura de la Mujer y la Equidad: </t>
  </si>
  <si>
    <t xml:space="preserve">Internos: 
Secretaría de Familia (Jefatura de la Mujer y la Equidad): La campaña se ha iniciado a través de procesos de sensibilización de la temática en Ejército </t>
  </si>
  <si>
    <t>% Avance</t>
  </si>
  <si>
    <t>Internos: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t>
  </si>
  <si>
    <t>Externos
Alcaldía  Buenavista: A la fecha no se han  avanzado  en  acciones ya que no se encuentra operando el Consejo de Mujeres.  
Internos:
Secretaría de Familia (Jefatura de la Mujer y la Equidad) Desde la Secretaría de Familia a través de la jefatura de la mujer y equidad se conformo el Consejo Departamental de mujeres bajo la Ordenanza 015 del 29 de Julio de 2014, donde se incorpora los diferentes enfoques diferenciales de las mujeres quindianas; así mismo desde el ente departamental se tiene  conocimiento que cada municipio mediante decreto tiene conformado la mesa municipal de mujeres con sus diferentes enfoques diferenciales.</t>
  </si>
  <si>
    <t>Alcaldía de Buenavista
Secretaría de Familia (Jefatura de la Mujer y la Equidad</t>
  </si>
  <si>
    <t>Externos
Alcaldía  Buenavista: A la fecha no se han  avanzado  en  acciones ya que no se encuentra operando el Consejo de Mujeres.  
Internos:
Secretaría de Familia (Jefatura de la Mujer y la Equidad) La Secretaría de Familia a través de la jefatura de la mujer y equidad tiene proyectado realizar un evento en el cual abarca el tema de liderazgo femenino con enfoque de género, el cual se encuentra en proceso de contratación.</t>
  </si>
  <si>
    <t>Alcaldía  Buenavista
Secretaría de Familia (Jefatura de la Mujer y la Equidad</t>
  </si>
  <si>
    <t>Externos
Alcaldía  Buenavista: A la fecha no se han  avanzado  en  acciones ya que no se encuentra operando el Consejo de Mujeres.  
Internos
Secretaría de Familia (Jefatura de la Mujer y la Equidad) Esta acción se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</si>
  <si>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Alcaldía  Buenavista
Secretaría de Familia (Jefatura de la Mujer y la Equidad)</t>
  </si>
  <si>
    <t xml:space="preserve">
11400000
10000000</t>
  </si>
  <si>
    <t>Internos
Secretaría de Familia (Jefatura de la Mujer y la Equidad: Durante este período no se adelantaron acciones
Externos:
Personería de Calarcá: No se cuenta en la Personería Municipal con campañas de promoción de derechos humanos de las mujeres, en medios de comunicación.</t>
  </si>
  <si>
    <t>Secretaría de Familia (Jefatura de la Mujer y la Equidad
Personería de Calarcá</t>
  </si>
  <si>
    <t>Internos
Secretaría de Familia (Jefatura de la Mujer y la Equidad): Durante este período no se adelantaron acciones
Externos:
Personería de Calarcá: No es competencia de la Personería Municipal.</t>
  </si>
  <si>
    <t>Internos
Secretaría de Familia (Jefatura de la Mujer y la Equidad): Durante este período no se adelantaron acciones
Externos:
Personería de Calarcá: No se conoce y no se ejecuta</t>
  </si>
  <si>
    <t>Internos
Secretaría de Familia (Jefatura de la Mujer y la Equidad): Se adelantaron acciones en articulación en salud para la identificacion de los tipos de conflictos que afectan a las mujeres del Departamento partiendo de la base del sistema de información de los diferentes actores responsables</t>
  </si>
  <si>
    <t>Externos
Alcaldía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Calarcá: No se cuenta con dicha información a la fecha, ya que no se cuenta con experiencias e iniciativas de construccipon de paz, por lo tanto no se reportan acciones.
Alcaldía de Montenegro: Durante este período no se realizaron accion</t>
  </si>
  <si>
    <t>Alcaldía de Salento
Alcaldía de Montenegro
Personería Salento
Personería de Calarcá</t>
  </si>
  <si>
    <t>Externos
Ministerio del Trabajo: Para el periodo objeto de seguimiento no fueron programadas actividades de sensibilizacion de esta indole. 
Internos:
Secretaría de Familia (Jefatura de la Mujer y la Equidad): se realizaron acciones de  sensibilización que den a conocer la normatividad que sanciona los delitos de acoso laboral y sexual, así como las herramientas para hacer efectiva dichas sanciones en el municipio de Filandia, Ejercito Nacional</t>
  </si>
  <si>
    <t>Externos
Ministerio del Trabajo: Para el periodo objeto de seguimiento no fueron programadas actividades de sensibilizacion de esta indole. 
Internos:
Secretaría de Familia (Jefatura de la Mujer y la Equidad): Acompañamiento del plan estratégico en su línea de prevención del acoso sexual y laboral acorde a la ley 1010, en articulación con la Secretaría Administrativa</t>
  </si>
  <si>
    <t>Internos:
Secretaría de Familia (Jefatura de la Mujer y la Equidad): Durante el perído no se adelantaron acciones
Externos:
Personería de Calarcá: No se cuenta con Asesorias de implementación del Decreto 4798 de 2011 en los proyectos pedagógicos.</t>
  </si>
  <si>
    <t>Secretaría de Familia (Jefatura de la Mujer y la Equidad)
Personería de Calarcá</t>
  </si>
  <si>
    <t>Internos:
Secretaría de Familia (Jefatura de la Mujer y la Equidad): Durante el perído no se adelantaron acciones</t>
  </si>
  <si>
    <t>Externos: 
Personería de Calarcá: No se cuenta con atenciones especializadas en relación a situacones de abusos sexual - no se han presentado en la Personería Municipal.</t>
  </si>
  <si>
    <t xml:space="preserve">Internos:
La Gobernación del Quindío a través de la Secretaría de Familia cuenta con el subsidio monetario para abarcar las medidas de atención establecidas en los literales a) y b) del artículo 19 de la Ley 1257 de 2008, de acuerdo a lo reglamentado por el Gobierno Nacional (Ministerios de Salud, Defensa y Justicia); cuando lo ordene la autoridad competente </t>
  </si>
  <si>
    <t>Secretaría de Familia (Jefatura de la  Mujer y la Equidad)</t>
  </si>
  <si>
    <t xml:space="preserve">Externos: 
DPS: Corolario de lo anterior y en virtud de la mencionada petición de diligenciar la (Matriz estratégica de Política Pública Departamental de Equidad de Genero MUJERES QUINDIANAS CONSTRUCTORAS DE FAMILIA PAZ Y TERRITORIO). Reiteramos, que, nuestras intervenciones en territorio, se realizan a través de programas y proyectos aprobados por el Departamento Nacional de Planeación (DNP) a nivel Nacional con sus correspondientes fichas de inversión.
Internos:
La secretaría de Familia no adelantó acciones durante este período </t>
  </si>
  <si>
    <t xml:space="preserve">DPS
Secretaría de Familia </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</si>
  <si>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100 desembolsos para capital de trabajo (Multidestino, transformación y comercialización) y mujer micro- empresaria 
Se entregaron Datáfonos a treinta y un (31)  mujeres emprendedoras del departamento, para promover el comercio electrónico y diversificar las formas de ventas de servicios y productos y así evitar la pérdida de oportunidades de ventas.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identificadas a (21) emprendimientos apoyados pertenecientes a mujeres cabeza de familia.
La secretaría de Familia no adelantó acciones durante este período 
</t>
  </si>
  <si>
    <t>Secretaríade Planeación 
Secretaría de Turismo
Secretaría de Familia</t>
  </si>
  <si>
    <t>Externos
SENA: el Sena no tiene contabilizada esta actividad</t>
  </si>
  <si>
    <t xml:space="preserve">Internos:
Secretaría de Turismo: La Secretaria de Turismo, Industria y Comercio informa que este indicador no es competencia de nuestras dependencias.
La secretaría de Familia no adelantó acciones durante este período </t>
  </si>
  <si>
    <t>Secretaría de Turismo
Secretaría  de Familia</t>
  </si>
  <si>
    <t xml:space="preserve">Internos
Secretaría TIC: Para el tercer trimestre de la vigencia 2022 se han capacitado 5615  personas 
dentro de los programas de educacion informal del modelo integrador de la Secretaria Tic del Departamento del Quindío, cumpliendo con el Indicador de la Meta del Plan de Desarrollo Departamnetal 2020-2023 "TU y YO " Somos Quindio.
Grupos Generacionales Modelo Integrador:
1. Mujeres Tic: 718 Personas Capacitadas
SENA: el Sena no tiene contabilizada esta actividad
La secretaría de Familia no adelantó acciones durante este período </t>
  </si>
  <si>
    <t>Secretaría TIC
SENA
Secretaría de Familia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</si>
  <si>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relación con los proyectos productivos con enfoque diferencial atendidos desde el programa de atención a población víctima y vulnerable, se han asesorado 4 mujeres víctimas emprendedoras</t>
  </si>
  <si>
    <t>Secretaríade Planeación 
Secretaría de Familia
SENA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</si>
  <si>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
Externos:
SENA En este item el SENA
cuenta con el programa Sena emprende rural Este programa desarrolla procesos de
formación y fortalecimiento empresarial y/o comunitario rural mediante 2 rutas de
atención, que se encuentran enmarcadas en los principios de economía familiar: Con
corte a agosto el programa SENA Emprende Rural ha atendido a 1.222 mujeres.</t>
  </si>
  <si>
    <t>Secretaríade Planeación 
Secretaría de Familia (Jefatura de la Mujer y la Equidad): 
SENA</t>
  </si>
  <si>
    <t>Internos:
Secretaría de Cultura:Desde la secretaría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cual las mujeres hacen parte importante en la estas dinámicas tradicionales. Se suscribio el Convenio Interadministrativo No. 026 de 2022 entre el Departamento del Quindío y el Municipio de Biuenavista por un valor de $10.000.000. el cual esta en proceso de adjudicacion del presupuesto al municipio 
Secretaría de Agricultura: 'Se recuperaron 16 Ha de barreras rompevientos, sembrando árboles en línea para evitar que los vientos afecten los cultivos, en el marco del  convenio entre el Comité Departamental de Cafeteros del Quindío y Gobernación del Quindío y se definieron las zonas a intervenir, dentro de este proyecto se tienen impactas mujeres como base del proceso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este ítem el Sena no tiene contabilizada esta actividad</t>
  </si>
  <si>
    <t>Secretaría de Cultura
Secretaría de Agricultura
Secretaría de Planeación 
Secretaría de Familia
SENA</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</si>
  <si>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t>
  </si>
  <si>
    <t>Secretaríade Planeación 
Secretaría de Familia</t>
  </si>
  <si>
    <t>Internos
La secretaría de Familia no adelantó acciones durante este período 
Externos
SENA el SENA ha atendido 14.648, mujeres desplazadas por la violencia, en formación complementaria, titulada y ampliación de cobertura.</t>
  </si>
  <si>
    <t>Secretaría de Familia 
SENA</t>
  </si>
  <si>
    <t xml:space="preserve">Externos
Ministerio del Trabajo: Tomando en cuenta la integracion en los planes de trabajo liderados por  MINTRABAJO dentro de los que encontramos la Subcomisión Departamental de Concertación de Política Salarial y Laboral (SDCPSL) y el Subcomité de Gestion y Desempeño del Sector Trabajo (SGDST) en asocio con el Grupo de Asistencia Tecnica Territorial y en la que se evidencia la integracion institucional, fueron realizadas las siguientes actividades en el III TRIMESTRE del 2022:a. 21/07/2022: Capacitación Licencia Parental y eliminación de la discirminación laboal
b.24/07/2022: Participación Celebraciòn Trabajador Rural. 
c. 28/07/2022: Charla trabajo forzoso-trata de personas. 
d.26/08/2022: Capacitación Equidad de genero-beneficios económicos-incentivos tributarios-formalización laboral-ecomia social y solidaria.
e.18/08/2022: Evento OIT mujeress cafeteras. f.15/09/2022 Derechos de la Población Vulnerable NARP           Personería Calarcá:No es competencia de la Personería Municipal.                 
Internos:
Secretaría de Turismo: La Secretaria de Turismo, Industria y Comercio informa que este indicador no es competencia de nuestras dependencias.
La secretaría de Familia no adelantó acciones durante este período </t>
  </si>
  <si>
    <t>Ministerio del Trabajo
Personería Calarcá
Secretaría de Turismo
Secretaría de Familia</t>
  </si>
  <si>
    <t xml:space="preserve">Internos:
Secretaría de Turismo: La Secretaria de Turismo, Industria y Comercio informa que este indicador no es competencia de nuestras dependencias
La secretaría de Familia no adelantó acciones durante este período 
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laboralesy segusocial, de esta manera se hace necesario exaltar lo siguiente: 
1. Segun la informacion recopilada desde el Area de Atencion al Ciudadano y Tramite (GACYT) para el III TRIMESTRE del año 2022, se atendieron 147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174 audiencias de conciliacion presentada por mujeres. 
b. 77 investigaciones administrativas laborales en la cual las querellas fueron presentadas por mujeres. 
C. 4  presuntas situaciones de acoso laboral radicadas por mujeres. 
</t>
  </si>
  <si>
    <t>Secretaría de Turismo
Secretaría de Familia
Ministerio del Trabajo</t>
  </si>
  <si>
    <t>Internos:
Secretaría de Turismo: La Secretaria de Turismo, Industria y Comercio informa que este indicador no es competencia de nuestras dependencias
La secretaría de Familia no adelantó acciones durante este período 
Externos:
SENA: podemos informar que
hasta el lll trimestre se han atendido 123.644 personas desplazadas, sin discriminar sexo</t>
  </si>
  <si>
    <t>Secretaría de Turismo
Secretaría de Familia
SENA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</si>
  <si>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La Secretaria de Turismo, Industria y Comercio informa que este indicador no es competencia de nuestras dependencias.
La secretaría de Familia no adelantó acciones durante este período 
Externos: 
SENA el Sena no tiene actividad</t>
  </si>
  <si>
    <t>Secretaríade Planeación 
Secretaría de Turismo
Secretaría de Familia
SENA</t>
  </si>
  <si>
    <t xml:space="preserve">Internos:
La secretaría de Familia no adelantó acciones durante este período </t>
  </si>
  <si>
    <t xml:space="preserve">Secretaríade Familia </t>
  </si>
  <si>
    <t xml:space="preserve">Internos
Secretaría del Interior Se realizo promocion de la vinculacion de las mujeres dentro de las estructuras de participacion desde el indole comunal 
La secretaría de Familia no adelantó acciones durante este período </t>
  </si>
  <si>
    <t xml:space="preserve">Externos:
Alcaldía  Buenavista: A la fecha no se han  avanzado  en  acciones ya que no se encuentra operando el Consejo de Mujeres.  
La secretaría de Familia no adelantó acciones durante este período </t>
  </si>
  <si>
    <t xml:space="preserve">Alcaldía  Buenavista
Secretaría de Familia </t>
  </si>
  <si>
    <t>Alcaldía  Buenavista
Secretaría de Familia</t>
  </si>
  <si>
    <t xml:space="preserve">Secretaría de Familia </t>
  </si>
  <si>
    <t xml:space="preserve">Internos:
Telecafé: Reemisión de tres progamas (Tierra de encanto, Hablameal oído y Sentidos del Eje) y una serie  (De donde vengo yo)
La secretaría de Familia no adelantó acciones durante este período 
</t>
  </si>
  <si>
    <t>Telecafé
Secretaría de Familia</t>
  </si>
  <si>
    <t xml:space="preserve">Externos
Alcaldía de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en articulación con la Personería 
Alcaldía de Montenegro: Durante este período no se realizaron acciones
Internos
La secretaría de Familia no adelantó acciones durante este período </t>
  </si>
  <si>
    <t>Alcaldía de Salento
Alcaldía Montenegro
Personería Salento
Secretaría de Familia</t>
  </si>
  <si>
    <t xml:space="preserve">Internos:
Secretaría de Cultura: La Secretaría de cultura realzia actividades con la población de mujeres desde difrentes enfoques uno de ellos es con la formación  artistica  en áreas de música, teatro, danza y artes plasticas de diferentes edades , y logramos impactar en este tercer trimestre un total de 502 mujeres , para un total de esta población atendida en los tres trimestres de  7.217
La secretaría de Familia no adelantó acciones durante este período </t>
  </si>
  <si>
    <t>Secretaría de Cultura
Secretaría de Familia</t>
  </si>
  <si>
    <t xml:space="preserve">Externos
Alcaldía  Buenavista: En el mes de septiembre se logra que contratista de la gobernación desde la oficina de la jefatura de Juventud el equipo femenino de mujeres del municipio inicie su entrenamiento con el acompañamiento deportivo, esto aporta al fortalecimiento técnico al deporte que vienen desarrollando diversas mujeres en el municipio. 
Internos: 
Secretaría de Cultura: En los procesos de promocion  de lectura y escritura, han participado en este tercer trimestre 3.142 mujeres para un acumuladon en los tres trimestres de  26.042 mujeres, desde difrentes espacios. 
Indeportes: 3 encuentros enfocados asomujer y deportes (igualdad y oportunidades), programa de mujer activa y mujer valiente y se ha propuesto acciones de la mujer en la politica publica del deporte, actividades con la universidad la grancolombia, talleres en defensa personal y de equidad y genero.
La secretaría de Familia no adelantó acciones durante este período </t>
  </si>
  <si>
    <t>Alcaldía  Buenavista
Secretaría de Cultura
Indeportes
Secretaría de Familia</t>
  </si>
  <si>
    <t xml:space="preserve">Internos: 
La secretaría de Familia no adelantó acciones durante este período </t>
  </si>
  <si>
    <t xml:space="preserve">Internos:
Secretaría de Cultura: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CONCERTACIÓNDE PROYECTOS ARTÍSTICOS Y CULTURALES EN EL DEPARTAMENTO DEL QUINDÍO AÑO 2022 Y SE DICTAN OTRAS DISPOSICIONES
La secretaría de Familia no adelantó acciones durante este período </t>
  </si>
  <si>
    <t xml:space="preserve">Internos:
Secretaría de Cultura: Secretaría de Cultura: Una vez El comité evaluador culmina el proceso de evaluación  de los proyectos elegibles en el marco del programa  de concertación y estímulos 2022.                                           El despacho del Señor Gobernador, profiere la Resolución 4810 del 05 de julio de 2022 "POR MEDIO DE LA CUALSE ADJUDICAN LOS ESTÍMULOS Y SE ORDENA EL PAGO A LOS GANADORES DE LA CONVOCATORIA DEL PROGRAMA DEPARTAMENTAL DE ESTÍMULOS A LA CREACIÓN, INVESTIGACIÓNY PRODUCCIÓN ARTÍSTICA DEL DEPARTAMENTO DEL QUINDÍO 2022"
La secretaría de Familia no adelantó acciones durante este período </t>
  </si>
  <si>
    <t xml:space="preserve">Externos:
Personería de Calarcá: No se tiena campaña de sensibilización y divulgación
Internos:
La secretaría de Familia no adelantó acciones durante este período </t>
  </si>
  <si>
    <t>Personería de Calarcá
Secretaría de Familia</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</si>
  <si>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</si>
  <si>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</si>
  <si>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Externos:
Personería de Calarcá: A la fecha no se cuenta con dicha información teniendo en cuenta que en el municipio de Calarcá actualmente se encuentra conformando el comité de paz. 
Internos:
La secretaría de Familia no adelantó acciones durante este período</t>
  </si>
  <si>
    <t>Internos
Secretaría del Interior: Se desarrollo Mesa de Trabajo con delegados de la Policia Nacional, con el fin de realizar la revisión y actualización anual al PISC, para garantizar la inclusión de la garantia de los derechos de las mujeres 
La secretaría de Familia no adelantó acciones durante este período 
Externos:
Personería de Calarcá: No es competencia de la Personería Municipal.</t>
  </si>
  <si>
    <t>Secretaría del Interior
Secretaría de Familia
Personería de Calarcá</t>
  </si>
  <si>
    <t xml:space="preserve">Externos:
Personería de Calarcá: No es competencia de la Personería Municipal.
Internos:
La secretaría de Familia no adelantó acciones durante este período </t>
  </si>
  <si>
    <t xml:space="preserve">Externos:
Personería de Calarcá: No se tiena campaña de sensibilización y divulgación.
Internos:
La secretaría de Familia no adelantó acciones durante este período </t>
  </si>
  <si>
    <t xml:space="preserve">Externos:
Personería de Calarcá: No se cuenta con dicha  acción.
Internos:
La secretaría de Familia no adelantó acciones durante este período </t>
  </si>
  <si>
    <t xml:space="preserve">Externos
Personería de Calarcá: No es competencia de la Personería Municipal.
Internos:
La secretaría de Familia no adelantó acciones durante este período </t>
  </si>
  <si>
    <t xml:space="preserve">Internos:
Secretaría de Familia (Jefatura de la Mujer y la Equidad): Durante el perído no se adelantaron acciones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</si>
  <si>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</si>
  <si>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</si>
  <si>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Personería de Calarcá
Secretaría  de Familia</t>
  </si>
  <si>
    <t xml:space="preserve">Internos:  
La secretaría de Familia no adelantó acciones durante este período </t>
  </si>
  <si>
    <t xml:space="preserve">Externos:
Comisaría Filandia Actualmente el municipio de filandia no cuenta con un comite que realice seguimiento a la implementacion de la ley 1257 de 2008.
Comisaría 1 Armenia: no se realizaron acciones durante el período 
Personería de Calarcá: No existe comité de seguimiento a la laey 1257 de 2008
Internos: 
La secretaría de Familia no adelantó acciones durante este período </t>
  </si>
  <si>
    <t>Comisaría Filandia
Comisaría 1 Armenia
Personería de Calarcá
Secretaría de Familia</t>
  </si>
  <si>
    <t xml:space="preserve">Externos:
Alcaldía de Calarcá:  Socialización de las rutas de atención a mujeres víctimas de las distintas violencias con los funcionarios públicos del municipio
Alcaldía de salento: por parte de la comisaria de familia se ha realizado la socializacion de las rutas de atención integral en violencia intrafamiliar a Mujeres, Niñas, Niños y adolescentes sobre la activación  y como pueden denunciar, en las escuelas deportivas, escuela de musica, padres de familia
Alcaldía de Montenegro: Se ha desarrollado campañas de prevención y socialización de ruta de atencion tanto en la parte administrativa como en las instituciones que la conforman.
Personería de Calarcá: No se cuenta con campañas
Internos:
La secretaría de Familia no adelantó acciones durante este período </t>
  </si>
  <si>
    <t>Alcaldía de Calarcá
Alcaldía de Salento
Alcaldía de Montenegro
Personería de Calarcá
Secretaría de Familia</t>
  </si>
  <si>
    <t xml:space="preserve">Externos
Alcaldía Salento Se realizo en compañía del secretario de servicios sociales, el enlace mujer del municipio, comisaria de familia y personería el comité para dar seguimiento a la implementación de la politica de genero.
Alcaldía de Montenegro: Durante este período no se realizaron acciones
Personería de Calarcá: Actualmente se encuetra implementando la politica de genero en el municipio de calarcá, no se han realizado seguimientos a la misma.
Internos:
La secretaría de Familia no adelantó acciones durante este período </t>
  </si>
  <si>
    <t>Alcaldía Salento
Alcaldía de Montenegro
Personería de Calarcá
Secretaría de Familia</t>
  </si>
  <si>
    <t xml:space="preserve">Externos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Internos:
La secretaría de Familia no adelantó acciones durante este período </t>
  </si>
  <si>
    <t xml:space="preserve">Alcaldía Salento
Alcaldía de Montenegro
Internos:
La secretaría de Familia no adelantó acciones durante este período </t>
  </si>
  <si>
    <t>4.800. 000</t>
  </si>
  <si>
    <t xml:space="preserve">
7.200.000</t>
  </si>
  <si>
    <t xml:space="preserve">
3014610101</t>
  </si>
  <si>
    <t xml:space="preserve">
2715943111</t>
  </si>
  <si>
    <t xml:space="preserve">
3.800.000</t>
  </si>
  <si>
    <t xml:space="preserve">
19,535,000</t>
  </si>
  <si>
    <t xml:space="preserve">
8,933,000</t>
  </si>
  <si>
    <t xml:space="preserve">$ 16. 667.360
</t>
  </si>
  <si>
    <t xml:space="preserve">SENA: Formaciones  complementarias y titulada, se atendieron a noviembre  11.224 mujeres en el departamento del Quindio
</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</si>
  <si>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Turismo: Para el cuarto trimestre de 2021, Se sigueron fortaleciendo  los emprendimientos identificados en los dos anteriores  trimestres a través de participación de eventos y ferias </t>
  </si>
  <si>
    <t xml:space="preserve">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
Durante el segundo trimestre del año 2021 se han capacitado a un total de 932 personas en tecnologías de la información y las comunicaciones a través del modelo integrador, de las cuales se capacitaro 177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
  </si>
  <si>
    <t>Secretaría de Familia a través de la Jefatura de la Mujer y la equidad realizó rueda de negocios en el Departamento</t>
  </si>
  <si>
    <t>Durante la Vigencia no se avanzaron en actividades</t>
  </si>
  <si>
    <t>Internos:
La Secretaría de Familia a través de la Jefatura de la Mujer y la equidad realizó encuentro Departamental de emprendimiento
Turismo: refiere que no es competencia de la Secretaría
Externos:
SENA: EXPOVIVU, FERIA DE
EXPOSICION DE POBLACIÓN
VÍCTIMA Y VULNERABLES 157
PERSONAS ATENDIDAS. 7
EMPRENDIMIENOS DE MUJERES</t>
  </si>
  <si>
    <t>La Secretaría de Familia a través de la Jefatura de la Mujer y la equidad realizó encuentro Departamental de emprendimiento
SENA: EXPOVIVU, FERIA DE EXPOSICION DE POBLACIÓN VÍCTIMA Y VULNERABLES 157 PERSONAS ATENDIDAS. 7 EMPRENDIMIENOS DE MUJERES</t>
  </si>
  <si>
    <t>La Secretaría de Familia a través de la Jefatura de la Mujer y la Equidad realizó socialización de la oferta institucional en eventos de Mujeres</t>
  </si>
  <si>
    <t>Internos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</si>
  <si>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</si>
  <si>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Internos:
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</si>
  <si>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</si>
  <si>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 xml:space="preserve"> CRQ ●Verificacion de criterios de negocios verdes a: Green Like y Granja la esperanza
●Apoyo para el fortalecimiento de los emprendimientos: Mujeres cafeteras de cordoba, Alimentos madre tierra de Calarcá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Secretaría de Agricultura: Dentro del proceso aun esta tendiente el convenio ha realizar con mujeres cafeteras, en propuestas productivas rurales
Agricultura: LA ASOCIACION  DE MUJERES CAFETERAS DE BUENAVISTA – PARAISO DE MUJER;  Convenio No.070-2021 
</t>
  </si>
  <si>
    <t>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
Secretaría de Agricultura: Se lograron impactar 655 mujeres en Organizaciones rurales consolidando programas de emprendimiento en actos administrativos.Finacieros,Comercial,  Economia Solidaria y/o Asociatividad, Formaloizacion, Tributaria.</t>
  </si>
  <si>
    <t>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</si>
  <si>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</si>
  <si>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 xml:space="preserve">Personeria Salento Se ha realizado proceso de acompañamiento con la administración municipal en la implementación de las acciones para elfortalecimiento economico de las mujeres. en el municipio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</si>
  <si>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</si>
  <si>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 xml:space="preserve">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
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Turismo: Para el cuarto trimestre de 2021; Con un total de ochenta y nueve (89) mujerees impactadas, se cerraron los ciclos de capacitación de talleres institucionales para la vigencia 2021, que se realizaron en diferentes municipios del deparamento.
</t>
  </si>
  <si>
    <t xml:space="preserve">Se han realizado procesos de acompamañamiento a 96 docentes de preescolar a través de talleres para el fortalecimiento de sus capacidades profesionales
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
</t>
  </si>
  <si>
    <t>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</si>
  <si>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los aspectos establecidos en la campaña Matrículate Pues en los 11 municipios del Quindío, en asocio con la Dirección de Calidad Educativa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</si>
  <si>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</si>
  <si>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
</t>
  </si>
  <si>
    <t xml:space="preserve">Se han realizado asistencias técnicas y talleres pedagogicos tratando temas de ITS, VIH, Heptitis B C, Derechos Sexuales y Reproductivos en los 11 municipios de Quindío en IPS, Planes Locales, Instituciones Comerciales, Estaciones de Policia.
Secretaría de Salud Departamental: 12 acciones de promoción y prevención en salud sexual y
reproductiva y Derechos sexuales y reproductivos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t>
  </si>
  <si>
    <t xml:space="preserve">Se continúan con estrategias encaminadas a la prevención de embarazos en adolescentes orientadas por la secretaria de familia y de salud del departamento en las instituciones educativas del departamento 
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</si>
  <si>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Secretaría de Salud 12 acciones de Fortalecimiento de la vigilancia en salud pública de las Infecciones de Transmisión Sexual (ITS) con enfoque diferencial y de género.</t>
  </si>
  <si>
    <t>Se realizó un comité para el abordaje de las Violencias de género y Sexual de NNAJ 
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Secretaría de Salud Departamental: 12 acciones atención a las mujeres víctimas de violencia</t>
  </si>
  <si>
    <t xml:space="preserve">Ananlisis situacional de informacion en Salud que es actualizada año a año (Documento ASIS)publicado en pagina Gobernacion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</si>
  <si>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</si>
  <si>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 xml:space="preserve">Programa Mecanismos de Dialogo formal
- Se asistió técnicamente  a los consejos consultivos de mujeres  en los municipios de Cordoba, Tebaida, Pijao, Filandia, Genova y Quimbaya , especificamnte
Programa Mecanismos de Dialogo formal
- Se asistió técnicamente  a los consejos consultivos de mujeres  en los municipios de Buenavista, La tebaida,  Motenegro, Circasia, salento, Calarca, Armenia, Quimbaya y al Consejo Departamental de Mujeres del Quindío
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
</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</si>
  <si>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</si>
  <si>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
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</si>
  <si>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 xml:space="preserve">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</si>
  <si>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t>
  </si>
  <si>
    <t xml:space="preserve">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
</t>
  </si>
  <si>
    <t xml:space="preserve">*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
Secretaría de Cultura: Se culmino a satisfacción el servicio de educación informal en áreas artísticas y culturales. </t>
  </si>
  <si>
    <t xml:space="preserve">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
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</si>
  <si>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 xml:space="preserve">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</si>
  <si>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El día 08 de marzo se realizo una jornada de dialogo la cual tuvo como objetivo principal  abordar temas que garanticen la promociòn y prevenciòn de los derechos de las mujeres en el territorio, desde las historias propias de las panelistas 
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
Personería de Calarcá: realizan las piezas publicitarias a que haya lugar, referente a la prevención y protección de la población y diferentes acciones relacionadas con las estrategias de la politica pública
Defensoría del Pueblo: Refiere que no es competencia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</si>
  <si>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
</t>
  </si>
  <si>
    <t xml:space="preserve">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t>
  </si>
  <si>
    <t>Se brindo asistencia tecnica a los 12 municipios del Departamento con el fin de realizar la instalación y operación del Comité Municipal de Paz, asi como la participación de las mujeres y el rol que representan en este espacio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t>
  </si>
  <si>
    <t>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
Alcaldía Salento:  celebracion del 
dia internacional de la mujer rural el dia 03 de 11 de 2022 en el municipio de Salento
Personería Calarcá: Se cumplen las funciones de la personeria frente a asesoramiento sobre los derechos que le asisten a dicha población.</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</si>
  <si>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</si>
  <si>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</si>
  <si>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t>
  </si>
  <si>
    <t>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</si>
  <si>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
Personería de Calarcá: Se realiza la respectiva atención y activación de ruta con las autoridades competentes de conformidad con los lineamientos de la 1257 de 2008</t>
  </si>
  <si>
    <t>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
secretaría de Salud : 9 Aplicación de protocolos de atención a víctimas de violencia de genero</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</si>
  <si>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</si>
  <si>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</si>
  <si>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 xml:space="preserve">Se  incorporó del enfoque de género en los planes de intervenciones colectivas, plan de seguridad y convivencia ciudadana en los siguientes municipios: Pijao, Filandia Tebaida Génova, Salento y Quimbaya.
ecretaria de Familia Departamental: La Secretaría de Familia dentro de las acciones que realiza de manera transversal es el enfoque diferencial e intersectorializadad en las politicas, planes programas y proyectos  de las Politicas Públicas 
Secretaria de Familia Departamental: La Secretaría de Familia dentro de las acciones que realiza de manera transversal es el enfoque diferencial e intersectorializadad en las politicas, planes programas y proyectos  de las Politicas Públicas </t>
  </si>
  <si>
    <t xml:space="preserve">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
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</si>
  <si>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 xml:space="preserve">Desde la Dirección de Desarrollo Humano y Fmilia construyo un plan de capacitación a funcionarios y contratistas que incluye el enfoque de género, el cual esta en implementación durante el periodo informado se realizaron jornadas en los municipios de Pijao y Circasia.
enfoque diferencial y de interseccionalidad a funcionarios y contratistas de la Gobernación del Quindío.
Capacitación en enfoque diferencial y de interseccionalidad a un grupo de contratistas de la alcaldía de La Tebaida.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
</t>
  </si>
  <si>
    <t xml:space="preserve">Secretaria de Familia Departamental: Desde  la Jefatura de la Mujer y la equidad se realizaron dos acciones con personal de las Fuerzas Militares y con las esposas de los Militares con el fìn  de abordad la  temàtica de violencia de gènero 
</t>
  </si>
  <si>
    <t>se realizaron en el primer trimestre 9 campañas las cuales se desarrollaron en diferentes sectores del municipio entre ellas instituciones educativas se conto con entrega de folletos, carteleras, juegos didacticos y publicaciones en redes sociales.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</si>
  <si>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 xml:space="preserve">El 10 de marzo se realizó la primera sesión del consejo consultivo de mujer y género con la atencion de reactivar durante este año el comité, repasar los lineamientos de la politica publica y enseñar las acciones de la matriz de seguimiento.  
</t>
  </si>
  <si>
    <t>El 10 de marzo se realizó la primera sesión del consejo consultivo de mujer y género con la atencion de reactivar durante este año el comité, repasar los lineamientos de la politica publica y enseñar las acciones de la matriz de seguimiento.  
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
ecretarìa de Familia Departamental: Mediante el Consejo Departamental de Mujeres dentro de las acciones concretas  es la realizaciòn del seguimiento a la Polìtica Pùblica de género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</si>
  <si>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Alcaldía Tebaida: el consejo recibio a satisfaccion la politica publica de mujer y genero </t>
  </si>
  <si>
    <t>287340887,37
23945642
23945642
125000000</t>
  </si>
  <si>
    <t>90320000
23945642
196405887
17959231
125000000</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</si>
  <si>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cumplir con la meta de apoyo financiero para la participación en ferias nacionales e internacionales, se realizó aporte a las siguientes ferias, mediante la subscripción de los siguientes convenios:
1.  No. 006 de 2022, Expo EJE CAFÉ 
2. No. 006 de 2022, IWCA, Mujeres cafeteras 
En donde la base de esta convocatoria fueron las mujeres que pertenecen a las tiendas de cafe mujer del departamento con un total de 124 mujeres.</t>
  </si>
  <si>
    <t>Secretaría de Planeación
Secretaría de Agricultura</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</si>
  <si>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t>
  </si>
  <si>
    <t>Secretaría de Planeación</t>
  </si>
  <si>
    <r>
      <t xml:space="preserve">Internos
Secretaría de Turismo
El 5,12 y 19 de marzo de 2022, Se realizó vitrina comercial en el Centro Comercial Unicentro donde participaron 18 emprendedores. De los cuales tres fueron mujeres 
</t>
    </r>
    <r>
      <rPr>
        <sz val="11"/>
        <color rgb="FFFF0000"/>
        <rFont val="Calibri"/>
        <family val="2"/>
        <scheme val="minor"/>
      </rPr>
      <t>El 16 y 17 de marzo de 2022, Se realizó muestra empresarial en el Centro de Convenciones con la participación de 10 emprendedores y artesanos del departamento, donde participó una empresaria</t>
    </r>
    <r>
      <rPr>
        <sz val="11"/>
        <color theme="1"/>
        <rFont val="Calibri"/>
        <family val="2"/>
        <scheme val="minor"/>
      </rPr>
      <t xml:space="preserve">
</t>
    </r>
  </si>
  <si>
    <t xml:space="preserve">Internos
La Secretaría de Familia a través de la Jefatura de la Mujer y la Equidad socializó la oferta institucional a la empresa picaflor (Armenia) buscando la inclusión de la mujer </t>
  </si>
  <si>
    <t>23945642
228942166</t>
  </si>
  <si>
    <t>5986410
228942166</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</si>
  <si>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realizar el servicio de asesoría para el fortalecimiento de la asociatividad, se atendieron 30 Asociaciones del sector rural, a las cuales se les brindó asesoría y asistencia en diversos temas técnicos, comerciales y organizacionales orientados a fortalecer la base social, la generación de productos, el cumplimiento sanitario, la formalización comercial y el apoyo a temas sanitarios de los productos terminados.
 Las asociaciones fortalecidas corresponden a:
1. AGROCUN (Circasia).
2. ASOCAFECORSA (Salento).
3. Asociación QQ (Armenia).
4. AGROSOLIDARIA (Pijao).
5. ASOCAMPO (Armenia).
6. ASODECIR (Circasia).
7. ASORGEC (Armenia).
8. Fundación Jiampi (La Tebaida).
9. Asociación Herencia Campesina (Armenia).
10. Asociación Asoproagro (Filandia).
11. Asociación Mujeres Cafeteras de Armenia.
12. Asociación Mujeres Cafeteras de Génova.
13. Asociación Mujeres Cafeteras de La Tebaida.
14. Asociación Mujeres Cafeteras de Circasia.
15. Asociación Mujeres Cafeteras de Buenavista.
16. Asociación Quimquinagro (Quimbaya).
17. Asociación mujeres cafeteras de Barcelona.
18. Asociación de desplazados de Génova Quindío ASDEGEQUIN.
19. Asociación de productores agropecuarios de Génova APRAGEN (GENOVA).
20. Asociación productores frutos de córdoba (Córdoba- Quindío).
21. Se realizó la cofinanciación de 1 proyecto productivo, Convenio No.085-2021 con la ASOCIACIÓN AGROPECUARIA AGROQUIN.
22. Asociación de productores de plátano ASPROFIL (FILANDIA).
23. Fundación centro agro empresarial del sur del Quindío.
24. Asociaciones de mercados campesinos del departamento del Quindío (10 ASOCIACIONES LEGALMENTE CONSTITUIDAS).
25. Asociación mujeres cafeteras de Montenegro.
26. Asociación paisaje mujer y café (Pijao ).
27. Asociación mujeres cafeteras (Filandia).
28.Asocuacion mujeres cafeteras(córdoba)
29.AGROASOPIJAO
30.ASOCAPAPI
Nota: anualmente se realiza una revisión de las asociaciones priorizadas la cual consiste en verificar su cumplimiento en la Dian (Declaración de Renta), Cámara de Comercio (registro mercantil), y actividad económica que permanezca activa-, de acuerdo a estos criterios algunas asociaciones no se pueden seguir acompañando.</t>
  </si>
  <si>
    <t>123000000
163000000
2885000
261340887
3000000</t>
  </si>
  <si>
    <t>123000000
163000000
721250
261340887
721250</t>
  </si>
  <si>
    <t>261340887
721250</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</si>
  <si>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Se cofinanciaron 8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087-2021, con la   ASOCIACION AGROPLATANERA DEL CACIQUE CALARCÁ.                                                                                                            4. Convenio No. 080-2021 con la ASOCIACIÓN DE RELEVO GENERACIONAL DEL CAMPO ARMENIA – ASORGEC .
5. Convenio No.  046: AUNAR ESFUERZOS ENTRE LA ORGANIZACIÓN DE PRODUCTORES ASOCIACIÓN EMPRESARIAL AGROPECUARIA DE LA VEREDA LA MARIELA PIJAO Y EL DEPARTAMENTO DEL QUINDÍO.
6. Convenio No. 041   AUNAR ESFUERZOS ENTRE LA ORGANIZACIÓN DE PRODUCTORES ASOCIACIÓN DE JOVENES CAFETEROS DE GÉNOVA “ASOJOCA” Y EL DEPARTAMENTO DEL QUINDÍO.
7- Convenio No. 042: AUNAR ESFUERZOS ENTRE LA ORGANIZACIÓN DE PRODUCTORES ASOCIACIÓN DE DESPLAZADOS DEL MUNICIPIO DE GENOVA QUINDIO “ASDEGEQUIN Y EL DEPARTAMENTO DEL QUINDÍO.
8- Convenio No. 040: AUNAR ESFUERZOS ENTRE LA ORGANIZACIÓN DE PRODUCTORES CORPORACION DE PASSIFLORAS DEL QUINDIO  “CORPASSQUIN Y EL DEPARTAMENTO DEL QUINDÍO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t>
  </si>
  <si>
    <t>Secretaría de Planeación
Secretaría de Agricultura
Secretaría de Familia</t>
  </si>
  <si>
    <t xml:space="preserve">27558000
</t>
  </si>
  <si>
    <t>16018000
27558000</t>
  </si>
  <si>
    <r>
      <t xml:space="preserve">Internos
</t>
    </r>
    <r>
      <rPr>
        <sz val="11"/>
        <color rgb="FFFF0000"/>
        <rFont val="Calibri"/>
        <family val="2"/>
        <scheme val="minor"/>
      </rPr>
      <t xml:space="preserve">Secretaría de Agricultura
En primer trimestre del año 2022, se logró realizar un acompañamiento a (2) nuevos emprendimientos </t>
    </r>
    <r>
      <rPr>
        <sz val="11"/>
        <color theme="1"/>
        <rFont val="Calibri"/>
        <family val="2"/>
        <scheme val="minor"/>
      </rPr>
      <t xml:space="preserve">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Emprendimiento La Perla de Armenia; Emprendimiento Salsas y Aderezos De La Sierra de Armenia; </t>
    </r>
  </si>
  <si>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se logró realizar  acompañamiento a (6) seis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
6.Emprendimiento tierra de fuego 
Nota: La direccion de Emprendimiento Rural, tiene una demanda alta en temas de asesorías técnicas puntuales a nuevos emprendimientos por lo que de manera permanente se atiende nuevas solicitudes (empresarios y emprendedores) que requieren el apoyo en diversos temas relacionados con la misión de la dependencia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</si>
  <si>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el apoyo a productores con activos productivos y de comercialización, dentro del convenio de tasa subsidiada con el Banco Agrario, se logró certificar la aprobación de tasa ante el banco de 166 solicitudes de crédito de los municipios del Departamento del Quindío.</t>
  </si>
  <si>
    <t>20000000
50000000</t>
  </si>
  <si>
    <t>11100000
50000000</t>
  </si>
  <si>
    <r>
      <t xml:space="preserve">Internos
</t>
    </r>
    <r>
      <rPr>
        <sz val="11"/>
        <color rgb="FFFF0000"/>
        <rFont val="Calibri"/>
        <family val="2"/>
        <scheme val="minor"/>
      </rPr>
      <t>Secretaría de Agricultura
Se apoyo en la estructuracion y acompañamiento de 7 perfiles de proyectos de alianzas productivas con enfoque de mujer rural promovidos por el MADR y apoyados por la Secr</t>
    </r>
    <r>
      <rPr>
        <sz val="11"/>
        <color theme="1"/>
        <rFont val="Calibri"/>
        <family val="2"/>
        <scheme val="minor"/>
      </rPr>
      <t>etaria de Agricultura desarrollo rural y medio ambiente y Se beneficiaron 16 unidades productivas. en las asociaciones: ASOCIACION LA MARIELA Y ASOVIP en el municipio de PIJAO, donde se desarrollaron actividades para el Fomento de la agricultura campesina familiar y comunitaria, en busca de la seguridad y soberanía alimentaria y nutricion</t>
    </r>
  </si>
  <si>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'Fortalecimiento de la Cadena de Valor del Café Producido por Pequeños Productores hacia Mercados Diferenciados a Través del Mejoramiento de los Sistemas de Poscosecha, desarrallado en la municipio de genova para 154 mujeres cafeteras d ela asociacion Aroma de campo</t>
  </si>
  <si>
    <t>Externos:
Ministerio del Trabajo:  Tomando en cuenta la integración en los planes de trabajo liderados por el MINTRABAJO dentro de los que encontramos la Subcomisión Departamental de Concertación de Política Salarial y Laboral (SDCPSL), el Subcomité de Gestión y Desempeño del Sector Trabajo (SGDST) y el CIETI en asocio con el Grupo de Asistencia Técnica Territorial y en la que se evidencia la integración institucional, fueron realizadas las siguientes actividades en el IV TRIMESTRE del 2022:
1. 26102022: Se llevo a cabo charla de EQUIDAD DE GENERO (RUTAS DE ATENCION MUJERES VICTIMA DE VIOLENCIA), se conto con la asistencia de 30 personas.
Personería de Calarcá: refiere que no es competencia</t>
  </si>
  <si>
    <t>Ministerio del Trabajo
Personería de Calarcá</t>
  </si>
  <si>
    <t>Externos:
Ministerio del Trabajo: Actualmente no se cuenta con una estrategia de seguimiento tal y como lo dispone política pública. Sin embargo, este ente Ministerial juega un papel importante en material laboral, toda vez que tiene a su cargo el proceso de asesoría y acompañamiento a la población para el cumplimiento de normas laborales y seguridad social, de esta manera se hace necesario exaltar lo siguiente:
1. Según la información recopilada desde el Área de Atención al Ciudadano y Tramite (GACYT) para el IV TRIMESTRE del año 2022, se atendieron 130 consultas a mujeres. Los principales motivos consultas fueron: Prestaciones sociales, Otros motivos de consulta e indemnización por despido. en una menor proporción se registraron consultas por maltrato patronal, reubicación laboral, no pago de salarios, entre otros. 
2. De acuerdo a la información aportada desde el grupo de Inspección, Vigilancia y Control, se han realizado las siguientes actuaciones durante IV trimestre del 2022:
a. 78 audiencias de conciliación presentada por mujeres. 
b. No fueron reportadas investigaciones administrativas laborales en la cual las querellas hubiesen sido presentadas por mujeres.
C. 4 presuntas situaciones de acoso laboral radicadas por mujeres.</t>
  </si>
  <si>
    <t>Externos:
Ministerio del Trabajo: refiere que dicha acción no aplica</t>
  </si>
  <si>
    <t>Internos
Secretaría de Educación: La Secretaría de Educación Departamental del Quindío, tiene la competencia de dirigir, organizar y planificar el servicio educativo en los niveles de preescolar, básica y media; por lo tanto la educación superior no es comptencia.</t>
  </si>
  <si>
    <t>Internos
Secretaría de Educación: Se continua con 2 Estrategias y programas de fomento para acceso y permanencia a la educación superior o postsecundaria implementados. 
*  Estrategia 1 - Fondo de Apoyo para el Ingreso a la Educación Superior: Reunión con la Universidad del Quindío y rectores de instituciones educativas para presentar proceso de articulación con la Educación superior y las Instituciones Educativas en los programas de Ingeniería de Sistemas y computación, Tecnología en instrumentación electrónica y Lenguas Modernas.
* Estrategia 2 - Articulación con el SENA y la Educación Media: se benefician a estudiantes de grados 10 y 11 de 44 instituciones educativas del departamento con programas de formación de técnico competencias laborales que orientan los centros de formación del SENA: Comercio y Turismo, Centro para el desarrollo de la Construcción y la industria y, Centro Agroindustrial.
Para apoyar este programa se han realizado las siguientes acciones: 
Se realizaron comités con los Directivos SENA (Centro Agroindustrial, Centro para el desarrollo de la construcción y la industria, Centro de comercio y turismo) con el objetivo de realizar seguimiento mensual al programa de articulación que se tiene en 44 Instituciones Educativas adscritas a la secretaria de Educación Departamental.
Se realizó comité con los directivos SENA, con el objetivo de hacer seguimiento al programa de articulación con el SENA, y hacer el alistamiento para la vigencia 2023 con las Instituciones Educativas que continúan articuladas con dicha entidad.</t>
  </si>
  <si>
    <t>885000
22999000</t>
  </si>
  <si>
    <t>1000000
11400000
560000</t>
  </si>
  <si>
    <t xml:space="preserve">Internos:
Secretaría del Interior: Realizó un taller de liderazgo político para mujeres, se han realizado talleres de participación ciudadana y control social, 1 taller a grupo de ediles de la comuna 3 y 2 talleres a instancias de participación del área de salud. </t>
  </si>
  <si>
    <t>Secretaría del interior</t>
  </si>
  <si>
    <t>Internos:
Secretaría del Interior: Para este peridoo no se realizarón actividades relacionadas</t>
  </si>
  <si>
    <t xml:space="preserve">Internos:
Secretaría del Interior: Se llevaron a cabo doce (12) sesiones de la Comisión para la Coordinación y Seguimiento de los procesos electorales en el marco de las elecciones de Congreso y Presidenciales en primera y segunda vuelta.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t>
  </si>
  <si>
    <t>Secretaría del Interior
Secretaría de Planeación</t>
  </si>
  <si>
    <t>412000
360000
360000</t>
  </si>
  <si>
    <t>Internos:
Secretaría del Interior: Para este peridoo no se realizarón actividades relacionadas
La Secretaría de Familia a través de la jefatura de la mujer y equidad y en articulación con el Ministerio de agricultura acompañaron en aplicación de la herramienta de autodiagnóstico asociativo a mujeres rurales con las Mujeres Cafeteras de los Municipios de Montenegro, Armenia, Filandia, Córdoba  Génova, la  Tebaida, Calarcá, Quimbaya  y Buenavista . 
Se realizó además, seguimiento al plan de trabajo de la Asociación mi tierra Café del Municipio de Filandia y Asociación de Mujeres Cafeteras María Antonio del Municipio de Montenegro.
Se realizó acompañamiento a un grupo de mujeres para consolidar la asociación en el Municipio de Circasia y Quimbaya.
Se realizó sensibilización en relaciones humanas y comunicación asertiva para el fortalecimiento de asociatividad en el corregimiento de barcelona (Mucabat) y Filandia (Mi tierra Café).</t>
  </si>
  <si>
    <t>Secretaría del Interior
Jefatura de la Mujer y la Equidad (Secretaría de Familia)</t>
  </si>
  <si>
    <t>Internos:
Secretaría del Interior: Para este peridoo no se realizarón actividades relacionadas
La Secretaría de Familia a través de la jefatura de la mujer y equidad Dentro del Consejo Departamental de Mujeres se incluye la participación de Mujeres Rurales, para la participación de este sector</t>
  </si>
  <si>
    <t>Secretaría del Interior
Secretaría de Familia  (Jefatura de la Mujer y la Equidad)</t>
  </si>
  <si>
    <t>$ 2.800.000
1400000</t>
  </si>
  <si>
    <t>$ 2.800.000
$2.000.000
1400000
360000</t>
  </si>
  <si>
    <t>1400000
360000</t>
  </si>
  <si>
    <t xml:space="preserve">Internos:
Secretaría del Interior: Se implementaron las siguientes medidas con relación a los Derechos Humanos y Derecho Internacional Humanitario a la comunidad en general.
1. Jornada de sensibilización prevención y socialización del reclutamiento forzado.
2. Jornada de sensibilización sobre la trata de personas en el departamento del Quindío.
Lo anterior, dirigido a 6 instituciones educativas en el departamento, IE Santa Teresita Pijao - IE IMET - IE Simón Henao - Universidad del Quindío - IE Marco Fidel Suarez - IE La Popa   y 7 comunidades vulnerables de la ciudad del Barrio Villa Centenario, Alfonso López, Guaduales de la Villa, La Patria, Belencito, La Playita, Calle Larga. 
3. Mesa de reacción rápida para activación de rutas de protección a líderes sociales y defensores de derechos humanos amenazados.  
4. Conformación la mesa de casos de desaparición forzada del departamento del Quindío.   
5. Acciones y estrategias en cumplimiento a las recomendaciones de la alerta temprana 041 de la defensoría del pueblo.
6.socializacion y talleres en derechos humanos con la fuerza pública del departamento del Quindío.
7. Recolección de insumos para la formulación de la mesa de reacción urgente frente a temas de reclutamiento
8. Intervención a organizaciones responsables de garantía y restablecimiento de derechos de NNA del Sistema de Responsabilidad Penal para Adolescentes.
9. Campañas en habilidades para la vida y salud mental
10.  Conmemoración DÍa Internacional de los Derechos Humanos
a Secretaría de Familia a través de la Jefatura de la Mujer y la Equidad, realizó articulación con la Universidad San Buenaventura en para la realización de conversatorio sobre Marketing Estratégico para el posicionamiento Político de la Mujer
</t>
  </si>
  <si>
    <t>La Secretaría de Familia a través de la Jefatura de la Mujer y la Equidad Se Implementó la campañade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 en los Municipios de Córdoba y Armenia</t>
  </si>
  <si>
    <t>La Secretaría de Familia a través de la Jefatura de la Mujer y la Equidad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</si>
  <si>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8655000
11540000</t>
  </si>
  <si>
    <t xml:space="preserve">Internos:
Secretaría de Cultura: a Secretaria de cultura realizo activiaddes con la poblacion de mujeres desde diferentes enfoques uno de ellos es con la formacion  artistica  en areas de musica, teatro, danza y artes plasticas de diferentes edades , y logramos impactar en el  cuarto  trimestre un total de 19211 mujeres , para un total de esta población atendida en toda la vigencia  de  26428 </t>
  </si>
  <si>
    <t>739936459
50000000
10000000
951960000</t>
  </si>
  <si>
    <t>739936459
11400000
10000000
951960000
8655000</t>
  </si>
  <si>
    <t>951960000
8655000</t>
  </si>
  <si>
    <t>Internos
Indeportes: Durante el último trimestre del 2022, se realizaron diferentes actividades que promovían espacios recreativos, deportivos y de actividad física en mujeres de diferentes edades, como Programa Hábitos y Estilos de Vida  Saludable, recreacion, escuelas de formación deportiva, deporte asociado y juegos departamentales. Se beneficiaron 8.286 mujeres de todo el curso de vida.
Secretaría de Cultura: En los telleres de lectoescritura y oralidad participaron 1913 mujeres en los diferentes municipios del departamento para una totalidadad de 27955 mujeres en la vigencia 2022.  
La Secretaría de Familia a través de la Jefatura de la Mujer y la Equidad en articulación con Indeportes, se realiza semanalmente actividad física y entranamiento funcional con las Mujeres de la Casa de la Mujer empoderada</t>
  </si>
  <si>
    <t>Indeportes
Secretaría de Cultura
Secretaría de Familia (Jefatura de la Mujer y la Equidad)</t>
  </si>
  <si>
    <t xml:space="preserve">Internos
Secretaría de Cultura: El proyecto se ejecuto con un presupuesto de 10 millones y de los cuales participaron mujeres con campañas de sensibilización y formación, en cual las mujeres hacen parte importante en la estas dinámicas tradicionales. En el municipio de Buenavista Quindio 
</t>
  </si>
  <si>
    <t xml:space="preserve">Internos
Secretaría de Cultura: En el programa de estimulos resultaron ganadoras las las siguientes mujeres : 
Catalina Guevara Carvajal con la beca de creacion en patrimonio.
Stefania Diaz Molina con la beca de creacion en artes visuales.
Daniela Castro Bautista beca de formacion para expresiones culturales tradicionales </t>
  </si>
  <si>
    <t>Externos:
Personería de Calarcá: No se cuenta en la Personería Municipal con campañas de promoción de derechos humanos de las mujeres, en medios de comunicación.
Internos:
Secretaría del Interior: Para este peridoo no se realizarón actividades relacionadas</t>
  </si>
  <si>
    <t>Personería de Calarcá
Secretaría del Interior</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</si>
  <si>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La Secretaría de Familia a través de la Jefatura de la Mujer, realizó actualización de indicadores sociodemográficos del obserrvatorio de Mujer </t>
  </si>
  <si>
    <t>Secretaría de Planeación
Secretaría de Familia (Jefatura de la Mujer y la Equidad)</t>
  </si>
  <si>
    <t>Internos:
Secretaría de Cultura:   En el programa de concertacion resulto ganadora las corporacion festival de cortometrajes de mujeres directoras y/ o productoras  donde  participaron 78 mujeres de los municipios de Quimbaya, Genova, Barcelona, Filandia, Pueblo Tapao.</t>
  </si>
  <si>
    <t>722000
360000
300000</t>
  </si>
  <si>
    <t>Personería de Calarcá
Secretaría de Familia (Jefatura de la Mujer y la Equidad)</t>
  </si>
  <si>
    <t>321000
360000
367000
900000</t>
  </si>
  <si>
    <t>Internos: 
La Secretaria de Familia a través de la Jefatura de la Mujer, en articulación con Secretaría de Salud Departamental, Defensoría del Pueblo, Procuraduría y Comisarias se realizó mesas de trabajo donde se evidenciaron aspectos relacionados con conflictos que afectan el bienestar de las Mujeres en el Departamento</t>
  </si>
  <si>
    <t>1500000
2885000</t>
  </si>
  <si>
    <t>Externos:
Personería de Calarcá: No se tiena campaña de sensibilizacion y divulgacion,  se realiza el respectivo asesoramiento y atención a victimas del conflicto armado mediante declaraciones a victimas y demas inherentes a la protección y prevencion de los derechos de las mujeres que acuden a la Personeria Municipal.
Internos:
Secretaría del Interior:  Jornada de sensibilización sobre la trata de personas en el departamento del Quindío.</t>
  </si>
  <si>
    <t>$ 3.000.000
700000</t>
  </si>
  <si>
    <t>$ 3.000.000
$ 1.500.000
700000</t>
  </si>
  <si>
    <t>Externos:
Personería de Calarcá: Se realiza el respectivo acompañamiento al comité de paz - en caso de ser solicitado o requerido
Internos:
Secretaría del Interior:  Conmemoración DÍa Internacional de los Derechos Humanos</t>
  </si>
  <si>
    <t>Externos:
Personería de Calarcá: Se realizara la articulación en caso de que sea solicitiada o requerida por la agencia o por dicha población. 
Internos:
Secretaría del Interior: No es clara la Meta anual Secretaria del interior refiere que no es competencia</t>
  </si>
  <si>
    <t>Externos:
Personería de Calarcá: En el momento pertinente se realizaran las recomendaciones de acuerdo al comité de paz municipal de calarca. 
Internos:
Secretaría del Interior: refiere que se cumplió en el primer  trimestre</t>
  </si>
  <si>
    <t>Externos:
Personería de Calarcá: refiere que no es su competencia
Internos:
Secretaría del Interior: Para este peridoo no se realizarón actividades relacionadas</t>
  </si>
  <si>
    <t>Externos:
Personería de Calarcá: No se tiena campaña de sensibilización y divulgación.
Internos:
Secretaría del Interior: Para este peridoo no se realizarón actividades relacionadas</t>
  </si>
  <si>
    <t>267000
300000</t>
  </si>
  <si>
    <t xml:space="preserve">Internos:
Secretaría de Familia: Se inició con la construcción del plan estratégico para la prevención del acoso sexual y laboral en el marco del lugar de trabajo, en virtud del tema de género.
La Secretaría de Familia a través de la Jefatura de la Mujer y la Equidad realizó el plan estratégico </t>
  </si>
  <si>
    <t>Externos:
Personería de Calarcá: refiere que no es su competencia</t>
  </si>
  <si>
    <t>Externos:
Personería de Calarcá: No se cuenta con Asesorias de implementación del Decreto 4798 de 2011 en los proyectos pedagógicos.</t>
  </si>
  <si>
    <t>360000
582000</t>
  </si>
  <si>
    <t>Externos:
Personería de Calarcá: refiere que no es su competencia
La Secretaría de Familia a través de la Jefatura de la Mujer y la Equidad en las emisoras Estéreo del Municipio de Tebaida y Estéreo de Montenegro</t>
  </si>
  <si>
    <t xml:space="preserve">Internos:
Secretaría del Interior: Para este peridoo no se realizarón actividades relacionadas
La Secretaría de Familia a través de la Jefatura de la Mujer realizó oficio a la Fiscalía con el fin de evidenciar los seguimientos a  la participación en los cursos básicos para Fiscales e Investigadores donde este incluido el tema de enfoque diferencial y género, e identificando los seguimientos realizados al respecto. </t>
  </si>
  <si>
    <t>Secretaría del Interior
Secretaría de Familia (Jefatura de la Mujer y la Equidad)</t>
  </si>
  <si>
    <t>Externos:
Personería de Calarcá: Se realiza la respectiva atención y activación de ruta con las autoridades competentes de conformidad con los lineamientos de la 1257 de 2008
Internos:
Secretaría del Interior: Para este peridoo no se realizarón actividades relacionadas</t>
  </si>
  <si>
    <t>Externos:
Personería de Calarcá: No se cuenta con atenciones especializadas en relación a situacones de abusos sexual - no se han presentado en la Personería Municipal.</t>
  </si>
  <si>
    <t>Internos:
Secretaría del Interior: Para este peridoo no se realizarón actividades relacionadas
La Secretaría de Familia a través de la Jefatura de la Mujer realizó Acompañar el fortalecimiento de la Línea estratégica de violencia basada en género del Programa de Casas de Justicia en los Municipios de Génova, Pijao (Asociación Salud y alegría, Centro Día, transeúntes del peaje Circasia, Fundación Fesanco), Circasia , Armenia (Asociación arte y corazón, asociación Comunal de Mujeres, Urbanización la Linda, Fundación Familia y Futuro) Montenegro y adolescentes del Municipio de Córdoba
Además se realizó de manera particular  se realizó socialización de rutas en los siguientes barrios del Municipio de Armenia (zona perimetral del CAM, Barrio Alfonso López, Barrio Montevideo Central, Barrio Villa Liliana, Barrio 7 de Agosto, Barrio los Quindos, Las Palmas, La Fachada, Popular, La Mariela, Salvador Allende, San José, Guayaquil, Los Quindos).
Finalmente se socializó las rutas de atención en Córdoba, la Tebaida, Quimbaya, Filandia</t>
  </si>
  <si>
    <t>$20,364,000
CC 74180.000
C G $20,364,000
CQ 20000000
CA 410000
90000000
5600000</t>
  </si>
  <si>
    <t>C. G. $4,695,000
C.M. 7.200.000
CC 21627.000
CG $4,695,000
CQ 10000000
CA 410000
82000000
5600000</t>
  </si>
  <si>
    <t>82000000
5600000</t>
  </si>
  <si>
    <t xml:space="preserve">361000
1010000
367000
300000
</t>
  </si>
  <si>
    <t>Internos
La Secretaría de Familia a través de la Jefatura dela Mujer y la Equidad realizó promoción de la campaña de Reflexión, reconocimiento y autocrítica frente a los imaginarios sexistas, patriarcales y androcentricos con funcionarios de los CDC Versalles e Institución Educativa los Robles</t>
  </si>
  <si>
    <t>Internos
En la Secretaría de Familia se realiza en las 7 PP</t>
  </si>
  <si>
    <t>Internos:
Secretaría del Interior: Para este peridoo no se realizarón actividades relacionadas.</t>
  </si>
  <si>
    <t>6485000
2885000</t>
  </si>
  <si>
    <t>771000
2885000
222000</t>
  </si>
  <si>
    <t>2885000
222000</t>
  </si>
  <si>
    <t>Internos:
Secretaría del Interior: Socializacion y talleres en derechos humanos con la fuerza pública del departamento del Quindío
La Secretaría de Familia a través de la Jefatura de la Mujer y la Equidad Se realizó fortalecimiento del tema de equidad de género en la octava brigada del Ejercito</t>
  </si>
  <si>
    <t>Internos
Secretaría del Interior: Para este peridoo no se realizarón actividades relacionadas.</t>
  </si>
  <si>
    <t>A.T. 800.000
A.S. 2.000.000
AC 83200
AS 585000
AM 833.000
300000</t>
  </si>
  <si>
    <t>833000
300000</t>
  </si>
  <si>
    <t>Externos
Alcaldía de Salento: Acciones conjuntas entre secretario de servicios sociales, el enlace mujer del municipio, comisaria de familia y personería el comité para dar seguimiento a la implementación de la politica de genero
Alcaldía de Montenegro: No se han avanzado en acciones durante este período
Personería de calarcá: Actualmente se encuetra implementando la politica de genero en el municipio de calarcá, no se han realizado seguimientos a la misma.
Personería de Salento: Se realizo en compañía del secretario de servicios sociales, el enlace mujer del municipio, comisaria de familia y personería el comité para dar seguimiento a la implementación de la politica de genero.</t>
  </si>
  <si>
    <t>Alcaldía de Salento
Alcaldía  de Montenegro
Personería de Calarcá
Personería  de Salento</t>
  </si>
  <si>
    <t>Externos:
Alcaldía de Salento: Se realizo una pieza publicitaria con difusión por redes sociales , con el fin de que las mujeres salentinas participen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 en este trimestre se dío cumplimiento a lo estipulado y en el año se realizaron las 6 mesas de participación del CTM.
Personería de Salento: Se realizo una pieza publicitaria con difusión por redes sociales , con el fin de que las mujeres salentinas participen activamente en el seguimiento a la politica publica de equidad de genero</t>
  </si>
  <si>
    <t>Alcaldía de Salento
Alcaldía de Montenegro
Personería de Salento</t>
  </si>
  <si>
    <t>Internos
Secretaría de Educación: as estretegias desarrolladas en la SEDQ, para el acceso y la permanencia de estudiantes son: 
* Programa de alimentación escolar PAE,  beneficiando a 13.552 niñas matrículadas en las 54 Instituciones Educativas Oficiales del Departamento.</t>
  </si>
  <si>
    <t xml:space="preserve"> La Dirección de Desarrollo Humano y Familia adscrita a la Secretaría de familia refiere que  el presupuesto es global para toda la estrategia. </t>
  </si>
  <si>
    <t>5570000
10000000</t>
  </si>
  <si>
    <t>5570000
8885000</t>
  </si>
  <si>
    <t>Internos
Secretaría de  Educación :  10  escuelas de padres apoyadas y fortalecidas así:
Para el trimestre II del año 2022, se brinda acompañamiento para el desarrollo de los talleres de escuela de padres en 10 escuelas, partiendo siempre de la lectura de sus contextos, a fin de determinar de manera más acertada las temáticas a desarrollar y lograr que sea pertinentes a las necesidades de sus comunidades.
En ejecución del contrato de servicios profesionales N° 1202, se ha llevado a cabo capacitaciones, para la socialización de la Ley 2025 de 2020, por la cual se dan lineamientos para el desarrollo de la escuela de padres:
• Córdoba: I.E. José María Córdoba
• Pijao: Instituto Pijao
• Quimbaya: Simón Bolívar y María Inmaculada de Quimbaya
• Buenavista: Instituto Buenavista
• Calarcá: Instituto Robledo, Baudilio Montoya, San Bernardo 
Talleres con estudiantes en educación para la Sexualidad:
• Calarcá: I.E. Robledo, Instituto Calarcá
• Pijao: Instituto Pijao
• La Tebaida: Instituto Tebaida
• Quimbaya: Simón Bolívar.</t>
  </si>
  <si>
    <t>El envío de la información fue extemporánea.</t>
  </si>
  <si>
    <t>Externos
Alcaldía de Montenegro Durante este período no  se adelantaron  acciones
Personería de Salento: El día 23 de noviembre de 2022 y el día 28 de octubre de 2022 la administración municipal adelanta campaña para la visibilización y sensibilización de las muejeres del municipio para que participen del consejo consultivo de mujeres.
Alcaldía de Tebaida: El día 22 de Septiembre, se realizó la Tercera sesión del consejo consultivo de mujer y género del municipio de La Tebaida. En donde se habló sobre la evaluación de la política pública 2013 - 2029</t>
  </si>
  <si>
    <t>Alcaldía de Montenegro
Personería de Salento
Alcaldía de Tebaida</t>
  </si>
  <si>
    <t>La Alcaldía de Tebaida realizó el reporte extemporáneo</t>
  </si>
  <si>
    <t>Externos
Alcaldía de Salento: El municipio incentivo la participación de 5 mujeres lideres salentinas, en el diplomado de  derechos humanos de la defensoria del pueblo en alianza con la universidad von humbolt ( Graduadas)
Alcaldía de Montenegro Durante este período no  se adelantaron  acciones
Personería de Armenia: Desde la Personeria de Armenia, se desarrollo convenio con la Universidad La Gran Colombia, Secretaria de Educación, Contraloria Municipal y Empresas publicas de Armenia el Diplomado Construyendo Ciudadania y Paz, dirigido a Personeros, Contralores y representantes estudiantiles, en uno de los modulos se incluyo el tema de equidad de genero. Este proceso se inicio en el mes de abril del 2022 y culmino el 25 de noviembre del mismo año.
Personería de Calarcá: Se cumplen las funciones de la personeria frente a asesoramiento sobre los derechos que le asisten a dicha población.
Personería de Salento: El municipio incentivo la participación de 5 mujeres lideres salentinas, en el diplomado de  derechos humanos de la defensoria del pueblo en alianza con la universidad von humbolt
Alcaldía de Tebaida: El 28 de julio se le presto la logística y el acompañamiento a la mesa de victimas que realizo junto con la JEP – justicia especial para la paz un encuentro municipal de personas víctimas  en donde se reportó lo que en el país se ha hecho a la fecha  por que las victimas cuente su proceso.
Internos
Secretaría del Interior: Para este peridoo no se realizarón actividades relacionadas</t>
  </si>
  <si>
    <t>Alcaldía de Salento
Alcaldía de Montenegro
Personería de Armenia
Personería de Calarcá
Personería de Salento
Alcaldía de Tebaida
Secretaría del Interior</t>
  </si>
  <si>
    <t>Externos:
Alcaldía de Salento no adelantó acciones durante este período
Alcaldía de Montenegro: campaña el día Naranaja, en donde se conmemoró la eliminación de la violencia en contra de la mujeres, esta camapaña de promoción y prevención fue respaldada por comisaria de familia y secretaria de salud, dirigida a toda la población en general, se realizo el 25 de noviembre del 2022
Personería de Salento: Se realizo la campaña nuevas masculinidades para evitar la violencia contra la mujer en la institucion educativa Boquia con docentes en calidad de servidores publicos y estudiantes 
Alcaldía de Tebaida: El 26 de septiembre, se realizó capacitación a 5 funcionarios del sector de cultura y de deporte con la intención de informarles sobre enfoque diferencial y lenguaje inclusivo.</t>
  </si>
  <si>
    <t xml:space="preserve">Alcaldía de Salento
Alcaldía de Montenegro
Alcaldía  de Salento
Alcaldía de Tebaida
</t>
  </si>
  <si>
    <t xml:space="preserve">Externos
Alcaldía de Salento: En la Vereda Boquía realizó campaña de sensibilización a las mujeres sobre los siguientes temas: emprendimiento, valores, formas de asociatividad , identidad de genero, protección y autocuidado. 
Alcaldía de Montenegro: Se ha desarrollado campañas de prevención y socialización de rutas de atencion tanto en la parte administrativa como en las instituciones que la conforman, atención a usuarias en general, que requieren de asesorias respecto a este tema.
Personería de Calarcá: refiere que No se cuenta con campañas.
Personería de Salento: En el sector de la vereda boquia se desarrollo durante los meses de agosto y diciembre diferentes encuentro con muejeres, dentro de los temas a destacar se encuentra capacitación en emprendimiento, valores, formas de asociatividad , identidad de genero, protección y autocuidado 
Alcaldía de Tebaida: 1. El 19 de julio, se realizó una publicación en la página de Facebook de la comisaria de familia alusiva  a la campaña de prevención a la violencia, dirigida  a la comunidad en general. 
2. El 26 de julio, se realizó una publicación en la página de Facebook de la comisaria de familia alusiva  a la campaña CONCEPTOS BASICOS SOBRE LA SEXUALIDAD HUMANA dirigida a la comunidad en general. 
3  El 29 de julio, se realizó una publicación en la página de Facebook de la comisaria de familia alusiva  a la campaña JUNTAS, LIBRES Y PODEROSAS – conceptos sobre violencia, dirigido a la población en general.  
4. El 08 de agosto, se realizó publicación en la página de Facebook de la comisaria de familia alusiva  a la campaña sobre prevención de violencia sexual BASTA DE VIOLENCIA, dirigida a población en general. 
5. El 09 de agosto, se realizó publicación en la página de Facebook de la comisaria de familia alusiva a la PREVENCION DE LA VIOLENCIA CONTRA LA MUJER, dirigida a población en general.
Internos:  
La  Secretaría de Familia a través de la Jefatura de la Mujer y la Equidad Se realizó socialización de las rutas de atención a mujeres víctimas de las distintas formas de violencia con los funcionarios de la Gobernación del Quindío en el marco del 25 de Noviembre día de la No Violencia contra la Mujer en articulación con la Jefatura de la Mujer y la Equidad de la Secretaría de Familia, Secretaría de Salud y Secretaría Administrativa. </t>
  </si>
  <si>
    <t>Alcaldía de Salento
Alcaldía de Montenegro
Personería de Calarcá
Personería de Salento
Alcaldía  de Tebaida
Secretaría de Familia (Jefatura de la Mujer y la Equidad)</t>
  </si>
  <si>
    <t>Internos:
Secretaría de Educación: Al trimestre I del año 2022, se tiene una matrícula total de 6.289 mujeres matrículadas en los diferentes gardos que componen la básica secunda. Para los niveles técnicos, tecnologícos y de educación superior, la secretaría de educación no cuenta con dicha información. 
Secretaría de Familia: para este trimestre no se realizaron acciones</t>
  </si>
  <si>
    <t>Internos
Secretaría de Salud: El aseguramiento es de prestación de servicios, tienen el derecho de afiiliar a los nacionales y extranjeros a la afiliación del SGSSS 
El Acceso en el Departamento es del 98% 
28000 venezolanos 
8 a 10 % son irregulares, prestación de servicios debe garantizar el acceso</t>
  </si>
  <si>
    <t xml:space="preserve">Internos
Secretaría de Salud: EL Aseguramiento no garantiza el acceso atención efectiva, oportuna y eficaz al derecho a la Salud </t>
  </si>
  <si>
    <t>Internos:
Secretaría de Salud: Ley 1438 de 2011 se inicia el proceso de APS, el Departamento cuenta con 7 Municipios priorizados en APS y las respectivas rutas</t>
  </si>
  <si>
    <t xml:space="preserve">Internos
Secretaría de Salud: SISPI y población afro, se inicia un proceso para articulación el programa de maternidad con respecto a las parteras (Se hace claridad que dicha articulación corresponde a prestación de servicios) No se encuentra estructurado en un plan </t>
  </si>
  <si>
    <t xml:space="preserve">Internos
La Dirección de Desarrollo Humano y Familia adscrita a la Secretaría de familia, Se ejecutaron las campañas de gestión , prevencion del riesgo en temas de salud sexual y reproductiva a través de la estrategia Tú y yo Unidos por la Vida en los 12 municipios  adscritos al departamento del Quindío, Armenia, Buenavista, Calarcá, Circasia, Córdoba, Filandia, Génova,  La Tebaida, Montenegro, Pijao, Quimbaya y Salento con el desarrollo de los talleres, foros y socializacion de rutas establecidos en la estrategia en los sectores  priorizados por las alcaldías municipales. Actividades que han impactado a la población Joven, Adolescente, Adulta y Adulta Mayor. adicionalmente, se adelató trabajo articulado con diferentes Instituciones Educativas adscritas a los citados municipios, con la finalidad de impactar y materializar las campañas a la comunidad estudiantil.
Secretaría de Salud: Se realizan acciones de SSR en los 11 Municipios </t>
  </si>
  <si>
    <t xml:space="preserve"> Dirección de Desarrollo Humano y Familia adscrita a la Secretaría de familia
Secretaría de Salud</t>
  </si>
  <si>
    <t>Internos
Dirección de Desarrollo Humano y Familia adscrita a la Secretaría de familia  en articulación con el ICBF realizó acciones en el marco de la  Semana Andina de prevención de embarazo adolescente
Secretaría de Salud: Existe una estrategia diseñada coordinada desde ICBF</t>
  </si>
  <si>
    <t>Internos: 
Secretaría de Salud: Desde las acciones de promoción se garantiza el biológico en la poblacion femenina la vacunación contra VPH</t>
  </si>
  <si>
    <t xml:space="preserve">Internos:
Secretaría de Salud: Seguimiento a las IPS (Asistencias técnicas), se realiza vigilancia con personas que Viven con VIH y Heptatitis, además de la  promoción en el entorno educativa para la prevención de ITS en los 11 Municipios </t>
  </si>
  <si>
    <t xml:space="preserve">Internos:
Secretaría de Salud: A través del Comité Intersectorial Departamental de Prevención de Violencia contra la Mujer se realiza seguimiento a dar cumplimiento a la normativa vigente. </t>
  </si>
  <si>
    <t>Internos
Secretaría de Salud: SIVIGILA</t>
  </si>
  <si>
    <t>300000
2885000</t>
  </si>
  <si>
    <t>Externos
Personería de Calarcá: refiere que no se puede garantizar
Internos
La Secretaria de Familia a través de la Jefatura de la Mujer,  realizó una capacitación en la Vereda Naranjal del Municipio de Circasia para el fortalecimiento de las mujeres frente a las violencias ejercitas contra ellas
Secretaría del Interior: Jornada de sensibilización prevención y socialización del reclutamiento forzado y trata de personas
Secretaría de Salud Se realiza capacitación en entornos educativos y comunitarios de la ley 1257/09 donde se le garantiza a las mujeres del territorio ambientes libres de todo tipo de violencia, lo cual se hace culturización sobre este derecho y sepan activar la ruta en caso que se perpetue cualquier tipo de violencia</t>
  </si>
  <si>
    <t>Personería de Calarcá
Secretaría de Familia (Jefatura de la Mujer y la Equidad)
Secretaría del Interior
Secretaría de Salud</t>
  </si>
  <si>
    <t xml:space="preserve">Externos
Personería de Calarcá: refiere que no se conoce y por lo tanto no se ejecuta
Internos
Secretaría del Interior Para este peridoo no se realizarón actividades relacionadas
Secretaría de Salud: Dentro del PIC y PII, se cuenta con campaña se hacen charlas educatios en la familia, comunidad y educación; así también en cuñas radiales y perifoneo para prevenir la violencia </t>
  </si>
  <si>
    <t>Personería de Calarcá
Secretaría del Interior
Secretaría de Salud</t>
  </si>
  <si>
    <t xml:space="preserve">Externos:
Personería de Calarcá: En el momento pertinente se realizaran las recomendaciones de acuerdo al comité de paz municipal de calarca. 
Internos:
Secretaría del Interior: Se brindó servicio de asistencia técnica para la implementación de los métodos de resolución de conflicto en 24  instituciones educativas. </t>
  </si>
  <si>
    <t>Externos:
Ministerio del Trabajo: Para el IV trimestre no fueron programadas actividades de sensibilización de esta índole.
Internos:
Secretaría del Interior: Para este peridoo no se realizarón actividades relacionadas
 La Secretaría de Familia a través de la Jefatura de la Mujer y la Equidad realizó la difusión de la campaña a través de una socialización  de  la normativa con funcionarios  del Municipio de Montenegro
Secretaría de Salud: Salud laboral no desarrolla acciones directas, sino desde los comité y capacitaciones</t>
  </si>
  <si>
    <t>Ministerio del Trabajo
Secretaría del Interior
Secretaría de Familia (Jefatura de la Mujer y la Equidad)
Secretaría de Salud</t>
  </si>
  <si>
    <t>Externos:
Ministerio del Trabajo: Para el IV trimestre no fueron programadas actividades de sensibilización de esta índole.
Internos:
Secretaría del Interior: Para este peridoo no se realizarón actividades relacionadas
La Secretaría de Familia a través de la Jefatura de la Mujer y la Equidad realizó el plan estratégico para la prevención del acoso sexual y laboral en el marco del lugar de trabajo, en virtud del tema de género.
Secretaría de Salud: Salud laboral no desarrolla acciones directas, sino desde los comité y capacitaciones</t>
  </si>
  <si>
    <t>Externos
Personería de Calarcá: En caso de requerirse se presta la asistencia frente a capacitación de docentes y demas funcionarios del sector educativo.
Internos
Secretaría del Interior: Se brindó servicio de asistencia técnica para la implementación de los métodos de resolución de conflicto a  once (11) Instituciones. IE San Bernardo, IE Luis Granada Mejia-Barragán, Instituto Quimabaya, IE O laya Herrera , IE Liceo Andino, IE Antonio Nariño, IE José María Córdoba, IE Vereda la india, IE San José, IE de Boquia, Ciudadela educativa José María Córdoba
Secretaría de Salud: Se realizan desde poblaciones vulnerables (Población no Binaria y Diversidad sexual)
Campaña que no te toque</t>
  </si>
  <si>
    <t>Externos:
Personería de Calarcá: Se realiza la respectiva atención y activación de ruta con las autoridades competentes de conformidad con los lineamientos de la 1257 de 2008
Internos:
Secretaría del Interior: Para este peridoo no se realizarón actividades relacionadas
La Secretaría de Familia a través de la Jefatura de la Mujer socializó los diferentes tipos de violencia y rutas de atención en los Municipios de Quimbaya (barrio villa del Prado, Vereda el Jazmín),  Calarcá (corregimiento barcelona Institución Educativa San Bernardo) y Armenia (Urbanización la Linda)
Secretaría de Salud: Se cuenta con protocolo de atención resolución departamental para la atención a mujeres víctimas, a través del Departamental</t>
  </si>
  <si>
    <t>Personería de Calarcá
Secretaría del Interior
Secretaría de Familia (Jefatura de la Mujer y la Equidad)
Secretaría de Salud</t>
  </si>
  <si>
    <t>Internos:
Secretaría del Interior: Para este peridoo no se realizarón actividades relacionadas
Secretaría de Salud: A través del comité instersectorial Departamental de violencia</t>
  </si>
  <si>
    <t>secretaría del Interior
Secretaría de Salud</t>
  </si>
  <si>
    <t>Internos
Secretaría del Interior: La secretaría del Interior no tiene competencia frente a la acción mencionada
Secretaría de Salud: A través del comité instersectorial Departamental de violencia se garantiza el seguimiento</t>
  </si>
  <si>
    <t>Secretaría del Interior
Secretaría de Salud</t>
  </si>
  <si>
    <t>Secretaría de Familia - Jefatura de la Mujer y la Equidad 
Secretaría de Salud</t>
  </si>
  <si>
    <t xml:space="preserve">Externos
Comisaría de Buenavista: Se realizó campaña en articulación con la personería municipal conmemorando el 25N , 25 de noviembre día internacional de la eliminación de violencia contra la mujer donde los días 24 y 26 de noviembre se socializó con la comunidad que es la SORORIDAD y cómo podemos empezar a fomentarla, se busca empoderar a la mujer buenavisteña para que no teman denunciar y retirarse de entornos violentos. 
Comisaría de Córdoba: Se realizó activación de la ruta de atención a 5 casos reportados, de igual manera, se garantizó interevenciòn psicosocial a cada una de las victimas, se enviaron las respectivas denuncias penales con respecto a las solicitudes presentadas.  Durante el cuarto trimestre se realizaron 2 campañas de socializacion de la ruta de atenciòn de violencia contra la mujer, como estrategia de prevenciòn. 
Comisaría de Montenegro:se realizó asesorías,  las respectivas medidas de protección, notificaciones,  y denuncias penales a que hubieran lugar 
Comisaría de Quimbaya: valoraciones psicológicas en los casos de abuso sexual y cualquier tipo violencia. * valoraciones psicológicas a NNA y sus familias, que presenten cosos de inobservancia, amenaza o vulneración de derechos, reportados a través de denuncias anónimas de la comunidad, instituciones o ICBF, policía de infancia y adolescencia, entre otros * valoraciones psicológicas iniciales, verificación de derechos y seguimiento a los NNA que se encuentre en proceso administrativo de restablecimiento de derechos * charlas  de prevención de todo tipo de violencia, donde se evidencia a través de los canales de comunicación de la comisaria de familia de manera virtual y/o presencial. *valoraciones psicológicas y trámites necesarios a los casos de NNA remitidos por las instituciones educativas del municipio * valoraciones psicológicas de los NNA y/o acudientes, proyectando y elaborando el respectivo informe pericial que soporte la toma de decisión sobre la medida jurídica que adoptara la autoridad administrativa para el restablecimiento de derechos. * visitas psicosociales donde se presente reportes de presunta amenaza o vulneración de derechos * conmemoración del día del embarazo en adolescentes y del día de la o violencia contra la mujer
Internos:
Secretaría del Interior:Mesa de reacción rápida para activación de rutas de protección a líderes sociales y defensores de derechos humanos amenazados.  
Conformación la mesa de casos de desaparición forzada del departamento del Quindío.   
Acciones y estrategias en cumplimiento a las recomendaciones de la alerta temprana 041 de la defensoría del pueblo.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
Secretaría de Salud: Se realiza desde el programa de maternidad segura y desde el comité intersectorial y Departamental de Violencia Sexual </t>
  </si>
  <si>
    <t>Comisaría de Buenavista
Comisaría de Córdoba
Comisaría de Montenegro
Comisaría de Quimbaya
Secretaría del Interior
Secretaría de Familia (Jefatura de la Mujer y la Equidad)
Secretaría de Salud</t>
  </si>
  <si>
    <t>Comisaría de Buenavista
Comisaría de Córdoba
Comisaría Quimbaya
Personería de Calarcá
Secretaría del Interior
Secretaría de Salud</t>
  </si>
  <si>
    <t>SENA: Tiene implementado un programa de formación Titulado y  un programa de formación complementario.</t>
  </si>
  <si>
    <t>Numero</t>
  </si>
  <si>
    <t xml:space="preserve">Secretaría de Salud: SISPI y población afro, se inicia un proceso para articulación el programa de maternidad con respecto a las parteras (Se hace claridad que dicha articulación corresponde a prestación de servicios) No se encuentra estructurado en un plan </t>
  </si>
  <si>
    <t>Realizar acciones de promoción y prevención en salud sexual y reproductiva y Derechos sexuales y reproductivos con enfoque de género.</t>
  </si>
  <si>
    <t>Secretaría de Salud: Desde las acciones de promoción se garantiza el biológico en la poblacion femenina la vacunación contra VPH</t>
  </si>
  <si>
    <t xml:space="preserve">La Secretaría de Familia a través de la Jefatura de la Mujer y la Equidad Se Implementó la campañade sensibilización para el reconocimiento y la valoracion del trabajo femenino en el ámbito familiar. </t>
  </si>
  <si>
    <t xml:space="preserve">Alcaldía de Tebaida:  realizó la primera sesión del consejo consultivo de mujer
Alcaldía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t>
  </si>
  <si>
    <t xml:space="preserve">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(Total asistencias técnicas 24)
Secretaría del Interior:  Conmemoración DÍa Internacional de los Derechos Humanos
</t>
  </si>
  <si>
    <t xml:space="preserve">
La Secretaría de Familia a través de la Jefatura de la Mujer y la Equidad realizó el plan estratégico para la prevención del acoso sexual y laboral en el marco del lugar de trabajo, en virtud del tema de género.
</t>
  </si>
  <si>
    <t>S.D. 3
P.G 1</t>
  </si>
  <si>
    <r>
      <t xml:space="preserve">Internos
</t>
    </r>
    <r>
      <rPr>
        <sz val="11"/>
        <rFont val="Calibri"/>
        <family val="2"/>
        <scheme val="minor"/>
      </rPr>
      <t>Secretaría de Familia: a través de la Jefatura de la Mujer y la equidad cuenta con los lineamientos de las medidas de atención  de acuerdo a los estipulado en la ley 1237/08 y decreto 1630719</t>
    </r>
    <r>
      <rPr>
        <sz val="11"/>
        <color theme="1"/>
        <rFont val="Calibri"/>
        <family val="2"/>
        <scheme val="minor"/>
      </rPr>
      <t xml:space="preserve">
Secretaría de Salud: Las eps deben garantizar a las mujeres víctimas</t>
    </r>
  </si>
  <si>
    <t>Externos:
Comisaría de Buenavista: este comité no se encuentra creado en el municipio. 
Comisaría de Córdoba: En el Municipio no se cuenta con la conformación  del comité para el abordaje de los casos de violencia contra la mujer de acuerdo a la ley 1297. 
Comisaría de Quimbaya: Refiere que es competencia de la Secretaría de Servicios Sociales
Personería de Calarcá: No existe comité de seguimiento a la laey 1257 de 2008
Internos:
Secretaría del Interior: Para este peridoo no se realizarón actividades relacionadas.
Secretaría de Salud: Desde el Comité Intersectorial Departamental de Violencia Sexual el cual se reúne de manera trimestral y al interior con sus cuatro subcomité que se reúnen bimestralmente.</t>
  </si>
  <si>
    <t>10'%</t>
  </si>
  <si>
    <t xml:space="preserve">Secretaría de Familia: Se realizó fortalecimiento del tema de equidad de género al interior de las Fuerzas Militares (2 intervenciones Octava Brigada)
Secretaría del Interior: Socializacion y talleres en derechos humanos con la fuerza pública del departamento del Quindío
</t>
  </si>
  <si>
    <t>Secretaría de Familia Jefatura de la Mujer y la Equidad : Desde el Comité Intersectorial Departamental de Violencia Sexual el cual se reúne de manera trimestral y al interior con sus cuatro subcomité que se reúnen bimestralmente. (de acuerdo a los casos se realizan las asesorías y análisis respectivos).</t>
  </si>
  <si>
    <t>Se realizó una rueda de negocio ejecutada por la Secretaría de Turismo Expo Café (Mujeres Cafeteras), llevada a cabo entre el 18 y 22 de agosto de 2022</t>
  </si>
  <si>
    <t>Se realizaron 2 Seminarios de profundización y actualización en temas de desarrollo empresarial  ( ventas y mejorar los mecanismos de mercadeo)</t>
  </si>
  <si>
    <t xml:space="preserve">Se realizaron 2 Encuentro Departamental de Emprendimiento con el objetivo de mostrar experiencias exitosas y que permitan evidenciar sostenibilidad en los proyectos:  5,12  y 19 Marzo de2022 en el Centro Comercial  Unicentro y Centro de Convenciones). </t>
  </si>
  <si>
    <t>Se realizaron 2 socializaciones de Oferta Institucional para las micro, pequeñas y medianas empresas en eventos de mujeres 
Nota: Se presentan inconsistencias en la unidad de medida entre el indicador y la meta,  por lo tanto se programa conforme al 2021.</t>
  </si>
  <si>
    <t>Las TIC realizó el  100% del Programa de formación para mujeres empresarias " Mujeres Tic"</t>
  </si>
  <si>
    <t>Se realizaron 74 Nuevos proyectos productivos de iniciativa femenina y desde el enfoque diferencial de las mujeres rurales, campesinas y cafeteras en el departamento
Nota: Se presentan inconsistencias en la unidad de medida entre el indicador y la meta,  por lo tanto se programa conforme al 2021.</t>
  </si>
  <si>
    <t xml:space="preserve"> Se realiaron 22 acciones de apoyo y acompañamiento técnico de capacitacion y gestión de recursos a los programas y proyectos existentes de fomento de la producción agrícola y cafetera con mujeres rurales. Lo anterior a cargo de la Secretaría  de Familia, Agricultura y SENA:
Nota: Se presentan inconsistencias en la unidad de medida entre el indicador y la meta,  por lo tanto se programa conforme al 2021.</t>
  </si>
  <si>
    <t>Se realizó la Incorporación de 2 propuestas  productivas de las mujeres rurales a los programas y proyectos de la Conservación, Reconocimento y Protección del Paisaje Cultural Cafetero como patrimonio natural y cultural de la Humanidad tanto en las Cabeceras Municipales como en las zonas rurales del departamento. (IVA telefonía Móvil y  Buenavista Étnico (Convenio Interadministrativo No. 026 de 2022 entre el Departamento del Quindío y el Municipio de Biuenavista) 
Nota: Se presentan inconsistencias en la unidad de medida entre el indicador y la meta,  por lo tanto se programa conforme al 2021.</t>
  </si>
  <si>
    <t>Se promovieron 6 organizaciones de mujeres rurales, campesinas y cafeteras a nivel departamental, los instrumentos de apoyo al emprendimiento y su vinculación a las Redes Regionales y nacionales de emprendimiento.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
6.Emprendimiento tierra de fuego 
Nota: Se presentan inconsistencias en la unidad de medida entre el indicador y la meta,  por lo tanto se programa conforme al 2021.</t>
  </si>
  <si>
    <t>Durante esta vigencia no se adelantaron acciones en cumplimiento del indicador.</t>
  </si>
  <si>
    <t xml:space="preserve">Secretaría de Agricultura: 
Se apoyó el acceso de las mujeres rurales,campesinas y cafeteras a convocatorias publicas para la estructuración del proyecto productivo y sus estudios de factibilidad y sostenibilidad. a 7 perfiles de proyectos de alianzas productivas. Además, se beneficiaron 63 unidades productivas. en las asociaciones: ASOCIACION LA MARIELA Y ASOVIP en el municipio de PIJAO,.
</t>
  </si>
  <si>
    <t xml:space="preserve">Secretaría de Turismo
Se realizó 11 talleres de implementación de un plan de capacidades para el trabajo para las mujeres, especialmente las que se encuentran en condición de riesgo y vulnerabilidad (oferta institucional a través de la Secretaría de Turismo, industria y comercio; con el apoyo de Colpensiones, SENA y Comfenalco )
</t>
  </si>
  <si>
    <t xml:space="preserve">Se realizaron 3 estrategias de seguimiento a la incorporación de las mujeres en el ámbito laboral en condiciones de igualdad de oportunidades y de salarios apoyado en el Programa de Equidad Laboral con Enfoque Diferencial de Género del Ministerio del Trabajo. 
Las estrategias son: Politica Salarial y Laboral (SDCPSL)  el Subcomite de Gestion y Desempeño del Sector Trabajo (SGDST) en asocio con el Grupo de Asistencia Tecnica Territorial.
</t>
  </si>
  <si>
    <t xml:space="preserve">El Ministerio del Trabajo promovió 2 estrategias de acompañamiento en empresas privadas y públicas, que cierren las brechas de género en cuanto al acceso al pleno empleo y condiciones de igualdad salarial.
1. Segun la informacion recopilada desde el Area de Atencion al Ciudadano y Tramite (GACYT)  se atendieron 143 consultas a mujeres. 
2. De acuerdo a la informacion aportada desde el grupo de Inspeccion, Vigilancia y Control, se han realizado 77 audiencias de conciliacion presentada por mujeres y  6 investigaciones administrativas laborales en la cual las querellas fueron presentadas por mujeres.  Finalmente,  4  presuntas situaciones de acoso laboral radicadas por mujeres. </t>
  </si>
  <si>
    <t xml:space="preserve">La Secretaría de Educación, tiene 2  estrategias de acceso y permanencia al sistema educativo de mujeres adolescentes en embarazo y madres cabeza de familia.; las cuales son:  Programa de alimentación escolar PAE y   Transporte Escolar, </t>
  </si>
  <si>
    <t xml:space="preserve">
La Secretaría de Educación Departamental realizó 2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
*  Estrategia 1 - Fondo de Apoyo para el Ingreso a la Educación Superior: 
* Estrategia 2 - Articulación con el SENA y la Educación Media: </t>
  </si>
  <si>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</si>
  <si>
    <t xml:space="preserve">La Secretaría de Salud cuenta con una cobertura del 98% de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El aseguramiento es de prestación de servicios pot lo tanto, tienen el derecho de afiiliar a los nacionales y extranjeros a la afiliación del SGSSS 
</t>
  </si>
  <si>
    <t xml:space="preserve">La Secretaría de Salud cuenta con una cobertura del 98%  de atención en la población femenina de vulnerailidad como niñas, madres gestantes , adultas mayores, mujeres  con capacidades diferentes, mujeres indígenas, afro-descendientes,lbti, prostitutas y en condicion de habitación de calle, con calidad y oportunidad.
EL Aseguramiento no garantiza el acceso atención efectivo, oportuno y eficaz al derecho a la Salud </t>
  </si>
  <si>
    <t>La Secretaría de Salud Departamental realizó la 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Secretaría de Salud refiere que la Ley 1438 de 2011 se reglamenta la implementación de APS, y el Departamento cuenta con 7 Municipios priorizados en APS y las respectivas rutas.</t>
  </si>
  <si>
    <t>Se realizaron 20  acciones de promoción y prevención en salud sexual y reproductiva y Derechos sexuales y reproductivos con enfoque de género.
Desde la Secretaría de Salud, se realizaron 20 acciones entre formación en derechos sexuales y reproductivos, seguimiento  a las EAPBe IPS que atienden pacientes con VIH/SIDA Hepatitis B/C,  mesas de trabajo con la red departamental de VIH SIDA alerta temprana, comité departamental de Sexualidad, Salud Sexual y Reproductiva,  capacitación con prestadores de diferentes IPs del departamento del Quindío respecto certificación en pruebas rapidas de VIH Sifilis Hepatitis B C. auditorias  entre IPS y  EAPB de seguimiento de la calidad de atención de pacientes con VIH Hepatitis B C. 
Finalmente, La Dirección de Desarrollo Humano y Familia adscrita a la Secretaría de familia, Se ejecutaron las campañas de gestión , prevencion del riesgo en temas de salud sexual y reproductiva a través de la estrategia Tú y yo Unidos por la Vida 
Nota: Se presentan inconsistencias en la unidad de medida entre el indicador y la meta,  por lo tanto se programa conforme al 2021.</t>
  </si>
  <si>
    <t>El Departamento cuenta con una estrategia conjunta interinstitucional e intersectorial para prevenir el embarazo adolescente liderada por ICBF.</t>
  </si>
  <si>
    <t xml:space="preserve">La Secretaría de Salud Incorpora el enfoque diferencial y de género en el diseño e implementación de la vigilancia en salud pública de salud mental.
 Desde el programa de salud mental y salud sexual y reproductiva  se ha realizado asistencias técnicas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</si>
  <si>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Desde la Secretaría de Salud se realizaron 18 acciones para el fortalecimiento de la vigilancia en salud pública de las Infecciones de Transmisión Sexual (ITS) con enfoque diferencial y de género.
Es decir,  16 acciones de seguimiento  a las EAPBe IPS que atienden pacientes con VIH/SIDA Hepatitis B/C, se han realizado 2 mesas de trabajo con la red departamental de VIH SIDA alerta temprana.</t>
  </si>
  <si>
    <t xml:space="preserve">
Se Implementan las medidas de seguimiento al cumplimineto del decreto 2734 de 2012 Por el cual se reglamentan las medidas de atención a las mujeres víctimas de violencia a través del Decreto 213 de 2022, a través del comité Intersectorial Departamental para la prevención de la violencia por razón de sexo y género, la atención, la protección y acceso a justicia a niñas, niños, adolescentes y mujeres víctimas de estas violencias. 
</t>
  </si>
  <si>
    <t xml:space="preserve">Se Implementan las medidas de seguimiento al cumplimiento del decreto reglamentario 4796 de 2011 (Ley 1257 de 2008) a través del Decreto 213 de 2022, a través del comité Intersectorial Departamental para la prevención de la violencia por razón de sexo y género, la atención, la protección y acceso a justicia a niñas, niños, adolescentes y mujeres víctimas de estas violencias. </t>
  </si>
  <si>
    <t>La Secretaría de Salud cuenta con un  Sistema de información unificado, que amplia las características de análisis estructural de la salud en el Departamento.  SIVIGILA</t>
  </si>
  <si>
    <t>La Secretaría del Interior a través de un programa de apoyo tecnico y financiero a  los planes de acción de los consejos municipales y departamental de mujeres; llevó  a cabo doce (12) sesiones de la Comisión para la Coordinación y Seguimiento de los procesos electorales en el marco de las elecciones de Congreso y Presidenciales en primera y segunda vuelta.</t>
  </si>
  <si>
    <t>Secretaría  de Familia: a través de la Jefatura de la Mujer y Equidad de la Secretaría de Familia realizó fortalecimiento a 22 procesos organizativos de mujeres de los 12 Municipios bajo la perspectiva de género y enfoque diferencial.</t>
  </si>
  <si>
    <t xml:space="preserve">
Desde la Secretaría de Familia a través de la jefatura de la mujer y equidad se mplementó ja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
a través del Consejo Departamental de mujeres bajo la Ordenanza 015 del 29 de Julio de 2014, donde se incorpora los diferentes enfoques diferenciales de las mujeres quindianas;</t>
  </si>
  <si>
    <t xml:space="preserve">Desde la Secretaría del Interior se creó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
Se desarrollaron capacitaciones en Ley de Victimas, las cuales incluyen enfoque diferencial mujer, con el fin de empoderar a los lideres y lideresas en la Garantia de los Derechos de la Población ( Circasia, Salento, Filandia, Pijao, Cordoba, Buenavista, Quimbaya). Posterior se realizó otra jornada para capacitar en la ley de víctimas.
</t>
  </si>
  <si>
    <t xml:space="preserve">La Secretaría de Educación realizó 54  acciones formativas a madres y padres de familia en pautas de crianza en equidad y para la igualdad de los géneros, que transforme los valores y estereotipos de los roles masculino y femenino en la familia, desde la dirección de cobertura educativa en conjunto con la dirección de calidad educativa. Lo anterior, en las  Instituciones Educativas Oficiales del Departamento,
</t>
  </si>
  <si>
    <t>Telecafé creó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
Los tres progamas de televisión se llamaron (Tierra de encanto, Hablameal oído y Sentidos del Eje) , además  deuna serie  (De donde vengo yo).</t>
  </si>
  <si>
    <t>Se desarrollon 7  acciones de fomento para la Conciliación de la vida familiar y laboral en el marco del Programa Nacional de Equidad Laboral con Enfoque Diferencial de Género.</t>
  </si>
  <si>
    <t xml:space="preserve">Secretaría de Familia crea el sub-comites de seguimiento a la divulgación, implementación, monitoreo y evaluación de la política publica de Equidad de Género para las mujeres incorporados en los consejos municipales y departamental de mujeres; a traves de la ordenanza 015 de 2014 Consejo Departamental de Mujeres y los 12 Municipios para un total de 13.
</t>
  </si>
  <si>
    <t xml:space="preserve">
La Secretaría de Cultura desarrolla una estrategia mediatica sobre el rol de las mujeres quindianas y sus aportes al desarrollo de la historia, la ciencia, las artes, la cultura y el deporte desde un enfoque de género.
La orientación de la estrategia es con la formación  artística  en áreas de música, teatro, danza y artes plásticas de diferentes edades </t>
  </si>
  <si>
    <t>Indeportes realizó promoción de  espacios recreativos y deportivos donde se tranforma el estereotipo de género y se potencialice el liderazgo deportivo de las mujeres. 
Programa Hábitos y Estilos de Vida  Saludable en los 12 Municipios
 Formación y preparación de deportistas. "Tú y yo campeones"
Programa de mujer activa y mujer valiente 
Secretaría de Cultura:  procesos de promocion  de lectura y escritura, han participado 26.042 mujeres.</t>
  </si>
  <si>
    <t xml:space="preserve">Secretaría de Cultura incorporó 4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</si>
  <si>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La Secretaría de Cultura incorporó 2 programas con aportes culturales y tradicionales de las mujeres rurales dentro del plan de promoción turísticas.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Programa  de concertación y estímulos 2022.  mediante la Resolución 4809 del 05 de julio de 2022</t>
  </si>
  <si>
    <t xml:space="preserve">2 campañas para incentivar la promoción de los derechos humanos de las mujeres, la prevención de violencias y la transformación de valores de discriminación hacia la mujer a través de medios de comunicación escrita, radial y televisiva del departamento. 
Personería de Calarcá: Se realizan las piezas publicitarias referente a la prevención y protección de la población
Personería de Génova: Charla radial a traves de la emisora comunitaria Manantial Estero 93.1 fm, sobre Prevención en la violencia de la Mujer y sensibilizacion de las rutas de atención integral 
</t>
  </si>
  <si>
    <t>Desde la Secretaría de Familia a través de la Jefatura de la Mujer se creó y se encuentra en funcionamiento del Observatorio de Género del Quindío.</t>
  </si>
  <si>
    <t>Desde la Secretaría de Cultura se estimuló una  investigación, publicación y divulgación del conocimiento ancestral, cultural y científico relacionado con asuntos de género y de las mujeres en el departamento.
Programa  de concertación y estímulos 2022.   según la Resolución 4810 del 05 de julio de 2022 "POR MEDIO DE LA CUALSE ADJUDICAN LOS ESTÍMULOS Y SE ORDENA EL PAGO A LOS GANADORES DE LA CONVOCATORIA DEL PROGRAMA DEPARTAMENTAL DE ESTÍMULOS A LA CREACIÓN, INVESTIGACIÓNY PRODUCCIÓN ARTÍSTICA DEL DEPARTAMENTO DEL QUINDÍO 2022"  (promueve y estimula la  investigacion)</t>
  </si>
  <si>
    <t>Se realizaron 5 acciones de fortalecimiento a  la participación de mujeres en la movilización social de mujeres frente a las violencias ejercidas contra ellas desde el enfoque diferencial y de derechos humanos.
Personería de Génova: lideró la marcha denominada "Nos queremos vivas", para protestar contra todo tipo de violencia contra la mujer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(2 ocasiones), Génova y buenavista</t>
  </si>
  <si>
    <t xml:space="preserve">70% del 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
Secretaría de Familia - Jefatura de la Mujer y la Equidad: campaña de reflexión y  transformacion de valores machistas y sexistas en los hombres como agenciadores de la convivencia pacífica entre hombres y mujeres en los ambitos públicos y privados.
Secretaría de Salud: Dentro del PIC y PII, se cuenta con campaña se hacen charlas educativas en la familia, comunidad y escuelas;  así también en cuñas radiales y perifoneo para prevenir la violencia .
</t>
  </si>
  <si>
    <t xml:space="preserve"> Desde la Jefatura de la Mujer y la Equidad de la Secretaría de Familia, se 
identificaron el 100% de los tipos de conflictos  que afectan la convivencia y el bienestar general de las mujeres. en articulación con Secretaría de Salud Departamental</t>
  </si>
  <si>
    <t xml:space="preserve">Se visibilizo la violencia sexual y el desplazamiento forzado como principales hechos victimizantes y los efectos en la vida y cuerpo de las mujeres en el marco del conflicto,  desde la Secretaría del Interior a través de  1 campaña </t>
  </si>
  <si>
    <t xml:space="preserve">Se Documentaron y divulgaron 8  experiencias e iniciativas de construcción de paz, participación y resistencia pacífica de mujeres en el departamento del Quindío. Lo anterior, desde el  Municipio de Salento a través de los siguientes Diplomados: 
3 mujeres lideres salentinas, en el diplomado de historia y derechos humanos de la mujer con la ESAP
5 mujeres lideres salentinas, en el diplomado de  derechos humanos de la defensoria del pueblo en alianza con la universidad von humbolt
</t>
  </si>
  <si>
    <t xml:space="preserve">La Secretaría de Educación acompañó la construcción del 100% de las Catedras de Paz de las instituciones educativas del departamento incorporarando el enfoque diferencial y de género.
</t>
  </si>
  <si>
    <t>14 acciones para 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
Secretaría del Interior
Se desarrollo Consejo de Seguridad, enmarcado en la garantia de los derechos de las mujeres (vida) y el aporte de recompensas desde el Gobierno Departamental con el fin de esclarecer hechos de violencia en contra de la mujer 
Secretaría del Interior: 12 asistencias tecnicas 
Nota: Se presentan inconsistencias en la unidad de medida entre el indicador y la meta,  por lo tanto se programa conforme al 2021.</t>
  </si>
  <si>
    <t>La Secretaría del Interior, Incorporó los criterios de análisis de género en los planes de seguridad y conviviencia ciudadana del departamento.
Nota: Se presentan inconsistencias en la unidad de medida entre el indicador y la meta,  por lo tanto se programa conforme al 2021.</t>
  </si>
  <si>
    <t xml:space="preserve">La Secretaría del Interior realizó la inclusión del enfoque de Derechos humanos y de  Género en la Política Pública de Seguridad y Convivencia Ciudadana del Departamento. Loanterior en los  12 Municipios y en el  Departamento 
</t>
  </si>
  <si>
    <t>Se Diseñó una campaña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
 La Campaña se llama "Que no te toque"
Nota: Se presentan inconsistencias en la unidad de medida entre el indicador y la meta,  por lo tanto se programa conforme al 2021.</t>
  </si>
  <si>
    <t>Una campaña de  sensibilización que da a conocer la normatividad que sanciona los delitos de acoso laboral y sexual, así como las herramientas para hacer efectiva dichas sanciones. 
Secretaría de Familia (Jefatura de la Mujer y la Equidad): se realizaron acciones de  sensibilización que dieron a conocer la normatividad que sanciona los delitos de acoso laboral y sexual, así como las herramientas para hacer efectiva dichas sanciones en el municipio de Filandia, Ejercito Nacional y Montenegro
Nota: Se presentan inconsistencias en la unidad de medida entre el indicador y la meta,  por lo tanto se programa conforme al 2021.</t>
  </si>
  <si>
    <t>Un programa implementado de formación  a todos los funcionarios/as públicos del sector Educativo en prevención y detección de la discriminación y la violencia contra las mujeres y derechos de las mujeres y prácticas no discriminatorias.
Secretaría del Interior:  brindó servicio de asistencia técnica para la implementación de los métodos de resolución de conflicto a  once (11) Instituciones como uno de los programas de la Secretaría.
Nota: Se presentan inconsistencias en la unidad de medida entre el indicador y la meta,  por lo tanto se programa conforme al 2021.</t>
  </si>
  <si>
    <t xml:space="preserve">
3  estrategias implementadas de sensibilización y formación  en derechos sexuales y reproductivos y prevención de las violencias de género, y construccion de nuevas feminidades y  masculinidades.
Secretaría de Salud
Estrategia 1 : talleres pedagogicos en 2  instituciones educativas del municipio de Calarca y Circasia. 
Estrategia 2: Se realizaron 16 acciones de seguimiento  a las EAPBe IPS que atienden pacientes con VIH/SIDA Hepatitis B/C, 
Estrategia 3:  2 mesas de trabajo con la red departamental de VIH SIDA alerta temprana.
Personería de Génova: A traves de la emisora comunitaria Manantial Estero 93.1, se llevó a cabo la segunda charla radial sobre Métodos Anticonceptivos 
Nota: Se presentan inconsistencias en la unidad de medida entre el indicador y la meta,  por lo tanto se programa conforme al 2021.</t>
  </si>
  <si>
    <t>80 % de 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
Nota: Se presentan inconsistencias en la unidad de medida entre el indicador y la meta,  por lo tanto se programa conforme al 2021.</t>
  </si>
  <si>
    <t>Se realizó acompañó 5 capacitaciones especializadas a las Unidades de Justicia y Paz, CAV, CAIVAS Y CAVIF en: población vulnerable y derechos humanos
Secretaría de Familia  La Jefatura de la Mujer y Equidad de la Secretaría de Familia realizó asesorías para el fortalecimiento a las unidades de protección CAIVAS y CAVIF en el Municipio de Calarcá; además 3 asesorías realizadas (Armenia, Calarcá, Circasia), sobre capacitaciones de las Unidades de Justicia y Paz
Nota: Se presentan inconsistencias en la unidad de medida entre el indicador y la meta,  por lo tanto se programa conforme al 2021.</t>
  </si>
  <si>
    <t>Secretaría de Familia  La Jefatura de la Mujer y Equidad Acompaño el 90% del fortalecimiento de la Línea estratégica de violencia basada en género del Programa de Casas de Justicia.</t>
  </si>
  <si>
    <t>Desde la personería de Calarcá se implementan los lineamientos para la atención adecuada de mujeres víctimas de diversas formas de violencias basadas en género, con especial énfasis en las diversas modalidades de violencia sexual que ocurren en el marco del conflicto armado.</t>
  </si>
  <si>
    <t>Desde el comité instersectorial Departamental para la prevención de la violencia se realizó el seguimiento a la aplicación de protocolos de atención a víctimas de violencia de género con pertinencia cultural. (Comité creado mediante decreto 213 de 2022)</t>
  </si>
  <si>
    <t>Se realizó por medio  del comité instersectorial Departamental para la prevención de la  violencia  Y desde la oficina de epidemiología el seguimiento a los casos reportados ; se vigiló el restablecimiento de los derechos de las niñas y adolescentes víctimas de violencia sexual a través de la modalidad de Intervención de Apoyo, con el fin de integrar a las familias en el proceso de atención especiliazada.</t>
  </si>
  <si>
    <t>Se Implementaron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
Lo anterior desde el comité instersectorial Departamental para la prevención de la violencia  creado mediante decreto 213 de 2022</t>
  </si>
  <si>
    <t>Se desarrollaron 43 estrategias de coordinación interinstitucional de articulación de rutas intersectoriales de atención para garantizar  a las mujeres, niñas y adolescentes, víctimas de violencia y la restitución de sus derechos tomando en cuenta sus particularidades.
Loanterior,  con  los siguientes actores: Secretaría de Familia, Comisarías (Calarcá ,  Salento,  Filandia, Tebaida,  Génova, Montenegro, Quimbaya,  Armenia),  y Secretaría de  Salud</t>
  </si>
  <si>
    <t>Se fortaleció el  Comité de Seguimiento a la Implementación de la Ley 1257 de 2008 con el fin de realizar el monitoreo a la implementación de la misma y el cumplimiento a los decretos reglamentarios.
Lo anterior, desde el Comité Intersectorial Departamental para la prevención de Violencia  creado mediante decreto 213 de 2022,  el cual se reúne de manera trimestral y al interior con sus cuatro subcomité que se reúnen bimestralmente.</t>
  </si>
  <si>
    <t>Secretaría de Familia: Se realizo  campaña de reconocimiento y autocrítica frente a los imaginarios sexistas, patriarcales y androcéntricos en los servidores y funcionarios públicos del  Municipio de Filandia y Montenegro 
 La campaña se ha iniciado a través de procesos de sensibilización de la temática en Ejército
Nota: Se presentan inconsistencias en la unidad de medida entre el indicador y la meta,  por lo tanto se programa conforme al 2021.</t>
  </si>
  <si>
    <t>Desde la Secretaría de Familia se Incorpora  el enfoque de género en las distintas políticas publicas, planes, programas y proyectos de las entidades públicas del departamento. 
 En la Secretaría de Familia se realiza en las 7 PP.</t>
  </si>
  <si>
    <t xml:space="preserve">Se promocionó, sensibilizó y socializo  a los funcionarios en la prevención y detección de violencias contra las mujeres, derechos de las mujeres y prácticas no discriminatorias, lo anterior a través de 8 acciones. 
</t>
  </si>
  <si>
    <t>14 acciones de sensibilización y socialización de rutas de atención a mujeres víctimas de violencia con los  funcionarios  públicos del departamento.a través de los siguientes actores: 
Secretaría de Familia
Personería de Calarcá, Salento y Tebiada
Alcaldía de Calarcá, Buenavista, Génova, Pijao, Tebaida,  Salento y  Montenegro</t>
  </si>
  <si>
    <t>Se acompañó  el comité de seguimiento a la implemetacion de la ley 1257 de 2008 y sus decretos reglamentarios, a través del  Comité Intersectorial Departamental prevención de violencia creado mediante decreto 213 de 2022,  el cual se reúne de manera trimestral y al interior con sus cuatro subcomité que se reúnen bimestralmente. (de acuerdo a los casos se realizan las asesorías y análisis respectivos).</t>
  </si>
  <si>
    <t xml:space="preserve">Se Consolido el comité técnico interinstitucional  para la implementación, monitoreo y evaluación de la Política Pública de Equidad de Género para las mujeres., con 6 actores: 
Secretaría de Familia: La Jefatura de la Mujer y la Equidad a través de la Secretaría de Familia da cumplimiento a través del Consejo Departamental de Mujeres Decreto 015/2014
Personería  de Tebaida: la Personeria Municipal esta presta a  asisitir a los comites que requieran de nuestra colaboración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
Personería de Salento: Se realizo en compañía del secretario de servicios sociales, el enlace mujer del municipio, comisaria de familia y personería el comité para dar seguimiento a la implementación de la politica de genero.
Nota: Se presentan inconsistencias en la unidad de medida entre el indicador y la meta,  por lo tanto se programa conforme al 2021.
</t>
  </si>
  <si>
    <t xml:space="preserve">
Se inncentivó la participación activa de las organizaciones de mujeres  en el monitoreo y evaluación de la Política Pública de Equidad de Género para las mujeres.
Lo anterior a través de 6 actores:
Secretaría de Familia: La Jefatura de la Mujer y la Equidad a través de la Secretaría de Familia da cumplimiento a través del Consejo Departamental de Mujeres Decreto 015/2014
Alcaldía de Buenavista: Convocatoria para la reactivación del Consejo Territorial de Mujeres del Municipio de Buenavista.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Alcaldía de Filandia se ha promovido la participacion de las mujeres al Consejo Comunitario de Mujeres  como unica instancia de veeduria de la politica publica de equidad de genero,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Nota: Se presentan inconsistencias en la unidad de medida entre el indicador y la meta,  por lo tanto se programa conforme al 2021.</t>
  </si>
  <si>
    <t xml:space="preserve">Se realizó Capacitación a las mujeres en asuntos de política y administración pública para activar e incentivar su participación en los partidos políticos.
La Secretaría del Interior a través de la estructuración del plan de formación política y ciudadana para mujeres.
La secretaría de Familia  diplomado a mujeres en temas de liderazgo político de la mujer.
</t>
  </si>
  <si>
    <t>Durante esta vigencia no se adelantaron acciones en cumplimiento del indicador.
Nota . Una Herramientas diseñadas y ejecutadas</t>
  </si>
  <si>
    <t xml:space="preserve">22 programas y proyectos productivos de iniciativa femenina con enfoque diferencial
</t>
  </si>
  <si>
    <t xml:space="preserve">De acuerdo al plan decenal de la Política Pública de Mujer la meta no tiene programación durante esta vigencia. </t>
  </si>
  <si>
    <t>Desde el comité instersectorial Departamental para la prevención de la violencia conformado por los actores responsables de activar la ruta de prevención de violencia se realiza seguimiento al cumplimiento del decreto reglamentario 4798 de 2011 (Comité creado mediante decreto 213 de 2022)</t>
  </si>
  <si>
    <t>METAS 2023</t>
  </si>
  <si>
    <t>RECURSOS 2023</t>
  </si>
  <si>
    <t>LOGROS ALCANZADOS 2023
PRIMER TRIMESTRE</t>
  </si>
  <si>
    <t>OBSERVACIONES</t>
  </si>
  <si>
    <t>LOGROS ALCANZADOS 2023
SEGUNDO TRIMESTRE</t>
  </si>
  <si>
    <t>LOGROS ALCANZADOS 2023
TERCER TRIMESTRE</t>
  </si>
  <si>
    <t>LOGROS ALCANZADOS 2023
CUARTO TRIMESTRE</t>
  </si>
  <si>
    <t>Internos
Secretaría de Turismo: Un proyecto productivo, con un componente de entrega de once (11) Datafonos a mujeres emprendedoras del departamento, para promover el comercio electrónico y diversificar las formas de ventas de servicios y productos y así evitar la pérdida de oportunidades de ventas.</t>
  </si>
  <si>
    <t>Nota: No hay relación entre la meta y el indicador</t>
  </si>
  <si>
    <t>Internos
Secretaría de Turismo: En el marco de la Feria de Colores realizada el 04/03/2023, liderada por la señora Patricia Taborda, directora de la asociación de mujeres, se apoyó gestionando los elementos como carpas, sillas y mesas para el evento. Se asistió a la Feria y se socializó entre los participantes el portafolio de servicios de la Secretaría de Turismo, industria y comercio de la Gobernación.Impactandoa cerca de 34 emprendedoras.</t>
  </si>
  <si>
    <t>Internos
Secretarìa  de Turismo: dos capacitaciones en fortalecimiento empresarial, en procesos de Buenas Prácticas de Manipulación de Alimentos, en el corredor Gastronómico en el municipio de Montenegro impactando a 27 mujeres</t>
  </si>
  <si>
    <t>Externos
Universidad la Gran Colombia: Dentro del proceso de inducción de estudiantes nuevos, se llevó a cabo la socialización del Protocolo para la Prevención y Atención del Acoso y Violencia de Género
Internos
Secretaría de Educación: La Secretaría de Educación no tiene ingerencia en aspectos educativos en la Educación Universitaria para poder implementar proyectos</t>
  </si>
  <si>
    <t>Universidad la Gran Colombia
Secretaría de Educación</t>
  </si>
  <si>
    <t>Externos:
Universidad la Gran Colombia: Para el periodo académico 2023-1 se logró evidenciar el acceso y permanencia de 32 mujeres en las siguientes condiciones:
Desplazadas: 20
Comunidades indígenas: 2
Comunidades negras: 9
ICBF: 1</t>
  </si>
  <si>
    <t xml:space="preserve">Universidad la Gran Colombia </t>
  </si>
  <si>
    <t>La Secretaría de Educación está adelantando trámites para celebrar convenio con la Universidad del Quindío con el fin de articular la educación media con la educación superior con 8 IE del Departamento</t>
  </si>
  <si>
    <t>El 100% de las instituciones educativas tienen en cuenta lo establecido en el decreto 4798 de 2011 garantoizando los Derechos Humanos de las niñas, adolescentes y las mujeres en el ámbito educativo</t>
  </si>
  <si>
    <t>Enfoque diferencial y de género incluido e  implementado 100%</t>
  </si>
  <si>
    <t>100% Incorporaciòn del enfoque diferencial y de género en las acciones de vigilancia de las ITS</t>
  </si>
  <si>
    <t xml:space="preserve">Externos
Policìa Nacional: cuenta con un programa de  programa de participación ciudadana para la seguridad preventiva y la convivencia pacífica 
Internos
Secretaría del Interior: Se brindó capacitación en planes de acción y planes de desarrollo  comunitario a los Municipios de montenegro, Calaracá y corregimiento de Barcelona, Tebaida.  </t>
  </si>
  <si>
    <t>Policìa Nacional
Secretaría  del Interior</t>
  </si>
  <si>
    <t>Internos
Secretaría del Interior: No es competencia de la Secretaría</t>
  </si>
  <si>
    <t>Externos
Alcaldía de Montenegro: Dado que en el plan de desarrollo no se tiene estipulada la adopción  de la politica pública, por lo tanto no se han adelantado acciones referente a este punto.</t>
  </si>
  <si>
    <t>Internos
Secretaría de Cultura: Implementación de talleres de tejidos en los municipios de Armenia  y Calarcá contando con una asistencia de 609 mujeres.
875 mujeres son capacitadas en la plataforma soy cultura.
4565 mujeres son capacitadas en las  áreas de formación informal en las áreas  de música, teatro, danza, artes plásticas y lectura oralidad y escritura. en los municipios de Quimbaya, Montenegro, Circasia, Barcelona ,Salento, Filandia 
Se realizara la publicación en la página wed de la secretaria de cultura del libro SABORES Y SABERES, que trata de una mirada a la cocina tradicional  del puerto Alejandría del municipio de Quimbaya.</t>
  </si>
  <si>
    <t>Secretaría  de Cultura</t>
  </si>
  <si>
    <t>Internos
Indeportes: 7eventos recreativos y deportivos realizados donde se promovieron los espacios, se transformó el esteriotió de género y se portencializaó el liderazgo deportivo de las mujeres en el Quindío, en el primer trimestre de 2023, realizados en Filandia, La Tebaida, Montenegro, Calarcá, Buenavista, Quimbaya y Circasia</t>
  </si>
  <si>
    <t>Internos
Secretaría de Cultura: Se abre la convocatorias de concertación y estímulos departamental, en las ONG y artistas independientes, proponen proyectos para ejecutar con desde las diferentes áreas culturales que coayuden a la conservación del paisaje cultural cafetero.</t>
  </si>
  <si>
    <t>Internos
Secretaría de Cultura: Se realizó la publicación del documento de investigación SABORES Y SABERES, en cual será publicado en la página web de la secretaria de Cultura. En que se resaltan los saberes culinarios de nuestro departamento 
Secretaría de Educación: No se han realizado investigaciones en asuntos de género</t>
  </si>
  <si>
    <t>Secretaría de Cultura
Secretaría de Educación</t>
  </si>
  <si>
    <t>Externos
Polìcìa Nacional: ha identificado los tipos de conflicto que  afectan la convivencia de acuerdo a las atenciones realizadas</t>
  </si>
  <si>
    <t>Policìa Nacional</t>
  </si>
  <si>
    <t>Internos
Secretaría del Interior: Refiere que no es competencia</t>
  </si>
  <si>
    <t>Internos
Secretaría del Interior: Se desarrollo Consejo de Seguridad, enmarcado en la garantia de los derechos de las mujeres (vida) y el aporte de recompensas desde el Gobierno Departamental con el fin de esclarecer hechos de violencia en contra de la mujer, debido a dos casos de feminicidio en el Departamento.</t>
  </si>
  <si>
    <t xml:space="preserve">Internos
Secretaría del Interior:Se brindó servicio de asistencia técnica para la implementación de los métodos de resolución de conflicto en  11 instituciones educativas. </t>
  </si>
  <si>
    <t>Externos
Policìa Nacional: Realizó  Incorporación de criterios de análisis de género en los planes de seguridad y convivencia ciudadana a los 12 Municipios</t>
  </si>
  <si>
    <t>Policía Nacional</t>
  </si>
  <si>
    <t>Internos
Secretaría del Interior: No tiene competencia</t>
  </si>
  <si>
    <t xml:space="preserve">Externos
Comisarìa de Familia Buenavista: se realizó  socializacion de las rutas de atencion por parte de un  profesional de la secretaria de familia en eL  comité de primera infancia, infancia y adolescencia.      En el mes de Marzo  se realizo un taller con poblacion adolescente  en prevención de  violencia de género
Comisarìa de Tebaida: 6 estrategias implementadas
Internos
Secretaría del Interior: Mesa de reacción rápida para activación de rutas de protección a líderes sociales y defensores de derechos humanos amenazados.  
Conformación la mesa de casos de desaparición forzada del departamento del Quindío.  </t>
  </si>
  <si>
    <t>Comisarìa de Buenavista
Comisarìa de Tebaida
Secretaría del Interior</t>
  </si>
  <si>
    <t>Externos
Comisarìa de Familia de Buenavista: el Comitè no se encuentra conformado en el Municipio
Policía Nacional: 290 medidas de protección</t>
  </si>
  <si>
    <t>Comisarìa de Buenavista
Policía Nacional</t>
  </si>
  <si>
    <t>273000
192307</t>
  </si>
  <si>
    <t xml:space="preserve">Externos
Alcaldía de Salento: se realizo con funcionarios de la administración municipal de Salento la campaña de equidad de genero y nueva masculinidades
Alcaldía de Montenegro: se realiza campaña "ni con el petalo de una rosa"  con los funcionario de la alcaldia municipal
Alcaldía de la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t>
  </si>
  <si>
    <t>Alcaldía de Salento
Alcaldía de Montenegro
Alcaldía de la Tebaida</t>
  </si>
  <si>
    <t>Externos
Alcaldía de Salento: se realizo una actividad en compañía de la policia nacional y su grupo de linea purpuira para la prevención de violencia intrafamiliar y contra la mujer
Alcaldía de Montenegro: campaña pedagógicas a nivel municipal, desde las instituciones educativas, en pro de sensibilizar sobre la importancia de denunciar y así prevenir todo tipo de violencia en contra de las mujeres.
Alcaldía de la Tebaida: El día 08 de marzo,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Nacional, grupo de jóvenes Civicos, Comisaria de Familia y  Dirección Administrativa de Salud 
Policía Nacional: Realizó campaña de socialización y sensibilización de las rutas de atención de acuerdo  a la estrategia Patrulla púrpura</t>
  </si>
  <si>
    <t>Alcaldía de Salento
Alcaldía de Montenegro
Alcaldía de la Tebaida  
Policía Nacional</t>
  </si>
  <si>
    <t>Externos:
Alcaldía de Montenegro:  no se tiene política publica, por lo tanto no se cuenta con un comité tecnico interinstitucional para implementación, monitorio y evaluacion de la politica pública de equidad de género para las mujeres</t>
  </si>
  <si>
    <t>Externos:
Alcaldía de Montenegro: al no contar una politica publica no se realizan actividades de monitoreo y evaluación</t>
  </si>
  <si>
    <t>META 2023</t>
  </si>
  <si>
    <t>LOGROS ALCANZADOS 2023</t>
  </si>
  <si>
    <t>Internos
Secretaría de Educación: El 100% de los NN y Jovenes se les garantiza el derecho a la educación con equidad de género en el marco de la inclusión educativa</t>
  </si>
  <si>
    <t>La Secretaría de Familia incorpora el enfoque de género en las 7 políticas públicas que se encuentra implementando.</t>
  </si>
  <si>
    <t>Internos
Secretaría de Educación: El 100% de las instituciones educativas tienen en cuenta lo establecido en el decreto 4798 de 2011 garantoizando los Derechos Humanos de las niñas, adolescentes y las mujeres en el ámbito educativo
Secretaría de Familia:  Desde el comité instersectorial Departamental para la prevención de la violencia conformado por los actores responsables de activar la ruta de prevención de violencia se realiza seguimiento al cumplimiento del decreto reglamentario 4798 de 2011 (Comité creado mediante decreto 213 de 2022)</t>
  </si>
  <si>
    <t xml:space="preserve">Se Implementan las medidas de seguimiento al cumplimineto del decreto 2734 de 2012 Por el cual se reglamentan las medidas de atención a las mujeres víctimas de violencia a través del Decreto 213 de 2022, a través del comité Intersectorial Departamental para la prevención de la violencia por razón de sexo y género, la atención, la protección y acceso a justicia a niñas, niños, adolescentes y mujeres víctimas de estas violencias. </t>
  </si>
  <si>
    <t xml:space="preserve">Secretaría de Familia crea el sub-comites de seguimiento a la divulgación, implementación, monitoreo y evaluación de la política publica de Equidad de Género para las mujeres incorporados en los consejos municipales y departamental de mujeres; a traves de la ordenanza 015 de 2014 Consejo Departamental de Mujeres y los 12 Municipios </t>
  </si>
  <si>
    <t xml:space="preserve">Durante este trimestre no se avanzaron en acciones </t>
  </si>
  <si>
    <t>Durante este trimestre no se avanzaron en acciones</t>
  </si>
  <si>
    <t>Durante este  trimestre no se avanzaron  en acciones</t>
  </si>
  <si>
    <t>Nota. Para esta vigencia no hay meta programada de acuerdo al plan decenal de la PPM</t>
  </si>
  <si>
    <t>La Gobernación del Quindío en articulación con   la Secretaría Administrativa y La Secretaría de Familia a través de la Jefatura de la Mujer y la Equidad Implementa el plan estratégico 
Nota: Las asesorías dependen de las necesidades de funcionarios y contratistas. La meta se mide en función de la implementación del plan</t>
  </si>
  <si>
    <t>Desde el comité instersectorial Departamental para la prevención de la violencia los actores que desarrollan acciones de investigación y atención de casos de violencia sexua, violencia intrafamiliar, homicidios, otros; cuentan con lineamientos instaurados(Comité creado mediante decreto 213 de 2022)</t>
  </si>
  <si>
    <t>Durante este trimestre no se avanzaron en acciones.</t>
  </si>
  <si>
    <t>4.5</t>
  </si>
  <si>
    <t>9.3%</t>
  </si>
  <si>
    <t>mantenimiento</t>
  </si>
  <si>
    <t>Ajuste</t>
  </si>
  <si>
    <t>Para la vigencia 2023 no se encuentra programación de la meta conforme al plan decenal</t>
  </si>
  <si>
    <t>En la Vigencia 2023 no se encuentra meta programada de acuerdo al plan decenal de la PPM</t>
  </si>
  <si>
    <t xml:space="preserve">Se avanzó en la Campaña de sensibilización y formación a periodistas y comunicadores sociales en prevención de violencias contra la mujer, promoción de sus derechos bajo el enfoque diferencial y género  en las emisoras la FM y 2 periodistas independientes. </t>
  </si>
  <si>
    <t>Se realizó fortalecimiento del tema de equidad de género al interior de la Fuerza Pública (Octava brigada)
Nota: La meta será medida en número absoluto de acuerdo al indicador</t>
  </si>
  <si>
    <t>P+U96+N2:X4+U96+N2:X4+U96+N2:X4</t>
  </si>
  <si>
    <t xml:space="preserve">Externos
Uniquindío: A través de la resolución  de rectoria 10701 del  24/01/2023 " POR MEDIO DEL CUAL SE ESTABLECE Y ADOPTA EL PROTOCOLO PARA LA PREVENCIÓN, DETECCIÓN Y ATENCION DE VIOLENCIAS O CUALQUIER TIPO DE DISCRIMINACION BASADA EN GÉNERO EN LA UNIVERSIDAD DEL QUINDIO" en el cual se adoptan los lineamientos del Ministerio de Educación Nacional con el fin de prevenir las violencias en las universidades, asi mismo una ruta de atención </t>
  </si>
  <si>
    <t>Uniquindío</t>
  </si>
  <si>
    <t xml:space="preserve">Externos
ICBF: El ICBF realiza un proceso de mitigación y prevención a través de sus diferentes programas, para la vigencia 2023 se ha dispuesto:
Generación Explora
Generación Explora Rural
De Tú a Tú Infancia, Adolescencia y Juventud 
Generaciones Sacúdete - Adolescentes y Jóvenes BID
Generaciones Sacúdete - Étnicos
Generaciones Étnicas Con  Bienestar 
Se tienes una proyección de atención de 3897 de los cuales por activación de los programas desde el nivel nacional a la fecha se han atendido 192 adolescentes y jóvenes en todo el departamento del Quindío, dentro de lo cual se desarrollaron actividades de acompañamiento psicosocial y familiar que permiten mitigar y prevenir el consumo de sustancias psicoactivas.
Internos
Secretaría de Salud: Se realizan múltiples talleres de formación para instituciones educativas del departamento del Quindío enfocadas en derechos humanos, derechos colectivos, derechos sexuales y reproductivos es decir formar ciudadanos residentes colectivos. </t>
  </si>
  <si>
    <t>ICBF
Secretaría de Salud</t>
  </si>
  <si>
    <t xml:space="preserve">Internos
Secretaría de Salud: se realiza supervisión y seguimiento a la ruta de violencia sexual y violencia género a todas las entidades públicas y privadas del Quindío </t>
  </si>
  <si>
    <t>Secretaría  de Salud</t>
  </si>
  <si>
    <t xml:space="preserve">Internos
Secretaría  del Interior: No es Competencia </t>
  </si>
  <si>
    <t>Externos
ICBF: 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</si>
  <si>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 xml:space="preserve">Internos
Secretaría de Cultura: Implemantación de talleres de tejidos en los municipios de Armenia  y Calarca en los barrios el Paraiso en la casa de la mujer empoderada, barrio chambranas  asomujer, barrio popular   con asistencia de 57     mujeres.
2145  mujeres son capacitadas en las  areas de formacion informal en las areas  de musica, teatro, danza, artes plasticas y lectura oralidad y escritura. en los municipios de Quimbaya, Montenegro, Circasia, Barcelona ,Salento, Filandia.
En el marco del programa de concertación esta población sera beneficiada en la ejecución de los proyectos como la corporación para ser mejor que trabajara con  mujeres privadas de la libertad. </t>
  </si>
  <si>
    <t>Externos
ICBF: Se hace necesario que la meta sea reformulada en cuanto al responsable líder que pueda generar el proceso de convocatoria institucional que permita el desarrollo de la actividad.</t>
  </si>
  <si>
    <t>Externos:
Personería Salento:  diplomado dirigido por la ESAP con inicio a partir del 24 de abril cuyo objetivo es "derechos humanos de la mujer en el contexto del siglo XI"</t>
  </si>
  <si>
    <t>Personería Salento</t>
  </si>
  <si>
    <t>Externos
ICBF: Se hace necesario que la meta sea reformulada en cuanto al responsable líder que pueda generar el proceso de convocatoria institucional que permita el desarrollo de la actividad.
Internos
Secretaría  del Interior: No es Competencia</t>
  </si>
  <si>
    <t>ICBF
Secretaría del  Interior</t>
  </si>
  <si>
    <t xml:space="preserve">Internos
Secretaría del Interior:Se brindó servicio de asistencia técnica para la implementación de los métodos de resolución de conflicto en  4 instituciones educativas. </t>
  </si>
  <si>
    <t xml:space="preserve">Internos
Secretaría del Interior:Seguimiento al plan integral de seguridad y convivencia ciudadana (PISCC) en los municipios de Armenia, Circasia y Salento garantizando la inclusión de la garantia de los derechos de las mujeres </t>
  </si>
  <si>
    <t>Externos
ICBF: Se realiza Verificacion de Derechos al 100% de los casos, una vez las autoridades administrativas tengan conocimiento de las situaciones de riesgo o vulneracion de derechos de NNA a fin de adoptar las medidas de restablecimiento de derechos como  amonestación, ubicación en familia de origen o extensa, en hogar de paso o sustituto llegando incluso hasta la adopción</t>
  </si>
  <si>
    <t xml:space="preserve">Externos
Comisaría Armenia: 1 estrategia subcomité de Infancia y Adolescencia que se llevó a cabo en La Gobernación del Quindío
ICBF: Se tiene dentro del Comité la estrategia de reporte de información coordinada con SIVIGILA y CAIVAS como herramienta en tiempo real de casos reportados, su intervención y activación de rutas de atención. </t>
  </si>
  <si>
    <t>Comisaría Armenia
ICBF</t>
  </si>
  <si>
    <t xml:space="preserve">Externos
Comisaría Armenia:se partició en el Comité De la Mujer que se llevó a cabo en el puesto de salud del barrio la Patria
Comisaría Filandia: el municipio de Filandia cuenta con el mecanismo articulador para el abordaje integral de las violencias por razones de sexo, y genero, por medio del decreto número 038, por medio del cual se realizan planes de acción encamindos a la prevencion de las violencias y establecimiento de rutas de atencion. 
ICBF: Se encuentra dinamizado y en operación el Comité Departamental Consultivo Intersectorial e Interinstitucional para el Abordaje Integral de las Violencias de Género y Violencias Sexuales en niños, Niñas y Adolescentes. </t>
  </si>
  <si>
    <t>Comisaría Armenia
Comisaría Filandia
ICBF</t>
  </si>
  <si>
    <t>Externos
Uniquindío: La universidad del Quindío a través del programa ni + ni - prevención, detección y atención de violencias basadas en genero y cualquier tipo de discriminación en la Universidad del Quindío - tiene en su plan de acción actividades pedagogicas y campañas de reflexión en torno a las VBG</t>
  </si>
  <si>
    <t>Externos
Alcaldía Montenegro: se realizan dos campañas con funcionarios públicos  "ni con el petalo de una rosa"  y ""consecuencias de la violencia de género"
Alcaldía Quimbaya:  El dia 15 de mayo del 2023 se socializo la ley 1257 del 2008, la cual se dictan normas de sensibilización, prevención y sanción de formas de violencia y discriminación contra las mujeres, se reforman los Códigos Penal, de Procedimiento Penal, la Ley 294 de 1996 y se dictan otras disposiciones con el fin de que la población de Quimbaya la conozca, a la cual asistieron  12 personas.
Alcaldía Tebaida:  El 07 de junio se capacitó a 100 docentes y entre ellos orientadores en el teatro municipal evento que desarrollo el sindicato de maestros y acompaño la administración municipal. En ley 1257 del 2008</t>
  </si>
  <si>
    <t>Alcaldía de Montenegro
Alcaldía Quimbaya
Alcaldía Tebaida</t>
  </si>
  <si>
    <t xml:space="preserve">Externos
Alcaldía Montenegro: Se han realizado dos campañas educativas a los funcionarios públicos de la alcaldía municipal de Montenegro, en este sentido se realiza entrega de folletos informativos a funcionarios en donde se explica la importancia de denunciar, rutas de atención, la importantica de detención temprana de violencia en contra de las mujeres y la no discriminación del género femenino.
Alcaldía de Quimbaya: capacitaciones en los colegios: institucion educativa policarpa salavarrieta, institucion educativa instituto Quimbaya, intituto educativo simon Bolivar, intitucion educativa de mercardotecnia maria imaculada, intitucion el laurel  
Alcaldía Tebaida: 01. El 24 de mayo se llevó a cabo taller sobre ley 1257 del 2008 y ruta de salud sexual a 5 mujeres que se presentaron. 
02. El 09 de junio se llevó a cabo en la caseta de la población victima ubicada en el barrio los profesores capacitación sobre violencia de mujer y género, tipos de violencia, ruta de acuerdo a la ley 1257 del 2008.
03. El 10 de junio se llevó a cabo en teatro municipal una parte de la brigada de inspección móvil en donde se oferto taller a 150 jóvenes del sabatino del instituto Tebaida en donde se oferto información en violencia de género, ruta de la ley 1257 del 2008 y trabajo infantil. 
ICBF: a través de sus diferentes programas socializa las rutas de atención existentes para las mujeres víctimas, proceso que se adelanta con los diferentes funcionarios adscritos tanto al ICBF como a los operadores de los programas del ICBF
</t>
  </si>
  <si>
    <t>Alcaldía Montenegro
Alcaldía  Quimbaya
Alcaldía Tebaida
ICBF</t>
  </si>
  <si>
    <t>Alcaldía Montenegro
Alcaldía Tebaida
ICBF</t>
  </si>
  <si>
    <t>Externos:
Alcaldía de Montenegro: Al no contar una politica publica no se realizan actividades de monitoreo y evaluación
Alcaldía Tebaida: El Municipio cuenta con un Consejo Consultivo de Mujer y Género, el cual se capacita y realiza seguimiento a la  Politica Pública, actualmente la Política Publica de La Tebaida´, se encuentra en etapa de evaluacion.</t>
  </si>
  <si>
    <t>Alcaldía Montenegro
Alcaldía Tebaida</t>
  </si>
  <si>
    <t>Internos
Secretaría de Turismo: Para este trimesttes la secetaría no   adelantado actividades que le deríeran cumplimiento al indicador</t>
  </si>
  <si>
    <t xml:space="preserve">Internos
Secretaría de Turismo:Se gestiono por parte del departamento la participación de emprendimientos, en los siguientes eventos. 
El día 5 de mayo de 2.023 se realizó en el Centro de Convenciones, acompañamiento a los 10 artesanos que fueron beneficiados por un cupo en la 9na Exposición de Artesanal de Armenia de 2.023.
El día 12 de mayo de 2.023 se realizó en el Centro de Convenciones, el acompañamiento  a emprendedores del departamento, en el evento del día de las Madres
Participación en la Vitrina Comercial el Tambo Filandia,  donde los artesanos y emprendedores pueden exponer por una semana sus productos y comercializarlos sin costo alguno. Se beneficiaron 40 mujeres. 
</t>
  </si>
  <si>
    <t>Internos
Secretraría de Turismo: Asistencia ténica a cinco (5) planes de  negocio, dirigidos a emprendedoras del departamento, donde se enfatizó en la estructuración de la Misión, visión, análisis de mercado y estudio económico de su microempresa.
El día 17 de abril de 2023 se realizó el taller “Como hacer los estados financieros de mi negocio” el cual se lllevo a cabo de manera virtual, y donde participaron 15 mujeres
El día 11 de mayo de 2023 se realizó el taller “Herramienta de google para promocionar mi emprendimiento”el cual se lllevo a cabo de manera virtual, y donde participaron 38 mujeres.
El día 1 de junio de 2023 se realizó el taller “Formalización Empresarial” ”el cual se lllevo a cabo de manera virtual, y donde participaron 5 mujeres</t>
  </si>
  <si>
    <t xml:space="preserve">Internos: 
Secretaría de Turismo: Se gestiono por parte del departamento la participación de emprendimientos, en los siguientes eventos. 
El día 5 de mayo de 2.023 se realizó en el Centro de Convenciones, acompañamiento a los 10 artesanos que fueron beneficiados por un cupo en la 9na Exposición de Artesanal de Armenia de 2.023.
El día 12 de mayo de 2.023 se realizó en el Centro de Convenciones, el acompañamiento  a emprendedores del departamento, en el evento del día de las Madres
Participación en la Vitrina Comercial el Tambo Filandia,  donde los artesanos y emprendedores pueden exponer por una semana sus productos y comercializarlos sin costo alguno. Se beneficiaron 40 mujeres. 
</t>
  </si>
  <si>
    <t>Internos
Secretaría de Turismo: Para este trimestre la secetaría no   adelantado actividades que le deríeran cumplimiento al indicador</t>
  </si>
  <si>
    <t xml:space="preserve">Internos
Secretaría de Turismo: La Secretaria de Turismo, Industria y Comercio informa que este indicador no es competencia de nuestras dependencias, Una vez analizado  el indicador se confirma que no es competencia de la secretaria. </t>
  </si>
  <si>
    <t xml:space="preserve">Internos
Secretaría deTurismo: La Secretaria de Turismo, Industria y Comercio informa que este indicador no es competencia de nuestras dependencias, Una vez analizado  el indicador se confirma que no es competencia de la secretaria. </t>
  </si>
  <si>
    <t>Internos
Secretaría de Turismo: Programa de Equidad Laboral con Enfoque Diferencial y de Género para las Mujeres, corresponde a un programa diseñado por el Nivel central del Ministerio de Trabajo mediante el DECRETO 4463 DE 2011. De acuerdo al contenido del decreto el proceso de sensibilización y socialización del programa  "se desarrollarán en coordinación y de manera articulada entre el Ministerio del Trabajo, el Servicio Nacional de Aprendizaje – SENA, y otras entidades con competencias que cuenten con la infraestructura y el desarrollo pedagógico requeridos para tal fin" considerando lo anterior, la Secretaria no cuenta con la competencia para llevar a cabo el programa, ni cuenta con el desarrollo pedagógico para tal fin. Sin que esto signifique que los temas de enfoque diferencial de género en el ámbito laboral no sean abordados desde esta secretaria, temas que serán reportados previas planeaciones internas.</t>
  </si>
  <si>
    <t xml:space="preserve">Externos
ICBF: Se hace necesario que la meta sea reformulada en cuanto al responsable líder que pueda generar el proceso de convocatoria institucional que permita el desarrollo de la actividad.
Internos
Secretaría De Turismo: La Secretaria de Turismo, Industria y Comercio informa que este indicador no es competencia de nuestras dependencias, Una vez analizado  el indicador se confirma que no es competencia de la secretaria. </t>
  </si>
  <si>
    <t>ICBF
Secretaría de Turismo</t>
  </si>
  <si>
    <t>Internos
Turismo: Para este trimesttes la secetaría no   adelantado actividades que le deríeran cumplimiento al indicador</t>
  </si>
  <si>
    <t>Internos
Turismo: Para este trimestre la secetaría no   adelantado actividades que le deríeran cumplimiento al indicador</t>
  </si>
  <si>
    <t>Internos
Secretaría de Educación: Oferta educativa para  toda la comunidad, atención a adolescentes embarazadas en prevención de la deserción escolar, salud sexual y reproductiva, prevención de segundo embarazo, acompañamiento en rol materno y paterno , vinculación afectiva y  crianza positiva. a cargo de los docentes orientadores en 51de 54  Instituciones educativas.</t>
  </si>
  <si>
    <t>ICBF
Uniquindío
Secretaría de Educación</t>
  </si>
  <si>
    <t>Externos:
Uniquindío: La Universidad del Quindío por medio de la vicerrectoría de extensión y desarrollo social tiene el convenio interadministrativo No.02/2023 Masculinidades 
Internos
Secretaría de Educación: Se celebró convenio con la Universidad del Quindío con el fin de articular la educación media con la educación superior con 12 IE del Departamento</t>
  </si>
  <si>
    <t>Uniquindío
Secretaría de Educación</t>
  </si>
  <si>
    <t>Para esta vigencia no hay meta proyectada, pero dío cumplimiento a 2 convenios firmados</t>
  </si>
  <si>
    <t>Externos
ICBF: Una (1) Estrategia de Atención Integral implementada en el desarrollo de las modalidades de atención de la Dirección de Infancia, Adolescencia y Juventud 
Internos
Secretaría  de Salud: Por medio de la estrategia proyecto de vida con base a planificación familiar se reducirá en promedio 12.5 %  de los embarazos de la población entre 10 y 19 años 
Secretaría de Educación: Se realiza un trabajo articulado entre la Secretaría de Educación y la Secretaría de Salud para orientar talleres de educación sexual y reproductiva</t>
  </si>
  <si>
    <t>ICBF
Secretaría de Salud
Secretaría de Educación</t>
  </si>
  <si>
    <t>Externos
ICBF: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Con Bienestar.
Internos
Secretaría de Educación: Durante la asistencia tecnica a las escuelas de padres en las 54 Instituciones Eductivas del departamento durante el periodo de presentación de este informe se han dado orientaciones para la difusion de  ley 1257 de 2008 para  eliminación de violencias contra la mujer, dirigidos a madres, padres, cuidadores y familia en roles de genero.</t>
  </si>
  <si>
    <t>ICBF
Secretaría de Educación</t>
  </si>
  <si>
    <t>Internos
Secretaría de Educación: No se han realizado investigaciones en asuntos de género</t>
  </si>
  <si>
    <t>Internos
Secretaría de Educación: A través de los  orientadores escolares de las IE se viene trabajando los temas de violencia de género, derechos y resolución de conflictos</t>
  </si>
  <si>
    <t>Internos
Secretaría de Turismo: Participación en la Vitrina Comercial el Tambo Filandia,  donde los artesanos y emprendedores pueden exponer por una semana sus productos y comercializarlos sin costo alguno. Se beneficiaron 40 mujeres. 
Secretaría de Agricultura: Nuevo programa de iniciativa femenina: 1. Mujeres reales</t>
  </si>
  <si>
    <t>Secretaría de Turismo
Secretaría de Agricultura</t>
  </si>
  <si>
    <t xml:space="preserve">Internos
Turismo: Para este trimestre la secetaría no   adelantado actividades que le deríeran cumplimiento al indicador
Secretaría de Agricultura: Proyecto para la red departamental de mujeres caficultoras (Presentado al embajador de Israel en Colombia, la gerente de proyectos y la jefe de misión adjunta) </t>
  </si>
  <si>
    <t xml:space="preserve">Segundo Trimestre
Externos
Uniquindío: A través de la resolución  de rectoria 10701 del  24/01/2023 " POR MEDIO DEL CUAL SE ESTABLECE Y ADOPTA EL PROTOCOLO PARA LA PREVENCIÓN, DETECCIÓN Y ATENCION DE VIOLENCIAS O CUALQUIER TIPO DE DISCRIMINACION BASADA EN GÉNERO EN LA UNIVERSIDAD DEL QUINDIO" en el cual se adoptan los lineamientos del Ministerio de Educación Nacional con el fin de prevenir las violencias en las universidades, asi mismo una ruta de atención </t>
  </si>
  <si>
    <t xml:space="preserve">Segundo Trimestre
Internos
Secretaría de Educación: Oferta educativa para  toda la comunidad, atención a adolescentes embarazadas en prevención de la deserción escolar, salud sexual y reproductiva, prevención de segundo embarazo, acompañamiento en rol materno y paterno , vinculación afectiva y  crianza positiva. a cargo de los docentes orientadores en 51de 54  Instituciones educativas.
</t>
  </si>
  <si>
    <t>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Uniquindío: INFORMACION ESTADISTICA VIGENCIA 2023-1 MUJERES UQ Resguardo o etnia mujeres: 617   Discapacidad mujeres: 364
Internos:
Secretaría de Educación: Durante este trimestre lider de area realizo acciones de apoyo para garantizar el acceso de acuerdo a la proyeccion de las I.E mas cercanas a la residencia,  con  la oferta de matricula del departamento para atender la necesidad de las  mujeres rurales,  indígenas, lbti, afrodescendientes y en condiciones de discapacidad  a la educación secundaria.</t>
  </si>
  <si>
    <t>Segundo Trimestre
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Uniquindío: INFORMACION ESTADISTICA VIGENCIA 2023-1 MUJERES UQ Resguardo o etnia mujeres: 617   Discapacidad mujeres: 364
Internos:
Secretaría de Educación: Durante este trimestre lider de area realizo acciones de apoyo para garantizar el acceso de acuerdo a la proyeccion de las I.E mas cercanas a la residencia,  con  la oferta de matricula del departamento para atender la necesidad de las  mujeres rurales,  indígenas, lbti, afrodescendientes y en condiciones de discapacidad  a la educación secundaria.</t>
  </si>
  <si>
    <t>Segundo Trimestre
Externos:
Uniquindío: La Universidad del Quindío por medio de la vicerrectoría de extensión y desarrollo social tiene el convenio interadministrativo No.02/2023 Masculinidades 
Internos
Secretaría de Educación: Se celebró convenio con la Universidad del Quindío con el fin de articular la educación media con la educación superior con 12 IE del Departamento
Nota: para este perído no hay meta programada de acuerdo al plan decenal de la Política Pública.</t>
  </si>
  <si>
    <t>83.33%</t>
  </si>
  <si>
    <t>Internos
Secretaría del Interior:   realizó capacitaciones en particpacion ciudadana con enfoque de genero en el municipio de Quimbaya</t>
  </si>
  <si>
    <t>Externos:
Uniquindío: La universidad del Quindío esta en proceso de suscripción de carta de entendimiento con la unidad de victimas, con el fin Promover acciones de cooperación que favorezcan a las víctimas del conflicto armado incluidas en el RUV (Registro Único de víctimas) en desarrollo de la misionalidad de cada una de las
partes que suscriben este documento, específicamente en los campos de la investigación, intercambio de información, oferta, generación de conocimiento, intervención social, ciencias y cultura.</t>
  </si>
  <si>
    <t>Externos
Alcaldía Montenegro: no se tiene política pública, por lo tanto no se cuenta con un comité técnico interinstitucional para implementación, monitorio y evaluación de la política pública de equidad de género para las mujeres
Alcaldía Tebaida: El Municipio cuenta con un Consejo Consultivo de Mujer y Género,el cual se capacita y realiza seguimiento a la  Política Pública municipal 
ICBF: Se hace necesario que la meta sea reformulada en cuanto al responsable líder que pueda generar el proceso de convocatoria institucional que permita el desarrollo de la actividad.</t>
  </si>
  <si>
    <t>Internos
Secretaría de Turismo: No hace parte de la misionalidad de la Secretaría
Nota: La Estrategia Unidos operó hasta el año 2018</t>
  </si>
  <si>
    <t>Internos
La Secretaría de Familia a través de la Jefatura de la Mujer ha avanzado en el diseño de la página web del observatorio de género, se encuentra en proceso de subir la información en la página web</t>
  </si>
  <si>
    <t xml:space="preserve">Internos
La Jefatura de la Mujer y la Equidad realizó fortalecimiento a procesos organizativos en: 11 organizaciones del Departamento del Quindío </t>
  </si>
  <si>
    <t>En el Departamento se cuenta con la ruta establecida, la cual incluye los lineamientos para la atención adecuada de mujeres víctimas de diversas formas de violencias basadas en género</t>
  </si>
  <si>
    <t xml:space="preserve">Se realizó por medio  del comité instersectorial Departamental para la prevención de la  violencia  Y desde la oficina de epidemiología el seguimiento a los casos reportados
</t>
  </si>
  <si>
    <t>Al Interior del comité instersectorial Departamental para la prevención de la  violencia  se cuenta con un subcomité de sistemas de información  que pretende fortalecer los mecanismos de coordinación intersectorial entre los distintos sistemas de información</t>
  </si>
  <si>
    <t xml:space="preserve">La Jefatura de la Mujer y la Equidad realiza incorporación a los indicadores de género  en los sistemas de información al Igual que la Secretaría de Planeación con el Observatorio Departamental </t>
  </si>
  <si>
    <t xml:space="preserve">Durante este trimestre no se avanzaron en acciones ya que durante el período reportado no se convocó al Comité Intersectorial Departamental de Violencia. </t>
  </si>
  <si>
    <t xml:space="preserve">Internos
Secretaría de Turismo: refiere que  el Plan de acompañamiento integral a las remesas laborales y generación de estímulos con enfoque de género y diferencial no hace parte de la misionalidad de la secretaría. </t>
  </si>
  <si>
    <t>La Secretaría de Salud cuenta con una cobertura del 98% de  acceso en calidad y oportunidad a los servicios de salud para las mujeres,  priorizando estrategias de vinculación al SGSSS (RÉGIMEN CONTRIBUTIVO Y SUBSIDIADO)</t>
  </si>
  <si>
    <t>La Secretaría de Salud cuenta con una cobertura del 98%  de atención en la población femenina de vulnerailidad como niñas, madres gestantes , adultas mayores, mujeres  con capacidades diferentes, mujeres indígenas, afro-descendientes,lbti, prostitutas y en condicion de habitación de calle, con calidad y oportunidad.</t>
  </si>
  <si>
    <t xml:space="preserve">Primer Trimestre
Externos
Comisarìa de Familia Buenavista: se realizó  socializacion de las rutas de atencion por parte de un  profesional de la secretaria de familia en eL  comité de primera infancia, infancia y adolescencia.      En el mes de Marzo  se realizo un taller con poblacion adolescente  en prevención de  violencia de género
Comisarìa de Tebaida: 6 estrategias implementadas
Internos
Secretaría del Interior: Mesa de reacción rápida para activación de rutas de protección a líderes sociales y defensores de derechos humanos amenazados.  
Conformación la mesa de casos de desaparición forzada del departamento del Quindío.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
Segundo Trimestre
Externos
Comisaría Armenia: 1 estrategia subcomité de Infancia y Adolescencia que se llevó a cabo en La Gobernación del Quindío
ICBF: Se tiene dentro del Comité la estrategia de reporte de información coordinada con SIVIGILA y CAIVAS como herramienta en tiempo real de casos reportados, su intervención y activación de rutas de atención. 
</t>
  </si>
  <si>
    <t xml:space="preserve">META
% AVANCE </t>
  </si>
  <si>
    <t>Externos
Alcaldía Montenegro: no se tiene política pública, por lo tanto no se cuenta con un comité técnico interinstitucional para implementación, monitorio y evaluación de la política pública de equidad de género para las mujeres</t>
  </si>
  <si>
    <t>Externos
Comisaría de Filandia:   cuenta con el mecanismo articulador para el abordaje integral de las violencias por razones de sexo, y genero, por medio del decreto número 038, por medio del cual se realizan planes de acción encamindos a la prevencion de las violencias y establecimiento de rutas de atencion. 
Comisaría de Tebiada:  Participó en el Comité Intersectorial Municipal para la Prevencion de la Violencia por Razones de Sexo y Genero, la Atencion, la Proteccion y Acceso a Justicia de Niñas, Niños, Adolescentes y Mujeres Victimas de Violencia se realizo el 19 de Julio del 2023</t>
  </si>
  <si>
    <t>Comisaría de Filandia
Comisaría de Tebaida</t>
  </si>
  <si>
    <t>Externos
Ministerio del Trabajo: el día 27 de julio de 2023, la SDCPSL del Quindío, propuso llevar a cabo través de un trabajo articulado con la gobernación del Quindío y con la participación de los demás integrantes de la SDCPSL del Quindío del ministerio del trabajo, un conversatorio sobre inclusión laboral y social, enfocada a la sensibilización en la no discriminación tanto a las mujeres o equidad de género, como también de diversos grupos llámese comunidad étnica, población con discapacidad, población LGBTI Q+.  lo anterior con el fin de promover el trabajo decente y digno sin ningún tipo de discriminación en nuestro departamento del Quindío. el cual se llevó a cabo en el auditorio del salón bolívar de la gobernación.</t>
  </si>
  <si>
    <t>Externos
Profamilia: 4 Talleres de sensibilizacion en derechos, Atencion Humanizada y sensibilizacion IVE- Foro Regional de Interrupcion Voluntaria del Embarazo- Proyecto "LA LUCHA SIGUE " Embarazo no deseado - Estrategia Metodos de Planificacion Familiar dirigida a las Universidades</t>
  </si>
  <si>
    <t>Profamilia</t>
  </si>
  <si>
    <t>Internos
Indeportes: 12 eventos recreativos y deportivos realizados donde se promovieron los espacios, se transformó el esteriotipo de género y se potencializó el liderazgo deportivo de las mujeres en el Quindío</t>
  </si>
  <si>
    <t xml:space="preserve">Internos
Secretaría de Cultura: El programa de estímulos departamental se abrió para los artistas y gestores culturales el cual no presento ningún ganador en ninguna de estas áreas </t>
  </si>
  <si>
    <t>Internos
Secretaría de Educación: Durante este trimestre se continua con la oferta educativa para  toda la comunidad, atención a adolescentes embarazadas en prevención de la deserción escolar, salud sexual y reproductiva, prevención de segundo embarazo, acompañamiento en rol materno y paterno , vinculación afectiva y  crianza positiva.</t>
  </si>
  <si>
    <t>Internos:
Secretaría de Educación: Durante este trimestre el líder de área continuó realizando  acciones de apoyo para garantizar el acceso de acuerdo a la proyeccion de las I.E mas cercanas a la residencia,  con  la oferta de matrícula del departamento para atender la necesidad de las  mujeres rurales,  indígenas, lbti, afrodescendientes y en condiciones de discapacidad  a la educación secundaria.</t>
  </si>
  <si>
    <t>Internos
Secretaría de Educación: Durante el periodo comprendido de este informe se han realizado acciones formativas de crianza positiva y la importancia de la familia en la educacion dirigida en  escuelas de padres.</t>
  </si>
  <si>
    <t>Internos
Secretaría de Agricultura: Nuevo programa de iniciativa femenina: 1. Mujeres reales</t>
  </si>
  <si>
    <t>Internos
Secretaría de Turismo: Para este trimeste la secetaría no   adelantado actividades que le deríeran cumplimiento al indicador</t>
  </si>
  <si>
    <t xml:space="preserve">Internos
Secretaría de Agricultura: se brindó asesoría y asistencia en diversos temas técnicos, comerciales y organizacionales orientados a fortalecer la base social, la generación de productos, el cumplimiento
Asociación de cafés especiales TUMBAGO
 Asociación paisaje mujer y café “PIJAO”
 Asociación de mujeres cafeteras de Buenavista 
 Asociación mujeres cafeteras de Barcelona, MUCABAT 
 Asociación Asochapogen
</t>
  </si>
  <si>
    <t>Internos
Secretaría de Agricultura: Cofinanciación de proyectos productivos, se suscribieron   8 convenios de alianzas productivas.
ALIANZA 1 ASOEMGE, CONVENIO 019
ALIANZA 2: PORCIGENVA, CONVENIO 016
ALIANZA 3: MANOS UNIDAS, CONVENIO 017
ALIANZA 4: AROMA DE CAMPO, CONVENIO 021
ALIANZA 5 QUIMBAYA, CONVENIO 020
ALIANZA 6: ACCAM, CONVENIO 018
ALIANZA 7 ASOPICIR, CONVENIO 022
ALIANZA 8. ASOTRARUGEN, CONVENIO 027.</t>
  </si>
  <si>
    <t>Internos
Secretaría de Turismo: La Secretaria de Turismo, Industria y Comercio informa que este indicador no es competencia de nuestras dependencias, Una vez analizado  el indicador se confirma que no es competencia de la secretaria</t>
  </si>
  <si>
    <t xml:space="preserve">Internos
Secretaría de Agricultura: Implementación del Proyecto para la red departamental de mujeres caficultoras (Presentado al embajador de Israel en Colombia, la gerente de proyectos y la jefe de misión adjunta)
Secretaría de Turismo El día 29 de julio de 2023 hubo participación en la feria de servicios institucionales en el barrio la gran bretaña donde se dieron charlas de cada uno de los servicios de la secretaria y asi como la revision del estado de sus emprendimientos </t>
  </si>
  <si>
    <t>Secretaría de Agricultura
Secretaría de Turismo</t>
  </si>
  <si>
    <t>Internos
Secretaría del Interior: Desde la Secretaría del Interior se realizó taller en la ciudadela de la cruz roja del municipio de Quimbaya sobre mecanismos de participación ciudadana y control social.</t>
  </si>
  <si>
    <t>Internos:
Secretaría del Interior:  Se tramitaron 170 solicitudes relacionadas con taller lúdico rutas de prevención delito Reclutamiento Forzado y Violencia Sexual, en los municipios de Calarcá,  Armenia, Montenegro y Quimbaya.</t>
  </si>
  <si>
    <t>33.33%</t>
  </si>
  <si>
    <t>Internos
Secretaría del Interior: Se brindó servicio de asistencia técnica para la implementación de los métodos de resolución de conflictos en 4 instituciones educativas.</t>
  </si>
  <si>
    <t>Internos
Secretaría del Interior: se realizó seguimiento al Plan Integral de Seguridad y Convivencia Ciudadana (PISCC) en los municipios de Filandia, Córdoba, Montenegro y Quimbaya</t>
  </si>
  <si>
    <t>Externos
Comisaría 1° de Armenia: Durante la vigenciase partició en el subcomité de Infancia y Adolescencia que se llevó a cabo en La Gobernación del Quindío (Agosto y Septiembre)
Comisaría de Quimbaya: Se realizaron 100 acciones (atenciones psicologicas, - activacion del protocolo purpura, - charlas talleres y capacitaciones de prevencion de la violencia en todas las instituciones educativas, M4, imágenes publiscitarias de prevencion de la violencia, lineas de atencion)
Comisaría de Tebaida: se ejecutaron  5 campañas de prevencion de violencia contra la mujer  en las siguientes fechas: 11 DE JULIO 2023 Publicacion de poster en la pagina Institucional sobre "COMUNICACION ASERTIVA", dirigido a la poblacion en general. 17 DE JULIO DEL 2023 Publicacion de poster en la pagina Institucional "CORTEMOS CON LA VIOLENCIA DE GENERO", dirigida a la poblacion en general. 03 DE AGOSTO DEL 2023 Publicacion de campaña en la pagina institucional de poster "ROMPE EL SILENCIO, DILE NO A LA VIOLENCIA DE GENERO", dirigida a la poblacion en general.  09 DE AGOSTO DEL 2023 Publicacion de campaña en la pagina institucional"DERECHOS DE LAS VICTIMAS DE VIOLENCIA", dirigida a la poblacion en general.  09 DE SEPTIEMBRE DEL 2023 Presentacion de oferta institucional de servicios en el sector Nueva Tebaida, presentacion de ruta de atencion en casos de violencia, dirigida a la poblacion en general.      
Internos
Secretaría del Interior: Mesa de reacción rápida para activación de rutas de protección a líderes sociales y defensores de derechos humanos amenazados. Conformación de la mesa de casos de desaparición forzada del departamento del Quindío, enfocado a toda la población en general.</t>
  </si>
  <si>
    <t>Comisaría 1° de Armenia
Comisaria de Quimbaya
Comisaría de Tebaida
Secretaría del Interior</t>
  </si>
  <si>
    <t>Internos
Secretaría TIC: se realizo  el proceso de contratación de  29 personas entre (profesionales, tecnologos y/o tecnicos).  Los cuales pertenecen al programa de modelo integrador TIC. El cual ha permitido a capacitar a un total de 6317 personas en tecnologías de la información y las comunicaciones en el departamento del Quindio. En  cumplimiento con el presente indicador las personas capacitadas y certificadas  fueron  un total 839 personas distribuidas asi:
- 551 personas en el programa de mujeres TIC.
-288 personas capacitas para la participacion en la cuarta feria empresarial de mujeres TIC 2023</t>
  </si>
  <si>
    <t>Secretaría TIC</t>
  </si>
  <si>
    <t>$719,375,336</t>
  </si>
  <si>
    <t>La meta programada para la vigencia 2023, son 7000 personas en toda la poblacion generacional del departamento del Quindio
6317, porcentaje de cumplimiento del 90.24%</t>
  </si>
  <si>
    <t>Sena</t>
  </si>
  <si>
    <t>Secretaría TIC: se realizo  el proceso de contratación de  29 personas entre (profesionales, tecnologos y/o tecnicos).  Los cuales pertenecen al programa de modelo integrador TIC. El cual ha permitido a capacitar a un total de 6317 personas en tecnologías de la información y las comunicaciones en el departamento del Quindio. En  cumplimiento con el presente indicador las personas capacitadas y certificadas  fueron  un total 839 personas distribuidas asi:
- 551 personas en el programa de mujeres TIC.
-288 personas capacitas para la participacion en la cuarta feria empresarial de mujeres TIC 2023</t>
  </si>
  <si>
    <t>La secretaría de familia a través de la jefatura de la mujer y equidad apoyo y acompaño técnicamente a los programas existentes de fomento de las mujeres cafeteras rurales en los municipios de Buenavista, Circasia, Montenegro, Salento, Filandia, Calarcá, Barcelona, Quimbaya, Génova y Córdoba.
Secretaría de Agricultura: Cofinanciación de proyectos productivos, se suscribieron   8 convenios de alianzas productivas.
ALIANZA 1 ASOEMGE, CONVENIO 019
ALIANZA 2: PORCIGENVA, CONVENIO 016
ALIANZA 3: MANOS UNIDAS, CONVENIO 017
ALIANZA 4: AROMA DE CAMPO, CONVENIO 021
ALIANZA 5 QUIMBAYA, CONVENIO 020
ALIANZA 6: ACCAM, CONVENIO 018
ALIANZA 7 ASOPICIR, CONVENIO 022
ALIANZA 8. ASOTRARUGEN, CONVENIO 027.</t>
  </si>
  <si>
    <t>Se realizaron 3 estrategias de seguimiento a la incorporación de las mujeres en el ámbito laboral en condiciones de igualdad de oportunidades y de salarios apoyado en el Programa de Equidad Laboral con Enfoque Diferencial de Género del Ministerio del Trabajo. 
Las estrategias son: Politica Salarial y Laboral (SDCPSL)  el Subcomite de Gestion y Desempeño del Sector Trabajo (SGDST) en asocio con el Grupo de Asistencia Tecnica Territorial.</t>
  </si>
  <si>
    <t xml:space="preserve">Internos
Indeportes: 7eventos recreativos y deportivos realizados donde se promovieron los espacios, se transformó el esteriotió de género y se portencializaó el liderazgo deportivo de las mujeres en el Quindío, en el primer trimestre de 2023, realizados en Filandia, La Tebaida, Montenegro, Calarcá, Buenavista, Quimbaya y Circasia
Jefatura de la Mujer: La Secretaría de Familia a través de la Jefatura de la Mujer y la Equidad en articulación con Indeportes, se realiza semanalmente actividad física y entranamiento funcional con las Mujeres de la Casa de la Mujer empoderada
En el tercer trimestre Indeportes realizó 12 eventos recreativos y deportivos realizados donde se promovieron los espacios, se transformó el esteriotipo de género y se potencializó el liderazgo deportivo de las mujeres en el Quindío
Nota: No hay relación entre el indicador y la meta. </t>
  </si>
  <si>
    <t>Internos
Secretaría de Cultura: Se realizó la publicación del documento de investigación SABORES Y SABERES, en cual será publicado en la página web de la secretaria de Cultura. En que se resaltan los saberes culinarios de nuestro departamento 
Secretaría de Educación: No se han realizado investigaciones en asuntos de género
Secretaría de Cultura en el tercer trimestre que refiere que el programa de estímulos departamental se abrió para los artistas y gestores culturales el cual no presento ningún ganador en ninguna de estas áreas 
Nota: para esta vigencia no se encuentra meta programada</t>
  </si>
  <si>
    <t>Externos
ICBF: Se hace necesario que la meta sea reformulada en cuanto al responsable líder que pueda generar el proceso de convocatoria institucional que permita el desarrollo de la actividad.
Internos:
Secretaría del Interior:  Se tramitaron 170 solicitudes relacionadas con taller lúdico rutas de prevención delito Reclutamiento Forzado y Violencia Sexual, en los municipios de Calarcá,  Armenia, Montenegro y Quimbaya.</t>
  </si>
  <si>
    <t xml:space="preserve">Internos
Secretaría del Interior:Se brindó servicio de asistencia técnica para la implementación de los métodos de resolución de conflicto en  19 instituciones educativas. </t>
  </si>
  <si>
    <t>Primer Trimestre
Externos
Policìa Nacional: Realizó  Incorporación de criterios de análisis de género en los planes de seguridad y convivencia ciudadana a los 12 Municipios
Segundo Trimestre
Internos
Secretaría del Interior:Seguimiento al plan integral de seguridad y convivencia ciudadana (PISCC) en los municipios de Armenia, Circasia y Salento garantizando la inclusión de la garantia de los derechos de las mujeres 
Secretaría del Interior en el tercer trimestre realizó seguimiento al Plan Integral de Seguridad y Convivencia Ciudadana (PISCC) en los municipios de Filandia, Córdoba, Montenegro y Quimbaya</t>
  </si>
  <si>
    <t xml:space="preserve">Internos
Secretaría de Educación: A través de los  orientadores escolares de las IE se viene trabajando en un programa de formación sobre los temas de violencia de género, derechos y resolución de conflictos
</t>
  </si>
  <si>
    <t xml:space="preserve">3 estrategias de sensibilización de rutas integrales de violencia de género
Profamilia: Taller de sensibilizacion en derechos, Atencion Humanizada y sensibilizacion IVE- Foro Regional de Interrupcion Voluntaria del Embarazo- Proyecto "LA LUCHA SIGUE " Embarazo no deseado - Estrategia Metodos de Planificacion Familiar dirigida a las Universidades- </t>
  </si>
  <si>
    <t xml:space="preserve">Internos:
Secretaría de Agricultura: se brindó asesoría y asistencia en diversos temas técnicos, comerciales y organizacionales orientados a fortalecer la base social, la generación de productos
Asociación de cafés especiales TUMBAGO
 Asociación paisaje mujer y café “PIJAO”
 Asociación de mujeres cafeteras de Buenavista 
 Asociación mujeres cafeteras de Barcelona, MUCABAT 
 Asociación Asochapogen
La Jefatura de la Mujer y la Equidad a través de la Casa de la Mujer Empoderada desarrolla un programa de capacitación continuada en articulación con el SENA para la autonomía económica de las mujeres
</t>
  </si>
  <si>
    <t>Secretaría de Agricultura
Jefatura de la Mujer y la Equidad (Secretaría de Familia)</t>
  </si>
  <si>
    <t xml:space="preserve">La Jefatura de la Mujer y la Equidad realizó la socialización de la oferta institucional </t>
  </si>
  <si>
    <t>Jefatura de la Mujer y la Equidad (Secretaría de Familia)</t>
  </si>
  <si>
    <t>La Jefatura de la Mujer y la Equidad realizó la socialización de la oferta institucional (Feria de Mujeres)</t>
  </si>
  <si>
    <t>La Jefatura de la Mujer y la Equidad cuenta con un plan de Capacitación que se desarrolla en la Casa de las Mujeres Empoderadas</t>
  </si>
  <si>
    <t xml:space="preserve">Jefatura de la Mujer y la Equidad </t>
  </si>
  <si>
    <t>La Jefatura de la Mujer y la Equidad realizó campaña de sensibilización que da a conocer la normatividad que sanciona los delitos de acoso laboral y sexual en los Municipios de: Montenegro, Génova, Pijao, Armenia (ICBF)</t>
  </si>
  <si>
    <t>Jefatura de la Mujer y la Equidad</t>
  </si>
  <si>
    <t>La Jefatura de la Mujer y la Equidad realizó campaña de reflexión, reconocimiento y autocrítica frente a los imaginarios sexistas patriarcales y androcéntricos a servidores públicos.Se impactó al 80% de los Funcionarios de las instituciones intervenidas en los Municipios: Tabaida, Córdoba, Armenia, Quimbaya y Pijao.</t>
  </si>
  <si>
    <t>La Jefatura de la Mujer y la Equidad realizó campaña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 Los Municipios fueron: Armenia, Filandia, Circasia, Calarcá, Córdoba, Génova, Montenegro, salento, Tebaida, Quimbaya, Pijao y Buenavista.</t>
  </si>
  <si>
    <t>La Jefatura de la Mujer y la Equidad realizó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privadosLa Jefatura de la Mujer y la Equidad. Los espacios abordados fueron: Institución Educativa Santa María Goretti de Montenegro, Génova, Policía Cívica Juvenil de Armenia, Circasia, Calarcá, Córdoba, Salento</t>
  </si>
  <si>
    <t>La Jefatura de la Mujer y la Equidad realizó Socialización y sensibilización las rutas de atención a mujeres victimas de las distintas violencias con los funcionarios  públicos del departamento. Los espacios impactados fueron: Institución educativa Sagrado corazon de Jesús de Filandia, Barrio Santa Rita Armenia, Barrio Ciudad Dorada (Armenia), Barrio Gran Bretaña (Armenia), Instituto Calarcá, Barrio las Veraneras (Armenia),  Gobernación del Quindío, Institución Educativa Policarpa Salavarrieta, Barrio Portal de Pinares (Armenia), Barrio la Patria (Armenia), Barrio Nuestra Señora de la Paz (Armenia), Barrio Alfonso López (Armenia)</t>
  </si>
  <si>
    <t xml:space="preserve">La Jefatura de la Mujer y la Equidad realizó fortalecimiento de la Línea estratégica de violencia basada en género del Programa de Casas de Justicia, a través de las siguientes temáticas: Espacios libres de violencia a madres FAMI del Municipio de Montenegro, Alcaldía de Génova, Consejo Comunitario de Filandia. </t>
  </si>
  <si>
    <t xml:space="preserve">La Jefatura de la Mujer y la Equidad realizó acciones de promoción y prevención de la violencia basada en género a funcionarios de la fuerza pública: Batallón Cacique Calarcá, Estación de Polícía del Municipio de Génova, </t>
  </si>
  <si>
    <t xml:space="preserve">Externos
Profamilia: Taller de sensibilizacion en derechos, Atencion Humanizada y sensibilizacion IVE- Foro Regional de Interrupcion Voluntaria del Embarazo- Proyecto "LA LUCHA SIGUE " Embarazo no deseado - Estrategia Metodos de Planificacion Familiar dirigida a las Universidades- 
</t>
  </si>
  <si>
    <t>La Jefatura de la Mujer y la Equidad realizó campaña Tu y Yo prevenimos la violencia de género y desarrollamos prácticas no discriminatorias en: Ejército Nacional de Armenia, Mujeres de la Administración Municipal de Filandia, Hospital de Montenegro.</t>
  </si>
  <si>
    <t>Internos
Secretaría del Interior: Se han realizado 4 talleres lúdicos en prevención del delito trata de personas y reclutamiento forzado, resolución de conflictos y habilidades para la vida, en la carcel de mujeres villa cristina
La Jefatura de la Mujer y la Equidad realizó campaña Tu y Yo le decimos no a la mochila de la Violencia en: Casa de la Cultura en Montenegro, Institución Educativa San Bernardo del Corregimiento de Barcelona, Institución Educativa Robledo Calarcá, Institución Educativa Marco Fidel Suárez corregimiento de Pueblo Tapado, Institución Educativa Libre de Circasia, Institución Educativa Mercadotécnia del Municipio de Quimbaya,  Colegio San José Circasia.</t>
  </si>
  <si>
    <t xml:space="preserve">Secretaría del Interior
Jefatura de la Mujer y la Equidad </t>
  </si>
  <si>
    <t>Internos
La Jefatura de la Mujer y la Equidad realizó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privadosLa Jefatura de la Mujer y la Equidad. Los espacios abordados fueron: Institución Educativa Santa María Goretti de Montenegro, Génova, Policía Cívica Juvenil de Armenia, Circasia, Calarcá, Córdoba, Salento</t>
  </si>
  <si>
    <t xml:space="preserve">La Jefatura de la Mujer y la Equidad realizó campaña Tu y Yo le decimos no a la mochila de la Violencia en: Casa de la Cultura en Montenegro, Institución Educativa San Bernardo del Corregimiento de Barcelona, Institución Educativa Robledo Calarcá, Institución Educativa Marco Fidel Suárez corregimiento de Pueblo Tapado, Institución Educativa Libre de Circasia, Institución Educativa Mercadotécnia del Municipio de Quimbaya,  Colegio San José Circasia. Enfoque diferencial de las mujeres, el enfoque de Derechos Humanos de las Mujeres y de Género.
Externos
ICBF: Se hace necesario que la meta sea reformulada en cuanto al responsable líder que pueda generar el proceso de convocatoria institucional que permita el desarrollo de la actividad.
Internos
Secretaría De Turismo: La Secretaria de Turismo, Industria y Comercio informa que este indicador no es competencia de nuestras dependencias, Una vez analizado  el indicador se confirma que no es competencia de la secretaria.
Secretaría del Interior: Se han realizado 4 talleres lúdicos en prevención del delito trata de personas y reclutamiento forzado, resolución de conflictos y habilidades para la vida, en la carcel de mujeres villa cristina. </t>
  </si>
  <si>
    <t>III TRIMESTRE 2023</t>
  </si>
  <si>
    <t>Primer trimestre
Internos
Secretaría de Turismo: Un proyecto productivo, con un componente de entrega de once (11) Datafonos a mujeres emprendedoras del departamento, para promover el comercio electrónico y diversificar las formas de ventas de servicios y productos y así evitar la pérdida de oportunidades de ventas.
Segundo Trimestre
Internos
Secretaría de Turismo: Participación en la Vitrina Comercial el Tambo Filandia,  donde los artesanos y emprendedores pueden exponer por una semana sus productos y comercializarlos sin costo alguno. Se beneficiaron 40 mujeres. 
Secretaría de Agricultura: Nuevo programa de iniciativa femenina: 1. Mujeres reales
Nota: No hay relación entre la meta y el indicador,  por  lo tanto se continuara midiendo  en términos de número absoluto tal  como se ha realizado durante este cuatranio.</t>
  </si>
  <si>
    <t xml:space="preserve">
El Departamento cuenta con una estrategia conjunta interinstitucional e intersectorial para prevenir el embarazo adolescente liderada por ICBF.
Segundo Trimestre
Externos
ICBF: Una (1) Estrategia de Atención Integral implementada en el desarrollo de las modalidades de atención de la Dirección de Infancia, Adolescencia y Juventud 
Internos
Secretaría  de Salud: Por medio de la estrategia proyecto de vida con base a planificación familiar se reducirá en promedio 12.5 %  de los embarazos de la población entre 10 y 19 años 
Secretaría de Educación: Se realiza un trabajo articulado entre la Secretaría de Educación y la Secretaría de Salud para orientar talleres de educación sexual y reproductiva</t>
  </si>
  <si>
    <t xml:space="preserve">Externos
Policìa Nacional: cuenta con un programa de participación ciudadana para la seguridad preventiva y la convivencia pacífica 
Internos
Secretaría del Interior: Se brindó capacitación en planes de acción y planes de desarrollo  comunitario a los Municipios de montenegro, Calaracá y corregimiento de Barcelona, Tebaida.  
Desde la Secretaría del Interior se realizó taller en la ciudadela de la cruz roja del municipio de Quimbaya sobre mecanismos de participación ciudadana y control social.
</t>
  </si>
  <si>
    <t xml:space="preserve">
Dentro del Consejo Departamental de Mujeres se incluye la participación de Mujeres Rurales, y población LGBT para la participación de este sector.
</t>
  </si>
  <si>
    <t>La Jefatura de la Mujer y la Equidad ascrita a la Secretaría de Mujer desarrolla acciones para  la Conciliación de la vida familiar y laboral en el marco del Programa Nacional de Equidad Laboral con Enfoque Diferencial de Género en el Municipio de Armenia
Secretaría de Turismo: Programa de Equidad Laboral con Enfoque Diferencial y de Género para las Mujeres, corresponde a un programa diseñado por el Nivel central del Ministerio de Trabajo mediante el DECRETO 4463 DE 2011. De acuerdo al contenido del decreto el proceso de sensibilización y socialización del programa  "se desarrollarán en coordinación y de manera articulada entre el Ministerio del Trabajo, el Servicio Nacional de Aprendizaje – SENA, y otras entidades con competencias que cuenten con la infraestructura y el desarrollo pedagógico requeridos para tal fin" considerando lo anterior, la Secretaria no cuenta con la competencia para llevar a cabo el programa, ni cuenta con el desarrollo pedagógico para tal fin. Sin que esto signifique que los temas de enfoque diferencial de género en el ámbito laboral no sean abordados desde esta secretaria, temas que serán reportados previas planeaciones internas.</t>
  </si>
  <si>
    <t xml:space="preserve">Internos
Se fortaleció el  Comité de Seguimiento a la Implementación de la Ley 1257 de 2008 con el fin de realizar el monitoreo a la implementación de la misma y el cumplimiento a los decretos reglamentarios.
Externos
Comisaría Armenia:se partició en el Comité De la Mujer que se llevó a cabo en el puesto de salud del barrio la Patria
Comisaría Filandia: el municipio de Filandia cuenta con el mecanismo articulador para el abordaje integral de las violencias por razones de sexo, y genero, por medio del decreto número 038, por medio del cual se realizan planes de acción encamindos a la prevencion de las violencias y establecimiento de rutas de atencion. 
ICBF: Se encuentra dinamizado y en operación el Comité Departamental Consultivo Intersectorial e Interinstitucional para el Abordaje Integral de las Violencias de Género y Violencias Sexuales en niños, Niñas y Adolescentes. 
</t>
  </si>
  <si>
    <t>Internos
La Jefatura de la Mujer y la Equidad realizó campaña de reflexión, reconocimiento y autocrítica frente a los imaginarios sexistas patriarcales y androcéntricos a servidores públicos.Se impactó al 80% de los Funcionarios de las instituciones intervenidas en los Municipios: Tabaida, Córdoba, Armenia, Quimbaya y Pijao.
Externos
Uniquindío: La universidad del Quindío a través del programa ni + ni - prevención, detección y atención de violencias basadas en genero y cualquier tipo de discriminación en la Universidad del Quindío - tiene en su plan de acción actividades pedagogicas y campañas de reflexión en torno a las VBG</t>
  </si>
  <si>
    <t>Internos
La Jefatura de la Mujer y la Equidad realizó Socialización y sensibilización las rutas de atención a mujeres victimas de las distintas violencias con los funcionarios  públicos del departamento. Los espacios impactados fueron: Institución educativa Sagrado corazon de Jesús de Filandia, Barrio Santa Rita Armenia, Barrio Ciudad Dorada (Armenia), Barrio Gran Bretaña (Armenia), Instituto Calarcá, Barrio las Veraneras (Armenia),  Gobernación del Quindío, Institución Educativa Policarpa Salavarrieta, Barrio Portal de Pinares (Armenia), Barrio la Patria (Armenia), Barrio Nuestra Señora de la Paz (Armenia), Barrio Alfonso López (Armenia)
Externos
Alcaldía Montenegro: Se han realizado dos campañas educativas a los funcionarios públicos de la alcaldía municipal de Montenegro, en este sentido se realiza entrega de folletos informativos a funcionarios en donde se explica la importancia de denunciar, rutas de atención, la importantica de detención temprana de violencia en contra de las mujeres y la no discriminación del género femenino.
Alcaldía de Quimbaya: capacitaciones en los colegios: institucion educativa policarpa salavarrieta, institucion educativa instituto Quimbaya, intituto educativo simon Bolivar, intitucion educativa de mercardotecnia maria imaculada, intitucion el laurel  
Alcaldía Tebaida: 01. El 24 de mayo se llevó a cabo taller sobre ley 1257 del 2008 y ruta de salud sexual a 5 mujeres que se presentaron. 
02. El 09 de junio se llevó a cabo en la caseta de la población victima ubicada en el barrio los profesores capacitación sobre violencia de mujer y género, tipos de violencia, ruta de acuerdo a la ley 1257 del 2008.
03. El 10 de junio se llevó a cabo en teatro municipal una parte de la brigada de inspección móvil en donde se oferto taller a 150 jóvenes del sabatino del instituto Tebaida en donde se oferto información en violencia de género, ruta de la ley 1257 del 2008 y trabajo infantil. 
ICBF: a través de sus diferentes programas socializa las rutas de atención existentes para las mujeres víctimas, proceso que se adelanta con los diferentes funcionarios adscritos tanto al ICBF como a los operadores de los programas del ICBF</t>
  </si>
  <si>
    <t>Internos
Secretaría de Familia: La Jefatura de la Mujer y la Equidad a través de la Secretaría de Familia da cumplimiento a través del Consejo Departamental de Mujeres Decreto  015/2014
Externos
Alcaldía Montenegro: no se tiene política pública, por lo tanto no se cuenta con un comité técnico interinstitucional para implementación, monitorio y evaluación de la política pública de equidad de género para las mujeres
Alcaldía Tebaida: El Municipio cuenta con un Consejo Consultivo de Mujer y Género,el cual se capacita y realiza seguimiento a la  Política Pública municipal 
ICBF: Se hace necesario que la meta sea reformulada en cuanto al responsable líder que pueda generar el proceso de convocatoria institucional que permita el desarrollo de la actividad.</t>
  </si>
  <si>
    <t xml:space="preserve"> La Jefatura de la Mujer y la Equidad realizó campaña Tu y Yo prevenimos la violencia de género y desarrollamos prácticas no discriminatorias en (3): Ejército Nacional de Armenia, Mujeres de la Administración Municipal de Filandia, Hospital de Montenegro.
Nota: La meta se ha venido midiento en términos absolutos </t>
  </si>
  <si>
    <t xml:space="preserve">Internos
Secretaría de Agricultura: Proyecto para la red departamental de mujeres caficultoras (Presentado al embajador de Israel en Colombia, la gerente de proyectos y la jefe de misión adjunta).
Secretaría de Turismo El día 29 de julio de 2023 hubo participación en la feria de servicios institucionales en el barrio la gran bretaña donde se dieron charlas de cada uno de los servicios de la secretaria y asi como la revision del estado de sus emprendimientos. La población beneficiada son mujeres beneficiadas directa e indirectamente. </t>
  </si>
  <si>
    <t xml:space="preserve">La Estrategia articulación e incorporación entre las organizaciones de mujeres del departamento y los consejos municipales y departamental de mujeres, se dio cumplimiento en el año 2016, por lo tanto se realizará en el último Consejo Departamental de Mujeres consultiva para que dicho indicador no se continúe realizando el seguimiento trimestral. </t>
  </si>
  <si>
    <t xml:space="preserve">El Programa de apoyar tecnico y financiero a  los planes de acción de los consejos municipales y departamental de mujeres, se dio cumplimiento en el año 2016, por lo tanto se realizará en el último Consejo Departamental de Mujeres consultiva para que dicho indicador no se continúe realizando el seguimiento trimestral. </t>
  </si>
  <si>
    <t xml:space="preserve">El Programa de Formación en derechos humanos de las mujeres, se dio cumplimiento en el año 2016, por lo tanto se realizará en el último Consejo Departamental de Mujeres consultiva para que dicho indicador no se continúe realizando el seguimiento trimestral. </t>
  </si>
  <si>
    <t>Internos
Secretaría de Turismo: La Secretaria de Turismo, Industria y Comercio informa que 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no es competencia.</t>
  </si>
  <si>
    <t xml:space="preserve">Si bien la meta al 2025 tiene un avance de cumplimiento al 90%, ICBF refiere que no puede dar cumplimiento al indicador
</t>
  </si>
  <si>
    <t xml:space="preserve">Mujeres articuladas a los procesos que brinda la ACR, se dio cumplimiento en el 2016 a través de la Jefatura de la Mujer y la Equidad, por lo tanto se realizará en el último Consejo Departamental de Mujeres consultiva para que dicho indicador no se continúe realizando el seguimiento trimestral. </t>
  </si>
  <si>
    <t xml:space="preserve">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 se ha venido cumpliendo a través de los años en articulación con los diferentes municipios, por lo tanto se realizará en el último Consejo Departamental de Mujeres consultiva para que dicho indicador no se continúe realizando el seguimiento trimestral. </t>
  </si>
  <si>
    <t xml:space="preserve">SENA: Tiene implementado un programa de formación Titulado y  un programa de formación complementario.
La Jefatura de la Mujer y la Equidad a través de la Casa de la Mujer Empoderada desarrolla un programa de capacitación continuada en articulación con el SENA para la autonomía económica de las mujeres
Secretaría de Agricultura: se brindó asesoría y asistencia en diversos temas técnicos, comerciales y organizacionales orientados a fortalecer la base social, la generación de productos (5 Asociaciones).
Nota: El reporte financiero corresponde alas acciones desarrolladas por  la Secretaría de Agricultura.
</t>
  </si>
  <si>
    <t>Primer trimestre
Se realizaron 3 acciones  de promoción y prevención en salud sexual y reproductiva y Derechos sexuales y reproductivo en los Municipios de Armenia, Montenegro y Quimbaya. 
Segundo Trimestre
Externos
ICBF: El ICBF realiza un proceso de mitigación y prevención a través de sus diferentes programas, para la vigencia 2023 se ha dispuesto:
Generación Explora
Generación Explora Rural
De Tú a Tú Infancia, Adolescencia y Juventud 
Generaciones Sacúdete - Adolescentes y Jóvenes BID
Generaciones Sacúdete - Étnicos
Generaciones Étnicas Con  Bienestar 
Se tienes una proyección de atención de 3897 de los cuales por activación de los programas desde el nivel nacional a la fecha se han atendido 192 adolescentes y jóvenes en todo el departamento del Quindío, dentro de lo cual se desarrollaron actividades de acompañamiento psicosocial y familiar que permiten mitigar y prevenir el consumo de sustancias psicoactivas.
Internos
Secretaría de Salud: Se realizan múltiples talleres de formación para instituciones educativas del departamento del Quindío enfocadas en derechos humanos, derechos colectivos, derechos sexuales y reproductivos es decir formar ciudadanos residentes colectivos. 
Profamilia: 4 Talleres de sensibilizacion en derechos, Atencion Humanizada y sensibilizacion IVE- Foro Regional de Interrupcion Voluntaria del Embarazo- Proyecto "LA LUCHA SIGUE " Embarazo no deseado - Estrategia Metodos de Planificacion Familiar dirigida a las Universidades
Nota: No existe coherencia entre el indicador y la meta, por lo tanto se continuará realizando la medición en términos de número absoluto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</si>
</sst>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 #,##0;[Red]\-&quot;$&quot;\ #,##0"/>
    <numFmt numFmtId="42" formatCode="_-&quot;$&quot;\ * #,##0_-;\-&quot;$&quot;\ * #,##0_-;_-&quot;$&quot;\ * &quot;-&quot;_-;_-@_-"/>
    <numFmt numFmtId="41" formatCode="_-* #,##0_-;\-* #,##0_-;_-* &quot;-&quot;_-;_-@_-"/>
    <numFmt numFmtId="43" formatCode="_-* #,##0.00_-;\-* #,##0.00_-;_-* &quot;-&quot;??_-;_-@_-"/>
    <numFmt numFmtId="164" formatCode="&quot;$&quot;\ #,##0_);\(&quot;$&quot;\ #,##0\)"/>
    <numFmt numFmtId="165" formatCode="_(&quot;$&quot;\ * #,##0_);_(&quot;$&quot;\ * \(#,##0\);_(&quot;$&quot;\ * &quot;-&quot;_);_(@_)"/>
    <numFmt numFmtId="166" formatCode="_(&quot;$&quot;\ * #,##0.00_);_(&quot;$&quot;\ * \(#,##0.00\);_(&quot;$&quot;\ * &quot;-&quot;??_);_(@_)"/>
    <numFmt numFmtId="167" formatCode="_(* #,##0.00_);_(* \(#,##0.00\);_(* &quot;-&quot;??_);_(@_)"/>
    <numFmt numFmtId="168" formatCode="_-&quot;$&quot;* #,##0.00_-;\-&quot;$&quot;* #,##0.00_-;_-&quot;$&quot;* &quot;-&quot;??_-;_-@_-"/>
    <numFmt numFmtId="169" formatCode="&quot;$&quot;\ #,##0"/>
    <numFmt numFmtId="170" formatCode="0.0"/>
    <numFmt numFmtId="171" formatCode="#,##0.00;[Red]#,##0.00"/>
    <numFmt numFmtId="172" formatCode="&quot;$&quot;#,##0;[Red]\-&quot;$&quot;#,##0"/>
    <numFmt numFmtId="173" formatCode="_-[$$-240A]* #,##0_-;\-[$$-240A]* #,##0_-;_-[$$-240A]* &quot;-&quot;??_-;_-@_-"/>
    <numFmt numFmtId="174" formatCode="#,##0;[Red]#,##0"/>
    <numFmt numFmtId="175" formatCode="_([$$-240A]\ * #,##0.00_);_([$$-240A]\ * \(#,##0.00\);_([$$-240A]\ * &quot;-&quot;??_);_(@_)"/>
    <numFmt numFmtId="176" formatCode="_-&quot;$&quot;* #,##0_-;\-&quot;$&quot;* #,##0_-;_-&quot;$&quot;* &quot;-&quot;??_-;_-@_-"/>
    <numFmt numFmtId="177" formatCode="_-* #,##0_-;\-* #,##0_-;_-* &quot;-&quot;??_-;_-@_-"/>
    <numFmt numFmtId="178" formatCode="_(&quot;$&quot;\ * #,##0_);_(&quot;$&quot;\ * \(#,##0\);_(&quot;$&quot;\ * &quot;-&quot;??_);_(@_)"/>
    <numFmt numFmtId="179" formatCode="&quot;$&quot;#,##0"/>
    <numFmt numFmtId="180" formatCode="_-[$$-240A]* #,##0.00_-;\-[$$-240A]* #,##0.00_-;_-[$$-240A]* &quot;-&quot;??_-;_-@_-"/>
    <numFmt numFmtId="181" formatCode="_-[$$-240A]\ * #,##0.00_-;\-[$$-240A]\ * #,##0.00_-;_-[$$-240A]\ * &quot;-&quot;??_-;_-@_-"/>
    <numFmt numFmtId="182" formatCode="_(* #,##0_);_(* \(#,##0\);_(* &quot;-&quot;??_);_(@_)"/>
  </numFmts>
  <fonts count="39"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rgb="FF313131"/>
      <name val="Calibri"/>
      <family val="2"/>
      <scheme val="minor"/>
    </font>
    <font>
      <b/>
      <sz val="12"/>
      <color theme="1"/>
      <name val="Calibri"/>
      <family val="2"/>
      <scheme val="minor"/>
    </font>
    <font>
      <b/>
      <sz val="16"/>
      <color theme="1"/>
      <name val="Calibri"/>
      <family val="2"/>
      <scheme val="minor"/>
    </font>
    <font>
      <sz val="11"/>
      <name val="Calibri"/>
      <family val="2"/>
      <scheme val="minor"/>
    </font>
    <font>
      <sz val="12"/>
      <color theme="1"/>
      <name val="Arial"/>
      <family val="2"/>
    </font>
    <font>
      <sz val="12"/>
      <name val="Arial"/>
      <family val="2"/>
    </font>
    <font>
      <sz val="10"/>
      <name val="Arial"/>
      <family val="2"/>
    </font>
    <font>
      <sz val="12"/>
      <color rgb="FF313131"/>
      <name val="Arial"/>
      <family val="2"/>
    </font>
    <font>
      <b/>
      <sz val="11"/>
      <name val="Calibri"/>
      <family val="2"/>
      <scheme val="minor"/>
    </font>
    <font>
      <b/>
      <sz val="11"/>
      <color theme="1"/>
      <name val="Calibri"/>
      <family val="2"/>
      <scheme val="minor"/>
    </font>
    <font>
      <sz val="11"/>
      <color rgb="FFFF0000"/>
      <name val="Calibri"/>
      <family val="2"/>
      <scheme val="minor"/>
    </font>
    <font>
      <b/>
      <sz val="16"/>
      <name val="Calibri"/>
      <family val="2"/>
      <scheme val="minor"/>
    </font>
    <font>
      <b/>
      <sz val="12"/>
      <name val="Calibri"/>
      <family val="2"/>
      <scheme val="minor"/>
    </font>
    <font>
      <sz val="12"/>
      <name val="Calibri"/>
      <family val="2"/>
      <scheme val="minor"/>
    </font>
    <font>
      <sz val="11"/>
      <color theme="1"/>
      <name val="Tahoma"/>
      <family val="2"/>
    </font>
    <font>
      <sz val="11"/>
      <name val="Tahoma"/>
      <family val="2"/>
    </font>
    <font>
      <sz val="12"/>
      <color theme="1"/>
      <name val="Calibri"/>
      <family val="2"/>
      <scheme val="minor"/>
    </font>
    <font>
      <sz val="11"/>
      <color theme="1"/>
      <name val="Arial"/>
      <family val="2"/>
    </font>
    <font>
      <sz val="11"/>
      <color rgb="FF002060"/>
      <name val="Calibri"/>
      <family val="2"/>
      <scheme val="minor"/>
    </font>
    <font>
      <b/>
      <sz val="11"/>
      <color rgb="FF6F6F6E"/>
      <name val="Calibri"/>
      <family val="2"/>
      <scheme val="minor"/>
    </font>
    <font>
      <sz val="12"/>
      <color theme="1"/>
      <name val="Tahoma"/>
      <family val="2"/>
    </font>
    <font>
      <sz val="11"/>
      <color rgb="FF000000"/>
      <name val="Tahoma"/>
      <family val="2"/>
    </font>
    <font>
      <sz val="11"/>
      <color rgb="FFFF0000"/>
      <name val="Tahoma"/>
      <family val="2"/>
    </font>
    <font>
      <sz val="12"/>
      <name val="Tahoma"/>
      <family val="2"/>
    </font>
    <font>
      <sz val="9"/>
      <color rgb="FF444444"/>
      <name val="Arial"/>
      <family val="2"/>
    </font>
    <font>
      <b/>
      <sz val="9"/>
      <color indexed="81"/>
      <name val="Tahoma"/>
      <family val="2"/>
    </font>
    <font>
      <sz val="11"/>
      <color theme="1"/>
      <name val="Calibri"/>
      <family val="2"/>
    </font>
    <font>
      <b/>
      <sz val="14"/>
      <name val="Arial"/>
      <family val="2"/>
    </font>
    <font>
      <sz val="10"/>
      <color theme="1"/>
      <name val="Arial"/>
      <family val="2"/>
    </font>
    <font>
      <sz val="11"/>
      <color theme="1"/>
      <name val="Tahoma"/>
    </font>
  </fonts>
  <fills count="38">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4"/>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7030A0"/>
        <bgColor indexed="64"/>
      </patternFill>
    </fill>
    <fill>
      <patternFill patternType="solid">
        <fgColor theme="7"/>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CECEC"/>
        <bgColor indexed="64"/>
      </patternFill>
    </fill>
    <fill>
      <patternFill patternType="solid">
        <fgColor theme="5" tint="0.59999389629810485"/>
        <bgColor indexed="64"/>
      </patternFill>
    </fill>
    <fill>
      <patternFill patternType="solid">
        <fgColor theme="0"/>
        <bgColor rgb="FF000000"/>
      </patternFill>
    </fill>
    <fill>
      <patternFill patternType="solid">
        <fgColor theme="9" tint="0.39997558519241921"/>
        <bgColor indexed="64"/>
      </patternFill>
    </fill>
    <fill>
      <patternFill patternType="solid">
        <fgColor theme="2"/>
        <bgColor indexed="64"/>
      </patternFill>
    </fill>
    <fill>
      <patternFill patternType="solid">
        <fgColor rgb="FFFFFFFF"/>
        <bgColor rgb="FF000000"/>
      </patternFill>
    </fill>
    <fill>
      <patternFill patternType="solid">
        <fgColor rgb="FFC00000"/>
        <bgColor indexed="64"/>
      </patternFill>
    </fill>
    <fill>
      <patternFill patternType="solid">
        <fgColor rgb="FF0070C0"/>
        <bgColor indexed="64"/>
      </patternFill>
    </fill>
    <fill>
      <patternFill patternType="solid">
        <fgColor theme="9" tint="-0.249977111117893"/>
        <bgColor indexed="64"/>
      </patternFill>
    </fill>
    <fill>
      <patternFill patternType="solid">
        <fgColor theme="5" tint="-0.249977111117893"/>
        <bgColor indexed="64"/>
      </patternFill>
    </fill>
  </fills>
  <borders count="54">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diagonal/>
    </border>
    <border>
      <left style="thin">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right/>
      <top style="thin">
        <color auto="1"/>
      </top>
      <bottom style="thin">
        <color auto="1"/>
      </bottom>
      <diagonal/>
    </border>
    <border>
      <left style="thin">
        <color rgb="FF522B57"/>
      </left>
      <right style="thin">
        <color rgb="FF522B57"/>
      </right>
      <top style="thin">
        <color rgb="FF522B57"/>
      </top>
      <bottom style="thin">
        <color rgb="FF522B57"/>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s>
  <cellStyleXfs count="9">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5" fontId="28" fillId="28" borderId="49">
      <alignment horizontal="center" vertical="center" wrapText="1"/>
    </xf>
    <xf numFmtId="0" fontId="1" fillId="0" borderId="0"/>
    <xf numFmtId="41" fontId="1" fillId="0" borderId="0" applyFont="0" applyFill="0" applyBorder="0" applyAlignment="0" applyProtection="0"/>
  </cellStyleXfs>
  <cellXfs count="1347">
    <xf numFmtId="0" fontId="0" fillId="0" borderId="0" xfId="0"/>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9" fontId="2" fillId="0" borderId="0" xfId="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6" xfId="0" applyFont="1" applyFill="1" applyBorder="1" applyAlignment="1">
      <alignment horizontal="justify" vertical="top"/>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0" fontId="7" fillId="0" borderId="0" xfId="0" applyFont="1" applyFill="1" applyBorder="1" applyAlignment="1">
      <alignment horizontal="justify" vertical="center" wrapText="1"/>
    </xf>
    <xf numFmtId="164" fontId="7" fillId="0" borderId="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6" xfId="0" applyFont="1" applyFill="1" applyBorder="1" applyAlignment="1">
      <alignmen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5" fillId="0" borderId="6" xfId="0" applyFont="1" applyFill="1" applyBorder="1" applyAlignment="1">
      <alignment horizontal="justify" vertical="top" wrapText="1"/>
    </xf>
    <xf numFmtId="9" fontId="2" fillId="0" borderId="6" xfId="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top"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8" xfId="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5"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vertical="top" wrapText="1"/>
    </xf>
    <xf numFmtId="0" fontId="5" fillId="0" borderId="12" xfId="0" applyFont="1" applyFill="1" applyBorder="1" applyAlignment="1">
      <alignment horizontal="justify" vertical="center" wrapText="1"/>
    </xf>
    <xf numFmtId="0" fontId="2" fillId="0" borderId="5" xfId="0" applyFont="1" applyFill="1" applyBorder="1" applyAlignment="1">
      <alignment horizontal="left" vertical="top" wrapText="1"/>
    </xf>
    <xf numFmtId="0" fontId="9"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2" fillId="0" borderId="5" xfId="0" applyFont="1" applyFill="1" applyBorder="1" applyAlignment="1">
      <alignment vertical="top" wrapText="1"/>
    </xf>
    <xf numFmtId="0" fontId="5" fillId="0" borderId="12" xfId="0" applyFont="1" applyFill="1" applyBorder="1" applyAlignment="1">
      <alignment horizontal="justify"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justify" vertical="top"/>
    </xf>
    <xf numFmtId="0" fontId="3"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0" xfId="0" applyAlignment="1">
      <alignment horizontal="center" vertical="center" wrapText="1"/>
    </xf>
    <xf numFmtId="169" fontId="0" fillId="0" borderId="0" xfId="0" applyNumberFormat="1" applyAlignment="1">
      <alignment horizontal="center" vertical="center" wrapText="1"/>
    </xf>
    <xf numFmtId="9" fontId="7" fillId="0" borderId="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wrapText="1"/>
    </xf>
    <xf numFmtId="169" fontId="0" fillId="0" borderId="13" xfId="0" applyNumberFormat="1" applyBorder="1" applyAlignment="1">
      <alignment horizontal="center" vertical="center" wrapText="1"/>
    </xf>
    <xf numFmtId="0" fontId="0" fillId="0" borderId="10" xfId="0" applyBorder="1" applyAlignment="1">
      <alignment horizontal="center" vertical="center" wrapText="1"/>
    </xf>
    <xf numFmtId="169" fontId="0" fillId="0" borderId="10" xfId="0" applyNumberFormat="1" applyBorder="1" applyAlignment="1">
      <alignment horizontal="center" vertical="center" wrapText="1"/>
    </xf>
    <xf numFmtId="169" fontId="8" fillId="0" borderId="8"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6"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10" xfId="0" applyNumberFormat="1"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11" xfId="0" applyFont="1" applyFill="1" applyBorder="1" applyAlignment="1">
      <alignment vertical="center" wrapText="1"/>
    </xf>
    <xf numFmtId="0" fontId="2" fillId="4"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wrapText="1"/>
    </xf>
    <xf numFmtId="9" fontId="2" fillId="0" borderId="10"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9" fontId="2" fillId="0" borderId="6" xfId="1" applyFont="1" applyFill="1"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169" fontId="0" fillId="0" borderId="28" xfId="0" applyNumberFormat="1" applyBorder="1" applyAlignment="1">
      <alignment horizontal="center" vertical="center" wrapText="1"/>
    </xf>
    <xf numFmtId="0" fontId="12" fillId="5" borderId="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12" xfId="0" applyFont="1" applyFill="1" applyBorder="1" applyAlignment="1">
      <alignment horizontal="center" vertical="center"/>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4" fillId="0" borderId="6" xfId="0" applyFont="1" applyFill="1" applyBorder="1" applyAlignment="1">
      <alignment horizontal="center" vertical="center" wrapText="1"/>
    </xf>
    <xf numFmtId="1" fontId="15" fillId="0" borderId="1" xfId="2" applyNumberFormat="1" applyFont="1" applyFill="1" applyBorder="1" applyAlignment="1" applyProtection="1">
      <alignment horizontal="center" vertical="center" wrapText="1"/>
      <protection locked="0"/>
    </xf>
    <xf numFmtId="1" fontId="15" fillId="0" borderId="6" xfId="2"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0" fontId="14" fillId="0" borderId="3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170" fontId="14" fillId="0" borderId="6" xfId="2"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1" fontId="13" fillId="0" borderId="10"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lignment horizontal="center" vertical="center" wrapText="1"/>
    </xf>
    <xf numFmtId="43" fontId="14" fillId="5" borderId="6" xfId="2" applyNumberFormat="1" applyFont="1" applyFill="1" applyBorder="1" applyAlignment="1" applyProtection="1">
      <alignment horizontal="center" vertical="center" wrapText="1"/>
      <protection locked="0"/>
    </xf>
    <xf numFmtId="43" fontId="14" fillId="0" borderId="4" xfId="2" applyNumberFormat="1" applyFont="1" applyFill="1" applyBorder="1" applyAlignment="1" applyProtection="1">
      <alignment horizontal="center" vertical="center" wrapText="1"/>
      <protection locked="0"/>
    </xf>
    <xf numFmtId="43" fontId="14" fillId="0" borderId="10" xfId="2"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0" borderId="28" xfId="0" applyFont="1" applyFill="1" applyBorder="1" applyAlignment="1">
      <alignment horizontal="center" vertical="center" wrapText="1"/>
    </xf>
    <xf numFmtId="43" fontId="16" fillId="6" borderId="6" xfId="2" applyNumberFormat="1" applyFont="1" applyFill="1" applyBorder="1" applyAlignment="1" applyProtection="1">
      <alignment horizontal="center" vertical="center" wrapText="1"/>
      <protection locked="0"/>
    </xf>
    <xf numFmtId="43" fontId="13" fillId="0" borderId="35"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pplyProtection="1">
      <alignment horizontal="center" vertical="center"/>
      <protection locked="0"/>
    </xf>
    <xf numFmtId="0" fontId="2" fillId="0" borderId="12" xfId="0" applyNumberFormat="1" applyFont="1" applyFill="1" applyBorder="1" applyAlignment="1">
      <alignment horizontal="center" vertical="center" wrapText="1"/>
    </xf>
    <xf numFmtId="0" fontId="0" fillId="0" borderId="0" xfId="0" applyAlignment="1">
      <alignment horizontal="center" vertical="center"/>
    </xf>
    <xf numFmtId="0" fontId="2" fillId="0" borderId="14" xfId="0" applyFont="1" applyFill="1" applyBorder="1" applyAlignment="1">
      <alignment horizontal="center" vertical="center" wrapText="1"/>
    </xf>
    <xf numFmtId="43" fontId="14" fillId="5" borderId="6" xfId="2" applyNumberFormat="1" applyFont="1" applyFill="1" applyBorder="1" applyAlignment="1">
      <alignment horizontal="center" vertical="center"/>
    </xf>
    <xf numFmtId="43" fontId="14" fillId="5" borderId="10" xfId="2" applyNumberFormat="1" applyFont="1" applyFill="1" applyBorder="1" applyAlignment="1" applyProtection="1">
      <alignment horizontal="center" vertical="center" wrapText="1"/>
      <protection locked="0"/>
    </xf>
    <xf numFmtId="43" fontId="14" fillId="0" borderId="6" xfId="2" applyNumberFormat="1" applyFont="1" applyFill="1" applyBorder="1" applyAlignment="1" applyProtection="1">
      <alignment horizontal="center" vertical="center"/>
      <protection locked="0"/>
    </xf>
    <xf numFmtId="0" fontId="14" fillId="0" borderId="21"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lignment horizontal="center" vertical="center" wrapText="1"/>
    </xf>
    <xf numFmtId="43" fontId="13" fillId="0" borderId="10" xfId="2" applyNumberFormat="1"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2" fillId="4"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169" fontId="0" fillId="0" borderId="6" xfId="0" applyNumberFormat="1" applyBorder="1" applyAlignment="1">
      <alignment horizontal="center" vertical="center" wrapText="1"/>
    </xf>
    <xf numFmtId="0" fontId="2" fillId="0" borderId="12"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2"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169" fontId="0" fillId="0" borderId="6" xfId="0" applyNumberFormat="1" applyBorder="1" applyAlignment="1">
      <alignment horizontal="center" vertical="center" wrapText="1"/>
    </xf>
    <xf numFmtId="9" fontId="2" fillId="0" borderId="6" xfId="1" applyFont="1" applyFill="1" applyBorder="1" applyAlignment="1">
      <alignment horizontal="center" vertical="center" wrapText="1"/>
    </xf>
    <xf numFmtId="169" fontId="0" fillId="0" borderId="9" xfId="0" applyNumberFormat="1" applyBorder="1" applyAlignment="1">
      <alignment horizontal="center" vertical="center" wrapText="1"/>
    </xf>
    <xf numFmtId="0" fontId="8" fillId="14" borderId="7"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4" borderId="13" xfId="0" applyFont="1" applyFill="1" applyBorder="1" applyAlignment="1">
      <alignment horizontal="center" vertical="center" wrapText="1"/>
    </xf>
    <xf numFmtId="169" fontId="8" fillId="14" borderId="8"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14" xfId="0" applyFont="1" applyFill="1" applyBorder="1" applyAlignment="1">
      <alignment horizontal="justify" vertical="center" wrapText="1"/>
    </xf>
    <xf numFmtId="0" fontId="2" fillId="16" borderId="6" xfId="0" applyFont="1" applyFill="1" applyBorder="1" applyAlignment="1">
      <alignment horizontal="center" vertical="center" wrapText="1"/>
    </xf>
    <xf numFmtId="0" fontId="2" fillId="16" borderId="6" xfId="0" applyFont="1" applyFill="1" applyBorder="1" applyAlignment="1">
      <alignment horizontal="justify" vertical="center" wrapText="1"/>
    </xf>
    <xf numFmtId="0" fontId="2" fillId="16" borderId="12" xfId="0" applyFont="1" applyFill="1" applyBorder="1" applyAlignment="1">
      <alignment horizontal="justify" vertical="center" wrapText="1"/>
    </xf>
    <xf numFmtId="0" fontId="2"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0" fillId="16" borderId="6" xfId="0" applyFill="1" applyBorder="1" applyAlignment="1">
      <alignment horizontal="center" vertical="center" wrapText="1"/>
    </xf>
    <xf numFmtId="9" fontId="2" fillId="0" borderId="6" xfId="1" applyFont="1" applyBorder="1" applyAlignment="1">
      <alignment horizontal="center" vertical="center" wrapText="1"/>
    </xf>
    <xf numFmtId="0" fontId="2" fillId="16" borderId="12"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2" fillId="16" borderId="6" xfId="0" applyFont="1" applyFill="1" applyBorder="1" applyAlignment="1">
      <alignment horizontal="center" vertical="top" wrapText="1"/>
    </xf>
    <xf numFmtId="0" fontId="2" fillId="17" borderId="6" xfId="0" applyFont="1" applyFill="1" applyBorder="1" applyAlignment="1">
      <alignment horizontal="center" vertical="center" wrapText="1"/>
    </xf>
    <xf numFmtId="0" fontId="2" fillId="17" borderId="6" xfId="0" applyFont="1" applyFill="1" applyBorder="1" applyAlignment="1">
      <alignment horizontal="justify" vertical="center" wrapText="1"/>
    </xf>
    <xf numFmtId="0" fontId="2" fillId="17" borderId="12" xfId="0" applyFont="1" applyFill="1" applyBorder="1" applyAlignment="1">
      <alignment horizontal="justify" vertical="center" wrapText="1"/>
    </xf>
    <xf numFmtId="0" fontId="2" fillId="17" borderId="5" xfId="0" applyFont="1" applyFill="1" applyBorder="1" applyAlignment="1">
      <alignment horizontal="justify"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6" xfId="0" applyFont="1" applyFill="1" applyBorder="1" applyAlignment="1">
      <alignment horizontal="left" vertical="top" wrapText="1"/>
    </xf>
    <xf numFmtId="0" fontId="2" fillId="17" borderId="6" xfId="0" applyFont="1" applyFill="1" applyBorder="1" applyAlignment="1">
      <alignment vertical="center" wrapText="1"/>
    </xf>
    <xf numFmtId="0" fontId="2" fillId="17" borderId="12" xfId="0" applyFont="1" applyFill="1" applyBorder="1" applyAlignment="1">
      <alignment horizontal="left"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justify" vertical="center" wrapText="1"/>
    </xf>
    <xf numFmtId="0" fontId="2" fillId="18" borderId="12" xfId="0" applyFont="1" applyFill="1" applyBorder="1" applyAlignment="1">
      <alignment horizontal="justify" vertical="center" wrapText="1"/>
    </xf>
    <xf numFmtId="0" fontId="0" fillId="18" borderId="24" xfId="0" applyFill="1" applyBorder="1" applyAlignment="1">
      <alignment vertical="center" wrapText="1"/>
    </xf>
    <xf numFmtId="0" fontId="0" fillId="18" borderId="1" xfId="0" applyFill="1" applyBorder="1" applyAlignment="1">
      <alignment vertical="center" wrapText="1"/>
    </xf>
    <xf numFmtId="0" fontId="12" fillId="5" borderId="6" xfId="0" applyFont="1" applyFill="1" applyBorder="1" applyAlignment="1">
      <alignment vertical="center" wrapText="1"/>
    </xf>
    <xf numFmtId="0" fontId="3" fillId="18" borderId="12" xfId="0" applyFont="1" applyFill="1" applyBorder="1" applyAlignment="1">
      <alignment horizontal="justify" vertical="center" wrapText="1"/>
    </xf>
    <xf numFmtId="0" fontId="0" fillId="18" borderId="25" xfId="0" applyFill="1" applyBorder="1" applyAlignment="1">
      <alignment vertical="center" wrapText="1"/>
    </xf>
    <xf numFmtId="0" fontId="0" fillId="18" borderId="21" xfId="0" applyFill="1" applyBorder="1" applyAlignment="1">
      <alignment vertical="center" wrapText="1"/>
    </xf>
    <xf numFmtId="0" fontId="0" fillId="18" borderId="15" xfId="0" applyFill="1" applyBorder="1" applyAlignment="1">
      <alignment vertical="center" wrapText="1"/>
    </xf>
    <xf numFmtId="0" fontId="0" fillId="18" borderId="10" xfId="0" applyFill="1" applyBorder="1" applyAlignment="1">
      <alignment vertical="center" wrapText="1"/>
    </xf>
    <xf numFmtId="0" fontId="2" fillId="18" borderId="5"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6" xfId="0" applyFont="1" applyFill="1" applyBorder="1" applyAlignment="1">
      <alignment horizontal="justify" vertical="top" wrapText="1"/>
    </xf>
    <xf numFmtId="0" fontId="2" fillId="19" borderId="6" xfId="0" applyFont="1" applyFill="1" applyBorder="1" applyAlignment="1">
      <alignment horizontal="justify" vertical="center" wrapText="1"/>
    </xf>
    <xf numFmtId="0" fontId="2" fillId="19" borderId="12" xfId="0" applyFont="1" applyFill="1" applyBorder="1" applyAlignment="1">
      <alignment horizontal="justify" vertical="center" wrapText="1"/>
    </xf>
    <xf numFmtId="0" fontId="2" fillId="19" borderId="5" xfId="0" applyFont="1"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0" fontId="5" fillId="19" borderId="5" xfId="0" applyFont="1" applyFill="1" applyBorder="1" applyAlignment="1">
      <alignment horizontal="left" vertical="center" wrapText="1"/>
    </xf>
    <xf numFmtId="0" fontId="5" fillId="19" borderId="6" xfId="0" applyFont="1" applyFill="1" applyBorder="1" applyAlignment="1">
      <alignment horizontal="justify" vertical="center" wrapText="1"/>
    </xf>
    <xf numFmtId="0" fontId="2" fillId="19" borderId="12" xfId="0" applyFont="1" applyFill="1" applyBorder="1" applyAlignment="1">
      <alignment horizontal="left" vertical="top" wrapText="1"/>
    </xf>
    <xf numFmtId="0" fontId="2" fillId="19" borderId="6" xfId="0" applyFont="1" applyFill="1" applyBorder="1" applyAlignment="1">
      <alignment vertical="center" wrapText="1"/>
    </xf>
    <xf numFmtId="0" fontId="2" fillId="19" borderId="12" xfId="0" applyFont="1" applyFill="1" applyBorder="1" applyAlignment="1">
      <alignment vertical="center" wrapText="1"/>
    </xf>
    <xf numFmtId="0" fontId="2" fillId="19" borderId="5"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12"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top" wrapText="1"/>
    </xf>
    <xf numFmtId="0" fontId="2" fillId="3" borderId="12" xfId="0" applyFont="1" applyFill="1" applyBorder="1" applyAlignment="1">
      <alignment vertical="top"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5" xfId="0" applyFont="1" applyFill="1" applyBorder="1" applyAlignment="1">
      <alignment horizontal="justify" vertical="center" wrapText="1"/>
    </xf>
    <xf numFmtId="0" fontId="2" fillId="3" borderId="6" xfId="0" applyFont="1" applyFill="1" applyBorder="1" applyAlignment="1">
      <alignment horizontal="left" vertical="top" wrapText="1"/>
    </xf>
    <xf numFmtId="0" fontId="5" fillId="3" borderId="12" xfId="0" applyFont="1" applyFill="1" applyBorder="1" applyAlignment="1">
      <alignment horizontal="justify" vertical="center" wrapText="1"/>
    </xf>
    <xf numFmtId="0" fontId="2" fillId="3" borderId="6" xfId="0" applyFont="1" applyFill="1" applyBorder="1" applyAlignment="1">
      <alignment horizontal="center" vertical="top" wrapText="1"/>
    </xf>
    <xf numFmtId="0" fontId="2" fillId="18" borderId="6" xfId="0" applyFont="1" applyFill="1" applyBorder="1" applyAlignment="1">
      <alignment horizontal="justify" vertical="top" wrapText="1"/>
    </xf>
    <xf numFmtId="0" fontId="2" fillId="18" borderId="12" xfId="0" applyFont="1" applyFill="1" applyBorder="1" applyAlignment="1">
      <alignment horizontal="justify" vertical="top" wrapText="1"/>
    </xf>
    <xf numFmtId="0" fontId="2" fillId="18" borderId="5" xfId="0" applyFont="1" applyFill="1" applyBorder="1" applyAlignment="1">
      <alignment horizontal="left" vertical="top" wrapText="1"/>
    </xf>
    <xf numFmtId="0" fontId="2" fillId="18" borderId="6" xfId="0" applyFont="1" applyFill="1" applyBorder="1" applyAlignment="1">
      <alignment horizontal="left" vertical="top" wrapText="1"/>
    </xf>
    <xf numFmtId="0" fontId="2" fillId="18" borderId="6" xfId="0" applyFont="1" applyFill="1" applyBorder="1" applyAlignment="1">
      <alignment horizontal="center" vertical="top"/>
    </xf>
    <xf numFmtId="0" fontId="2" fillId="18" borderId="12" xfId="0" applyFont="1" applyFill="1" applyBorder="1" applyAlignment="1">
      <alignment horizontal="left" vertical="top" wrapText="1"/>
    </xf>
    <xf numFmtId="0" fontId="5" fillId="18" borderId="5" xfId="0" applyFont="1" applyFill="1" applyBorder="1" applyAlignment="1">
      <alignment horizontal="justify" vertical="center" wrapText="1"/>
    </xf>
    <xf numFmtId="0" fontId="5" fillId="18" borderId="6" xfId="0" applyFont="1" applyFill="1" applyBorder="1" applyAlignment="1">
      <alignment horizontal="justify" vertical="center" wrapText="1"/>
    </xf>
    <xf numFmtId="0" fontId="2" fillId="18" borderId="6" xfId="0" applyFont="1" applyFill="1" applyBorder="1" applyAlignment="1">
      <alignment horizontal="center" vertical="top" wrapText="1"/>
    </xf>
    <xf numFmtId="0" fontId="3" fillId="18" borderId="12" xfId="0" applyFont="1" applyFill="1" applyBorder="1" applyAlignment="1">
      <alignment horizontal="justify" vertical="top" wrapText="1"/>
    </xf>
    <xf numFmtId="0" fontId="0" fillId="18" borderId="6" xfId="0" applyFill="1" applyBorder="1" applyAlignment="1">
      <alignment vertical="center" wrapText="1"/>
    </xf>
    <xf numFmtId="0" fontId="5" fillId="18" borderId="6" xfId="0" applyFont="1" applyFill="1" applyBorder="1" applyAlignment="1">
      <alignment horizontal="justify" vertical="top" wrapText="1"/>
    </xf>
    <xf numFmtId="0" fontId="5" fillId="18" borderId="5" xfId="0" applyFont="1" applyFill="1" applyBorder="1" applyAlignment="1">
      <alignment horizontal="center" vertical="center" wrapText="1"/>
    </xf>
    <xf numFmtId="0" fontId="2" fillId="18" borderId="6" xfId="0" applyFont="1" applyFill="1" applyBorder="1" applyAlignment="1">
      <alignment horizontal="center" vertical="center"/>
    </xf>
    <xf numFmtId="0" fontId="9" fillId="18" borderId="12" xfId="0" applyFont="1" applyFill="1" applyBorder="1" applyAlignment="1">
      <alignment horizontal="center" vertical="center" wrapText="1"/>
    </xf>
    <xf numFmtId="0" fontId="2" fillId="18" borderId="6" xfId="0" applyFont="1" applyFill="1" applyBorder="1" applyAlignment="1">
      <alignment horizontal="justify" vertical="top"/>
    </xf>
    <xf numFmtId="0" fontId="2" fillId="18" borderId="12" xfId="0" applyFont="1" applyFill="1" applyBorder="1" applyAlignment="1">
      <alignment horizontal="justify" vertical="top"/>
    </xf>
    <xf numFmtId="0" fontId="5" fillId="18" borderId="12" xfId="0" applyFont="1" applyFill="1" applyBorder="1" applyAlignment="1">
      <alignment horizontal="justify" vertical="center" wrapText="1"/>
    </xf>
    <xf numFmtId="0" fontId="2" fillId="18" borderId="5" xfId="0" applyFont="1" applyFill="1" applyBorder="1" applyAlignment="1">
      <alignment vertical="top" wrapText="1"/>
    </xf>
    <xf numFmtId="0" fontId="2" fillId="18" borderId="6" xfId="0" applyFont="1" applyFill="1" applyBorder="1" applyAlignment="1">
      <alignment vertical="top" wrapText="1"/>
    </xf>
    <xf numFmtId="0" fontId="2" fillId="18" borderId="12" xfId="0" applyFont="1" applyFill="1" applyBorder="1" applyAlignment="1">
      <alignment vertical="top" wrapText="1"/>
    </xf>
    <xf numFmtId="0" fontId="5" fillId="18" borderId="5" xfId="0" applyFont="1" applyFill="1" applyBorder="1" applyAlignment="1">
      <alignment horizontal="left" vertical="center" wrapText="1"/>
    </xf>
    <xf numFmtId="0" fontId="5" fillId="18" borderId="6" xfId="0" applyFont="1" applyFill="1" applyBorder="1" applyAlignment="1">
      <alignment vertical="center" wrapText="1"/>
    </xf>
    <xf numFmtId="0" fontId="2" fillId="18" borderId="5" xfId="0" applyFont="1" applyFill="1" applyBorder="1" applyAlignment="1">
      <alignment horizontal="center" vertical="center"/>
    </xf>
    <xf numFmtId="0" fontId="3" fillId="18" borderId="12"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 fillId="18" borderId="5" xfId="0" applyFont="1" applyFill="1" applyBorder="1" applyAlignment="1">
      <alignment vertical="center" wrapText="1"/>
    </xf>
    <xf numFmtId="0" fontId="2" fillId="18" borderId="6" xfId="0" applyFont="1" applyFill="1" applyBorder="1" applyAlignment="1">
      <alignment vertical="center" wrapText="1"/>
    </xf>
    <xf numFmtId="0" fontId="2" fillId="18" borderId="6" xfId="0" applyFont="1" applyFill="1" applyBorder="1" applyAlignment="1">
      <alignment vertical="center"/>
    </xf>
    <xf numFmtId="0" fontId="2" fillId="18" borderId="12" xfId="0" applyFont="1" applyFill="1" applyBorder="1" applyAlignment="1">
      <alignment vertical="center" wrapText="1"/>
    </xf>
    <xf numFmtId="0" fontId="12" fillId="0" borderId="6" xfId="0" applyFont="1" applyFill="1" applyBorder="1" applyAlignment="1">
      <alignment vertical="center" wrapText="1"/>
    </xf>
    <xf numFmtId="0" fontId="12" fillId="5" borderId="6" xfId="0" applyFont="1" applyFill="1" applyBorder="1" applyAlignment="1">
      <alignment horizontal="left" vertical="center" wrapText="1"/>
    </xf>
    <xf numFmtId="0" fontId="2" fillId="18" borderId="8" xfId="0" applyFont="1" applyFill="1" applyBorder="1" applyAlignment="1">
      <alignment horizontal="center" vertical="center" wrapText="1"/>
    </xf>
    <xf numFmtId="0" fontId="2" fillId="18" borderId="8" xfId="0" applyFont="1" applyFill="1" applyBorder="1" applyAlignment="1">
      <alignment horizontal="justify" vertical="center" wrapText="1"/>
    </xf>
    <xf numFmtId="0" fontId="2" fillId="18" borderId="13" xfId="0" applyFont="1" applyFill="1" applyBorder="1" applyAlignment="1">
      <alignment horizontal="justify" vertical="center" wrapText="1"/>
    </xf>
    <xf numFmtId="0" fontId="5" fillId="18" borderId="6"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12" fillId="0" borderId="0" xfId="0" applyFont="1" applyAlignment="1">
      <alignment horizontal="justify" vertical="center"/>
    </xf>
    <xf numFmtId="0" fontId="12" fillId="0" borderId="6" xfId="0" applyFont="1" applyFill="1" applyBorder="1" applyAlignment="1">
      <alignment horizontal="center" wrapText="1"/>
    </xf>
    <xf numFmtId="0" fontId="12" fillId="0" borderId="40" xfId="0" applyNumberFormat="1"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0" fontId="12" fillId="0" borderId="6" xfId="0" applyFont="1" applyFill="1" applyBorder="1" applyAlignment="1" applyProtection="1">
      <alignment horizontal="left" vertical="center" wrapText="1"/>
    </xf>
    <xf numFmtId="0" fontId="12" fillId="0" borderId="0" xfId="0" applyFont="1" applyFill="1" applyBorder="1" applyAlignment="1">
      <alignment horizontal="justify" vertical="center" wrapText="1"/>
    </xf>
    <xf numFmtId="165" fontId="0" fillId="0" borderId="0" xfId="4" applyFont="1" applyAlignment="1">
      <alignment horizontal="center" vertical="center" wrapText="1"/>
    </xf>
    <xf numFmtId="165" fontId="8" fillId="14" borderId="8" xfId="4" applyFont="1" applyFill="1" applyBorder="1" applyAlignment="1">
      <alignment horizontal="center" vertical="center" wrapText="1"/>
    </xf>
    <xf numFmtId="165" fontId="0" fillId="0" borderId="6" xfId="4" applyFont="1" applyBorder="1" applyAlignment="1">
      <alignment horizontal="center" vertical="center" wrapText="1"/>
    </xf>
    <xf numFmtId="165" fontId="14" fillId="0" borderId="38" xfId="4" applyFont="1" applyBorder="1" applyAlignment="1">
      <alignment horizontal="center" vertical="center"/>
    </xf>
    <xf numFmtId="9" fontId="0" fillId="13" borderId="6" xfId="0" applyNumberFormat="1" applyFill="1" applyBorder="1" applyAlignment="1">
      <alignment horizontal="center" vertical="center" wrapText="1"/>
    </xf>
    <xf numFmtId="9" fontId="2" fillId="13" borderId="6" xfId="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0" fontId="18" fillId="0" borderId="6" xfId="0" applyFont="1" applyBorder="1" applyAlignment="1">
      <alignment horizontal="center" vertical="center"/>
    </xf>
    <xf numFmtId="0" fontId="0" fillId="0" borderId="6" xfId="0" applyBorder="1" applyAlignment="1">
      <alignment horizontal="center" vertical="center"/>
    </xf>
    <xf numFmtId="9" fontId="2" fillId="7"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1" fontId="2" fillId="21" borderId="11" xfId="1"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28" xfId="0" applyFont="1" applyFill="1" applyBorder="1" applyAlignment="1">
      <alignment horizontal="justify" vertical="center" wrapText="1"/>
    </xf>
    <xf numFmtId="9" fontId="2" fillId="21" borderId="22" xfId="1" applyFont="1" applyFill="1" applyBorder="1" applyAlignment="1">
      <alignment horizontal="center" vertical="center" wrapText="1"/>
    </xf>
    <xf numFmtId="0" fontId="2" fillId="0" borderId="39"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1" fontId="2" fillId="0" borderId="9"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6" fontId="2" fillId="0" borderId="9" xfId="3" applyFont="1" applyFill="1" applyBorder="1" applyAlignment="1">
      <alignment horizontal="justify" vertical="center" wrapText="1"/>
    </xf>
    <xf numFmtId="166" fontId="2" fillId="0" borderId="2" xfId="3" applyFont="1" applyFill="1" applyBorder="1" applyAlignment="1">
      <alignment horizontal="center" vertical="center" wrapText="1"/>
    </xf>
    <xf numFmtId="166" fontId="2" fillId="0" borderId="28" xfId="3" applyFont="1" applyFill="1" applyBorder="1" applyAlignment="1">
      <alignment horizontal="justify" vertical="center" wrapText="1"/>
    </xf>
    <xf numFmtId="166" fontId="2" fillId="0" borderId="0" xfId="3"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0" fontId="0" fillId="0" borderId="0" xfId="0" applyBorder="1" applyAlignment="1">
      <alignment horizontal="center" vertical="center" wrapText="1"/>
    </xf>
    <xf numFmtId="169" fontId="0" fillId="0" borderId="0" xfId="0" applyNumberFormat="1" applyBorder="1" applyAlignment="1">
      <alignment horizontal="center" vertical="center" wrapText="1"/>
    </xf>
    <xf numFmtId="0" fontId="2" fillId="0" borderId="0" xfId="0" applyFont="1" applyFill="1" applyBorder="1" applyAlignment="1">
      <alignment horizontal="center" vertical="center"/>
    </xf>
    <xf numFmtId="0" fontId="0" fillId="0" borderId="0" xfId="0" applyBorder="1" applyAlignment="1">
      <alignment horizontal="center" vertical="center"/>
    </xf>
    <xf numFmtId="0" fontId="7" fillId="2" borderId="0" xfId="0" applyFont="1" applyFill="1" applyBorder="1" applyAlignment="1">
      <alignment vertical="center" wrapText="1"/>
    </xf>
    <xf numFmtId="0" fontId="8" fillId="2" borderId="42"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7" fillId="2" borderId="42" xfId="0" applyFont="1" applyFill="1" applyBorder="1" applyAlignment="1">
      <alignment horizontal="center" vertical="center" wrapText="1"/>
    </xf>
    <xf numFmtId="166" fontId="7" fillId="2" borderId="42" xfId="3" applyFont="1" applyFill="1" applyBorder="1" applyAlignment="1">
      <alignment horizontal="center" vertical="center" wrapText="1"/>
    </xf>
    <xf numFmtId="0" fontId="13" fillId="0" borderId="0" xfId="0" applyFont="1" applyAlignment="1">
      <alignment horizontal="justify"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6" xfId="1" applyFont="1" applyFill="1" applyBorder="1" applyAlignment="1">
      <alignment horizontal="center" vertical="center" wrapText="1"/>
    </xf>
    <xf numFmtId="0" fontId="8" fillId="0" borderId="6" xfId="0" applyFont="1" applyFill="1" applyBorder="1" applyAlignment="1">
      <alignment horizontal="center" vertical="center" wrapText="1"/>
    </xf>
    <xf numFmtId="169" fontId="8"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3" fontId="14" fillId="0" borderId="6"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vertical="center" wrapText="1"/>
    </xf>
    <xf numFmtId="0" fontId="14" fillId="5" borderId="0" xfId="0" applyFont="1" applyFill="1" applyAlignment="1">
      <alignment horizontal="justify" vertical="center"/>
    </xf>
    <xf numFmtId="0" fontId="5" fillId="5"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10" fontId="2" fillId="0" borderId="6" xfId="1" applyNumberFormat="1"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vertical="center" wrapText="1"/>
    </xf>
    <xf numFmtId="9" fontId="0" fillId="0" borderId="0" xfId="1" applyFont="1" applyAlignment="1">
      <alignment horizontal="center" vertical="center"/>
    </xf>
    <xf numFmtId="9" fontId="0" fillId="0" borderId="0" xfId="1" applyNumberFormat="1" applyFont="1" applyAlignment="1">
      <alignment horizontal="center" vertical="center"/>
    </xf>
    <xf numFmtId="9" fontId="0" fillId="0" borderId="0" xfId="0" applyNumberFormat="1" applyAlignment="1">
      <alignment horizontal="center" vertical="center"/>
    </xf>
    <xf numFmtId="0" fontId="2" fillId="22" borderId="6" xfId="0" applyFont="1" applyFill="1" applyBorder="1" applyAlignment="1">
      <alignment horizontal="center" vertical="center" wrapText="1"/>
    </xf>
    <xf numFmtId="0" fontId="5" fillId="22" borderId="6" xfId="0" applyFont="1" applyFill="1" applyBorder="1" applyAlignment="1">
      <alignment horizontal="center" vertical="center" wrapText="1"/>
    </xf>
    <xf numFmtId="0" fontId="2" fillId="22" borderId="6"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28" xfId="0" applyFont="1" applyFill="1" applyBorder="1" applyAlignment="1">
      <alignment horizontal="left" vertical="center" wrapText="1"/>
    </xf>
    <xf numFmtId="0" fontId="2" fillId="0" borderId="28" xfId="0" applyFont="1" applyFill="1" applyBorder="1" applyAlignment="1">
      <alignment horizontal="left" vertical="top" wrapText="1"/>
    </xf>
    <xf numFmtId="0" fontId="2" fillId="0" borderId="28" xfId="0" applyFont="1" applyFill="1" applyBorder="1" applyAlignment="1">
      <alignment vertical="top" wrapText="1"/>
    </xf>
    <xf numFmtId="0" fontId="5" fillId="0" borderId="28" xfId="0" applyFont="1" applyFill="1" applyBorder="1" applyAlignment="1">
      <alignment horizontal="justify" vertical="center" wrapText="1"/>
    </xf>
    <xf numFmtId="0" fontId="9" fillId="0" borderId="28"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8" xfId="0" applyFont="1" applyFill="1" applyBorder="1" applyAlignment="1">
      <alignment horizontal="justify" vertical="center"/>
    </xf>
    <xf numFmtId="9" fontId="2" fillId="0" borderId="45"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46"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xf>
    <xf numFmtId="9" fontId="2" fillId="0" borderId="47"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2" fillId="0" borderId="0" xfId="0" applyFont="1" applyAlignment="1">
      <alignment horizontal="center" vertical="center"/>
    </xf>
    <xf numFmtId="9" fontId="8" fillId="0" borderId="1" xfId="1" applyFont="1" applyFill="1" applyBorder="1" applyAlignment="1">
      <alignment horizontal="center" vertical="center" wrapText="1"/>
    </xf>
    <xf numFmtId="0" fontId="8" fillId="23" borderId="28" xfId="0" applyFont="1" applyFill="1" applyBorder="1" applyAlignment="1">
      <alignment horizontal="center" vertical="center" wrapText="1"/>
    </xf>
    <xf numFmtId="0" fontId="17" fillId="23" borderId="6" xfId="0" applyFont="1" applyFill="1" applyBorder="1" applyAlignment="1">
      <alignment horizontal="center" vertical="center"/>
    </xf>
    <xf numFmtId="0" fontId="8" fillId="5" borderId="6" xfId="0" applyFont="1" applyFill="1" applyBorder="1" applyAlignment="1">
      <alignment horizontal="center" vertical="center" wrapText="1"/>
    </xf>
    <xf numFmtId="9" fontId="8" fillId="0" borderId="10" xfId="1" applyFont="1" applyFill="1" applyBorder="1" applyAlignment="1">
      <alignment horizontal="center" vertical="center" wrapText="1"/>
    </xf>
    <xf numFmtId="0" fontId="8" fillId="0" borderId="6" xfId="0" applyFont="1" applyFill="1" applyBorder="1" applyAlignment="1">
      <alignment horizontal="center" vertical="center"/>
    </xf>
    <xf numFmtId="0" fontId="12" fillId="0" borderId="6" xfId="0" applyFont="1" applyBorder="1" applyAlignment="1">
      <alignment horizontal="center" vertical="center"/>
    </xf>
    <xf numFmtId="0" fontId="0" fillId="0" borderId="1" xfId="0" applyBorder="1" applyAlignment="1">
      <alignment horizontal="center" vertical="center"/>
    </xf>
    <xf numFmtId="0" fontId="5" fillId="24"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0" fillId="25" borderId="6" xfId="0" applyFill="1" applyBorder="1" applyAlignment="1">
      <alignment horizontal="center" vertical="center" wrapText="1"/>
    </xf>
    <xf numFmtId="0" fontId="22" fillId="25" borderId="6" xfId="0" applyFont="1" applyFill="1" applyBorder="1" applyAlignment="1">
      <alignment horizontal="center" vertical="center" wrapText="1"/>
    </xf>
    <xf numFmtId="0" fontId="5" fillId="25" borderId="6" xfId="0" applyFont="1" applyFill="1" applyBorder="1" applyAlignment="1">
      <alignment horizontal="center" vertical="center" wrapText="1"/>
    </xf>
    <xf numFmtId="172" fontId="12" fillId="0" borderId="6" xfId="0" applyNumberFormat="1" applyFont="1" applyBorder="1" applyAlignment="1">
      <alignment horizontal="center" vertical="center" wrapText="1"/>
    </xf>
    <xf numFmtId="169" fontId="12" fillId="0" borderId="6" xfId="0" applyNumberFormat="1" applyFont="1" applyBorder="1" applyAlignment="1">
      <alignment horizontal="center" vertical="center" wrapText="1"/>
    </xf>
    <xf numFmtId="9" fontId="5" fillId="0" borderId="6" xfId="1"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0" fillId="0" borderId="6"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0" fillId="0" borderId="28" xfId="0" applyBorder="1" applyAlignment="1">
      <alignment horizontal="center" vertical="center"/>
    </xf>
    <xf numFmtId="0" fontId="19" fillId="0" borderId="6" xfId="0" applyFont="1" applyBorder="1" applyAlignment="1">
      <alignment horizontal="center" vertical="center" wrapText="1"/>
    </xf>
    <xf numFmtId="0" fontId="0" fillId="0" borderId="6" xfId="0" applyBorder="1" applyAlignment="1">
      <alignment horizontal="left" vertical="center" wrapText="1"/>
    </xf>
    <xf numFmtId="1" fontId="14" fillId="0" borderId="6" xfId="2" applyNumberFormat="1" applyFont="1" applyFill="1" applyBorder="1" applyAlignment="1" applyProtection="1">
      <alignment horizontal="center" vertical="center" wrapText="1"/>
      <protection locked="0"/>
    </xf>
    <xf numFmtId="43" fontId="22" fillId="5" borderId="6" xfId="2" applyNumberFormat="1" applyFont="1" applyFill="1" applyBorder="1" applyAlignment="1">
      <alignment horizontal="center" vertical="center"/>
    </xf>
    <xf numFmtId="9" fontId="5" fillId="0" borderId="6" xfId="1" applyFont="1" applyFill="1" applyBorder="1" applyAlignment="1">
      <alignment horizontal="center" vertical="center" wrapText="1"/>
    </xf>
    <xf numFmtId="0" fontId="0" fillId="0" borderId="6" xfId="0" applyFont="1" applyBorder="1" applyAlignment="1">
      <alignment horizontal="center" vertical="top"/>
    </xf>
    <xf numFmtId="0" fontId="5" fillId="26"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169" fontId="12" fillId="5" borderId="6" xfId="0" applyNumberFormat="1" applyFont="1" applyFill="1" applyBorder="1" applyAlignment="1">
      <alignment horizontal="center" vertical="center" wrapText="1"/>
    </xf>
    <xf numFmtId="173" fontId="0" fillId="0" borderId="10" xfId="0" applyNumberFormat="1" applyFill="1" applyBorder="1" applyAlignment="1">
      <alignment horizontal="center" vertical="center"/>
    </xf>
    <xf numFmtId="0" fontId="0" fillId="0" borderId="6" xfId="0" applyFont="1" applyBorder="1" applyAlignment="1">
      <alignment horizontal="center" vertical="center"/>
    </xf>
    <xf numFmtId="0" fontId="0" fillId="0" borderId="28" xfId="0" applyBorder="1" applyAlignment="1">
      <alignment horizontal="center" vertical="center" wrapText="1"/>
    </xf>
    <xf numFmtId="1" fontId="15" fillId="5" borderId="6" xfId="2" applyNumberFormat="1" applyFont="1" applyFill="1" applyBorder="1" applyAlignment="1" applyProtection="1">
      <alignment horizontal="center" vertical="center" wrapText="1"/>
      <protection locked="0"/>
    </xf>
    <xf numFmtId="0" fontId="22" fillId="0" borderId="6" xfId="0" applyFont="1" applyBorder="1" applyAlignment="1">
      <alignment horizontal="center" vertical="center" wrapText="1"/>
    </xf>
    <xf numFmtId="9" fontId="5" fillId="5" borderId="6" xfId="1" applyFont="1" applyFill="1" applyBorder="1" applyAlignment="1">
      <alignment horizontal="center" vertical="center" wrapText="1"/>
    </xf>
    <xf numFmtId="0" fontId="23" fillId="0" borderId="6" xfId="0" applyFont="1" applyBorder="1" applyAlignment="1">
      <alignment horizontal="justify" vertical="center" wrapText="1"/>
    </xf>
    <xf numFmtId="165" fontId="23" fillId="0" borderId="1" xfId="4" applyFont="1" applyBorder="1" applyAlignment="1">
      <alignment vertical="center" wrapText="1"/>
    </xf>
    <xf numFmtId="0" fontId="0" fillId="0" borderId="6" xfId="4" applyNumberFormat="1" applyFont="1" applyBorder="1" applyAlignment="1">
      <alignment horizontal="center" vertical="center" wrapText="1"/>
    </xf>
    <xf numFmtId="165" fontId="24" fillId="0" borderId="6" xfId="4" applyFont="1" applyBorder="1" applyAlignment="1">
      <alignment horizontal="center" vertical="center" wrapText="1"/>
    </xf>
    <xf numFmtId="0" fontId="2" fillId="5" borderId="0" xfId="0" applyFont="1" applyFill="1" applyBorder="1" applyAlignment="1">
      <alignment horizontal="center" vertical="center" wrapText="1"/>
    </xf>
    <xf numFmtId="165" fontId="23" fillId="0" borderId="10" xfId="4" applyFont="1" applyBorder="1" applyAlignment="1">
      <alignment vertical="center" wrapText="1"/>
    </xf>
    <xf numFmtId="0" fontId="0" fillId="5" borderId="6" xfId="0" applyFont="1" applyFill="1" applyBorder="1" applyAlignment="1">
      <alignment horizontal="center" vertical="center" wrapText="1"/>
    </xf>
    <xf numFmtId="173" fontId="12" fillId="5"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73" fontId="14" fillId="5" borderId="6" xfId="2" applyNumberFormat="1" applyFont="1" applyFill="1" applyBorder="1" applyAlignment="1">
      <alignment horizontal="center" vertical="center" wrapText="1"/>
    </xf>
    <xf numFmtId="43" fontId="14" fillId="0" borderId="6" xfId="2" applyNumberFormat="1" applyFont="1" applyFill="1" applyBorder="1" applyAlignment="1">
      <alignment horizontal="center" vertical="center" wrapText="1"/>
    </xf>
    <xf numFmtId="1" fontId="14" fillId="5" borderId="6"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4" borderId="6" xfId="0" applyFill="1" applyBorder="1" applyAlignment="1">
      <alignment horizontal="center" vertical="center"/>
    </xf>
    <xf numFmtId="0" fontId="0" fillId="0" borderId="6" xfId="0" applyBorder="1" applyAlignment="1">
      <alignment vertical="center" wrapText="1"/>
    </xf>
    <xf numFmtId="174" fontId="14" fillId="5" borderId="6" xfId="0" applyNumberFormat="1" applyFont="1" applyFill="1" applyBorder="1" applyAlignment="1" applyProtection="1">
      <alignment horizontal="center" vertical="center" wrapText="1"/>
      <protection locked="0"/>
    </xf>
    <xf numFmtId="42" fontId="0" fillId="5" borderId="6" xfId="0" applyNumberFormat="1" applyFill="1" applyBorder="1" applyAlignment="1">
      <alignment vertical="center" wrapText="1"/>
    </xf>
    <xf numFmtId="0" fontId="14" fillId="0" borderId="6" xfId="0" applyFont="1" applyFill="1" applyBorder="1" applyAlignment="1">
      <alignment vertical="center" wrapText="1"/>
    </xf>
    <xf numFmtId="0" fontId="0" fillId="0" borderId="6" xfId="0" applyFont="1" applyFill="1" applyBorder="1" applyAlignment="1">
      <alignment horizontal="center" vertical="center" wrapText="1"/>
    </xf>
    <xf numFmtId="0" fontId="5" fillId="25" borderId="21" xfId="0" applyFont="1" applyFill="1" applyBorder="1" applyAlignment="1">
      <alignment vertical="center" wrapText="1"/>
    </xf>
    <xf numFmtId="0" fontId="5" fillId="25" borderId="21" xfId="0" applyFont="1" applyFill="1" applyBorder="1" applyAlignment="1">
      <alignment horizontal="center" vertical="center" wrapText="1"/>
    </xf>
    <xf numFmtId="169" fontId="12" fillId="5" borderId="6" xfId="0" applyNumberFormat="1" applyFont="1" applyFill="1" applyBorder="1" applyAlignment="1">
      <alignment vertical="center" wrapText="1"/>
    </xf>
    <xf numFmtId="3" fontId="0" fillId="0"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5" fillId="25" borderId="10" xfId="0" applyFont="1" applyFill="1" applyBorder="1" applyAlignment="1">
      <alignment vertical="center" wrapText="1"/>
    </xf>
    <xf numFmtId="0" fontId="5" fillId="25" borderId="10" xfId="0" applyFont="1" applyFill="1" applyBorder="1" applyAlignment="1">
      <alignment horizontal="center" vertical="center" wrapText="1"/>
    </xf>
    <xf numFmtId="9" fontId="2" fillId="5" borderId="6" xfId="1" applyFont="1" applyFill="1" applyBorder="1" applyAlignment="1">
      <alignment horizontal="center" vertical="center" wrapText="1"/>
    </xf>
    <xf numFmtId="0" fontId="0" fillId="0" borderId="6" xfId="0" applyFont="1" applyFill="1" applyBorder="1" applyAlignment="1">
      <alignment horizontal="center" wrapText="1"/>
    </xf>
    <xf numFmtId="0" fontId="25" fillId="0" borderId="6" xfId="0" applyFont="1" applyBorder="1" applyAlignment="1">
      <alignment horizontal="center" vertical="center"/>
    </xf>
    <xf numFmtId="0" fontId="26" fillId="25" borderId="6" xfId="0" applyFont="1" applyFill="1" applyBorder="1" applyAlignment="1">
      <alignment horizontal="center" vertical="center" wrapText="1"/>
    </xf>
    <xf numFmtId="0" fontId="26" fillId="5" borderId="6" xfId="0" applyFont="1" applyFill="1" applyBorder="1" applyAlignment="1">
      <alignment horizontal="center" vertical="center" wrapText="1"/>
    </xf>
    <xf numFmtId="3" fontId="12" fillId="5" borderId="6" xfId="0" applyNumberFormat="1" applyFont="1" applyFill="1" applyBorder="1" applyAlignment="1">
      <alignment horizontal="center" vertical="center" wrapText="1"/>
    </xf>
    <xf numFmtId="0" fontId="0" fillId="5" borderId="6" xfId="0" applyFill="1" applyBorder="1" applyAlignment="1">
      <alignment horizontal="center" vertical="center" wrapText="1"/>
    </xf>
    <xf numFmtId="0" fontId="0" fillId="0" borderId="6" xfId="0" applyFont="1" applyBorder="1" applyAlignment="1">
      <alignment horizontal="center" vertical="top" wrapText="1"/>
    </xf>
    <xf numFmtId="0" fontId="5" fillId="27" borderId="6" xfId="0" applyFont="1" applyFill="1" applyBorder="1" applyAlignment="1">
      <alignment horizontal="center" vertical="center" wrapText="1"/>
    </xf>
    <xf numFmtId="9" fontId="5" fillId="21" borderId="6" xfId="1" applyFont="1" applyFill="1" applyBorder="1" applyAlignment="1">
      <alignment horizontal="center" vertical="center" wrapText="1"/>
    </xf>
    <xf numFmtId="0" fontId="0" fillId="0" borderId="6" xfId="0" applyFill="1" applyBorder="1" applyAlignment="1">
      <alignment horizontal="center" vertical="center"/>
    </xf>
    <xf numFmtId="168" fontId="12" fillId="5" borderId="6" xfId="3" applyNumberFormat="1" applyFont="1" applyFill="1" applyBorder="1" applyAlignment="1">
      <alignment horizontal="center" vertical="center" wrapText="1"/>
    </xf>
    <xf numFmtId="9" fontId="5" fillId="4" borderId="6" xfId="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3" fontId="14" fillId="0" borderId="1" xfId="2" applyNumberFormat="1" applyFont="1" applyFill="1" applyBorder="1" applyAlignment="1">
      <alignment horizontal="center" vertical="center" wrapText="1"/>
    </xf>
    <xf numFmtId="0" fontId="5" fillId="27" borderId="1" xfId="0" applyFont="1" applyFill="1" applyBorder="1" applyAlignment="1">
      <alignment horizontal="center" vertical="center" wrapText="1"/>
    </xf>
    <xf numFmtId="1" fontId="14" fillId="5" borderId="6" xfId="0"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pplyProtection="1">
      <alignment horizontal="center" vertical="center" wrapText="1"/>
      <protection locked="0"/>
    </xf>
    <xf numFmtId="9" fontId="5" fillId="5" borderId="1" xfId="1" applyFont="1" applyFill="1" applyBorder="1" applyAlignment="1">
      <alignment horizontal="center" vertical="center" wrapText="1"/>
    </xf>
    <xf numFmtId="3" fontId="0" fillId="0" borderId="6" xfId="0" applyNumberFormat="1" applyBorder="1" applyAlignment="1">
      <alignment horizontal="center" vertical="center"/>
    </xf>
    <xf numFmtId="0" fontId="14" fillId="0" borderId="50" xfId="6" applyNumberFormat="1" applyFont="1" applyFill="1" applyBorder="1" applyAlignment="1">
      <alignment horizontal="center" vertical="center" wrapText="1"/>
    </xf>
    <xf numFmtId="0" fontId="14" fillId="0" borderId="38" xfId="0" applyNumberFormat="1" applyFont="1" applyBorder="1" applyAlignment="1">
      <alignment horizontal="justify" vertical="center" wrapText="1"/>
    </xf>
    <xf numFmtId="0" fontId="14" fillId="0" borderId="38" xfId="6" applyNumberFormat="1" applyFont="1" applyFill="1" applyBorder="1" applyAlignment="1">
      <alignment horizontal="center" vertical="center" wrapText="1"/>
    </xf>
    <xf numFmtId="0" fontId="14" fillId="0" borderId="38" xfId="0" applyFont="1" applyBorder="1" applyAlignment="1">
      <alignment horizontal="justify" vertical="center" wrapText="1"/>
    </xf>
    <xf numFmtId="0" fontId="13" fillId="5" borderId="51" xfId="7" applyFont="1" applyFill="1" applyBorder="1" applyAlignment="1">
      <alignment horizontal="center" vertical="center" wrapText="1"/>
    </xf>
    <xf numFmtId="173" fontId="23" fillId="0" borderId="6" xfId="0" applyNumberFormat="1" applyFont="1" applyFill="1" applyBorder="1" applyAlignment="1">
      <alignment horizontal="center" vertical="center" wrapText="1"/>
    </xf>
    <xf numFmtId="173" fontId="23" fillId="0" borderId="6" xfId="0" applyNumberFormat="1" applyFont="1" applyFill="1" applyBorder="1" applyAlignment="1">
      <alignment vertical="center" wrapText="1"/>
    </xf>
    <xf numFmtId="0" fontId="0" fillId="27" borderId="6" xfId="0" applyFill="1" applyBorder="1" applyAlignment="1">
      <alignment horizontal="center" vertical="center" wrapText="1"/>
    </xf>
    <xf numFmtId="0" fontId="24" fillId="5" borderId="48"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14" fillId="0" borderId="38" xfId="0" applyNumberFormat="1" applyFont="1" applyBorder="1" applyAlignment="1">
      <alignment horizontal="center" vertical="center"/>
    </xf>
    <xf numFmtId="0" fontId="14" fillId="0" borderId="38" xfId="0" applyNumberFormat="1" applyFont="1" applyBorder="1" applyAlignment="1">
      <alignment horizontal="center" vertical="center" wrapText="1"/>
    </xf>
    <xf numFmtId="0" fontId="14" fillId="0" borderId="38" xfId="7" applyNumberFormat="1" applyFont="1" applyBorder="1" applyAlignment="1">
      <alignment horizontal="center" vertical="center" wrapText="1"/>
    </xf>
    <xf numFmtId="0" fontId="14" fillId="0" borderId="38" xfId="7" applyFont="1" applyBorder="1" applyAlignment="1">
      <alignment horizontal="center" vertical="center" wrapText="1"/>
    </xf>
    <xf numFmtId="0" fontId="23" fillId="0" borderId="28" xfId="0" applyFont="1" applyBorder="1" applyAlignment="1">
      <alignment horizontal="center" vertical="center" wrapText="1"/>
    </xf>
    <xf numFmtId="0" fontId="23" fillId="0" borderId="6" xfId="0" applyFont="1" applyBorder="1" applyAlignment="1">
      <alignment horizontal="center" vertical="center" wrapText="1"/>
    </xf>
    <xf numFmtId="0" fontId="14" fillId="0" borderId="52" xfId="0" applyNumberFormat="1" applyFont="1" applyFill="1" applyBorder="1" applyAlignment="1">
      <alignment horizontal="center" vertical="center" wrapText="1"/>
    </xf>
    <xf numFmtId="0" fontId="14" fillId="5" borderId="52" xfId="0" applyNumberFormat="1" applyFont="1" applyFill="1" applyBorder="1" applyAlignment="1">
      <alignment horizontal="justify" vertical="center" wrapText="1"/>
    </xf>
    <xf numFmtId="0" fontId="14" fillId="0" borderId="52" xfId="0" applyFont="1" applyFill="1" applyBorder="1" applyAlignment="1">
      <alignment horizontal="justify" vertical="center" wrapText="1"/>
    </xf>
    <xf numFmtId="0" fontId="13" fillId="0" borderId="51" xfId="7"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6" xfId="0" applyNumberFormat="1" applyFont="1" applyFill="1" applyBorder="1" applyAlignment="1">
      <alignment horizontal="center" vertical="center" wrapText="1"/>
    </xf>
    <xf numFmtId="0" fontId="14" fillId="0" borderId="6" xfId="0" applyNumberFormat="1" applyFont="1" applyBorder="1" applyAlignment="1">
      <alignment horizontal="justify" vertical="center" wrapText="1"/>
    </xf>
    <xf numFmtId="0" fontId="14" fillId="0" borderId="6" xfId="7" applyNumberFormat="1" applyFont="1" applyBorder="1" applyAlignment="1">
      <alignment horizontal="center" vertical="center" wrapText="1"/>
    </xf>
    <xf numFmtId="0" fontId="14" fillId="0" borderId="6" xfId="0" applyFont="1" applyBorder="1" applyAlignment="1">
      <alignment horizontal="justify" vertical="center" wrapText="1"/>
    </xf>
    <xf numFmtId="176" fontId="12" fillId="5" borderId="6" xfId="3"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177" fontId="14" fillId="5" borderId="6" xfId="2" applyNumberFormat="1" applyFont="1" applyFill="1" applyBorder="1" applyAlignment="1" applyProtection="1">
      <alignment horizontal="center" vertical="center" wrapText="1"/>
      <protection locked="0"/>
    </xf>
    <xf numFmtId="9" fontId="5" fillId="5" borderId="10" xfId="1" applyFont="1" applyFill="1" applyBorder="1" applyAlignment="1">
      <alignment horizontal="center" vertical="center"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5" borderId="10" xfId="0" applyFont="1" applyFill="1" applyBorder="1" applyAlignment="1">
      <alignment vertical="center" wrapText="1"/>
    </xf>
    <xf numFmtId="173" fontId="0" fillId="0" borderId="6" xfId="0" applyNumberFormat="1" applyBorder="1" applyAlignment="1">
      <alignment horizontal="right" vertical="center"/>
    </xf>
    <xf numFmtId="0" fontId="5" fillId="29"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178" fontId="23" fillId="0" borderId="6" xfId="3" applyNumberFormat="1" applyFont="1" applyBorder="1" applyAlignment="1">
      <alignment vertical="center" wrapText="1"/>
    </xf>
    <xf numFmtId="0" fontId="5" fillId="5" borderId="1" xfId="0" applyFont="1" applyFill="1" applyBorder="1" applyAlignment="1">
      <alignment vertical="center" wrapText="1"/>
    </xf>
    <xf numFmtId="169" fontId="12" fillId="0" borderId="6" xfId="0" applyNumberFormat="1" applyFont="1" applyBorder="1" applyAlignment="1">
      <alignment vertical="center" wrapText="1"/>
    </xf>
    <xf numFmtId="9" fontId="0" fillId="0" borderId="6" xfId="1" applyFont="1" applyBorder="1" applyAlignment="1">
      <alignment horizontal="center" vertical="center"/>
    </xf>
    <xf numFmtId="9" fontId="12" fillId="0" borderId="6" xfId="1" applyFont="1" applyFill="1" applyBorder="1" applyAlignment="1">
      <alignment horizontal="center" vertical="center" wrapText="1"/>
    </xf>
    <xf numFmtId="0" fontId="5" fillId="5" borderId="10"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3" fillId="5" borderId="40" xfId="0" applyFont="1" applyFill="1" applyBorder="1" applyAlignment="1">
      <alignment horizontal="center" vertical="center" wrapText="1"/>
    </xf>
    <xf numFmtId="0" fontId="23" fillId="5" borderId="10" xfId="0" applyFont="1" applyFill="1" applyBorder="1" applyAlignment="1">
      <alignment horizontal="center" vertical="center" wrapText="1"/>
    </xf>
    <xf numFmtId="179" fontId="23" fillId="5" borderId="6" xfId="0" applyNumberFormat="1" applyFont="1" applyFill="1" applyBorder="1" applyAlignment="1">
      <alignment horizontal="center" vertical="center" wrapText="1"/>
    </xf>
    <xf numFmtId="0" fontId="23" fillId="5" borderId="6"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23" fillId="0" borderId="6" xfId="0" applyFont="1" applyBorder="1" applyAlignment="1">
      <alignment vertical="center" wrapText="1"/>
    </xf>
    <xf numFmtId="0" fontId="5" fillId="5" borderId="6" xfId="0" applyFont="1" applyFill="1" applyBorder="1" applyAlignment="1">
      <alignment horizontal="center" vertical="center"/>
    </xf>
    <xf numFmtId="0" fontId="26" fillId="5" borderId="6" xfId="0" applyFont="1" applyFill="1" applyBorder="1" applyAlignment="1">
      <alignment vertical="center" wrapText="1"/>
    </xf>
    <xf numFmtId="173" fontId="23" fillId="0" borderId="6" xfId="0" applyNumberFormat="1" applyFont="1" applyBorder="1" applyAlignment="1">
      <alignment vertical="center" wrapText="1"/>
    </xf>
    <xf numFmtId="0" fontId="23" fillId="5" borderId="28" xfId="0" applyFont="1" applyFill="1" applyBorder="1" applyAlignment="1">
      <alignment vertical="center"/>
    </xf>
    <xf numFmtId="0" fontId="23" fillId="5" borderId="28" xfId="0" applyFont="1" applyFill="1" applyBorder="1" applyAlignment="1">
      <alignment horizontal="center" vertical="center" wrapText="1"/>
    </xf>
    <xf numFmtId="0" fontId="23" fillId="5" borderId="28" xfId="0" applyFont="1" applyFill="1" applyBorder="1" applyAlignment="1">
      <alignment horizontal="center" vertical="center"/>
    </xf>
    <xf numFmtId="3" fontId="23" fillId="5" borderId="6" xfId="0" applyNumberFormat="1" applyFont="1" applyFill="1" applyBorder="1" applyAlignment="1">
      <alignment horizontal="center" vertical="center" wrapText="1"/>
    </xf>
    <xf numFmtId="0" fontId="14" fillId="27" borderId="6" xfId="0" applyFont="1" applyFill="1" applyBorder="1" applyAlignment="1">
      <alignment horizontal="center" vertical="center" wrapText="1"/>
    </xf>
    <xf numFmtId="0" fontId="30" fillId="30" borderId="2" xfId="0" applyFont="1" applyFill="1" applyBorder="1" applyAlignment="1">
      <alignment horizontal="center" vertical="center" wrapText="1"/>
    </xf>
    <xf numFmtId="0" fontId="14" fillId="5" borderId="6" xfId="0" applyFont="1" applyFill="1" applyBorder="1" applyAlignment="1">
      <alignment vertical="center" wrapText="1"/>
    </xf>
    <xf numFmtId="0" fontId="24" fillId="5" borderId="1" xfId="0" applyFont="1" applyFill="1" applyBorder="1" applyAlignment="1">
      <alignment horizontal="center" vertical="center" wrapText="1"/>
    </xf>
    <xf numFmtId="0" fontId="23" fillId="0" borderId="0" xfId="0" applyFont="1" applyAlignment="1">
      <alignment vertical="center" wrapText="1"/>
    </xf>
    <xf numFmtId="0" fontId="5" fillId="5" borderId="21" xfId="0" applyFont="1" applyFill="1" applyBorder="1" applyAlignment="1">
      <alignment horizontal="center" vertical="center" wrapText="1"/>
    </xf>
    <xf numFmtId="0" fontId="5" fillId="25" borderId="6" xfId="0" applyFont="1" applyFill="1" applyBorder="1" applyAlignment="1">
      <alignment vertical="center" wrapText="1"/>
    </xf>
    <xf numFmtId="0" fontId="5" fillId="25" borderId="6" xfId="0" applyFont="1" applyFill="1" applyBorder="1" applyAlignment="1">
      <alignment horizontal="center" vertical="center"/>
    </xf>
    <xf numFmtId="173" fontId="12" fillId="5" borderId="6" xfId="0" applyNumberFormat="1" applyFont="1" applyFill="1" applyBorder="1" applyAlignment="1">
      <alignment vertical="center" wrapText="1"/>
    </xf>
    <xf numFmtId="0" fontId="5" fillId="31" borderId="6" xfId="0" applyFont="1" applyFill="1" applyBorder="1" applyAlignment="1">
      <alignment horizontal="center" vertical="center" wrapText="1"/>
    </xf>
    <xf numFmtId="0" fontId="0" fillId="0" borderId="6" xfId="0" applyBorder="1" applyAlignment="1">
      <alignment horizontal="justify" vertical="center" wrapText="1"/>
    </xf>
    <xf numFmtId="0" fontId="31" fillId="30" borderId="10" xfId="0" applyFont="1" applyFill="1" applyBorder="1" applyAlignment="1">
      <alignment horizontal="center" vertical="center" wrapText="1"/>
    </xf>
    <xf numFmtId="1" fontId="14" fillId="5" borderId="6" xfId="2" applyNumberFormat="1" applyFont="1" applyFill="1" applyBorder="1" applyAlignment="1" applyProtection="1">
      <alignment horizontal="center" vertical="center" wrapText="1"/>
      <protection locked="0"/>
    </xf>
    <xf numFmtId="3" fontId="23" fillId="5" borderId="6" xfId="0" applyNumberFormat="1" applyFont="1" applyFill="1" applyBorder="1" applyAlignment="1">
      <alignment horizontal="right" vertical="center" wrapText="1"/>
    </xf>
    <xf numFmtId="0" fontId="19" fillId="0" borderId="6" xfId="0" applyFont="1" applyFill="1" applyBorder="1" applyAlignment="1">
      <alignment horizontal="center" vertical="center" wrapText="1"/>
    </xf>
    <xf numFmtId="0" fontId="5" fillId="32" borderId="6" xfId="0" applyFont="1" applyFill="1" applyBorder="1" applyAlignment="1">
      <alignment horizontal="center" vertical="center" wrapText="1"/>
    </xf>
    <xf numFmtId="0" fontId="5" fillId="32" borderId="6" xfId="0" applyFont="1" applyFill="1" applyBorder="1" applyAlignment="1">
      <alignment horizontal="center" vertical="center"/>
    </xf>
    <xf numFmtId="0" fontId="18" fillId="0" borderId="6" xfId="0" applyFont="1" applyBorder="1" applyAlignment="1">
      <alignment horizontal="center" vertical="center" wrapText="1"/>
    </xf>
    <xf numFmtId="173" fontId="23" fillId="5" borderId="6" xfId="0" applyNumberFormat="1" applyFont="1" applyFill="1" applyBorder="1" applyAlignment="1">
      <alignment horizontal="center" vertical="center" wrapText="1"/>
    </xf>
    <xf numFmtId="0" fontId="5" fillId="32" borderId="10" xfId="0" applyFont="1" applyFill="1" applyBorder="1" applyAlignment="1">
      <alignment vertical="center" wrapText="1"/>
    </xf>
    <xf numFmtId="0" fontId="5" fillId="32" borderId="10" xfId="0" applyFont="1" applyFill="1" applyBorder="1" applyAlignment="1">
      <alignment horizontal="center" vertical="center" wrapText="1"/>
    </xf>
    <xf numFmtId="179" fontId="23" fillId="5" borderId="6" xfId="0" applyNumberFormat="1" applyFont="1" applyFill="1" applyBorder="1" applyAlignment="1">
      <alignment vertical="center" wrapText="1"/>
    </xf>
    <xf numFmtId="9" fontId="14" fillId="5" borderId="6" xfId="0" applyNumberFormat="1" applyFont="1" applyFill="1" applyBorder="1" applyAlignment="1">
      <alignment horizontal="center" vertical="center" wrapText="1"/>
    </xf>
    <xf numFmtId="0" fontId="12" fillId="0" borderId="28" xfId="0" applyFont="1" applyBorder="1" applyAlignment="1">
      <alignment horizontal="center" vertical="center" wrapText="1"/>
    </xf>
    <xf numFmtId="0" fontId="5" fillId="20" borderId="6" xfId="0" applyFont="1" applyFill="1" applyBorder="1" applyAlignment="1">
      <alignment horizontal="center" vertical="center" wrapText="1"/>
    </xf>
    <xf numFmtId="176" fontId="23" fillId="5" borderId="6" xfId="0" applyNumberFormat="1" applyFont="1" applyFill="1" applyBorder="1" applyAlignment="1">
      <alignment vertical="center" wrapText="1"/>
    </xf>
    <xf numFmtId="0" fontId="5" fillId="2" borderId="6" xfId="0" applyFont="1" applyFill="1" applyBorder="1" applyAlignment="1">
      <alignment horizontal="center" vertical="center"/>
    </xf>
    <xf numFmtId="0" fontId="23" fillId="0" borderId="40" xfId="0" applyFont="1" applyBorder="1" applyAlignment="1">
      <alignment horizontal="justify" vertical="center" wrapText="1"/>
    </xf>
    <xf numFmtId="0" fontId="23" fillId="0" borderId="28" xfId="0" applyFont="1" applyBorder="1" applyAlignment="1">
      <alignment vertical="center" wrapText="1"/>
    </xf>
    <xf numFmtId="0" fontId="24" fillId="5" borderId="51" xfId="7" applyFont="1" applyFill="1" applyBorder="1" applyAlignment="1">
      <alignment horizontal="center" vertical="center" wrapText="1"/>
    </xf>
    <xf numFmtId="0" fontId="30" fillId="33" borderId="6" xfId="0" applyFont="1" applyFill="1" applyBorder="1" applyAlignment="1">
      <alignment horizontal="center" vertical="center" wrapText="1"/>
    </xf>
    <xf numFmtId="9" fontId="23" fillId="0" borderId="28" xfId="0" applyNumberFormat="1" applyFont="1" applyBorder="1" applyAlignment="1">
      <alignment horizontal="center" vertical="center" wrapText="1"/>
    </xf>
    <xf numFmtId="0" fontId="5" fillId="2" borderId="10"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18" fillId="5" borderId="6" xfId="0" applyFont="1" applyFill="1" applyBorder="1" applyAlignment="1">
      <alignment horizontal="center" vertical="center" wrapText="1"/>
    </xf>
    <xf numFmtId="0" fontId="5" fillId="25" borderId="10" xfId="0" applyFont="1" applyFill="1" applyBorder="1" applyAlignment="1">
      <alignment horizontal="center" vertical="center"/>
    </xf>
    <xf numFmtId="3" fontId="23" fillId="0" borderId="6" xfId="0" applyNumberFormat="1" applyFont="1" applyBorder="1" applyAlignment="1">
      <alignment vertical="center" wrapText="1"/>
    </xf>
    <xf numFmtId="0" fontId="23" fillId="0" borderId="10" xfId="0" applyFont="1" applyBorder="1" applyAlignment="1">
      <alignment horizontal="justify" vertical="center" wrapText="1"/>
    </xf>
    <xf numFmtId="0" fontId="14" fillId="0" borderId="35" xfId="0" applyNumberFormat="1" applyFont="1" applyBorder="1" applyAlignment="1" applyProtection="1">
      <alignment horizontal="center" vertical="center" wrapText="1"/>
      <protection locked="0"/>
    </xf>
    <xf numFmtId="0" fontId="14" fillId="0" borderId="35" xfId="7" applyNumberFormat="1" applyFont="1" applyBorder="1" applyAlignment="1">
      <alignment horizontal="center" vertical="center" wrapText="1"/>
    </xf>
    <xf numFmtId="0" fontId="23" fillId="0" borderId="45" xfId="0" applyFont="1" applyBorder="1" applyAlignment="1">
      <alignment horizontal="justify" vertical="center" wrapText="1"/>
    </xf>
    <xf numFmtId="0" fontId="23" fillId="0" borderId="9" xfId="0" applyFont="1" applyBorder="1" applyAlignment="1">
      <alignment horizontal="center" vertical="center" wrapText="1"/>
    </xf>
    <xf numFmtId="173" fontId="0" fillId="0" borderId="6" xfId="0" applyNumberFormat="1" applyBorder="1" applyAlignment="1">
      <alignment horizontal="center" vertical="center" wrapText="1"/>
    </xf>
    <xf numFmtId="178" fontId="0" fillId="0" borderId="6" xfId="3" applyNumberFormat="1" applyFont="1" applyBorder="1" applyAlignment="1">
      <alignment horizontal="center" vertical="center" wrapText="1"/>
    </xf>
    <xf numFmtId="180" fontId="23" fillId="0" borderId="0" xfId="0" applyNumberFormat="1" applyFont="1" applyAlignment="1">
      <alignment vertical="center" wrapText="1"/>
    </xf>
    <xf numFmtId="180" fontId="23" fillId="0" borderId="6" xfId="0" applyNumberFormat="1" applyFont="1" applyBorder="1" applyAlignment="1">
      <alignment vertical="center" wrapText="1"/>
    </xf>
    <xf numFmtId="0" fontId="14" fillId="5" borderId="10" xfId="0" applyFont="1" applyFill="1" applyBorder="1" applyAlignment="1">
      <alignment horizontal="center" vertical="center" wrapText="1"/>
    </xf>
    <xf numFmtId="0" fontId="32" fillId="5" borderId="6" xfId="0" applyFont="1" applyFill="1" applyBorder="1" applyAlignment="1">
      <alignment vertical="center" wrapText="1"/>
    </xf>
    <xf numFmtId="0" fontId="23" fillId="0" borderId="6" xfId="0" applyFont="1" applyFill="1" applyBorder="1" applyAlignment="1">
      <alignment vertical="center" wrapText="1"/>
    </xf>
    <xf numFmtId="0" fontId="5" fillId="4" borderId="21" xfId="0" applyFont="1" applyFill="1" applyBorder="1" applyAlignment="1">
      <alignment vertical="center" wrapText="1"/>
    </xf>
    <xf numFmtId="0" fontId="5" fillId="4" borderId="21" xfId="0" applyFont="1" applyFill="1" applyBorder="1" applyAlignment="1">
      <alignment horizontal="center" vertical="center" wrapText="1"/>
    </xf>
    <xf numFmtId="0" fontId="23" fillId="5" borderId="6" xfId="0" applyFont="1" applyFill="1" applyBorder="1" applyAlignment="1">
      <alignment vertical="center" wrapText="1"/>
    </xf>
    <xf numFmtId="0" fontId="26" fillId="0" borderId="6" xfId="0" applyFont="1" applyFill="1" applyBorder="1" applyAlignment="1">
      <alignment vertical="center" wrapText="1"/>
    </xf>
    <xf numFmtId="0" fontId="5" fillId="5" borderId="21" xfId="0" applyFont="1" applyFill="1" applyBorder="1" applyAlignment="1">
      <alignment vertical="center" wrapText="1"/>
    </xf>
    <xf numFmtId="0" fontId="5" fillId="32" borderId="6" xfId="0" applyFont="1" applyFill="1" applyBorder="1" applyAlignment="1">
      <alignment vertical="center" wrapText="1"/>
    </xf>
    <xf numFmtId="0" fontId="26" fillId="5" borderId="10" xfId="0" applyFont="1" applyFill="1" applyBorder="1" applyAlignment="1">
      <alignment horizontal="center" vertical="center" wrapText="1"/>
    </xf>
    <xf numFmtId="0" fontId="26" fillId="5" borderId="10" xfId="0" applyFont="1" applyFill="1" applyBorder="1" applyAlignment="1">
      <alignment horizontal="justify" vertical="center" wrapText="1"/>
    </xf>
    <xf numFmtId="173" fontId="12" fillId="0" borderId="6" xfId="0" applyNumberFormat="1" applyFont="1" applyFill="1" applyBorder="1" applyAlignment="1">
      <alignment vertical="center" wrapText="1"/>
    </xf>
    <xf numFmtId="0" fontId="2" fillId="4" borderId="0" xfId="0" applyFont="1" applyFill="1" applyBorder="1" applyAlignment="1">
      <alignment horizontal="center" vertical="center" wrapText="1"/>
    </xf>
    <xf numFmtId="0" fontId="33" fillId="0" borderId="0" xfId="0" applyFont="1"/>
    <xf numFmtId="0" fontId="17" fillId="0" borderId="2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5" fillId="0" borderId="6" xfId="0" applyFont="1" applyFill="1" applyBorder="1" applyAlignment="1">
      <alignment horizontal="left" vertical="center" wrapText="1"/>
    </xf>
    <xf numFmtId="166" fontId="23" fillId="0" borderId="6" xfId="0" applyNumberFormat="1" applyFont="1" applyFill="1" applyBorder="1" applyAlignment="1">
      <alignment vertical="center" wrapText="1"/>
    </xf>
    <xf numFmtId="166" fontId="23" fillId="0" borderId="6" xfId="4" applyNumberFormat="1" applyFont="1" applyFill="1" applyBorder="1" applyAlignment="1">
      <alignment vertical="center" wrapText="1"/>
    </xf>
    <xf numFmtId="169" fontId="12" fillId="0" borderId="6" xfId="0" applyNumberFormat="1" applyFont="1" applyFill="1" applyBorder="1" applyAlignment="1">
      <alignment horizontal="center" vertical="center"/>
    </xf>
    <xf numFmtId="169" fontId="12" fillId="0" borderId="6" xfId="0" applyNumberFormat="1" applyFont="1" applyFill="1" applyBorder="1" applyAlignment="1">
      <alignment horizontal="center" vertical="center" wrapText="1"/>
    </xf>
    <xf numFmtId="169" fontId="0" fillId="0" borderId="6" xfId="0" applyNumberFormat="1" applyFill="1" applyBorder="1" applyAlignment="1">
      <alignment horizontal="center" vertical="center"/>
    </xf>
    <xf numFmtId="0" fontId="0" fillId="0" borderId="6" xfId="0" quotePrefix="1" applyBorder="1" applyAlignment="1">
      <alignment horizontal="center" vertical="center" wrapText="1"/>
    </xf>
    <xf numFmtId="166" fontId="23" fillId="0" borderId="6" xfId="4" applyNumberFormat="1" applyFont="1" applyBorder="1" applyAlignment="1">
      <alignment vertical="center" wrapText="1"/>
    </xf>
    <xf numFmtId="0" fontId="19" fillId="5" borderId="6" xfId="0" applyFont="1" applyFill="1" applyBorder="1" applyAlignment="1">
      <alignment horizontal="center" vertical="center" wrapText="1"/>
    </xf>
    <xf numFmtId="0" fontId="25" fillId="0" borderId="6" xfId="0" applyFont="1" applyBorder="1" applyAlignment="1">
      <alignment horizontal="center" vertical="center" wrapText="1"/>
    </xf>
    <xf numFmtId="9" fontId="2" fillId="0" borderId="5" xfId="0" applyNumberFormat="1" applyFont="1" applyFill="1" applyBorder="1" applyAlignment="1">
      <alignment vertical="center" wrapText="1"/>
    </xf>
    <xf numFmtId="178" fontId="24" fillId="0" borderId="6" xfId="3" applyNumberFormat="1" applyFont="1" applyFill="1" applyBorder="1" applyAlignment="1">
      <alignment vertical="center" wrapText="1"/>
    </xf>
    <xf numFmtId="0" fontId="2" fillId="0" borderId="5" xfId="0" applyFont="1" applyFill="1" applyBorder="1" applyAlignment="1">
      <alignment horizontal="justify" vertical="top" wrapText="1"/>
    </xf>
    <xf numFmtId="0" fontId="24" fillId="0" borderId="6" xfId="0" applyFont="1" applyBorder="1" applyAlignment="1">
      <alignment horizontal="center" vertical="center" wrapText="1"/>
    </xf>
    <xf numFmtId="9" fontId="14" fillId="27" borderId="6" xfId="0" applyNumberFormat="1" applyFont="1" applyFill="1" applyBorder="1" applyAlignment="1">
      <alignment horizontal="center" vertical="center" wrapText="1"/>
    </xf>
    <xf numFmtId="10" fontId="14" fillId="0" borderId="6" xfId="0" applyNumberFormat="1" applyFont="1" applyFill="1" applyBorder="1" applyAlignment="1">
      <alignment vertical="center" wrapText="1"/>
    </xf>
    <xf numFmtId="0" fontId="2" fillId="0" borderId="5" xfId="0" applyFont="1" applyFill="1" applyBorder="1" applyAlignment="1">
      <alignment horizontal="justify" vertical="center"/>
    </xf>
    <xf numFmtId="9" fontId="2" fillId="0" borderId="5" xfId="0" applyNumberFormat="1" applyFont="1" applyFill="1" applyBorder="1" applyAlignment="1">
      <alignment horizontal="center" vertical="center"/>
    </xf>
    <xf numFmtId="0" fontId="23" fillId="0" borderId="6" xfId="0" applyFont="1" applyBorder="1" applyAlignment="1">
      <alignment horizontal="right" vertical="center" wrapText="1"/>
    </xf>
    <xf numFmtId="0" fontId="24" fillId="0" borderId="6" xfId="0" applyFont="1" applyFill="1" applyBorder="1" applyAlignment="1">
      <alignment vertical="center" wrapText="1"/>
    </xf>
    <xf numFmtId="0" fontId="2" fillId="0" borderId="40" xfId="0" applyFont="1" applyFill="1" applyBorder="1" applyAlignment="1">
      <alignment horizontal="center" vertical="center" wrapText="1"/>
    </xf>
    <xf numFmtId="0" fontId="7" fillId="2" borderId="42" xfId="0"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1" xfId="0" applyFont="1" applyFill="1" applyBorder="1" applyAlignment="1">
      <alignment vertical="center" wrapText="1"/>
    </xf>
    <xf numFmtId="0" fontId="2" fillId="0" borderId="40" xfId="0" applyFont="1" applyFill="1" applyBorder="1" applyAlignment="1">
      <alignment horizontal="center" vertical="center"/>
    </xf>
    <xf numFmtId="0" fontId="2" fillId="0" borderId="6" xfId="0" quotePrefix="1" applyFont="1" applyFill="1" applyBorder="1" applyAlignment="1">
      <alignment horizontal="center" vertical="center" wrapText="1"/>
    </xf>
    <xf numFmtId="166" fontId="23" fillId="0" borderId="6" xfId="0" applyNumberFormat="1" applyFont="1" applyFill="1" applyBorder="1" applyAlignment="1">
      <alignment horizontal="center" vertical="center" wrapText="1"/>
    </xf>
    <xf numFmtId="166" fontId="23" fillId="0" borderId="6" xfId="4" applyNumberFormat="1" applyFont="1" applyFill="1" applyBorder="1" applyAlignment="1">
      <alignment horizontal="center" vertical="center" wrapText="1"/>
    </xf>
    <xf numFmtId="9" fontId="5" fillId="7" borderId="6" xfId="1" applyFont="1" applyFill="1" applyBorder="1" applyAlignment="1">
      <alignment horizontal="center" vertical="center" wrapText="1"/>
    </xf>
    <xf numFmtId="9" fontId="5" fillId="20" borderId="6" xfId="1" applyFont="1" applyFill="1" applyBorder="1" applyAlignment="1">
      <alignment horizontal="center" vertical="center" wrapText="1"/>
    </xf>
    <xf numFmtId="9" fontId="5" fillId="21" borderId="11" xfId="1" applyFont="1" applyFill="1" applyBorder="1" applyAlignment="1">
      <alignment horizontal="center" vertical="center" wrapText="1"/>
    </xf>
    <xf numFmtId="166" fontId="2" fillId="0" borderId="0" xfId="3"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31" borderId="6" xfId="0" applyFont="1" applyFill="1" applyBorder="1" applyAlignment="1">
      <alignment horizontal="center" vertical="center" wrapText="1"/>
    </xf>
    <xf numFmtId="0" fontId="2" fillId="20" borderId="6" xfId="0" applyFont="1" applyFill="1" applyBorder="1" applyAlignment="1">
      <alignment horizontal="center" vertical="center" wrapText="1"/>
    </xf>
    <xf numFmtId="3" fontId="0" fillId="0" borderId="6" xfId="0" applyNumberFormat="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2" fillId="5" borderId="6" xfId="0" quotePrefix="1" applyFont="1" applyFill="1" applyBorder="1" applyAlignment="1">
      <alignment horizontal="center" vertical="center" wrapText="1"/>
    </xf>
    <xf numFmtId="4" fontId="23" fillId="0" borderId="6" xfId="0" applyNumberFormat="1" applyFont="1" applyFill="1" applyBorder="1" applyAlignment="1">
      <alignment vertical="center" wrapText="1"/>
    </xf>
    <xf numFmtId="4" fontId="23" fillId="0" borderId="6" xfId="0" applyNumberFormat="1" applyFont="1" applyBorder="1" applyAlignment="1">
      <alignment vertical="center" wrapText="1"/>
    </xf>
    <xf numFmtId="0" fontId="12" fillId="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9" fontId="2" fillId="21" borderId="11" xfId="1" applyFont="1" applyFill="1" applyBorder="1" applyAlignment="1">
      <alignment horizontal="center" vertical="center" wrapText="1"/>
    </xf>
    <xf numFmtId="9" fontId="2" fillId="34" borderId="11" xfId="1" applyFont="1" applyFill="1" applyBorder="1" applyAlignment="1">
      <alignment horizontal="center" vertical="center" wrapText="1"/>
    </xf>
    <xf numFmtId="0" fontId="12" fillId="0" borderId="6" xfId="0" quotePrefix="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7" fillId="2" borderId="42" xfId="1"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2" xfId="0"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166" fontId="7" fillId="2" borderId="42" xfId="3"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2" fillId="5"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8" fillId="2" borderId="42" xfId="0" applyFont="1" applyFill="1" applyBorder="1" applyAlignment="1">
      <alignment horizontal="center" vertical="center" wrapText="1"/>
    </xf>
    <xf numFmtId="1" fontId="12" fillId="0" borderId="6" xfId="2" applyNumberFormat="1" applyFont="1" applyFill="1" applyBorder="1" applyAlignment="1" applyProtection="1">
      <alignment horizontal="center" vertical="center" wrapText="1"/>
      <protection locked="0"/>
    </xf>
    <xf numFmtId="1" fontId="12" fillId="5" borderId="6" xfId="2" applyNumberFormat="1" applyFont="1" applyFill="1" applyBorder="1" applyAlignment="1" applyProtection="1">
      <alignment horizontal="center" vertical="center" wrapText="1"/>
      <protection locked="0"/>
    </xf>
    <xf numFmtId="1" fontId="12" fillId="5" borderId="6" xfId="0" applyNumberFormat="1" applyFont="1" applyFill="1" applyBorder="1" applyAlignment="1">
      <alignment horizontal="center" vertical="center" wrapText="1"/>
    </xf>
    <xf numFmtId="174" fontId="12" fillId="5" borderId="6" xfId="0" applyNumberFormat="1" applyFont="1" applyFill="1" applyBorder="1" applyAlignment="1" applyProtection="1">
      <alignment horizontal="center" vertical="center" wrapText="1"/>
      <protection locked="0"/>
    </xf>
    <xf numFmtId="9" fontId="12" fillId="5" borderId="6" xfId="0" applyNumberFormat="1" applyFont="1" applyFill="1" applyBorder="1" applyAlignment="1">
      <alignment horizontal="center" vertical="center" wrapText="1"/>
    </xf>
    <xf numFmtId="1" fontId="12" fillId="5" borderId="6" xfId="0" applyNumberFormat="1" applyFont="1" applyFill="1" applyBorder="1" applyAlignment="1" applyProtection="1">
      <alignment horizontal="center" vertical="center" wrapText="1"/>
      <protection locked="0"/>
    </xf>
    <xf numFmtId="9" fontId="12" fillId="5" borderId="6" xfId="0" applyNumberFormat="1" applyFont="1" applyFill="1" applyBorder="1" applyAlignment="1" applyProtection="1">
      <alignment horizontal="center" vertical="center" wrapText="1"/>
      <protection locked="0"/>
    </xf>
    <xf numFmtId="0" fontId="12" fillId="5" borderId="10" xfId="0" applyFont="1" applyFill="1" applyBorder="1" applyAlignment="1">
      <alignment horizontal="center" vertical="center" wrapText="1"/>
    </xf>
    <xf numFmtId="0" fontId="0" fillId="0" borderId="0" xfId="0" applyFont="1" applyFill="1" applyBorder="1" applyAlignment="1">
      <alignment horizontal="justify" vertical="center" wrapText="1"/>
    </xf>
    <xf numFmtId="174" fontId="12" fillId="5" borderId="6" xfId="0" applyNumberFormat="1" applyFont="1" applyFill="1" applyBorder="1" applyAlignment="1">
      <alignment horizontal="center" vertical="center" wrapText="1"/>
    </xf>
    <xf numFmtId="172" fontId="5" fillId="0" borderId="6" xfId="0" applyNumberFormat="1" applyFont="1" applyBorder="1" applyAlignment="1">
      <alignment horizontal="center" vertical="center" wrapText="1"/>
    </xf>
    <xf numFmtId="169" fontId="5" fillId="0" borderId="6" xfId="0" applyNumberFormat="1" applyFont="1" applyBorder="1" applyAlignment="1">
      <alignment horizontal="center" vertical="center" wrapText="1"/>
    </xf>
    <xf numFmtId="169" fontId="5" fillId="0" borderId="6" xfId="0" applyNumberFormat="1" applyFont="1" applyFill="1" applyBorder="1" applyAlignment="1">
      <alignment horizontal="center" vertical="center"/>
    </xf>
    <xf numFmtId="169" fontId="5" fillId="0" borderId="6" xfId="0" applyNumberFormat="1" applyFont="1" applyFill="1" applyBorder="1" applyAlignment="1">
      <alignment horizontal="center" vertical="center" wrapText="1"/>
    </xf>
    <xf numFmtId="0" fontId="2" fillId="0" borderId="6" xfId="0" applyFont="1" applyBorder="1" applyAlignment="1">
      <alignment horizontal="center" vertical="center"/>
    </xf>
    <xf numFmtId="169" fontId="2" fillId="0" borderId="6" xfId="0" applyNumberFormat="1" applyFont="1" applyFill="1" applyBorder="1" applyAlignment="1">
      <alignment horizontal="center" vertical="center"/>
    </xf>
    <xf numFmtId="0" fontId="5" fillId="0" borderId="6" xfId="0" applyFont="1" applyBorder="1" applyAlignment="1">
      <alignment horizontal="center" vertical="center" wrapText="1"/>
    </xf>
    <xf numFmtId="3" fontId="5" fillId="5" borderId="6" xfId="0" applyNumberFormat="1" applyFont="1" applyFill="1" applyBorder="1" applyAlignment="1">
      <alignment horizontal="center" vertical="center" wrapText="1"/>
    </xf>
    <xf numFmtId="169" fontId="5" fillId="5" borderId="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179" fontId="2" fillId="5" borderId="6" xfId="0" applyNumberFormat="1" applyFont="1" applyFill="1" applyBorder="1" applyAlignment="1">
      <alignment horizontal="center" vertical="center" wrapText="1"/>
    </xf>
    <xf numFmtId="9" fontId="2" fillId="21" borderId="11" xfId="1" applyNumberFormat="1" applyFont="1" applyFill="1" applyBorder="1" applyAlignment="1">
      <alignment horizontal="center" vertical="center" wrapText="1"/>
    </xf>
    <xf numFmtId="0" fontId="2" fillId="0" borderId="6" xfId="0" applyFont="1" applyFill="1" applyBorder="1" applyAlignment="1">
      <alignment horizontal="justify"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21" borderId="22" xfId="1" applyFont="1" applyFill="1" applyBorder="1" applyAlignment="1">
      <alignment horizontal="center" vertical="center" wrapText="1"/>
    </xf>
    <xf numFmtId="9" fontId="2" fillId="21" borderId="11" xfId="1" applyFont="1" applyFill="1" applyBorder="1" applyAlignment="1">
      <alignment horizontal="center" vertical="center" wrapText="1"/>
    </xf>
    <xf numFmtId="169" fontId="0" fillId="0" borderId="6" xfId="0" applyNumberFormat="1" applyFill="1" applyBorder="1" applyAlignment="1">
      <alignment horizontal="center" vertical="center" wrapText="1"/>
    </xf>
    <xf numFmtId="167" fontId="23" fillId="0" borderId="38" xfId="2" applyFont="1" applyBorder="1" applyAlignment="1">
      <alignment horizontal="center" vertical="center" wrapText="1"/>
    </xf>
    <xf numFmtId="4" fontId="23" fillId="0" borderId="6" xfId="0" applyNumberFormat="1" applyFont="1" applyBorder="1" applyAlignment="1">
      <alignment horizontal="center" vertical="center" wrapText="1"/>
    </xf>
    <xf numFmtId="4" fontId="0" fillId="0" borderId="6" xfId="0" applyNumberFormat="1" applyFont="1" applyBorder="1" applyAlignment="1">
      <alignment horizontal="center" vertical="center"/>
    </xf>
    <xf numFmtId="9" fontId="2" fillId="21" borderId="11" xfId="1"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14" fillId="5" borderId="10"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167" fontId="0" fillId="0" borderId="6" xfId="2" applyFont="1" applyBorder="1" applyAlignment="1">
      <alignment horizontal="left" vertical="center" wrapText="1"/>
    </xf>
    <xf numFmtId="4" fontId="0" fillId="0" borderId="6" xfId="0" applyNumberFormat="1" applyFont="1" applyBorder="1" applyAlignment="1">
      <alignment horizontal="right" vertical="center"/>
    </xf>
    <xf numFmtId="167" fontId="0" fillId="0" borderId="6" xfId="2" applyFont="1" applyBorder="1" applyAlignment="1">
      <alignment vertical="center" wrapText="1"/>
    </xf>
    <xf numFmtId="9" fontId="12" fillId="0" borderId="6" xfId="0" applyNumberFormat="1" applyFont="1" applyBorder="1" applyAlignment="1">
      <alignment horizontal="center" vertical="center" wrapText="1"/>
    </xf>
    <xf numFmtId="9" fontId="12" fillId="0" borderId="6"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12" fillId="5" borderId="6" xfId="1" applyFont="1" applyFill="1" applyBorder="1" applyAlignment="1" applyProtection="1">
      <alignment horizontal="center" vertical="center" wrapText="1"/>
      <protection locked="0"/>
    </xf>
    <xf numFmtId="9" fontId="12" fillId="5" borderId="6" xfId="1" applyNumberFormat="1" applyFont="1" applyFill="1" applyBorder="1" applyAlignment="1" applyProtection="1">
      <alignment horizontal="center" vertical="center" wrapText="1"/>
      <protection locked="0"/>
    </xf>
    <xf numFmtId="9" fontId="12" fillId="5" borderId="6"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6"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1" fontId="2" fillId="0" borderId="40" xfId="1" applyNumberFormat="1" applyFont="1" applyFill="1" applyBorder="1" applyAlignment="1">
      <alignment horizontal="center" vertical="center" wrapText="1"/>
    </xf>
    <xf numFmtId="9" fontId="5" fillId="34" borderId="11" xfId="1" applyFont="1" applyFill="1" applyBorder="1" applyAlignment="1">
      <alignment horizontal="center" vertical="center" wrapText="1"/>
    </xf>
    <xf numFmtId="9" fontId="2" fillId="34" borderId="11" xfId="1" applyNumberFormat="1" applyFont="1" applyFill="1" applyBorder="1" applyAlignment="1">
      <alignment horizontal="center" vertical="center" wrapText="1"/>
    </xf>
    <xf numFmtId="0" fontId="8" fillId="2" borderId="4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justify" vertical="center" wrapText="1"/>
    </xf>
    <xf numFmtId="0" fontId="12" fillId="5" borderId="6" xfId="0" applyFont="1" applyFill="1" applyBorder="1" applyAlignment="1">
      <alignment horizontal="center" vertical="center" wrapText="1"/>
    </xf>
    <xf numFmtId="0" fontId="17" fillId="23" borderId="28" xfId="0" applyFont="1" applyFill="1" applyBorder="1" applyAlignment="1">
      <alignment horizontal="center" vertical="center"/>
    </xf>
    <xf numFmtId="4" fontId="23" fillId="0" borderId="38" xfId="0" applyNumberFormat="1" applyFont="1" applyBorder="1" applyAlignment="1">
      <alignment horizontal="center" vertical="center" wrapText="1"/>
    </xf>
    <xf numFmtId="6" fontId="35" fillId="0" borderId="38" xfId="0" applyNumberFormat="1" applyFont="1" applyBorder="1" applyAlignment="1">
      <alignment horizontal="center" vertical="center"/>
    </xf>
    <xf numFmtId="9" fontId="14" fillId="0" borderId="6"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8" fillId="2" borderId="43" xfId="0" applyFont="1" applyFill="1" applyBorder="1" applyAlignment="1">
      <alignment horizontal="center" vertical="center" wrapText="1"/>
    </xf>
    <xf numFmtId="169" fontId="2" fillId="0" borderId="6" xfId="0" applyNumberFormat="1" applyFont="1" applyFill="1" applyBorder="1" applyAlignment="1">
      <alignment horizontal="center" vertical="center" wrapText="1"/>
    </xf>
    <xf numFmtId="173" fontId="5" fillId="5" borderId="6" xfId="0" applyNumberFormat="1" applyFont="1" applyFill="1" applyBorder="1" applyAlignment="1">
      <alignment horizontal="center" vertical="center" wrapText="1"/>
    </xf>
    <xf numFmtId="169" fontId="5" fillId="5" borderId="6" xfId="0" applyNumberFormat="1" applyFont="1" applyFill="1" applyBorder="1" applyAlignment="1">
      <alignment vertical="center" wrapText="1"/>
    </xf>
    <xf numFmtId="42" fontId="2" fillId="5" borderId="6" xfId="0" applyNumberFormat="1" applyFont="1" applyFill="1" applyBorder="1" applyAlignment="1">
      <alignment vertical="center" wrapText="1"/>
    </xf>
    <xf numFmtId="167" fontId="2" fillId="0" borderId="6" xfId="2" applyFont="1" applyBorder="1" applyAlignment="1">
      <alignment horizontal="left" vertical="center" wrapText="1"/>
    </xf>
    <xf numFmtId="4" fontId="2" fillId="0" borderId="6" xfId="0" applyNumberFormat="1" applyFont="1" applyBorder="1" applyAlignment="1">
      <alignment horizontal="right" vertical="center"/>
    </xf>
    <xf numFmtId="168" fontId="5" fillId="5" borderId="6" xfId="3" applyNumberFormat="1" applyFont="1" applyFill="1" applyBorder="1" applyAlignment="1">
      <alignment horizontal="center" vertical="center" wrapText="1"/>
    </xf>
    <xf numFmtId="9" fontId="2" fillId="0" borderId="6" xfId="8"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9" fontId="9" fillId="21" borderId="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xf>
    <xf numFmtId="10" fontId="2" fillId="7" borderId="6"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xf>
    <xf numFmtId="9" fontId="2" fillId="7" borderId="6" xfId="0" applyNumberFormat="1" applyFont="1" applyFill="1" applyBorder="1" applyAlignment="1">
      <alignment horizontal="center" vertical="center" wrapText="1"/>
    </xf>
    <xf numFmtId="0" fontId="2" fillId="7" borderId="6" xfId="0" applyFont="1" applyFill="1" applyBorder="1" applyAlignment="1">
      <alignment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34" borderId="6" xfId="0" applyNumberFormat="1" applyFont="1" applyFill="1" applyBorder="1" applyAlignment="1">
      <alignment horizontal="center" vertical="center" wrapText="1"/>
    </xf>
    <xf numFmtId="9" fontId="5" fillId="5" borderId="6" xfId="0" applyNumberFormat="1" applyFont="1" applyFill="1" applyBorder="1" applyAlignment="1">
      <alignment horizontal="center" vertical="center" wrapText="1"/>
    </xf>
    <xf numFmtId="0" fontId="2" fillId="1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171" fontId="14" fillId="0" borderId="6" xfId="0" applyNumberFormat="1" applyFont="1" applyFill="1" applyBorder="1" applyAlignment="1" applyProtection="1">
      <alignment horizontal="center" vertical="center" wrapText="1"/>
      <protection locked="0"/>
    </xf>
    <xf numFmtId="174" fontId="12" fillId="0" borderId="6" xfId="0" applyNumberFormat="1" applyFont="1" applyFill="1" applyBorder="1" applyAlignment="1" applyProtection="1">
      <alignment horizontal="center" vertical="center" wrapText="1"/>
      <protection locked="0"/>
    </xf>
    <xf numFmtId="172" fontId="5" fillId="0" borderId="6" xfId="0" applyNumberFormat="1" applyFont="1" applyFill="1" applyBorder="1" applyAlignment="1">
      <alignment horizontal="center" vertical="center" wrapText="1"/>
    </xf>
    <xf numFmtId="9" fontId="2" fillId="7" borderId="6" xfId="1" applyFont="1" applyFill="1" applyBorder="1" applyAlignment="1">
      <alignment horizontal="center" vertical="center" wrapText="1"/>
    </xf>
    <xf numFmtId="165" fontId="2" fillId="0" borderId="6" xfId="4" applyFont="1" applyFill="1" applyBorder="1" applyAlignment="1">
      <alignment vertical="center" wrapText="1"/>
    </xf>
    <xf numFmtId="9" fontId="5" fillId="21" borderId="6" xfId="0" applyNumberFormat="1" applyFont="1" applyFill="1" applyBorder="1" applyAlignment="1">
      <alignment horizontal="center" vertical="center" wrapText="1"/>
    </xf>
    <xf numFmtId="9" fontId="2" fillId="21" borderId="6" xfId="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0" fontId="2" fillId="35" borderId="6" xfId="0"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6" fontId="0" fillId="0" borderId="6" xfId="0" applyNumberFormat="1" applyBorder="1" applyAlignment="1">
      <alignment horizontal="center" vertical="center"/>
    </xf>
    <xf numFmtId="0" fontId="23" fillId="0" borderId="38" xfId="0" applyFont="1" applyBorder="1" applyAlignment="1">
      <alignment vertical="center" wrapText="1"/>
    </xf>
    <xf numFmtId="6" fontId="23" fillId="0" borderId="38" xfId="0" applyNumberFormat="1" applyFont="1" applyFill="1" applyBorder="1" applyAlignment="1">
      <alignment vertical="center" wrapText="1"/>
    </xf>
    <xf numFmtId="176" fontId="23" fillId="5" borderId="6" xfId="0" applyNumberFormat="1" applyFont="1" applyFill="1" applyBorder="1" applyAlignment="1">
      <alignment horizontal="center" vertical="center" wrapText="1"/>
    </xf>
    <xf numFmtId="174" fontId="14" fillId="0" borderId="6" xfId="0" applyNumberFormat="1" applyFont="1" applyFill="1" applyBorder="1" applyAlignment="1" applyProtection="1">
      <alignment horizontal="center" vertical="center" wrapText="1"/>
      <protection locked="0"/>
    </xf>
    <xf numFmtId="165" fontId="23" fillId="0" borderId="6" xfId="4" applyFont="1" applyBorder="1" applyAlignment="1">
      <alignment vertical="center" wrapText="1"/>
    </xf>
    <xf numFmtId="165" fontId="37" fillId="0" borderId="6" xfId="4" applyFont="1" applyBorder="1" applyAlignment="1">
      <alignment vertical="center" wrapText="1"/>
    </xf>
    <xf numFmtId="9" fontId="2" fillId="0" borderId="7" xfId="8"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 fontId="2" fillId="0" borderId="6" xfId="1" applyNumberFormat="1" applyFont="1" applyFill="1" applyBorder="1" applyAlignment="1">
      <alignment horizontal="center" vertical="center" wrapText="1"/>
    </xf>
    <xf numFmtId="0" fontId="2" fillId="0" borderId="6" xfId="0" applyFont="1" applyFill="1" applyBorder="1" applyAlignment="1">
      <alignment horizontal="justify" vertical="center"/>
    </xf>
    <xf numFmtId="0" fontId="5" fillId="0" borderId="6" xfId="0" applyFont="1" applyFill="1" applyBorder="1" applyAlignment="1">
      <alignment horizontal="justify" vertical="top"/>
    </xf>
    <xf numFmtId="0" fontId="5" fillId="0" borderId="6" xfId="0" applyFont="1" applyFill="1" applyBorder="1" applyAlignment="1">
      <alignment horizontal="justify" vertical="center"/>
    </xf>
    <xf numFmtId="0" fontId="2" fillId="0" borderId="8" xfId="0" applyFont="1" applyFill="1" applyBorder="1" applyAlignment="1">
      <alignment horizontal="justify" vertical="center"/>
    </xf>
    <xf numFmtId="0" fontId="2" fillId="0" borderId="0" xfId="0" applyFont="1" applyFill="1" applyBorder="1" applyAlignment="1">
      <alignment vertical="center"/>
    </xf>
    <xf numFmtId="9" fontId="2" fillId="36" borderId="6" xfId="0" applyNumberFormat="1" applyFont="1" applyFill="1" applyBorder="1" applyAlignment="1">
      <alignment horizontal="center" vertical="center" wrapText="1"/>
    </xf>
    <xf numFmtId="9" fontId="2" fillId="21" borderId="6" xfId="0" applyNumberFormat="1" applyFont="1" applyFill="1" applyBorder="1" applyAlignment="1">
      <alignment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9" fontId="2"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9" fontId="2" fillId="22" borderId="6" xfId="0" applyNumberFormat="1" applyFont="1" applyFill="1" applyBorder="1" applyAlignment="1">
      <alignment horizontal="center" vertical="center" wrapText="1"/>
    </xf>
    <xf numFmtId="9" fontId="2" fillId="7" borderId="6" xfId="0" applyNumberFormat="1" applyFont="1" applyFill="1" applyBorder="1" applyAlignment="1">
      <alignment vertical="center" wrapText="1"/>
    </xf>
    <xf numFmtId="9" fontId="2" fillId="7" borderId="6" xfId="1" applyFont="1" applyFill="1" applyBorder="1" applyAlignment="1">
      <alignment vertical="center" wrapText="1"/>
    </xf>
    <xf numFmtId="166" fontId="2" fillId="0" borderId="6" xfId="0" applyNumberFormat="1" applyFont="1" applyFill="1" applyBorder="1" applyAlignment="1">
      <alignment horizontal="center" vertical="center" wrapText="1"/>
    </xf>
    <xf numFmtId="166" fontId="2" fillId="0" borderId="6" xfId="4" applyNumberFormat="1" applyFont="1" applyFill="1" applyBorder="1" applyAlignment="1">
      <alignment horizontal="center" vertical="center" wrapText="1"/>
    </xf>
    <xf numFmtId="1" fontId="5" fillId="0" borderId="6" xfId="2" applyNumberFormat="1" applyFont="1" applyFill="1" applyBorder="1" applyAlignment="1" applyProtection="1">
      <alignment horizontal="center" vertical="center" wrapText="1"/>
      <protection locked="0"/>
    </xf>
    <xf numFmtId="43" fontId="5" fillId="0" borderId="6" xfId="2" applyNumberFormat="1" applyFont="1" applyFill="1" applyBorder="1" applyAlignment="1">
      <alignment horizontal="center" vertical="center"/>
    </xf>
    <xf numFmtId="43" fontId="5" fillId="0" borderId="6" xfId="2" applyNumberFormat="1" applyFont="1" applyFill="1" applyBorder="1" applyAlignment="1" applyProtection="1">
      <alignment horizontal="center" vertical="center"/>
      <protection locked="0"/>
    </xf>
    <xf numFmtId="1" fontId="5" fillId="5" borderId="6" xfId="2" applyNumberFormat="1" applyFont="1" applyFill="1" applyBorder="1" applyAlignment="1" applyProtection="1">
      <alignment horizontal="center" vertical="center" wrapText="1"/>
      <protection locked="0"/>
    </xf>
    <xf numFmtId="166" fontId="2" fillId="0" borderId="6" xfId="4" applyNumberFormat="1" applyFont="1" applyBorder="1" applyAlignment="1">
      <alignment vertical="center" wrapText="1"/>
    </xf>
    <xf numFmtId="166" fontId="2" fillId="0" borderId="6" xfId="0" applyNumberFormat="1" applyFont="1" applyFill="1" applyBorder="1" applyAlignment="1">
      <alignment vertical="center" wrapText="1"/>
    </xf>
    <xf numFmtId="173" fontId="5" fillId="5" borderId="6" xfId="2" applyNumberFormat="1" applyFont="1" applyFill="1" applyBorder="1" applyAlignment="1">
      <alignment horizontal="center" vertical="center" wrapText="1"/>
    </xf>
    <xf numFmtId="43" fontId="5" fillId="5" borderId="6" xfId="2" applyNumberFormat="1" applyFont="1" applyFill="1" applyBorder="1" applyAlignment="1">
      <alignment horizontal="center" vertical="center" wrapText="1"/>
    </xf>
    <xf numFmtId="43" fontId="5" fillId="5" borderId="6" xfId="2" applyNumberFormat="1" applyFont="1" applyFill="1" applyBorder="1" applyAlignment="1" applyProtection="1">
      <alignment horizontal="center" vertical="center"/>
      <protection locked="0"/>
    </xf>
    <xf numFmtId="174" fontId="5" fillId="5" borderId="6" xfId="0" applyNumberFormat="1" applyFont="1" applyFill="1" applyBorder="1" applyAlignment="1" applyProtection="1">
      <alignment horizontal="center" vertical="center" wrapText="1"/>
      <protection locked="0"/>
    </xf>
    <xf numFmtId="43" fontId="5" fillId="5" borderId="6" xfId="2" applyNumberFormat="1" applyFont="1" applyFill="1" applyBorder="1" applyAlignment="1">
      <alignment horizontal="center" vertical="center"/>
    </xf>
    <xf numFmtId="43" fontId="5" fillId="0" borderId="6" xfId="2" applyNumberFormat="1" applyFont="1" applyFill="1" applyBorder="1" applyAlignment="1" applyProtection="1">
      <alignment horizontal="center" vertical="center" wrapText="1"/>
      <protection locked="0"/>
    </xf>
    <xf numFmtId="43" fontId="5" fillId="5" borderId="6" xfId="2" applyNumberFormat="1" applyFont="1" applyFill="1" applyBorder="1" applyAlignment="1" applyProtection="1">
      <alignment horizontal="center" vertical="center" wrapText="1"/>
      <protection locked="0"/>
    </xf>
    <xf numFmtId="9" fontId="5" fillId="0" borderId="6" xfId="1" applyFont="1" applyFill="1" applyBorder="1" applyAlignment="1" applyProtection="1">
      <alignment horizontal="center" vertical="center"/>
      <protection locked="0"/>
    </xf>
    <xf numFmtId="9" fontId="5" fillId="0" borderId="6" xfId="1" applyFont="1" applyFill="1" applyBorder="1" applyAlignment="1" applyProtection="1">
      <alignment horizontal="center" vertical="center" wrapText="1"/>
      <protection locked="0"/>
    </xf>
    <xf numFmtId="167" fontId="2" fillId="0" borderId="6" xfId="2" applyFont="1" applyBorder="1" applyAlignment="1">
      <alignment horizontal="center" vertical="center" wrapText="1"/>
    </xf>
    <xf numFmtId="1" fontId="5" fillId="5" borderId="6" xfId="0" applyNumberFormat="1" applyFont="1" applyFill="1" applyBorder="1" applyAlignment="1" applyProtection="1">
      <alignment horizontal="center" vertical="center" wrapText="1"/>
      <protection locked="0"/>
    </xf>
    <xf numFmtId="174" fontId="5" fillId="0" borderId="6" xfId="0" applyNumberFormat="1" applyFont="1" applyFill="1" applyBorder="1" applyAlignment="1" applyProtection="1">
      <alignment horizontal="center" vertical="center" wrapText="1"/>
      <protection locked="0"/>
    </xf>
    <xf numFmtId="165" fontId="2" fillId="0" borderId="6" xfId="4" applyFont="1" applyBorder="1" applyAlignment="1">
      <alignment vertical="center" wrapText="1"/>
    </xf>
    <xf numFmtId="171" fontId="5" fillId="0" borderId="6" xfId="0" applyNumberFormat="1" applyFont="1" applyFill="1" applyBorder="1" applyAlignment="1" applyProtection="1">
      <alignment horizontal="center" vertical="center" wrapText="1"/>
      <protection locked="0"/>
    </xf>
    <xf numFmtId="171" fontId="5" fillId="5" borderId="6" xfId="0" applyNumberFormat="1" applyFont="1" applyFill="1" applyBorder="1" applyAlignment="1" applyProtection="1">
      <alignment horizontal="center" vertical="center" wrapText="1"/>
      <protection locked="0"/>
    </xf>
    <xf numFmtId="169" fontId="2" fillId="0" borderId="6" xfId="0" applyNumberFormat="1" applyFont="1" applyBorder="1" applyAlignment="1">
      <alignment horizontal="center" vertical="center" wrapText="1"/>
    </xf>
    <xf numFmtId="167" fontId="5" fillId="0" borderId="6" xfId="2" applyFont="1" applyFill="1" applyBorder="1" applyAlignment="1" applyProtection="1">
      <alignment horizontal="center" vertical="center" wrapText="1"/>
      <protection locked="0"/>
    </xf>
    <xf numFmtId="6" fontId="2" fillId="0" borderId="38" xfId="0" applyNumberFormat="1" applyFont="1" applyBorder="1" applyAlignment="1">
      <alignment horizontal="center" vertical="center"/>
    </xf>
    <xf numFmtId="6" fontId="2" fillId="0" borderId="6" xfId="0" applyNumberFormat="1" applyFont="1" applyBorder="1" applyAlignment="1">
      <alignment horizontal="center" vertical="center"/>
    </xf>
    <xf numFmtId="180" fontId="2" fillId="0" borderId="6" xfId="0" applyNumberFormat="1" applyFont="1" applyBorder="1" applyAlignment="1">
      <alignment vertical="center" wrapText="1"/>
    </xf>
    <xf numFmtId="0" fontId="2" fillId="0" borderId="38" xfId="0" applyFont="1" applyFill="1" applyBorder="1" applyAlignment="1">
      <alignment horizontal="justify" vertical="center" wrapText="1"/>
    </xf>
    <xf numFmtId="0" fontId="2" fillId="0" borderId="10" xfId="0" applyFont="1" applyFill="1" applyBorder="1" applyAlignment="1">
      <alignment horizontal="justify" vertical="center"/>
    </xf>
    <xf numFmtId="0" fontId="2" fillId="0" borderId="6" xfId="0" applyFont="1" applyFill="1" applyBorder="1" applyAlignment="1">
      <alignment horizontal="center" vertical="center" wrapText="1"/>
    </xf>
    <xf numFmtId="0" fontId="0" fillId="0" borderId="6" xfId="3" applyNumberFormat="1" applyFont="1" applyBorder="1" applyAlignment="1">
      <alignment horizontal="center" vertical="center" wrapText="1"/>
    </xf>
    <xf numFmtId="181" fontId="12" fillId="0" borderId="38" xfId="0" applyNumberFormat="1" applyFont="1" applyBorder="1" applyAlignment="1">
      <alignment vertical="center"/>
    </xf>
    <xf numFmtId="0" fontId="5"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82" fontId="23" fillId="0" borderId="6" xfId="2" applyNumberFormat="1" applyFont="1" applyBorder="1" applyAlignment="1">
      <alignment horizontal="center" vertical="center" wrapText="1"/>
    </xf>
    <xf numFmtId="6" fontId="38" fillId="0" borderId="38" xfId="0" applyNumberFormat="1" applyFont="1" applyBorder="1" applyAlignment="1">
      <alignment vertical="center" wrapText="1"/>
    </xf>
    <xf numFmtId="0" fontId="38" fillId="0" borderId="38" xfId="0" applyFont="1" applyBorder="1" applyAlignment="1">
      <alignment vertical="center" wrapText="1"/>
    </xf>
    <xf numFmtId="0" fontId="35" fillId="0" borderId="52" xfId="0" applyFont="1" applyBorder="1" applyAlignment="1">
      <alignment horizontal="center" vertical="center" wrapText="1"/>
    </xf>
    <xf numFmtId="0" fontId="5" fillId="0" borderId="6" xfId="0"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1" fontId="14" fillId="0" borderId="6" xfId="0" applyNumberFormat="1" applyFont="1" applyFill="1" applyBorder="1" applyAlignment="1" applyProtection="1">
      <alignment horizontal="center" vertical="center" wrapText="1"/>
      <protection locked="0"/>
    </xf>
    <xf numFmtId="9" fontId="2" fillId="0" borderId="6" xfId="0" applyNumberFormat="1" applyFont="1" applyFill="1" applyBorder="1" applyAlignment="1">
      <alignment horizontal="center" vertical="center" wrapText="1"/>
    </xf>
    <xf numFmtId="6" fontId="2" fillId="0" borderId="52" xfId="0" applyNumberFormat="1" applyFont="1" applyBorder="1" applyAlignment="1">
      <alignment horizontal="center" vertical="center"/>
    </xf>
    <xf numFmtId="9" fontId="2" fillId="21" borderId="1" xfId="0" applyNumberFormat="1" applyFont="1" applyFill="1" applyBorder="1" applyAlignment="1">
      <alignment horizontal="center" vertical="center" wrapText="1"/>
    </xf>
    <xf numFmtId="9" fontId="5" fillId="34" borderId="6" xfId="1"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7" fillId="25" borderId="42" xfId="1" applyFont="1" applyFill="1" applyBorder="1" applyAlignment="1">
      <alignment horizontal="center" vertical="center" wrapText="1"/>
    </xf>
    <xf numFmtId="0" fontId="18" fillId="25" borderId="43" xfId="0" applyFont="1" applyFill="1" applyBorder="1" applyAlignment="1">
      <alignment horizontal="center" vertical="center" wrapText="1"/>
    </xf>
    <xf numFmtId="166" fontId="7" fillId="25" borderId="43" xfId="3" applyFont="1" applyFill="1" applyBorder="1" applyAlignment="1">
      <alignment horizontal="center" vertical="center" wrapText="1"/>
    </xf>
    <xf numFmtId="165" fontId="23" fillId="0" borderId="6" xfId="4" applyFont="1" applyFill="1" applyBorder="1" applyAlignment="1">
      <alignment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82" fontId="2" fillId="0" borderId="6" xfId="2" applyNumberFormat="1" applyFont="1" applyFill="1" applyBorder="1" applyAlignment="1">
      <alignment horizontal="center" vertical="center" wrapText="1"/>
    </xf>
    <xf numFmtId="182" fontId="12" fillId="5" borderId="6" xfId="2" applyNumberFormat="1" applyFont="1" applyFill="1" applyBorder="1" applyAlignment="1">
      <alignment horizontal="center" vertical="center" wrapText="1"/>
    </xf>
    <xf numFmtId="182" fontId="2" fillId="0" borderId="6" xfId="2" applyNumberFormat="1" applyFont="1" applyFill="1" applyBorder="1" applyAlignment="1">
      <alignment vertical="center" wrapText="1"/>
    </xf>
    <xf numFmtId="182" fontId="2" fillId="0" borderId="6" xfId="2" applyNumberFormat="1" applyFont="1" applyBorder="1" applyAlignment="1">
      <alignment horizontal="center" vertical="center" wrapText="1"/>
    </xf>
    <xf numFmtId="0" fontId="2" fillId="0" borderId="6" xfId="0"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2" fillId="0" borderId="38" xfId="0" applyNumberFormat="1"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37" borderId="6" xfId="0" applyNumberFormat="1" applyFont="1" applyFill="1" applyBorder="1" applyAlignment="1">
      <alignment horizontal="center" vertical="center" wrapText="1"/>
    </xf>
    <xf numFmtId="0" fontId="7" fillId="2" borderId="42" xfId="0" applyFont="1" applyFill="1" applyBorder="1" applyAlignment="1">
      <alignment horizontal="center" vertical="center" wrapText="1"/>
    </xf>
    <xf numFmtId="9" fontId="7" fillId="2" borderId="42"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0" xfId="0" applyFont="1" applyFill="1" applyBorder="1" applyAlignment="1">
      <alignment horizontal="center" vertical="center" wrapText="1"/>
    </xf>
    <xf numFmtId="9" fontId="18" fillId="25" borderId="18" xfId="1" applyFont="1" applyFill="1" applyBorder="1" applyAlignment="1">
      <alignment horizontal="center" vertical="center" wrapText="1"/>
    </xf>
    <xf numFmtId="9" fontId="18" fillId="25" borderId="20" xfId="1" applyFont="1" applyFill="1" applyBorder="1" applyAlignment="1">
      <alignment horizontal="center" vertical="center" wrapText="1"/>
    </xf>
    <xf numFmtId="166" fontId="7" fillId="25" borderId="18" xfId="3" applyFont="1" applyFill="1" applyBorder="1" applyAlignment="1">
      <alignment horizontal="center" vertical="center" wrapText="1"/>
    </xf>
    <xf numFmtId="166" fontId="7" fillId="25" borderId="20" xfId="3"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0" fontId="2" fillId="21"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9" fontId="2" fillId="21" borderId="22" xfId="1" applyFont="1" applyFill="1" applyBorder="1" applyAlignment="1">
      <alignment horizontal="center" vertical="center" wrapText="1"/>
    </xf>
    <xf numFmtId="9" fontId="2" fillId="21" borderId="23"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8" fillId="2" borderId="42" xfId="0" applyFont="1" applyFill="1" applyBorder="1" applyAlignment="1">
      <alignment horizontal="center" vertical="center" wrapText="1"/>
    </xf>
    <xf numFmtId="9" fontId="10" fillId="2" borderId="42" xfId="1" applyFont="1" applyFill="1" applyBorder="1" applyAlignment="1">
      <alignment horizontal="center" vertical="center" wrapText="1"/>
    </xf>
    <xf numFmtId="0" fontId="6" fillId="2" borderId="4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9"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5" fillId="0" borderId="6" xfId="0" applyFont="1" applyFill="1" applyBorder="1" applyAlignment="1">
      <alignment horizontal="justify" vertical="top" wrapText="1"/>
    </xf>
    <xf numFmtId="0" fontId="5" fillId="0" borderId="8" xfId="0" applyFont="1" applyFill="1" applyBorder="1" applyAlignment="1">
      <alignment horizontal="justify" vertical="top" wrapText="1"/>
    </xf>
    <xf numFmtId="0" fontId="2" fillId="0" borderId="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6" xfId="0" applyFont="1" applyFill="1" applyBorder="1" applyAlignment="1">
      <alignment horizontal="justify" vertical="top" wrapText="1"/>
    </xf>
    <xf numFmtId="166" fontId="2" fillId="0" borderId="1" xfId="3" applyFont="1" applyFill="1" applyBorder="1" applyAlignment="1">
      <alignment horizontal="center" vertical="center" wrapText="1"/>
    </xf>
    <xf numFmtId="166" fontId="2" fillId="0" borderId="21" xfId="3" applyFont="1" applyFill="1" applyBorder="1" applyAlignment="1">
      <alignment horizontal="center" vertical="center" wrapText="1"/>
    </xf>
    <xf numFmtId="166" fontId="2" fillId="0" borderId="10" xfId="3"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166" fontId="7" fillId="2" borderId="42" xfId="3"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20" xfId="0" applyFont="1" applyFill="1" applyBorder="1" applyAlignment="1">
      <alignment horizontal="center" vertical="center" wrapText="1"/>
    </xf>
    <xf numFmtId="166" fontId="7" fillId="2" borderId="18" xfId="3" applyFont="1" applyFill="1" applyBorder="1" applyAlignment="1">
      <alignment horizontal="center" vertical="center" wrapText="1"/>
    </xf>
    <xf numFmtId="166" fontId="7" fillId="2" borderId="20" xfId="3" applyFont="1" applyFill="1" applyBorder="1" applyAlignment="1">
      <alignment horizontal="center" vertical="center" wrapText="1"/>
    </xf>
    <xf numFmtId="172" fontId="5" fillId="0" borderId="1" xfId="0" applyNumberFormat="1" applyFont="1" applyBorder="1" applyAlignment="1">
      <alignment horizontal="center" vertical="center" wrapText="1"/>
    </xf>
    <xf numFmtId="172" fontId="5" fillId="0" borderId="21" xfId="0" applyNumberFormat="1" applyFont="1" applyBorder="1" applyAlignment="1">
      <alignment horizontal="center" vertical="center" wrapText="1"/>
    </xf>
    <xf numFmtId="172" fontId="5" fillId="0" borderId="10"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69" fontId="5" fillId="0" borderId="10" xfId="0" applyNumberFormat="1" applyFont="1" applyBorder="1" applyAlignment="1">
      <alignment horizontal="center" vertical="center" wrapText="1"/>
    </xf>
    <xf numFmtId="9" fontId="5" fillId="5" borderId="1" xfId="1" applyFont="1" applyFill="1" applyBorder="1" applyAlignment="1">
      <alignment horizontal="center" vertical="center" wrapText="1"/>
    </xf>
    <xf numFmtId="9" fontId="5" fillId="5" borderId="21" xfId="1" applyFont="1" applyFill="1" applyBorder="1" applyAlignment="1">
      <alignment horizontal="center" vertical="center" wrapText="1"/>
    </xf>
    <xf numFmtId="9" fontId="5" fillId="5" borderId="10" xfId="1" applyFont="1" applyFill="1" applyBorder="1" applyAlignment="1">
      <alignment horizontal="center" vertical="center" wrapText="1"/>
    </xf>
    <xf numFmtId="9" fontId="12" fillId="5" borderId="1" xfId="1" applyFont="1" applyFill="1" applyBorder="1" applyAlignment="1">
      <alignment horizontal="center" vertical="center" wrapText="1"/>
    </xf>
    <xf numFmtId="9" fontId="12" fillId="5" borderId="21" xfId="1" applyFont="1" applyFill="1" applyBorder="1" applyAlignment="1">
      <alignment horizontal="center" vertical="center" wrapText="1"/>
    </xf>
    <xf numFmtId="9" fontId="12" fillId="5" borderId="10" xfId="1" applyFont="1" applyFill="1" applyBorder="1" applyAlignment="1">
      <alignment horizontal="center" vertical="center" wrapText="1"/>
    </xf>
    <xf numFmtId="9" fontId="12" fillId="5" borderId="1" xfId="1" applyFont="1" applyFill="1" applyBorder="1" applyAlignment="1" applyProtection="1">
      <alignment horizontal="center" vertical="center" wrapText="1"/>
      <protection locked="0"/>
    </xf>
    <xf numFmtId="9" fontId="12" fillId="5" borderId="21" xfId="1" applyFont="1" applyFill="1" applyBorder="1" applyAlignment="1" applyProtection="1">
      <alignment horizontal="center" vertical="center" wrapText="1"/>
      <protection locked="0"/>
    </xf>
    <xf numFmtId="9" fontId="12" fillId="5" borderId="10" xfId="1" applyFont="1" applyFill="1" applyBorder="1" applyAlignment="1" applyProtection="1">
      <alignment horizontal="center" vertical="center" wrapText="1"/>
      <protection locked="0"/>
    </xf>
    <xf numFmtId="9" fontId="5" fillId="4" borderId="1" xfId="1" applyFont="1" applyFill="1" applyBorder="1" applyAlignment="1">
      <alignment horizontal="center" vertical="center" wrapText="1"/>
    </xf>
    <xf numFmtId="9" fontId="5" fillId="4" borderId="21" xfId="1" applyFont="1" applyFill="1" applyBorder="1" applyAlignment="1">
      <alignment horizontal="center" vertical="center" wrapText="1"/>
    </xf>
    <xf numFmtId="9" fontId="5" fillId="4" borderId="10"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10"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171" fontId="14" fillId="5" borderId="21" xfId="0" applyNumberFormat="1" applyFont="1" applyFill="1" applyBorder="1" applyAlignment="1" applyProtection="1">
      <alignment horizontal="center" vertical="center" wrapText="1"/>
      <protection locked="0"/>
    </xf>
    <xf numFmtId="171" fontId="14" fillId="5" borderId="10"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36"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7" fillId="0" borderId="4" xfId="0" applyFont="1" applyFill="1" applyBorder="1" applyAlignment="1">
      <alignment horizontal="center" vertical="center" wrapText="1"/>
    </xf>
    <xf numFmtId="9" fontId="7" fillId="0" borderId="4"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27" xfId="0" applyNumberFormat="1" applyFont="1" applyFill="1" applyBorder="1" applyAlignment="1">
      <alignment horizontal="center" vertical="center" wrapText="1"/>
    </xf>
    <xf numFmtId="164" fontId="2" fillId="0" borderId="26" xfId="0"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33" xfId="0" applyFont="1" applyFill="1" applyBorder="1" applyAlignment="1">
      <alignment horizontal="center" vertical="center" wrapText="1"/>
    </xf>
    <xf numFmtId="9" fontId="2" fillId="0" borderId="22" xfId="1" applyFont="1" applyFill="1" applyBorder="1" applyAlignment="1">
      <alignment horizontal="center" vertical="center" wrapText="1"/>
    </xf>
    <xf numFmtId="9" fontId="2" fillId="0" borderId="1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169" fontId="0" fillId="0" borderId="1" xfId="0" applyNumberFormat="1" applyBorder="1" applyAlignment="1">
      <alignment horizontal="center" vertical="center" wrapText="1"/>
    </xf>
    <xf numFmtId="169" fontId="0" fillId="0" borderId="10" xfId="0" applyNumberFormat="1" applyBorder="1" applyAlignment="1">
      <alignment horizontal="center" vertical="center" wrapText="1"/>
    </xf>
    <xf numFmtId="171" fontId="14" fillId="5" borderId="26" xfId="0" applyNumberFormat="1" applyFont="1" applyFill="1"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26" xfId="0" applyBorder="1" applyAlignment="1">
      <alignment horizontal="center" vertical="center" wrapText="1"/>
    </xf>
    <xf numFmtId="169" fontId="0" fillId="0" borderId="21" xfId="0" applyNumberFormat="1" applyBorder="1" applyAlignment="1">
      <alignment horizontal="center" vertical="center" wrapText="1"/>
    </xf>
    <xf numFmtId="169" fontId="0" fillId="0" borderId="26" xfId="0" applyNumberFormat="1" applyBorder="1" applyAlignment="1">
      <alignment horizontal="center" vertical="center" wrapText="1"/>
    </xf>
    <xf numFmtId="0" fontId="14" fillId="0" borderId="15" xfId="0"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34" xfId="1" applyFont="1" applyFill="1" applyBorder="1" applyAlignment="1">
      <alignment horizontal="center" vertical="center" wrapText="1"/>
    </xf>
    <xf numFmtId="43" fontId="13" fillId="0" borderId="1"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pplyProtection="1">
      <alignment horizontal="center" vertical="center" wrapText="1"/>
      <protection locked="0"/>
    </xf>
    <xf numFmtId="0" fontId="13" fillId="0" borderId="24" xfId="0" applyFont="1" applyFill="1" applyBorder="1" applyAlignment="1">
      <alignment horizontal="center" vertical="center" wrapText="1"/>
    </xf>
    <xf numFmtId="0" fontId="13" fillId="0" borderId="15" xfId="0" applyFont="1" applyFill="1" applyBorder="1" applyAlignment="1">
      <alignment horizontal="center" vertical="center" wrapText="1"/>
    </xf>
    <xf numFmtId="43" fontId="13" fillId="0" borderId="1" xfId="2" applyNumberFormat="1" applyFont="1" applyFill="1" applyBorder="1" applyAlignment="1">
      <alignment horizontal="center" vertical="center" wrapText="1"/>
    </xf>
    <xf numFmtId="43" fontId="13" fillId="0" borderId="10" xfId="2"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10" xfId="0" applyFont="1" applyFill="1" applyBorder="1" applyAlignment="1">
      <alignment horizontal="center" vertical="center"/>
    </xf>
    <xf numFmtId="168" fontId="0" fillId="0" borderId="1" xfId="3" applyNumberFormat="1" applyFont="1" applyBorder="1" applyAlignment="1">
      <alignment horizontal="center" vertical="center" wrapText="1"/>
    </xf>
    <xf numFmtId="168" fontId="0" fillId="0" borderId="10" xfId="3"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1" fontId="13" fillId="0" borderId="1" xfId="0" applyNumberFormat="1"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9" fontId="7" fillId="0" borderId="14" xfId="1" applyFont="1" applyFill="1" applyBorder="1" applyAlignment="1">
      <alignment horizontal="center" vertical="center" wrapText="1"/>
    </xf>
    <xf numFmtId="9" fontId="7" fillId="0" borderId="13" xfId="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2" fillId="5" borderId="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0" fontId="7" fillId="0" borderId="14" xfId="0" applyFont="1" applyBorder="1" applyAlignment="1">
      <alignment horizontal="center" vertical="center" wrapText="1"/>
    </xf>
    <xf numFmtId="0" fontId="8" fillId="14" borderId="10"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5" fillId="15" borderId="6" xfId="0" applyFont="1" applyFill="1" applyBorder="1" applyAlignment="1">
      <alignment horizontal="justify" vertical="center" wrapText="1"/>
    </xf>
    <xf numFmtId="0" fontId="2" fillId="19" borderId="6" xfId="0" applyFont="1" applyFill="1" applyBorder="1" applyAlignment="1">
      <alignment horizontal="justify" vertical="center" wrapText="1"/>
    </xf>
    <xf numFmtId="165" fontId="0" fillId="0" borderId="32" xfId="4" applyFont="1" applyBorder="1" applyAlignment="1">
      <alignment horizontal="center" vertical="center" wrapText="1"/>
    </xf>
    <xf numFmtId="165" fontId="0" fillId="0" borderId="10" xfId="4" applyFont="1" applyBorder="1" applyAlignment="1">
      <alignment horizontal="center" vertical="center" wrapText="1"/>
    </xf>
    <xf numFmtId="169" fontId="0" fillId="0" borderId="32" xfId="0" applyNumberFormat="1" applyBorder="1" applyAlignment="1">
      <alignment horizontal="center" vertical="center" wrapText="1"/>
    </xf>
    <xf numFmtId="0" fontId="2" fillId="15" borderId="3"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6" xfId="0" applyFont="1" applyFill="1" applyBorder="1" applyAlignment="1">
      <alignment horizontal="justify" vertical="center" wrapText="1"/>
    </xf>
    <xf numFmtId="0" fontId="2" fillId="17" borderId="6" xfId="0" applyFont="1" applyFill="1" applyBorder="1" applyAlignment="1">
      <alignment horizontal="justify" vertical="center" wrapText="1"/>
    </xf>
    <xf numFmtId="0" fontId="2" fillId="18" borderId="6" xfId="0" applyFont="1" applyFill="1" applyBorder="1" applyAlignment="1">
      <alignment horizontal="justify"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10" fillId="14" borderId="3" xfId="0" applyFont="1" applyFill="1" applyBorder="1" applyAlignment="1">
      <alignment horizontal="center" vertical="center" wrapText="1"/>
    </xf>
    <xf numFmtId="9" fontId="7" fillId="14" borderId="4" xfId="1" applyFont="1" applyFill="1" applyBorder="1" applyAlignment="1">
      <alignment horizontal="center" vertical="center" wrapText="1"/>
    </xf>
    <xf numFmtId="9" fontId="7" fillId="14" borderId="1" xfId="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16" borderId="36" xfId="0" applyFill="1" applyBorder="1" applyAlignment="1">
      <alignment horizontal="center" vertical="center" wrapText="1"/>
    </xf>
    <xf numFmtId="0" fontId="0" fillId="16" borderId="15" xfId="0" applyFill="1" applyBorder="1" applyAlignment="1">
      <alignment horizontal="center" vertical="center" wrapText="1"/>
    </xf>
    <xf numFmtId="0" fontId="0" fillId="16" borderId="32" xfId="0" applyFill="1" applyBorder="1" applyAlignment="1">
      <alignment horizontal="center" vertical="center" wrapText="1"/>
    </xf>
    <xf numFmtId="0" fontId="0" fillId="16" borderId="10" xfId="0"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2" fillId="15" borderId="6" xfId="0" applyFont="1" applyFill="1" applyBorder="1" applyAlignment="1">
      <alignment horizontal="justify" vertical="center" wrapText="1"/>
    </xf>
    <xf numFmtId="0" fontId="2" fillId="18" borderId="12"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10" xfId="0" applyFont="1" applyFill="1" applyBorder="1" applyAlignment="1">
      <alignment horizontal="center" vertical="center"/>
    </xf>
    <xf numFmtId="0" fontId="2" fillId="18" borderId="1" xfId="0" applyFont="1" applyFill="1" applyBorder="1" applyAlignment="1">
      <alignment horizontal="center" vertical="top" wrapText="1"/>
    </xf>
    <xf numFmtId="0" fontId="2" fillId="18" borderId="10" xfId="0" applyFont="1" applyFill="1" applyBorder="1" applyAlignment="1">
      <alignment horizontal="center" vertical="top" wrapText="1"/>
    </xf>
    <xf numFmtId="0" fontId="17" fillId="14" borderId="14" xfId="0" applyFont="1" applyFill="1" applyBorder="1" applyAlignment="1">
      <alignment horizontal="center" vertical="center" wrapText="1"/>
    </xf>
    <xf numFmtId="0" fontId="17" fillId="14" borderId="2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5" xfId="0" applyFont="1" applyFill="1" applyBorder="1" applyAlignment="1">
      <alignment horizontal="center" vertical="center" wrapText="1"/>
    </xf>
    <xf numFmtId="0" fontId="5" fillId="18" borderId="6" xfId="0" applyFont="1" applyFill="1" applyBorder="1" applyAlignment="1">
      <alignment horizontal="justify" vertical="center" wrapText="1"/>
    </xf>
    <xf numFmtId="0" fontId="2" fillId="3" borderId="2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0" fontId="2" fillId="3" borderId="12"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21" xfId="0" applyNumberFormat="1" applyFont="1" applyFill="1" applyBorder="1" applyAlignment="1">
      <alignment horizontal="center" vertical="center" wrapText="1"/>
    </xf>
    <xf numFmtId="9" fontId="2" fillId="4" borderId="10" xfId="0" applyNumberFormat="1" applyFont="1" applyFill="1" applyBorder="1" applyAlignment="1">
      <alignment horizontal="center" vertical="center" wrapText="1"/>
    </xf>
    <xf numFmtId="0" fontId="0" fillId="18" borderId="6" xfId="0" applyFill="1" applyBorder="1" applyAlignment="1">
      <alignment horizontal="center" vertical="center" wrapText="1"/>
    </xf>
    <xf numFmtId="0" fontId="0" fillId="18" borderId="1" xfId="0" applyFill="1" applyBorder="1" applyAlignment="1">
      <alignment horizontal="center" vertical="center" wrapText="1"/>
    </xf>
    <xf numFmtId="0" fontId="0" fillId="18" borderId="24"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0" xfId="0" applyFill="1" applyBorder="1" applyAlignment="1">
      <alignment horizontal="center" vertical="center" wrapText="1"/>
    </xf>
    <xf numFmtId="165" fontId="0" fillId="0" borderId="6" xfId="4" applyFont="1" applyBorder="1" applyAlignment="1">
      <alignment horizontal="center" vertical="center" wrapText="1"/>
    </xf>
    <xf numFmtId="9" fontId="0" fillId="13" borderId="6" xfId="0" applyNumberFormat="1" applyFill="1" applyBorder="1" applyAlignment="1">
      <alignment horizontal="center" vertical="center" wrapText="1"/>
    </xf>
    <xf numFmtId="165" fontId="0" fillId="0" borderId="1" xfId="4" applyFont="1" applyBorder="1" applyAlignment="1">
      <alignment horizontal="center" vertical="center" wrapText="1"/>
    </xf>
    <xf numFmtId="165" fontId="0" fillId="0" borderId="21" xfId="4"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9" xfId="0" applyFont="1" applyFill="1" applyBorder="1" applyAlignment="1">
      <alignment horizontal="center" vertical="center" wrapText="1"/>
    </xf>
    <xf numFmtId="165" fontId="0" fillId="5" borderId="1" xfId="4" applyFont="1" applyFill="1" applyBorder="1" applyAlignment="1">
      <alignment horizontal="center" vertical="center" wrapText="1"/>
    </xf>
    <xf numFmtId="165" fontId="0" fillId="5" borderId="21" xfId="4" applyFont="1" applyFill="1" applyBorder="1" applyAlignment="1">
      <alignment horizontal="center" vertical="center" wrapText="1"/>
    </xf>
    <xf numFmtId="165" fontId="0" fillId="5" borderId="10" xfId="4" applyFont="1" applyFill="1" applyBorder="1" applyAlignment="1">
      <alignment horizontal="center" vertical="center" wrapText="1"/>
    </xf>
    <xf numFmtId="0" fontId="0" fillId="18" borderId="25" xfId="0" applyFill="1" applyBorder="1" applyAlignment="1">
      <alignment horizontal="center" vertical="center" wrapText="1"/>
    </xf>
    <xf numFmtId="0" fontId="0" fillId="18" borderId="21" xfId="0"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2" fillId="18" borderId="22" xfId="0" applyFont="1" applyFill="1" applyBorder="1" applyAlignment="1">
      <alignment horizontal="center" vertical="center" wrapText="1"/>
    </xf>
    <xf numFmtId="0" fontId="2" fillId="18" borderId="2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5" fillId="18" borderId="23" xfId="0" applyFont="1" applyFill="1" applyBorder="1" applyAlignment="1">
      <alignment horizontal="center" vertical="center" wrapText="1"/>
    </xf>
    <xf numFmtId="0" fontId="5" fillId="18" borderId="22" xfId="0" applyFont="1" applyFill="1" applyBorder="1" applyAlignment="1">
      <alignment horizontal="center" vertical="center"/>
    </xf>
    <xf numFmtId="0" fontId="5" fillId="18" borderId="11"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12" xfId="0" applyFont="1" applyFill="1" applyBorder="1" applyAlignment="1">
      <alignment horizontal="center" vertical="center"/>
    </xf>
    <xf numFmtId="165" fontId="0" fillId="0" borderId="26" xfId="4" applyFont="1" applyBorder="1" applyAlignment="1">
      <alignment horizontal="center" vertical="center" wrapText="1"/>
    </xf>
    <xf numFmtId="0" fontId="5" fillId="15" borderId="6" xfId="0" applyFont="1" applyFill="1" applyBorder="1" applyAlignment="1">
      <alignment horizontal="justify" vertical="top" wrapText="1"/>
    </xf>
    <xf numFmtId="0" fontId="5" fillId="15" borderId="8" xfId="0" applyFont="1" applyFill="1" applyBorder="1" applyAlignment="1">
      <alignment horizontal="justify" vertical="top" wrapText="1"/>
    </xf>
    <xf numFmtId="0" fontId="2" fillId="18" borderId="8" xfId="0" applyFont="1" applyFill="1" applyBorder="1" applyAlignment="1">
      <alignment horizontal="justify" vertical="center" wrapText="1"/>
    </xf>
    <xf numFmtId="0" fontId="5" fillId="15" borderId="5" xfId="0" applyFont="1" applyFill="1" applyBorder="1" applyAlignment="1">
      <alignment horizontal="left" vertical="center" wrapText="1"/>
    </xf>
    <xf numFmtId="0" fontId="5" fillId="15" borderId="7" xfId="0" applyFont="1" applyFill="1" applyBorder="1" applyAlignment="1">
      <alignment horizontal="left" vertical="center" wrapText="1"/>
    </xf>
    <xf numFmtId="0" fontId="2" fillId="18" borderId="6" xfId="0" applyFont="1" applyFill="1" applyBorder="1" applyAlignment="1">
      <alignment horizontal="justify" vertical="top" wrapText="1"/>
    </xf>
    <xf numFmtId="0" fontId="2" fillId="18" borderId="7"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28" xfId="0" applyFont="1" applyFill="1" applyBorder="1" applyAlignment="1">
      <alignment horizontal="center" vertical="center" wrapText="1"/>
    </xf>
    <xf numFmtId="0" fontId="5" fillId="18" borderId="39"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13" fillId="0"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2" fillId="22" borderId="6" xfId="0"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8" borderId="6" xfId="0" applyFont="1" applyFill="1" applyBorder="1" applyAlignment="1">
      <alignment horizontal="center" vertical="center" wrapText="1"/>
    </xf>
    <xf numFmtId="43" fontId="13" fillId="0" borderId="6" xfId="2" applyNumberFormat="1" applyFont="1" applyFill="1" applyBorder="1" applyAlignment="1">
      <alignment horizontal="center" vertical="center" wrapText="1"/>
    </xf>
    <xf numFmtId="43" fontId="13" fillId="0" borderId="6" xfId="2" applyNumberFormat="1"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9" fontId="7"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8" fillId="5" borderId="28"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40" xfId="0"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53" xfId="0" applyFont="1" applyFill="1" applyBorder="1" applyAlignment="1">
      <alignment horizontal="center" vertical="center" wrapText="1"/>
    </xf>
    <xf numFmtId="9" fontId="7" fillId="25" borderId="43" xfId="1" applyFont="1" applyFill="1" applyBorder="1" applyAlignment="1">
      <alignment horizontal="center" vertical="center" wrapText="1"/>
    </xf>
    <xf numFmtId="9" fontId="7" fillId="25" borderId="31" xfId="1" applyFont="1" applyFill="1" applyBorder="1" applyAlignment="1">
      <alignment horizontal="center" vertical="center" wrapText="1"/>
    </xf>
    <xf numFmtId="0" fontId="7" fillId="25" borderId="43" xfId="0" applyFont="1" applyFill="1" applyBorder="1" applyAlignment="1">
      <alignment horizontal="center" vertical="center" wrapText="1"/>
    </xf>
    <xf numFmtId="0" fontId="7" fillId="25" borderId="30" xfId="0" applyFont="1" applyFill="1" applyBorder="1" applyAlignment="1">
      <alignment horizontal="center" vertical="center" wrapText="1"/>
    </xf>
  </cellXfs>
  <cellStyles count="9">
    <cellStyle name="KPT04" xfId="6" xr:uid="{00000000-0005-0000-0000-000000000000}"/>
    <cellStyle name="Millares" xfId="2" builtinId="3"/>
    <cellStyle name="Millares [0]" xfId="8" builtinId="6"/>
    <cellStyle name="Millares 2 2" xfId="5" xr:uid="{00000000-0005-0000-0000-000003000000}"/>
    <cellStyle name="Moneda" xfId="3" builtinId="4"/>
    <cellStyle name="Moneda [0]" xfId="4" builtinId="7"/>
    <cellStyle name="Normal" xfId="0" builtinId="0"/>
    <cellStyle name="Normal 2" xfId="7" xr:uid="{00000000-0005-0000-0000-000007000000}"/>
    <cellStyle name="Porcentaje" xfId="1" builtinId="5"/>
  </cellStyles>
  <dxfs count="2183">
    <dxf>
      <fill>
        <patternFill patternType="solid">
          <fgColor rgb="FF00B050"/>
          <bgColor rgb="FF00000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068FE"/>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Arial"/>
                <a:ea typeface="Arial"/>
                <a:cs typeface="Arial"/>
              </a:defRPr>
            </a:pPr>
            <a:r>
              <a:rPr lang="es-CO"/>
              <a:t>AVANCE POLÍTICA PÚBLICA EQUIDAD DE GÉNERO PARA LA MUJER 2015-2020</a:t>
            </a: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4891549337002011E-2"/>
          <c:y val="0.19601539988762834"/>
          <c:w val="0.87252173403975064"/>
          <c:h val="0.58953541358186223"/>
        </c:manualLayout>
      </c:layout>
      <c:pie3DChart>
        <c:varyColors val="1"/>
        <c:ser>
          <c:idx val="0"/>
          <c:order val="0"/>
          <c:tx>
            <c:strRef>
              <c:f>'GRAFICA 2'!$B$1</c:f>
              <c:strCache>
                <c:ptCount val="1"/>
                <c:pt idx="0">
                  <c:v>CANTIDAD</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71-4705-AD23-ADA864EE81C2}"/>
              </c:ext>
            </c:extLst>
          </c:dPt>
          <c:dPt>
            <c:idx val="1"/>
            <c:bubble3D val="0"/>
            <c:spPr>
              <a:solidFill>
                <a:srgbClr val="EEB82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71-4705-AD23-ADA864EE81C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71-4705-AD23-ADA864EE81C2}"/>
              </c:ext>
            </c:extLst>
          </c:dPt>
          <c:dPt>
            <c:idx val="3"/>
            <c:bubble3D val="0"/>
            <c:spPr>
              <a:solidFill>
                <a:srgbClr val="92D050"/>
              </a:solidFill>
            </c:spPr>
            <c:extLst>
              <c:ext xmlns:c16="http://schemas.microsoft.com/office/drawing/2014/chart" uri="{C3380CC4-5D6E-409C-BE32-E72D297353CC}">
                <c16:uniqueId val="{00000007-A871-4705-AD23-ADA864EE81C2}"/>
              </c:ext>
            </c:extLst>
          </c:dPt>
          <c:dPt>
            <c:idx val="4"/>
            <c:bubble3D val="0"/>
            <c:spPr>
              <a:solidFill>
                <a:srgbClr val="00B050"/>
              </a:solidFill>
            </c:spPr>
            <c:extLst>
              <c:ext xmlns:c16="http://schemas.microsoft.com/office/drawing/2014/chart" uri="{C3380CC4-5D6E-409C-BE32-E72D297353CC}">
                <c16:uniqueId val="{00000009-A871-4705-AD23-ADA864EE81C2}"/>
              </c:ext>
            </c:extLst>
          </c:dPt>
          <c:dLbls>
            <c:dLbl>
              <c:idx val="0"/>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1-4705-AD23-ADA864EE81C2}"/>
                </c:ext>
              </c:extLst>
            </c:dLbl>
            <c:dLbl>
              <c:idx val="1"/>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71-4705-AD23-ADA864EE81C2}"/>
                </c:ext>
              </c:extLst>
            </c:dLbl>
            <c:dLbl>
              <c:idx val="2"/>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71-4705-AD23-ADA864EE81C2}"/>
                </c:ext>
              </c:extLst>
            </c:dLbl>
            <c:dLbl>
              <c:idx val="3"/>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71-4705-AD23-ADA864EE81C2}"/>
                </c:ext>
              </c:extLst>
            </c:dLbl>
            <c:dLbl>
              <c:idx val="4"/>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71-4705-AD23-ADA864EE81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'GRAFICA 2'!$A$2:$A$6</c:f>
              <c:strCache>
                <c:ptCount val="5"/>
                <c:pt idx="0">
                  <c:v>0-39%</c:v>
                </c:pt>
                <c:pt idx="1">
                  <c:v>40-59%</c:v>
                </c:pt>
                <c:pt idx="2">
                  <c:v>60- 69%</c:v>
                </c:pt>
                <c:pt idx="3">
                  <c:v>70-79%</c:v>
                </c:pt>
                <c:pt idx="4">
                  <c:v>80% mas</c:v>
                </c:pt>
              </c:strCache>
            </c:strRef>
          </c:cat>
          <c:val>
            <c:numRef>
              <c:f>'GRAFICA 2'!$B$2:$B$6</c:f>
              <c:numCache>
                <c:formatCode>General</c:formatCode>
                <c:ptCount val="5"/>
                <c:pt idx="0">
                  <c:v>14</c:v>
                </c:pt>
                <c:pt idx="1">
                  <c:v>13</c:v>
                </c:pt>
                <c:pt idx="2">
                  <c:v>6</c:v>
                </c:pt>
                <c:pt idx="3">
                  <c:v>3</c:v>
                </c:pt>
                <c:pt idx="4">
                  <c:v>73</c:v>
                </c:pt>
              </c:numCache>
            </c:numRef>
          </c:val>
          <c:extLst>
            <c:ext xmlns:c16="http://schemas.microsoft.com/office/drawing/2014/chart" uri="{C3380CC4-5D6E-409C-BE32-E72D297353CC}">
              <c16:uniqueId val="{0000000A-A871-4705-AD23-ADA864EE81C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24130457605842748"/>
          <c:y val="0.82898794172467571"/>
          <c:w val="0.6173919890448476"/>
          <c:h val="8.1159724599642491E-2"/>
        </c:manualLayout>
      </c:layout>
      <c:overlay val="0"/>
      <c:spPr>
        <a:noFill/>
        <a:ln w="25400">
          <a:noFill/>
        </a:ln>
      </c:spPr>
      <c:txPr>
        <a:bodyPr/>
        <a:lstStyle/>
        <a:p>
          <a:pPr>
            <a:defRPr sz="1010" b="0"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1</a:t>
            </a:r>
          </a:p>
        </c:rich>
      </c:tx>
      <c:overlay val="0"/>
    </c:title>
    <c:autoTitleDeleted val="0"/>
    <c:plotArea>
      <c:layout/>
      <c:pieChart>
        <c:varyColors val="1"/>
        <c:ser>
          <c:idx val="0"/>
          <c:order val="0"/>
          <c:dPt>
            <c:idx val="0"/>
            <c:bubble3D val="0"/>
            <c:spPr>
              <a:solidFill>
                <a:srgbClr val="FF0000"/>
              </a:solidFill>
            </c:spPr>
            <c:extLst>
              <c:ext xmlns:c16="http://schemas.microsoft.com/office/drawing/2014/chart" uri="{C3380CC4-5D6E-409C-BE32-E72D297353CC}">
                <c16:uniqueId val="{00000001-A61B-4EF4-ACBD-C286C2EA7191}"/>
              </c:ext>
            </c:extLst>
          </c:dPt>
          <c:dPt>
            <c:idx val="1"/>
            <c:bubble3D val="0"/>
            <c:spPr>
              <a:solidFill>
                <a:srgbClr val="FFC000"/>
              </a:solidFill>
            </c:spPr>
            <c:extLst>
              <c:ext xmlns:c16="http://schemas.microsoft.com/office/drawing/2014/chart" uri="{C3380CC4-5D6E-409C-BE32-E72D297353CC}">
                <c16:uniqueId val="{00000003-A61B-4EF4-ACBD-C286C2EA719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'2020'!$AE$3:$AF$3</c:f>
              <c:strCache>
                <c:ptCount val="2"/>
                <c:pt idx="0">
                  <c:v>CRÍTICO</c:v>
                </c:pt>
                <c:pt idx="1">
                  <c:v>MEDIO</c:v>
                </c:pt>
              </c:strCache>
            </c:strRef>
          </c:cat>
          <c:val>
            <c:numRef>
              <c:f>'2020'!$AE$4:$AF$4</c:f>
              <c:numCache>
                <c:formatCode>General</c:formatCode>
                <c:ptCount val="2"/>
                <c:pt idx="0">
                  <c:v>37</c:v>
                </c:pt>
                <c:pt idx="1">
                  <c:v>3</c:v>
                </c:pt>
              </c:numCache>
            </c:numRef>
          </c:val>
          <c:extLst>
            <c:ext xmlns:c16="http://schemas.microsoft.com/office/drawing/2014/chart" uri="{C3380CC4-5D6E-409C-BE32-E72D297353CC}">
              <c16:uniqueId val="{00000004-A61B-4EF4-ACBD-C286C2EA7191}"/>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II</a:t>
            </a:r>
          </a:p>
        </c:rich>
      </c:tx>
      <c:overlay val="0"/>
    </c:title>
    <c:autoTitleDeleted val="0"/>
    <c:plotArea>
      <c:layout/>
      <c:pieChart>
        <c:varyColors val="1"/>
        <c:ser>
          <c:idx val="0"/>
          <c:order val="0"/>
          <c:spPr>
            <a:solidFill>
              <a:srgbClr val="FF0000"/>
            </a:solidFill>
          </c:spPr>
          <c:dLbls>
            <c:dLbl>
              <c:idx val="1"/>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2218-4A7F-9B89-FD4E69C3F664}"/>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'2020'!$AC$53:$AD$53</c:f>
              <c:strCache>
                <c:ptCount val="2"/>
                <c:pt idx="0">
                  <c:v>CRÍTICO</c:v>
                </c:pt>
                <c:pt idx="1">
                  <c:v>CRÍTICO</c:v>
                </c:pt>
              </c:strCache>
            </c:strRef>
          </c:cat>
          <c:val>
            <c:numRef>
              <c:f>'2020'!$AC$54:$AD$54</c:f>
              <c:numCache>
                <c:formatCode>0%</c:formatCode>
                <c:ptCount val="2"/>
                <c:pt idx="0">
                  <c:v>0</c:v>
                </c:pt>
                <c:pt idx="1">
                  <c:v>0.15</c:v>
                </c:pt>
              </c:numCache>
            </c:numRef>
          </c:val>
          <c:extLst>
            <c:ext xmlns:c16="http://schemas.microsoft.com/office/drawing/2014/chart" uri="{C3380CC4-5D6E-409C-BE32-E72D297353CC}">
              <c16:uniqueId val="{00000001-2218-4A7F-9B89-FD4E69C3F664}"/>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III</a:t>
            </a:r>
          </a:p>
        </c:rich>
      </c:tx>
      <c:overlay val="0"/>
    </c:title>
    <c:autoTitleDeleted val="0"/>
    <c:plotArea>
      <c:layout/>
      <c:pieChart>
        <c:varyColors val="1"/>
        <c:ser>
          <c:idx val="0"/>
          <c:order val="0"/>
          <c:spPr>
            <a:solidFill>
              <a:srgbClr val="FF0000"/>
            </a:solidFill>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'2020'!$AD$72:$AE$72</c:f>
              <c:numCache>
                <c:formatCode>General</c:formatCode>
                <c:ptCount val="2"/>
                <c:pt idx="0">
                  <c:v>17</c:v>
                </c:pt>
                <c:pt idx="1">
                  <c:v>0</c:v>
                </c:pt>
              </c:numCache>
            </c:numRef>
          </c:val>
          <c:extLst>
            <c:ext xmlns:c16="http://schemas.microsoft.com/office/drawing/2014/chart" uri="{C3380CC4-5D6E-409C-BE32-E72D297353CC}">
              <c16:uniqueId val="{00000000-A41F-4BCB-8221-2ACF58E8F57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IV</a:t>
            </a:r>
          </a:p>
        </c:rich>
      </c:tx>
      <c:overlay val="0"/>
    </c:title>
    <c:autoTitleDeleted val="0"/>
    <c:plotArea>
      <c:layout/>
      <c:pieChart>
        <c:varyColors val="1"/>
        <c:ser>
          <c:idx val="0"/>
          <c:order val="0"/>
          <c:spPr>
            <a:solidFill>
              <a:srgbClr val="FF5050"/>
            </a:solidFill>
          </c:spPr>
          <c:dPt>
            <c:idx val="2"/>
            <c:bubble3D val="0"/>
            <c:spPr>
              <a:solidFill>
                <a:srgbClr val="FF0000"/>
              </a:solidFill>
            </c:spPr>
            <c:extLst>
              <c:ext xmlns:c16="http://schemas.microsoft.com/office/drawing/2014/chart" uri="{C3380CC4-5D6E-409C-BE32-E72D297353CC}">
                <c16:uniqueId val="{00000001-DCFB-426F-A829-E257CF9A493F}"/>
              </c:ext>
            </c:extLst>
          </c:dPt>
          <c:dLbls>
            <c:dLbl>
              <c:idx val="1"/>
              <c:tx>
                <c:rich>
                  <a:bodyPr/>
                  <a:lstStyle/>
                  <a:p>
                    <a:r>
                      <a:rPr lang="en-US"/>
                      <a:t>10%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DCFB-426F-A829-E257CF9A493F}"/>
                </c:ext>
              </c:extLst>
            </c:dLbl>
            <c:dLbl>
              <c:idx val="2"/>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DCFB-426F-A829-E257CF9A493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'2020'!$AD$102:$AF$102</c:f>
              <c:numCache>
                <c:formatCode>General</c:formatCode>
                <c:ptCount val="3"/>
                <c:pt idx="0">
                  <c:v>0</c:v>
                </c:pt>
                <c:pt idx="1">
                  <c:v>10</c:v>
                </c:pt>
                <c:pt idx="2">
                  <c:v>15</c:v>
                </c:pt>
              </c:numCache>
            </c:numRef>
          </c:val>
          <c:extLst>
            <c:ext xmlns:c16="http://schemas.microsoft.com/office/drawing/2014/chart" uri="{C3380CC4-5D6E-409C-BE32-E72D297353CC}">
              <c16:uniqueId val="{00000003-DCFB-426F-A829-E257CF9A493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V</a:t>
            </a:r>
          </a:p>
        </c:rich>
      </c:tx>
      <c:overlay val="0"/>
    </c:title>
    <c:autoTitleDeleted val="0"/>
    <c:plotArea>
      <c:layout/>
      <c:pieChart>
        <c:varyColors val="1"/>
        <c:ser>
          <c:idx val="0"/>
          <c:order val="0"/>
          <c:spPr>
            <a:solidFill>
              <a:srgbClr val="FF0000"/>
            </a:solidFill>
          </c:spPr>
          <c:dLbls>
            <c:dLbl>
              <c:idx val="0"/>
              <c:tx>
                <c:rich>
                  <a:bodyPr/>
                  <a:lstStyle/>
                  <a:p>
                    <a:r>
                      <a:rPr lang="en-US"/>
                      <a:t>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551D-43F8-9578-656E7B1AD52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'2020'!$AD$118:$AE$118</c:f>
              <c:numCache>
                <c:formatCode>General</c:formatCode>
                <c:ptCount val="2"/>
                <c:pt idx="0" formatCode="0%">
                  <c:v>0.03</c:v>
                </c:pt>
                <c:pt idx="1">
                  <c:v>0</c:v>
                </c:pt>
              </c:numCache>
            </c:numRef>
          </c:val>
          <c:extLst>
            <c:ext xmlns:c16="http://schemas.microsoft.com/office/drawing/2014/chart" uri="{C3380CC4-5D6E-409C-BE32-E72D297353CC}">
              <c16:uniqueId val="{00000001-551D-43F8-9578-656E7B1AD52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552450</xdr:colOff>
      <xdr:row>0</xdr:row>
      <xdr:rowOff>0</xdr:rowOff>
    </xdr:from>
    <xdr:to>
      <xdr:col>8</xdr:col>
      <xdr:colOff>361950</xdr:colOff>
      <xdr:row>17</xdr:row>
      <xdr:rowOff>47625</xdr:rowOff>
    </xdr:to>
    <xdr:graphicFrame macro="">
      <xdr:nvGraphicFramePr>
        <xdr:cNvPr id="2" name="Gráfico 1">
          <a:extLst>
            <a:ext uri="{FF2B5EF4-FFF2-40B4-BE49-F238E27FC236}">
              <a16:creationId xmlns:a16="http://schemas.microsoft.com/office/drawing/2014/main" id="{90D885C5-3180-42F3-A411-60A8B1E69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530679</xdr:colOff>
      <xdr:row>1</xdr:row>
      <xdr:rowOff>557893</xdr:rowOff>
    </xdr:from>
    <xdr:to>
      <xdr:col>40</xdr:col>
      <xdr:colOff>149679</xdr:colOff>
      <xdr:row>4</xdr:row>
      <xdr:rowOff>1065438</xdr:rowOff>
    </xdr:to>
    <xdr:graphicFrame macro="">
      <xdr:nvGraphicFramePr>
        <xdr:cNvPr id="5" name="4 Gráfico">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761999</xdr:colOff>
      <xdr:row>52</xdr:row>
      <xdr:rowOff>381000</xdr:rowOff>
    </xdr:from>
    <xdr:to>
      <xdr:col>38</xdr:col>
      <xdr:colOff>381000</xdr:colOff>
      <xdr:row>55</xdr:row>
      <xdr:rowOff>1269546</xdr:rowOff>
    </xdr:to>
    <xdr:graphicFrame macro="">
      <xdr:nvGraphicFramePr>
        <xdr:cNvPr id="9" name="8 Gráfico">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612321</xdr:colOff>
      <xdr:row>70</xdr:row>
      <xdr:rowOff>258536</xdr:rowOff>
    </xdr:from>
    <xdr:to>
      <xdr:col>38</xdr:col>
      <xdr:colOff>707571</xdr:colOff>
      <xdr:row>72</xdr:row>
      <xdr:rowOff>153760</xdr:rowOff>
    </xdr:to>
    <xdr:graphicFrame macro="">
      <xdr:nvGraphicFramePr>
        <xdr:cNvPr id="12" name="11 Gráfico">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231322</xdr:colOff>
      <xdr:row>101</xdr:row>
      <xdr:rowOff>1074965</xdr:rowOff>
    </xdr:from>
    <xdr:to>
      <xdr:col>38</xdr:col>
      <xdr:colOff>517072</xdr:colOff>
      <xdr:row>104</xdr:row>
      <xdr:rowOff>1201510</xdr:rowOff>
    </xdr:to>
    <xdr:graphicFrame macro="">
      <xdr:nvGraphicFramePr>
        <xdr:cNvPr id="23" name="22 Gráfico">
          <a:extLst>
            <a:ext uri="{FF2B5EF4-FFF2-40B4-BE49-F238E27FC236}">
              <a16:creationId xmlns:a16="http://schemas.microsoft.com/office/drawing/2014/main" id="{00000000-0008-0000-07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1020535</xdr:colOff>
      <xdr:row>113</xdr:row>
      <xdr:rowOff>159203</xdr:rowOff>
    </xdr:from>
    <xdr:to>
      <xdr:col>34</xdr:col>
      <xdr:colOff>231321</xdr:colOff>
      <xdr:row>116</xdr:row>
      <xdr:rowOff>466725</xdr:rowOff>
    </xdr:to>
    <xdr:graphicFrame macro="">
      <xdr:nvGraphicFramePr>
        <xdr:cNvPr id="28" name="27 Gráfico">
          <a:extLst>
            <a:ext uri="{FF2B5EF4-FFF2-40B4-BE49-F238E27FC236}">
              <a16:creationId xmlns:a16="http://schemas.microsoft.com/office/drawing/2014/main" id="{00000000-0008-0000-07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2015-2025"/>
      <sheetName val="GRAFICA 2"/>
      <sheetName val="2015"/>
      <sheetName val="2016"/>
      <sheetName val="2017"/>
      <sheetName val="2018"/>
      <sheetName val="2019"/>
      <sheetName val="2020"/>
      <sheetName val="2021"/>
      <sheetName val="2022"/>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row r="60">
          <cell r="E60" t="str">
            <v>Desarrollo de acciones de fomento para la Conciliación de la vida familiar y laboral en el marco del Programa Nacional de Equidad Laboral con Enfoque Diferencial de Género.</v>
          </cell>
          <cell r="F60" t="str">
            <v xml:space="preserve">Acciones de fomento para la Conciliaciòn de la Vida Familiar y Laboral.
</v>
          </cell>
          <cell r="G60" t="str">
            <v>100% de acciones ejecutadas en el marco del Programa Nacional de Equidad Laboral con Enfoque Diferencial de Género</v>
          </cell>
          <cell r="H60" t="str">
            <v>% de ejecución= (# de acciones ejecutadas/# total de acciones en el marco del programa nacional)*100</v>
          </cell>
        </row>
        <row r="97">
          <cell r="H97" t="str">
            <v>Valor absoluto (Verificación de protocolos aplicados)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0">
          <cell r="E60">
            <v>4103050</v>
          </cell>
          <cell r="F60" t="str">
            <v>Servicio de acompañamiento familiar y comunitario para la superación de la pobreza</v>
          </cell>
          <cell r="G60">
            <v>410305001</v>
          </cell>
          <cell r="H60" t="str">
            <v>Comunidades con acompañamiento familiar.</v>
          </cell>
        </row>
        <row r="97">
          <cell r="H97" t="str">
            <v>Política pública de la mujer y equidad de género   implementada.</v>
          </cell>
        </row>
      </sheetData>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E115"/>
  <sheetViews>
    <sheetView tabSelected="1" topLeftCell="D1" zoomScale="90" zoomScaleNormal="90" zoomScaleSheetLayoutView="78" workbookViewId="0">
      <pane xSplit="9570" ySplit="1905" topLeftCell="BV4" activePane="bottomRight"/>
      <selection activeCell="J3" sqref="A3:XFD3"/>
      <selection pane="topRight" activeCell="CB2" sqref="CB2:CB3"/>
      <selection pane="bottomLeft" activeCell="P4" sqref="P4:P114"/>
      <selection pane="bottomRight" activeCell="BY4" sqref="BY4"/>
    </sheetView>
  </sheetViews>
  <sheetFormatPr baseColWidth="10" defaultColWidth="11.42578125" defaultRowHeight="15" x14ac:dyDescent="0.25"/>
  <cols>
    <col min="1" max="2" width="14.5703125" style="1" hidden="1" customWidth="1"/>
    <col min="3" max="3" width="11" style="1" customWidth="1"/>
    <col min="4" max="4" width="7.85546875" style="2" bestFit="1" customWidth="1"/>
    <col min="5" max="5" width="15" style="908" customWidth="1"/>
    <col min="6" max="6" width="9.42578125" style="1" customWidth="1"/>
    <col min="7" max="7" width="10.7109375" style="1" customWidth="1"/>
    <col min="8" max="8" width="13.28515625" style="1" customWidth="1"/>
    <col min="9" max="9" width="12.140625" style="1" customWidth="1"/>
    <col min="10" max="10" width="14.7109375" style="1" hidden="1" customWidth="1"/>
    <col min="11" max="11" width="9" style="1" hidden="1" customWidth="1"/>
    <col min="12" max="12" width="9.5703125" style="1" hidden="1" customWidth="1"/>
    <col min="13" max="13" width="29.85546875" style="1" hidden="1" customWidth="1"/>
    <col min="14" max="14" width="11.140625" style="2" customWidth="1"/>
    <col min="15" max="15" width="8.5703125" style="2" customWidth="1"/>
    <col min="16" max="16" width="8.7109375" style="4" customWidth="1"/>
    <col min="17" max="18" width="12.7109375" style="2" customWidth="1"/>
    <col min="19" max="19" width="9.7109375" style="4" customWidth="1"/>
    <col min="20" max="21" width="15.7109375" style="13" customWidth="1"/>
    <col min="22" max="22" width="9.7109375" style="4" customWidth="1"/>
    <col min="23" max="23" width="30.7109375" style="3" customWidth="1"/>
    <col min="24" max="25" width="12.7109375" style="2" customWidth="1"/>
    <col min="26" max="26" width="9.7109375" style="4" customWidth="1"/>
    <col min="27" max="28" width="15.7109375" style="13" customWidth="1"/>
    <col min="29" max="29" width="9.7109375" style="4" customWidth="1"/>
    <col min="30" max="30" width="30.7109375" style="3" customWidth="1"/>
    <col min="31" max="32" width="12.7109375" style="2" customWidth="1"/>
    <col min="33" max="33" width="9.7109375" style="4" customWidth="1"/>
    <col min="34" max="35" width="15.7109375" style="13" customWidth="1"/>
    <col min="36" max="36" width="9.7109375" style="4" customWidth="1"/>
    <col min="37" max="37" width="30.7109375" style="3" customWidth="1"/>
    <col min="38" max="39" width="12.7109375" style="2" customWidth="1"/>
    <col min="40" max="40" width="9.7109375" style="4" customWidth="1"/>
    <col min="41" max="42" width="15.7109375" style="13" customWidth="1"/>
    <col min="43" max="43" width="9.7109375" style="4" customWidth="1"/>
    <col min="44" max="44" width="18.7109375" style="3" customWidth="1"/>
    <col min="45" max="46" width="12.7109375" style="2" customWidth="1"/>
    <col min="47" max="47" width="9.7109375" style="4" customWidth="1"/>
    <col min="48" max="48" width="15.7109375" style="13" customWidth="1"/>
    <col min="49" max="49" width="17.140625" style="13" customWidth="1"/>
    <col min="50" max="50" width="19.5703125" style="4" customWidth="1"/>
    <col min="51" max="51" width="14.85546875" style="3" customWidth="1"/>
    <col min="52" max="53" width="11.7109375" style="2" customWidth="1"/>
    <col min="54" max="54" width="15.7109375" style="3" customWidth="1"/>
    <col min="55" max="55" width="19" style="370" bestFit="1" customWidth="1"/>
    <col min="56" max="56" width="16.85546875" style="370" bestFit="1" customWidth="1"/>
    <col min="57" max="57" width="15.7109375" style="3" customWidth="1"/>
    <col min="58" max="58" width="46.85546875" style="3" customWidth="1"/>
    <col min="59" max="59" width="10.85546875" style="2" customWidth="1"/>
    <col min="60" max="60" width="11.85546875" style="2" customWidth="1"/>
    <col min="61" max="61" width="17.7109375" style="3" customWidth="1"/>
    <col min="62" max="62" width="19" style="370" bestFit="1" customWidth="1"/>
    <col min="63" max="63" width="17.85546875" style="370" bestFit="1" customWidth="1"/>
    <col min="64" max="64" width="17.7109375" style="3" customWidth="1"/>
    <col min="65" max="65" width="56.140625" style="3" customWidth="1"/>
    <col min="66" max="66" width="9.42578125" style="725" customWidth="1"/>
    <col min="67" max="67" width="9.28515625" style="725" customWidth="1"/>
    <col min="68" max="68" width="9" style="3" customWidth="1"/>
    <col min="69" max="69" width="6.85546875" style="677" customWidth="1"/>
    <col min="70" max="70" width="12.7109375" style="677" customWidth="1"/>
    <col min="71" max="71" width="8.140625" style="3" customWidth="1"/>
    <col min="72" max="72" width="27.42578125" style="3" customWidth="1"/>
    <col min="73" max="73" width="12.7109375" style="2" hidden="1" customWidth="1"/>
    <col min="74" max="74" width="9.42578125" style="1" customWidth="1"/>
    <col min="75" max="75" width="8.7109375" style="1" customWidth="1"/>
    <col min="76" max="76" width="12.5703125" style="1" customWidth="1"/>
    <col min="77" max="77" width="15.5703125" style="1" bestFit="1" customWidth="1"/>
    <col min="78" max="78" width="15.140625" style="1" customWidth="1"/>
    <col min="79" max="79" width="9.5703125" style="1" bestFit="1" customWidth="1"/>
    <col min="80" max="80" width="40" style="3" customWidth="1"/>
    <col min="81" max="16384" width="11.42578125" style="1"/>
  </cols>
  <sheetData>
    <row r="1" spans="1:135" s="1016" customFormat="1" ht="12.75" customHeight="1" thickBot="1" x14ac:dyDescent="0.3">
      <c r="A1" s="1016" t="s">
        <v>698</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017"/>
      <c r="AK1" s="1017"/>
      <c r="AL1" s="1017"/>
      <c r="AM1" s="1017"/>
      <c r="AN1" s="1017"/>
      <c r="AO1" s="1017"/>
      <c r="AP1" s="1017"/>
      <c r="AQ1" s="1017"/>
      <c r="AR1" s="1017"/>
      <c r="AS1" s="1017"/>
      <c r="AT1" s="1017"/>
      <c r="AU1" s="1017"/>
      <c r="AV1" s="1017"/>
      <c r="AW1" s="1017"/>
      <c r="AX1" s="1017"/>
      <c r="AY1" s="1017"/>
      <c r="AZ1" s="1017"/>
      <c r="BA1" s="1017"/>
      <c r="BB1" s="1017"/>
      <c r="BC1" s="1017"/>
      <c r="BD1" s="1017"/>
      <c r="BE1" s="1017"/>
      <c r="BF1" s="1017"/>
      <c r="BG1" s="1017"/>
      <c r="BH1" s="1017"/>
      <c r="BI1" s="1017"/>
      <c r="BJ1" s="1017"/>
      <c r="BK1" s="1017"/>
      <c r="BL1" s="1017"/>
      <c r="BM1" s="1017"/>
      <c r="BN1" s="1017"/>
      <c r="BO1" s="1017"/>
      <c r="BP1" s="1017"/>
      <c r="BQ1" s="1017"/>
      <c r="BR1" s="1017"/>
      <c r="BS1" s="1017"/>
      <c r="BT1" s="1017"/>
      <c r="BU1" s="1017"/>
      <c r="BV1" s="1017"/>
      <c r="BW1" s="1017"/>
      <c r="BX1" s="1017"/>
      <c r="BY1" s="1017"/>
      <c r="BZ1" s="1017"/>
      <c r="CA1" s="1017"/>
      <c r="CB1" s="1017"/>
      <c r="CC1" s="1017"/>
      <c r="CD1" s="1017"/>
      <c r="CE1" s="1017"/>
      <c r="CF1" s="1017"/>
      <c r="CG1" s="1017"/>
      <c r="CH1" s="1017"/>
      <c r="CI1" s="1017"/>
      <c r="CJ1" s="1017"/>
      <c r="CK1" s="1017"/>
      <c r="CL1" s="1017"/>
      <c r="CM1" s="1017"/>
      <c r="CN1" s="1017"/>
      <c r="CO1" s="1017"/>
      <c r="CP1" s="1017"/>
      <c r="CQ1" s="1017"/>
      <c r="CR1" s="1017"/>
      <c r="CS1" s="1017"/>
      <c r="CT1" s="1017"/>
      <c r="CU1" s="1017"/>
      <c r="CV1" s="1017"/>
      <c r="CW1" s="1017"/>
      <c r="CX1" s="1017"/>
      <c r="CY1" s="1017"/>
      <c r="CZ1" s="1017"/>
      <c r="DA1" s="1017"/>
      <c r="DB1" s="1017"/>
      <c r="DC1" s="1017"/>
      <c r="DD1" s="1017"/>
      <c r="DE1" s="1017"/>
      <c r="DF1" s="1017"/>
      <c r="DG1" s="1017"/>
      <c r="DH1" s="1017"/>
      <c r="DI1" s="1017"/>
      <c r="DJ1" s="1017"/>
      <c r="DK1" s="1017"/>
      <c r="DL1" s="1017"/>
      <c r="DM1" s="1017"/>
      <c r="DN1" s="1017"/>
      <c r="DO1" s="1017"/>
      <c r="DP1" s="1017"/>
      <c r="DQ1" s="1017"/>
      <c r="DR1" s="1017"/>
      <c r="DS1" s="1017"/>
      <c r="DT1" s="1017"/>
      <c r="DU1" s="1017"/>
      <c r="DV1" s="1017"/>
      <c r="DW1" s="1017"/>
      <c r="DX1" s="1017"/>
      <c r="DY1" s="1017"/>
      <c r="DZ1" s="1017"/>
      <c r="EA1" s="1017"/>
      <c r="EB1" s="1017"/>
      <c r="EC1" s="1017"/>
      <c r="ED1" s="1017"/>
      <c r="EE1" s="1017"/>
    </row>
    <row r="2" spans="1:135" s="377" customFormat="1" ht="30.75" customHeight="1" thickBot="1" x14ac:dyDescent="0.3">
      <c r="A2" s="1033" t="s">
        <v>0</v>
      </c>
      <c r="B2" s="1033" t="s">
        <v>1</v>
      </c>
      <c r="C2" s="1033" t="s">
        <v>2</v>
      </c>
      <c r="D2" s="1033" t="s">
        <v>12</v>
      </c>
      <c r="E2" s="1033" t="s">
        <v>3</v>
      </c>
      <c r="F2" s="1033" t="s">
        <v>4</v>
      </c>
      <c r="G2" s="1033" t="s">
        <v>5</v>
      </c>
      <c r="H2" s="1033" t="s">
        <v>6</v>
      </c>
      <c r="I2" s="1033" t="s">
        <v>7</v>
      </c>
      <c r="J2" s="1033" t="s">
        <v>769</v>
      </c>
      <c r="K2" s="1033"/>
      <c r="L2" s="1033"/>
      <c r="M2" s="1033"/>
      <c r="N2" s="1035" t="s">
        <v>283</v>
      </c>
      <c r="O2" s="1035"/>
      <c r="P2" s="1034" t="s">
        <v>281</v>
      </c>
      <c r="Q2" s="996" t="s">
        <v>279</v>
      </c>
      <c r="R2" s="996"/>
      <c r="S2" s="997" t="s">
        <v>281</v>
      </c>
      <c r="T2" s="996" t="s">
        <v>280</v>
      </c>
      <c r="U2" s="996"/>
      <c r="V2" s="997" t="s">
        <v>281</v>
      </c>
      <c r="W2" s="996" t="s">
        <v>282</v>
      </c>
      <c r="X2" s="996" t="s">
        <v>686</v>
      </c>
      <c r="Y2" s="996"/>
      <c r="Z2" s="997" t="s">
        <v>281</v>
      </c>
      <c r="AA2" s="996" t="s">
        <v>687</v>
      </c>
      <c r="AB2" s="996"/>
      <c r="AC2" s="997" t="s">
        <v>281</v>
      </c>
      <c r="AD2" s="996" t="s">
        <v>688</v>
      </c>
      <c r="AE2" s="996" t="s">
        <v>689</v>
      </c>
      <c r="AF2" s="996"/>
      <c r="AG2" s="997" t="s">
        <v>281</v>
      </c>
      <c r="AH2" s="996" t="s">
        <v>690</v>
      </c>
      <c r="AI2" s="996"/>
      <c r="AJ2" s="997" t="s">
        <v>281</v>
      </c>
      <c r="AK2" s="996" t="s">
        <v>691</v>
      </c>
      <c r="AL2" s="996" t="s">
        <v>697</v>
      </c>
      <c r="AM2" s="996"/>
      <c r="AN2" s="997" t="s">
        <v>281</v>
      </c>
      <c r="AO2" s="996" t="s">
        <v>692</v>
      </c>
      <c r="AP2" s="996"/>
      <c r="AQ2" s="997" t="s">
        <v>281</v>
      </c>
      <c r="AR2" s="996" t="s">
        <v>693</v>
      </c>
      <c r="AS2" s="996" t="s">
        <v>694</v>
      </c>
      <c r="AT2" s="996"/>
      <c r="AU2" s="997" t="s">
        <v>281</v>
      </c>
      <c r="AV2" s="996" t="s">
        <v>695</v>
      </c>
      <c r="AW2" s="996"/>
      <c r="AX2" s="997" t="s">
        <v>281</v>
      </c>
      <c r="AY2" s="996" t="s">
        <v>696</v>
      </c>
      <c r="AZ2" s="996" t="s">
        <v>1400</v>
      </c>
      <c r="BA2" s="996"/>
      <c r="BB2" s="997" t="s">
        <v>281</v>
      </c>
      <c r="BC2" s="1065" t="s">
        <v>1401</v>
      </c>
      <c r="BD2" s="1065"/>
      <c r="BE2" s="997" t="s">
        <v>281</v>
      </c>
      <c r="BF2" s="1063" t="s">
        <v>1402</v>
      </c>
      <c r="BG2" s="1091" t="s">
        <v>2377</v>
      </c>
      <c r="BH2" s="1092"/>
      <c r="BI2" s="997" t="s">
        <v>2503</v>
      </c>
      <c r="BJ2" s="708" t="s">
        <v>1472</v>
      </c>
      <c r="BK2" s="708"/>
      <c r="BL2" s="700" t="s">
        <v>281</v>
      </c>
      <c r="BM2" s="701" t="s">
        <v>2376</v>
      </c>
      <c r="BN2" s="1066" t="s">
        <v>2463</v>
      </c>
      <c r="BO2" s="1067"/>
      <c r="BP2" s="700" t="s">
        <v>2464</v>
      </c>
      <c r="BQ2" s="1068" t="s">
        <v>2240</v>
      </c>
      <c r="BR2" s="1069"/>
      <c r="BS2" s="700" t="s">
        <v>2464</v>
      </c>
      <c r="BT2" s="701" t="s">
        <v>2467</v>
      </c>
      <c r="BU2" s="703" t="s">
        <v>2465</v>
      </c>
      <c r="BV2" s="1018" t="s">
        <v>2955</v>
      </c>
      <c r="BW2" s="1019"/>
      <c r="BX2" s="980" t="s">
        <v>3054</v>
      </c>
      <c r="BY2" s="1020" t="s">
        <v>2908</v>
      </c>
      <c r="BZ2" s="1021"/>
      <c r="CA2" s="1343" t="s">
        <v>2464</v>
      </c>
      <c r="CB2" s="1345" t="s">
        <v>2956</v>
      </c>
    </row>
    <row r="3" spans="1:135" s="377" customFormat="1" ht="48" thickBot="1" x14ac:dyDescent="0.3">
      <c r="A3" s="1033"/>
      <c r="B3" s="1033"/>
      <c r="C3" s="1033"/>
      <c r="D3" s="1033"/>
      <c r="E3" s="1033"/>
      <c r="F3" s="1033"/>
      <c r="G3" s="1033"/>
      <c r="H3" s="1033"/>
      <c r="I3" s="1033"/>
      <c r="J3" s="378" t="s">
        <v>8</v>
      </c>
      <c r="K3" s="378" t="s">
        <v>9</v>
      </c>
      <c r="L3" s="378" t="s">
        <v>10</v>
      </c>
      <c r="M3" s="378" t="s">
        <v>11</v>
      </c>
      <c r="N3" s="379" t="s">
        <v>277</v>
      </c>
      <c r="O3" s="379" t="s">
        <v>699</v>
      </c>
      <c r="P3" s="1034"/>
      <c r="Q3" s="380" t="s">
        <v>277</v>
      </c>
      <c r="R3" s="380" t="s">
        <v>278</v>
      </c>
      <c r="S3" s="997"/>
      <c r="T3" s="380" t="s">
        <v>277</v>
      </c>
      <c r="U3" s="380" t="s">
        <v>278</v>
      </c>
      <c r="V3" s="997"/>
      <c r="W3" s="996"/>
      <c r="X3" s="380" t="s">
        <v>277</v>
      </c>
      <c r="Y3" s="380" t="s">
        <v>278</v>
      </c>
      <c r="Z3" s="997"/>
      <c r="AA3" s="380" t="s">
        <v>277</v>
      </c>
      <c r="AB3" s="380" t="s">
        <v>278</v>
      </c>
      <c r="AC3" s="997"/>
      <c r="AD3" s="996"/>
      <c r="AE3" s="380" t="s">
        <v>277</v>
      </c>
      <c r="AF3" s="380" t="s">
        <v>278</v>
      </c>
      <c r="AG3" s="997"/>
      <c r="AH3" s="380" t="s">
        <v>277</v>
      </c>
      <c r="AI3" s="380" t="s">
        <v>278</v>
      </c>
      <c r="AJ3" s="997"/>
      <c r="AK3" s="996"/>
      <c r="AL3" s="380" t="s">
        <v>277</v>
      </c>
      <c r="AM3" s="380" t="s">
        <v>278</v>
      </c>
      <c r="AN3" s="997"/>
      <c r="AO3" s="380" t="s">
        <v>277</v>
      </c>
      <c r="AP3" s="380" t="s">
        <v>278</v>
      </c>
      <c r="AQ3" s="997"/>
      <c r="AR3" s="996"/>
      <c r="AS3" s="380" t="s">
        <v>277</v>
      </c>
      <c r="AT3" s="380" t="s">
        <v>278</v>
      </c>
      <c r="AU3" s="997"/>
      <c r="AV3" s="380" t="s">
        <v>277</v>
      </c>
      <c r="AW3" s="380" t="s">
        <v>278</v>
      </c>
      <c r="AX3" s="997"/>
      <c r="AY3" s="996"/>
      <c r="AZ3" s="380" t="s">
        <v>277</v>
      </c>
      <c r="BA3" s="380" t="s">
        <v>278</v>
      </c>
      <c r="BB3" s="997"/>
      <c r="BC3" s="381" t="s">
        <v>277</v>
      </c>
      <c r="BD3" s="381" t="s">
        <v>278</v>
      </c>
      <c r="BE3" s="997"/>
      <c r="BF3" s="1064"/>
      <c r="BG3" s="666" t="s">
        <v>277</v>
      </c>
      <c r="BH3" s="666" t="s">
        <v>278</v>
      </c>
      <c r="BI3" s="997"/>
      <c r="BJ3" s="708" t="s">
        <v>277</v>
      </c>
      <c r="BK3" s="708" t="s">
        <v>278</v>
      </c>
      <c r="BL3" s="700"/>
      <c r="BM3" s="702"/>
      <c r="BN3" s="716" t="s">
        <v>277</v>
      </c>
      <c r="BO3" s="716" t="s">
        <v>278</v>
      </c>
      <c r="BP3" s="700"/>
      <c r="BQ3" s="708" t="s">
        <v>277</v>
      </c>
      <c r="BR3" s="708" t="s">
        <v>278</v>
      </c>
      <c r="BS3" s="700"/>
      <c r="BT3" s="702"/>
      <c r="BU3" s="703"/>
      <c r="BV3" s="981" t="s">
        <v>277</v>
      </c>
      <c r="BW3" s="981" t="s">
        <v>278</v>
      </c>
      <c r="BX3" s="980" t="s">
        <v>3116</v>
      </c>
      <c r="BY3" s="982" t="s">
        <v>277</v>
      </c>
      <c r="BZ3" s="982" t="s">
        <v>278</v>
      </c>
      <c r="CA3" s="1344"/>
      <c r="CB3" s="1346"/>
    </row>
    <row r="4" spans="1:135" ht="100.5" customHeight="1" x14ac:dyDescent="0.25">
      <c r="A4" s="1009" t="s">
        <v>13</v>
      </c>
      <c r="B4" s="1012" t="s">
        <v>14</v>
      </c>
      <c r="C4" s="1037" t="s">
        <v>15</v>
      </c>
      <c r="D4" s="678">
        <v>1</v>
      </c>
      <c r="E4" s="958" t="s">
        <v>16</v>
      </c>
      <c r="F4" s="371" t="s">
        <v>17</v>
      </c>
      <c r="G4" s="371" t="s">
        <v>18</v>
      </c>
      <c r="H4" s="371" t="s">
        <v>19</v>
      </c>
      <c r="I4" s="350" t="s">
        <v>20</v>
      </c>
      <c r="J4" s="46" t="s">
        <v>205</v>
      </c>
      <c r="K4" s="47" t="s">
        <v>206</v>
      </c>
      <c r="L4" s="47" t="s">
        <v>96</v>
      </c>
      <c r="M4" s="357" t="s">
        <v>751</v>
      </c>
      <c r="N4" s="424">
        <v>1</v>
      </c>
      <c r="O4" s="351">
        <v>1</v>
      </c>
      <c r="P4" s="355">
        <v>1</v>
      </c>
      <c r="Q4" s="46" t="str">
        <f>'2015'!O4</f>
        <v>ND</v>
      </c>
      <c r="R4" s="47">
        <f>'2015'!P4</f>
        <v>0</v>
      </c>
      <c r="S4" s="48">
        <f>'2015'!Q4</f>
        <v>0</v>
      </c>
      <c r="T4" s="49" t="str">
        <f>'2015'!R4</f>
        <v>ND</v>
      </c>
      <c r="U4" s="49" t="str">
        <f>'2015'!S4</f>
        <v>ND</v>
      </c>
      <c r="V4" s="48" t="str">
        <f>'2015'!T4</f>
        <v>ND</v>
      </c>
      <c r="W4" s="50" t="str">
        <f>'2015'!U4</f>
        <v>ND</v>
      </c>
      <c r="X4" s="46">
        <f>'2016'!N4</f>
        <v>0.09</v>
      </c>
      <c r="Y4" s="116">
        <f>'2016'!O4</f>
        <v>0.09</v>
      </c>
      <c r="Z4" s="48">
        <f>'2016'!P4</f>
        <v>1</v>
      </c>
      <c r="AA4" s="49">
        <f>'2016'!Q4</f>
        <v>10000000</v>
      </c>
      <c r="AB4" s="113">
        <f>'2016'!R4</f>
        <v>10000000</v>
      </c>
      <c r="AC4" s="48">
        <f>'2016'!S4</f>
        <v>1</v>
      </c>
      <c r="AD4" s="50" t="str">
        <f>'2016'!T4</f>
        <v xml:space="preserve">Se beneficiaron a  cuatrocientas  (400) mujeres rurales campesinas, personas en condición de vulnerabilidad y con enfoque diferencial en formación para el trabajo y el desarrollo humano.  </v>
      </c>
      <c r="AE4" s="46">
        <f>'2017'!N4</f>
        <v>0.09</v>
      </c>
      <c r="AF4" s="47">
        <f>'2017'!O4</f>
        <v>0.09</v>
      </c>
      <c r="AG4" s="48">
        <f>'2017'!P4</f>
        <v>1</v>
      </c>
      <c r="AH4" s="49" t="str">
        <f>'2017'!Q4</f>
        <v>NA</v>
      </c>
      <c r="AI4" s="49" t="str">
        <f>'2017'!R4</f>
        <v xml:space="preserve">890,000,000 (2 milloones por usuario) </v>
      </c>
      <c r="AJ4" s="48">
        <f>'2017'!S4</f>
        <v>0</v>
      </c>
      <c r="AK4" s="50" t="str">
        <f>'2017'!T4</f>
        <v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v>
      </c>
      <c r="AL4" s="46">
        <f>'2018'!N4</f>
        <v>3</v>
      </c>
      <c r="AM4" s="47">
        <f>'2018'!O4</f>
        <v>1</v>
      </c>
      <c r="AN4" s="48">
        <f>'2018'!P4</f>
        <v>0.33333333333333331</v>
      </c>
      <c r="AO4" s="49">
        <f>'2018'!Q4</f>
        <v>115160000</v>
      </c>
      <c r="AP4" s="49">
        <f>'2018'!R4</f>
        <v>57660000</v>
      </c>
      <c r="AQ4" s="349">
        <f>'2018'!S4</f>
        <v>0.50069468565474118</v>
      </c>
      <c r="AR4" s="50" t="str">
        <f>'2018'!AB4</f>
        <v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v>
      </c>
      <c r="AS4" s="46">
        <f>'2019'!N4</f>
        <v>1</v>
      </c>
      <c r="AT4" s="47">
        <f>'2019'!O4</f>
        <v>1</v>
      </c>
      <c r="AU4" s="48">
        <f>'2019'!P4</f>
        <v>0.7</v>
      </c>
      <c r="AV4" s="49">
        <f>'2019'!Q4</f>
        <v>72966200</v>
      </c>
      <c r="AW4" s="49" t="e">
        <f>'2019'!R4</f>
        <v>#REF!</v>
      </c>
      <c r="AX4" s="48" t="e">
        <f>'2019'!#REF!</f>
        <v>#REF!</v>
      </c>
      <c r="AY4" s="357" t="str">
        <f>'2019'!S4</f>
        <v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v>
      </c>
      <c r="AZ4" s="358">
        <f>'2020'!N4</f>
        <v>1</v>
      </c>
      <c r="BA4" s="358">
        <f>'2020'!O4</f>
        <v>1</v>
      </c>
      <c r="BB4" s="349">
        <f>'2020'!P4</f>
        <v>1</v>
      </c>
      <c r="BC4" s="367">
        <f>'2020'!Q4</f>
        <v>0</v>
      </c>
      <c r="BD4" s="367">
        <f>'2020'!R4</f>
        <v>0</v>
      </c>
      <c r="BE4" s="349">
        <f>'2020'!S4</f>
        <v>0</v>
      </c>
      <c r="BF4" s="371" t="s">
        <v>1420</v>
      </c>
      <c r="BG4" s="692">
        <v>3</v>
      </c>
      <c r="BH4" s="692">
        <v>1</v>
      </c>
      <c r="BI4" s="459">
        <v>0.33329999999999999</v>
      </c>
      <c r="BJ4" s="457"/>
      <c r="BK4" s="458"/>
      <c r="BL4" s="459">
        <v>0.33</v>
      </c>
      <c r="BM4" s="712" t="s">
        <v>2604</v>
      </c>
      <c r="BN4" s="771">
        <v>1</v>
      </c>
      <c r="BO4" s="771">
        <v>1</v>
      </c>
      <c r="BP4" s="459">
        <v>1</v>
      </c>
      <c r="BQ4" s="727">
        <v>0</v>
      </c>
      <c r="BR4" s="728">
        <v>0</v>
      </c>
      <c r="BS4" s="459">
        <v>0</v>
      </c>
      <c r="BT4" s="712" t="s">
        <v>2816</v>
      </c>
      <c r="BU4" s="372"/>
      <c r="BV4" s="823">
        <v>1</v>
      </c>
      <c r="BW4" s="824">
        <v>1</v>
      </c>
      <c r="BX4" s="925">
        <v>1</v>
      </c>
      <c r="BY4" s="983">
        <v>96396667</v>
      </c>
      <c r="BZ4" s="983">
        <v>96396667</v>
      </c>
      <c r="CA4" s="972">
        <v>1</v>
      </c>
      <c r="CB4" s="991" t="s">
        <v>3135</v>
      </c>
    </row>
    <row r="5" spans="1:135" ht="148.5" customHeight="1" x14ac:dyDescent="0.25">
      <c r="A5" s="1038"/>
      <c r="B5" s="1023"/>
      <c r="C5" s="1027"/>
      <c r="D5" s="194">
        <v>2</v>
      </c>
      <c r="E5" s="904" t="s">
        <v>21</v>
      </c>
      <c r="F5" s="11" t="s">
        <v>22</v>
      </c>
      <c r="G5" s="11" t="s">
        <v>23</v>
      </c>
      <c r="H5" s="11" t="s">
        <v>24</v>
      </c>
      <c r="I5" s="31" t="s">
        <v>25</v>
      </c>
      <c r="J5" s="42" t="s">
        <v>208</v>
      </c>
      <c r="K5" s="11" t="s">
        <v>209</v>
      </c>
      <c r="L5" s="12">
        <v>52</v>
      </c>
      <c r="M5" s="359" t="s">
        <v>210</v>
      </c>
      <c r="N5" s="425">
        <v>1</v>
      </c>
      <c r="O5" s="351">
        <v>1</v>
      </c>
      <c r="P5" s="355">
        <v>1</v>
      </c>
      <c r="Q5" s="46" t="str">
        <f>'2015'!O5</f>
        <v>10% de las convocatorias por año para programas  y proyectos productivos</v>
      </c>
      <c r="R5" s="112">
        <f>'2015'!P5</f>
        <v>0.1</v>
      </c>
      <c r="S5" s="469">
        <f>'2015'!Q5</f>
        <v>1</v>
      </c>
      <c r="T5" s="49">
        <f>'2015'!R5</f>
        <v>30999978</v>
      </c>
      <c r="U5" s="49">
        <f>'2015'!S5</f>
        <v>30999978</v>
      </c>
      <c r="V5" s="48">
        <f>'2015'!T5</f>
        <v>1</v>
      </c>
      <c r="W5" s="50" t="str">
        <f>'2015'!U5</f>
        <v>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v>
      </c>
      <c r="X5" s="111">
        <f>'2016'!N5</f>
        <v>3</v>
      </c>
      <c r="Y5" s="110">
        <f>'2016'!O5</f>
        <v>3</v>
      </c>
      <c r="Z5" s="112">
        <f>'2016'!P5</f>
        <v>1</v>
      </c>
      <c r="AA5" s="113">
        <f>'2016'!Q5</f>
        <v>106783334</v>
      </c>
      <c r="AB5" s="113">
        <f>'2016'!R5</f>
        <v>106783334</v>
      </c>
      <c r="AC5" s="112">
        <f>'2016'!S5</f>
        <v>1</v>
      </c>
      <c r="AD5" s="114" t="str">
        <f>'2016'!T5</f>
        <v>Se  apoyo 15   mujeres cafeteras del Municipio de Pijao, proyecto productivo "paisaje, mujer y café"para la comercialización de café especial  segun 1 convenio 071/2016 Gobernacion del Quindío, Alcaldia de Pijao, Fundación Smurfit Kappa, (SENA capacitación)</v>
      </c>
      <c r="AE5" s="111">
        <f>'2017'!N5</f>
        <v>3</v>
      </c>
      <c r="AF5" s="110">
        <f>'2017'!O5</f>
        <v>3</v>
      </c>
      <c r="AG5" s="112">
        <f>'2017'!P5</f>
        <v>1</v>
      </c>
      <c r="AH5" s="113">
        <f>'2017'!Q5</f>
        <v>245080000</v>
      </c>
      <c r="AI5" s="113">
        <f>'2017'!R5</f>
        <v>117720000</v>
      </c>
      <c r="AJ5" s="112">
        <f>'2017'!S5</f>
        <v>0.48033295250530439</v>
      </c>
      <c r="AK5" s="114" t="str">
        <f>'2017'!T5</f>
        <v>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v>
      </c>
      <c r="AL5" s="111">
        <f>'2018'!N5</f>
        <v>2</v>
      </c>
      <c r="AM5" s="347">
        <f>'2018'!O5</f>
        <v>0.5</v>
      </c>
      <c r="AN5" s="112">
        <f>'2018'!P5</f>
        <v>0.25</v>
      </c>
      <c r="AO5" s="113">
        <f>'2018'!Q5</f>
        <v>28000000</v>
      </c>
      <c r="AP5" s="113">
        <f>'2018'!R5</f>
        <v>23020000</v>
      </c>
      <c r="AQ5" s="349">
        <f>'2018'!S5</f>
        <v>0.82214285714285718</v>
      </c>
      <c r="AR5" s="114" t="str">
        <f>'2018'!AB5</f>
        <v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v>
      </c>
      <c r="AS5" s="111">
        <f>'2019'!N5</f>
        <v>0</v>
      </c>
      <c r="AT5" s="110">
        <f>'2019'!O5</f>
        <v>0</v>
      </c>
      <c r="AU5" s="112">
        <f>'2019'!P5</f>
        <v>0.7</v>
      </c>
      <c r="AV5" s="113">
        <f>'2019'!Q5</f>
        <v>0</v>
      </c>
      <c r="AW5" s="113">
        <f>'2019'!R5</f>
        <v>0</v>
      </c>
      <c r="AX5" s="112" t="e">
        <f>'2019'!#REF!</f>
        <v>#REF!</v>
      </c>
      <c r="AY5" s="357" t="str">
        <f>'2019'!S5</f>
        <v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v>
      </c>
      <c r="AZ5" s="358">
        <f>'2020'!N5</f>
        <v>2</v>
      </c>
      <c r="BA5" s="358">
        <f>'2020'!O5</f>
        <v>1</v>
      </c>
      <c r="BB5" s="349">
        <f>'2020'!P5</f>
        <v>0.5</v>
      </c>
      <c r="BC5" s="367">
        <f>'2020'!Q5</f>
        <v>0</v>
      </c>
      <c r="BD5" s="367">
        <f>'2020'!R5</f>
        <v>0</v>
      </c>
      <c r="BE5" s="349">
        <f>'2020'!S5</f>
        <v>4.0000000000000002E-4</v>
      </c>
      <c r="BF5" s="363" t="s">
        <v>1405</v>
      </c>
      <c r="BG5" s="692">
        <v>4</v>
      </c>
      <c r="BH5" s="467">
        <v>4</v>
      </c>
      <c r="BI5" s="469">
        <v>1</v>
      </c>
      <c r="BJ5" s="468">
        <v>20000000</v>
      </c>
      <c r="BK5" s="463">
        <v>17596632</v>
      </c>
      <c r="BL5" s="469">
        <v>0.7</v>
      </c>
      <c r="BM5" s="709" t="s">
        <v>2605</v>
      </c>
      <c r="BN5" s="714">
        <v>3</v>
      </c>
      <c r="BO5" s="717">
        <v>22</v>
      </c>
      <c r="BP5" s="469">
        <v>1</v>
      </c>
      <c r="BQ5" s="727">
        <v>52679730</v>
      </c>
      <c r="BR5" s="728">
        <v>310671529</v>
      </c>
      <c r="BS5" s="469">
        <v>1</v>
      </c>
      <c r="BT5" s="709" t="s">
        <v>2904</v>
      </c>
      <c r="BU5" s="26"/>
      <c r="BV5" s="931">
        <v>3</v>
      </c>
      <c r="BW5" s="931">
        <v>3</v>
      </c>
      <c r="BX5" s="859">
        <v>1</v>
      </c>
      <c r="BY5" s="929">
        <v>3000000</v>
      </c>
      <c r="BZ5" s="930">
        <v>330000</v>
      </c>
      <c r="CA5" s="830">
        <v>0.11</v>
      </c>
      <c r="CB5" s="920" t="s">
        <v>3117</v>
      </c>
    </row>
    <row r="6" spans="1:135" ht="85.5" customHeight="1" x14ac:dyDescent="0.25">
      <c r="A6" s="1038"/>
      <c r="B6" s="1023"/>
      <c r="C6" s="1027"/>
      <c r="D6" s="194">
        <v>3</v>
      </c>
      <c r="E6" s="904" t="s">
        <v>26</v>
      </c>
      <c r="F6" s="11" t="s">
        <v>27</v>
      </c>
      <c r="G6" s="11" t="s">
        <v>28</v>
      </c>
      <c r="H6" s="11" t="s">
        <v>29</v>
      </c>
      <c r="I6" s="31" t="s">
        <v>30</v>
      </c>
      <c r="J6" s="42" t="s">
        <v>211</v>
      </c>
      <c r="K6" s="11" t="s">
        <v>212</v>
      </c>
      <c r="L6" s="12">
        <v>45</v>
      </c>
      <c r="M6" s="359" t="s">
        <v>213</v>
      </c>
      <c r="N6" s="426">
        <v>10</v>
      </c>
      <c r="O6" s="47">
        <v>10</v>
      </c>
      <c r="P6" s="694">
        <f>O6/N6</f>
        <v>1</v>
      </c>
      <c r="Q6" s="46">
        <f>'2015'!O6</f>
        <v>1</v>
      </c>
      <c r="R6" s="47">
        <f>'2015'!P6</f>
        <v>0</v>
      </c>
      <c r="S6" s="48">
        <f>'2015'!Q6</f>
        <v>0</v>
      </c>
      <c r="T6" s="49">
        <f>'2015'!R6</f>
        <v>0</v>
      </c>
      <c r="U6" s="49">
        <f>'2015'!S6</f>
        <v>0</v>
      </c>
      <c r="V6" s="48">
        <f>'2015'!T6</f>
        <v>0</v>
      </c>
      <c r="W6" s="50" t="str">
        <f>'2015'!U6</f>
        <v>ND</v>
      </c>
      <c r="X6" s="111">
        <f>'2016'!N6</f>
        <v>1</v>
      </c>
      <c r="Y6" s="110">
        <f>'2016'!O6</f>
        <v>1</v>
      </c>
      <c r="Z6" s="112">
        <f>'2016'!P6</f>
        <v>1</v>
      </c>
      <c r="AA6" s="113">
        <f>'2016'!Q6</f>
        <v>106577500</v>
      </c>
      <c r="AB6" s="113">
        <f>'2016'!R6</f>
        <v>106577500</v>
      </c>
      <c r="AC6" s="112">
        <f>'2016'!S6</f>
        <v>1</v>
      </c>
      <c r="AD6" s="114" t="str">
        <f>'2016'!T6</f>
        <v>Se apoyo 5 sectores productivos del departamento  en ruedas de negocios.</v>
      </c>
      <c r="AE6" s="111">
        <f>'2017'!N6</f>
        <v>1</v>
      </c>
      <c r="AF6" s="110">
        <f>'2017'!O6</f>
        <v>1</v>
      </c>
      <c r="AG6" s="112">
        <f>'2017'!P6</f>
        <v>1</v>
      </c>
      <c r="AH6" s="113">
        <f>'2017'!Q6</f>
        <v>69920000</v>
      </c>
      <c r="AI6" s="113">
        <f>'2017'!R6</f>
        <v>24640000</v>
      </c>
      <c r="AJ6" s="112">
        <f>'2017'!S6</f>
        <v>0.35240274599542332</v>
      </c>
      <c r="AK6" s="114" t="str">
        <f>'2017'!T6</f>
        <v>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v>
      </c>
      <c r="AL6" s="111">
        <f>'2018'!N6</f>
        <v>3</v>
      </c>
      <c r="AM6" s="110">
        <f>'2018'!O6</f>
        <v>1</v>
      </c>
      <c r="AN6" s="112">
        <f>'2018'!P6</f>
        <v>0.33333333333333331</v>
      </c>
      <c r="AO6" s="113">
        <f>'2018'!Q6</f>
        <v>115160000</v>
      </c>
      <c r="AP6" s="113">
        <f>'2018'!R6</f>
        <v>57660000</v>
      </c>
      <c r="AQ6" s="349">
        <f>'2018'!S6</f>
        <v>0.50069468565474118</v>
      </c>
      <c r="AR6" s="114" t="str">
        <f>'2018'!AB6</f>
        <v>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v>
      </c>
      <c r="AS6" s="111">
        <f>'2019'!N6</f>
        <v>1</v>
      </c>
      <c r="AT6" s="110">
        <f>'2019'!O6</f>
        <v>1</v>
      </c>
      <c r="AU6" s="112">
        <f>'2019'!P6</f>
        <v>0.7</v>
      </c>
      <c r="AV6" s="113">
        <f>'2019'!Q6</f>
        <v>46456000</v>
      </c>
      <c r="AW6" s="113">
        <f>'2019'!R6</f>
        <v>40284000</v>
      </c>
      <c r="AX6" s="112" t="e">
        <f>'2019'!#REF!</f>
        <v>#REF!</v>
      </c>
      <c r="AY6" s="357" t="str">
        <f>'2019'!S6</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6" s="358">
        <f>'2020'!N6</f>
        <v>3</v>
      </c>
      <c r="BA6" s="358">
        <f>'2020'!O6</f>
        <v>1</v>
      </c>
      <c r="BB6" s="349">
        <f>'2020'!P6</f>
        <v>0.33333333333333331</v>
      </c>
      <c r="BC6" s="367">
        <f>'2020'!Q6</f>
        <v>0</v>
      </c>
      <c r="BD6" s="367">
        <f>'2020'!R6</f>
        <v>0</v>
      </c>
      <c r="BE6" s="349">
        <f>'2020'!S6</f>
        <v>0</v>
      </c>
      <c r="BF6" s="363" t="s">
        <v>1408</v>
      </c>
      <c r="BG6" s="472">
        <v>1</v>
      </c>
      <c r="BH6" s="472">
        <v>1</v>
      </c>
      <c r="BI6" s="469">
        <v>1</v>
      </c>
      <c r="BJ6" s="713">
        <v>0</v>
      </c>
      <c r="BK6" s="473">
        <v>0</v>
      </c>
      <c r="BL6" s="469">
        <v>0</v>
      </c>
      <c r="BM6" s="709" t="s">
        <v>2607</v>
      </c>
      <c r="BN6" s="713">
        <v>1</v>
      </c>
      <c r="BO6" s="713">
        <v>1</v>
      </c>
      <c r="BP6" s="469">
        <v>1</v>
      </c>
      <c r="BQ6" s="729">
        <v>4000000</v>
      </c>
      <c r="BR6" s="729">
        <v>1000000</v>
      </c>
      <c r="BS6" s="469">
        <v>0.25</v>
      </c>
      <c r="BT6" s="709" t="s">
        <v>2831</v>
      </c>
      <c r="BU6" s="26"/>
      <c r="BV6" s="918">
        <v>1</v>
      </c>
      <c r="BW6" s="924">
        <v>1</v>
      </c>
      <c r="BX6" s="925">
        <v>1</v>
      </c>
      <c r="BY6" s="730">
        <v>15000000</v>
      </c>
      <c r="BZ6" s="730">
        <v>15000000</v>
      </c>
      <c r="CA6" s="925">
        <v>1</v>
      </c>
      <c r="CB6" s="920" t="s">
        <v>2916</v>
      </c>
    </row>
    <row r="7" spans="1:135" ht="60" customHeight="1" x14ac:dyDescent="0.25">
      <c r="A7" s="1038"/>
      <c r="B7" s="1023"/>
      <c r="C7" s="1027"/>
      <c r="D7" s="194">
        <v>4</v>
      </c>
      <c r="E7" s="904" t="s">
        <v>31</v>
      </c>
      <c r="F7" s="204" t="s">
        <v>32</v>
      </c>
      <c r="G7" s="11" t="s">
        <v>33</v>
      </c>
      <c r="H7" s="11" t="s">
        <v>34</v>
      </c>
      <c r="I7" s="31" t="s">
        <v>35</v>
      </c>
      <c r="J7" s="42" t="s">
        <v>96</v>
      </c>
      <c r="K7" s="12" t="s">
        <v>96</v>
      </c>
      <c r="L7" s="12" t="s">
        <v>96</v>
      </c>
      <c r="M7" s="415" t="s">
        <v>96</v>
      </c>
      <c r="N7" s="426">
        <v>10</v>
      </c>
      <c r="O7" s="347">
        <v>8</v>
      </c>
      <c r="P7" s="756">
        <v>0.8</v>
      </c>
      <c r="Q7" s="46">
        <f>'2015'!O7</f>
        <v>0</v>
      </c>
      <c r="R7" s="47">
        <f>'2015'!P7</f>
        <v>0</v>
      </c>
      <c r="S7" s="48">
        <f>'2015'!Q7</f>
        <v>0</v>
      </c>
      <c r="T7" s="49">
        <f>'2015'!R7</f>
        <v>0</v>
      </c>
      <c r="U7" s="49">
        <f>'2015'!S7</f>
        <v>0</v>
      </c>
      <c r="V7" s="48">
        <f>'2015'!T7</f>
        <v>0</v>
      </c>
      <c r="W7" s="50" t="str">
        <f>'2015'!U7</f>
        <v>ND</v>
      </c>
      <c r="X7" s="111">
        <f>'2016'!N7</f>
        <v>1</v>
      </c>
      <c r="Y7" s="110">
        <f>'2016'!O7</f>
        <v>0</v>
      </c>
      <c r="Z7" s="112">
        <f>'2016'!P7</f>
        <v>0</v>
      </c>
      <c r="AA7" s="113">
        <f>'2016'!Q7</f>
        <v>0</v>
      </c>
      <c r="AB7" s="113">
        <f>'2016'!R7</f>
        <v>0</v>
      </c>
      <c r="AC7" s="112">
        <f>'2016'!S7</f>
        <v>0</v>
      </c>
      <c r="AD7" s="114" t="str">
        <f>'2016'!T7</f>
        <v>a la fecha  el seminario dirigido a empresas de mujeres para que participen en las licitaciones de compras públicas, esta pendiente de realizar.</v>
      </c>
      <c r="AE7" s="111">
        <f>'2017'!N7</f>
        <v>1</v>
      </c>
      <c r="AF7" s="110">
        <f>'2017'!O7</f>
        <v>1</v>
      </c>
      <c r="AG7" s="112">
        <f>'2017'!P7</f>
        <v>1</v>
      </c>
      <c r="AH7" s="113" t="str">
        <f>'2017'!Q7</f>
        <v>PENDIENTE</v>
      </c>
      <c r="AI7" s="113" t="str">
        <f>'2017'!R7</f>
        <v>PENDIENTE</v>
      </c>
      <c r="AJ7" s="112">
        <f>'2017'!S7</f>
        <v>0</v>
      </c>
      <c r="AK7" s="114" t="str">
        <f>'2017'!T7</f>
        <v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v>
      </c>
      <c r="AL7" s="111">
        <f>'2018'!N7</f>
        <v>1</v>
      </c>
      <c r="AM7" s="110">
        <f>'2018'!O7</f>
        <v>1</v>
      </c>
      <c r="AN7" s="112">
        <f>'2018'!P7</f>
        <v>1</v>
      </c>
      <c r="AO7" s="113" t="str">
        <f>'2018'!Q7</f>
        <v>-</v>
      </c>
      <c r="AP7" s="113" t="str">
        <f>'2018'!R7</f>
        <v>-</v>
      </c>
      <c r="AQ7" s="349" t="e">
        <f>'2018'!S7</f>
        <v>#VALUE!</v>
      </c>
      <c r="AR7" s="114" t="str">
        <f>'2018'!AB7</f>
        <v>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v>
      </c>
      <c r="AS7" s="111">
        <f>'2019'!N7</f>
        <v>1</v>
      </c>
      <c r="AT7" s="110">
        <f>'2019'!O7</f>
        <v>1</v>
      </c>
      <c r="AU7" s="112">
        <f>'2019'!P7</f>
        <v>0.7</v>
      </c>
      <c r="AV7" s="113">
        <f>'2019'!Q7</f>
        <v>0</v>
      </c>
      <c r="AW7" s="113" t="e">
        <f>'2019'!R7</f>
        <v>#REF!</v>
      </c>
      <c r="AX7" s="112" t="e">
        <f>'2019'!#REF!</f>
        <v>#REF!</v>
      </c>
      <c r="AY7" s="357" t="str">
        <f>'2019'!S7</f>
        <v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v>
      </c>
      <c r="AZ7" s="358">
        <f>'2020'!N7</f>
        <v>1</v>
      </c>
      <c r="BA7" s="358">
        <f>'2020'!O7</f>
        <v>0</v>
      </c>
      <c r="BB7" s="349">
        <f>'2020'!P7</f>
        <v>0</v>
      </c>
      <c r="BC7" s="367" t="str">
        <f>'2020'!Q7</f>
        <v>-</v>
      </c>
      <c r="BD7" s="367" t="str">
        <f>'2020'!R7</f>
        <v>-</v>
      </c>
      <c r="BE7" s="349">
        <f>'2020'!S7</f>
        <v>0</v>
      </c>
      <c r="BF7" s="363" t="s">
        <v>1409</v>
      </c>
      <c r="BG7" s="690">
        <v>1</v>
      </c>
      <c r="BH7" s="690">
        <v>0</v>
      </c>
      <c r="BI7" s="469">
        <v>0</v>
      </c>
      <c r="BJ7" s="713" t="s">
        <v>1079</v>
      </c>
      <c r="BK7" s="473" t="s">
        <v>1079</v>
      </c>
      <c r="BL7" s="469">
        <v>0</v>
      </c>
      <c r="BM7" s="709" t="s">
        <v>2608</v>
      </c>
      <c r="BN7" s="713">
        <v>1</v>
      </c>
      <c r="BO7" s="713">
        <v>2</v>
      </c>
      <c r="BP7" s="469">
        <v>1</v>
      </c>
      <c r="BQ7" s="730">
        <v>6000000</v>
      </c>
      <c r="BR7" s="730">
        <v>22500000</v>
      </c>
      <c r="BS7" s="469">
        <v>1</v>
      </c>
      <c r="BT7" s="709" t="s">
        <v>2832</v>
      </c>
      <c r="BU7" s="26"/>
      <c r="BV7" s="918">
        <v>1</v>
      </c>
      <c r="BW7" s="924">
        <v>2</v>
      </c>
      <c r="BX7" s="925">
        <v>1</v>
      </c>
      <c r="BY7" s="730">
        <v>4000000</v>
      </c>
      <c r="BZ7" s="730">
        <v>1000000</v>
      </c>
      <c r="CA7" s="830">
        <v>0.25</v>
      </c>
      <c r="CB7" s="920" t="s">
        <v>2917</v>
      </c>
    </row>
    <row r="8" spans="1:135" ht="60" customHeight="1" x14ac:dyDescent="0.25">
      <c r="A8" s="1038"/>
      <c r="B8" s="1023"/>
      <c r="C8" s="1027"/>
      <c r="D8" s="194">
        <v>5</v>
      </c>
      <c r="E8" s="904" t="s">
        <v>36</v>
      </c>
      <c r="F8" s="11" t="s">
        <v>37</v>
      </c>
      <c r="G8" s="11" t="s">
        <v>38</v>
      </c>
      <c r="H8" s="11" t="s">
        <v>39</v>
      </c>
      <c r="I8" s="31" t="s">
        <v>40</v>
      </c>
      <c r="J8" s="42" t="s">
        <v>211</v>
      </c>
      <c r="K8" s="11" t="s">
        <v>214</v>
      </c>
      <c r="L8" s="12">
        <v>45</v>
      </c>
      <c r="M8" s="359" t="s">
        <v>213</v>
      </c>
      <c r="N8" s="426">
        <v>5</v>
      </c>
      <c r="O8" s="347">
        <v>10</v>
      </c>
      <c r="P8" s="355">
        <v>1</v>
      </c>
      <c r="Q8" s="46">
        <f>'2015'!O8</f>
        <v>1</v>
      </c>
      <c r="R8" s="47">
        <f>'2015'!P8</f>
        <v>0.7</v>
      </c>
      <c r="S8" s="48">
        <f>'2015'!Q8</f>
        <v>0.7</v>
      </c>
      <c r="T8" s="49">
        <f>'2015'!R8</f>
        <v>0</v>
      </c>
      <c r="U8" s="49">
        <f>'2015'!S8</f>
        <v>0</v>
      </c>
      <c r="V8" s="48">
        <f>'2015'!T8</f>
        <v>0</v>
      </c>
      <c r="W8" s="50" t="str">
        <f>'2015'!U8</f>
        <v>ND</v>
      </c>
      <c r="X8" s="111">
        <f>'2016'!N8</f>
        <v>1</v>
      </c>
      <c r="Y8" s="110">
        <f>'2016'!O8</f>
        <v>2</v>
      </c>
      <c r="Z8" s="112">
        <f>'2016'!P8</f>
        <v>2</v>
      </c>
      <c r="AA8" s="113">
        <f>'2016'!Q8</f>
        <v>0</v>
      </c>
      <c r="AB8" s="113">
        <f>'2016'!R8</f>
        <v>0</v>
      </c>
      <c r="AC8" s="112">
        <f>'2016'!S8</f>
        <v>0</v>
      </c>
      <c r="AD8" s="114" t="str">
        <f>'2016'!T8</f>
        <v>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v>
      </c>
      <c r="AE8" s="111">
        <f>'2017'!N8</f>
        <v>1</v>
      </c>
      <c r="AF8" s="110">
        <f>'2017'!O8</f>
        <v>1</v>
      </c>
      <c r="AG8" s="112">
        <f>'2017'!P8</f>
        <v>1</v>
      </c>
      <c r="AH8" s="113">
        <f>'2017'!Q8</f>
        <v>69920000</v>
      </c>
      <c r="AI8" s="113">
        <f>'2017'!R8</f>
        <v>24640000</v>
      </c>
      <c r="AJ8" s="112">
        <f>'2017'!S8</f>
        <v>0.35240274599542332</v>
      </c>
      <c r="AK8" s="114" t="str">
        <f>'2017'!T8</f>
        <v>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v>
      </c>
      <c r="AL8" s="111">
        <f>'2018'!N8</f>
        <v>3</v>
      </c>
      <c r="AM8" s="110">
        <f>'2018'!O8</f>
        <v>1</v>
      </c>
      <c r="AN8" s="112">
        <f>'2018'!P8</f>
        <v>0.33333333333333331</v>
      </c>
      <c r="AO8" s="113">
        <f>'2018'!Q8</f>
        <v>115160000</v>
      </c>
      <c r="AP8" s="113">
        <f>'2018'!R8</f>
        <v>57660000</v>
      </c>
      <c r="AQ8" s="349">
        <f>'2018'!S8</f>
        <v>0.50069468565474118</v>
      </c>
      <c r="AR8" s="114" t="str">
        <f>'2018'!AB8</f>
        <v>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v>
      </c>
      <c r="AS8" s="111">
        <f>'2019'!N8</f>
        <v>1</v>
      </c>
      <c r="AT8" s="110">
        <f>'2019'!O8</f>
        <v>1</v>
      </c>
      <c r="AU8" s="112">
        <f>'2019'!P8</f>
        <v>0.7</v>
      </c>
      <c r="AV8" s="113">
        <f>'2019'!Q8</f>
        <v>98500000</v>
      </c>
      <c r="AW8" s="113">
        <f>'2019'!R8</f>
        <v>13768000</v>
      </c>
      <c r="AX8" s="112" t="e">
        <f>'2019'!#REF!</f>
        <v>#REF!</v>
      </c>
      <c r="AY8" s="357" t="str">
        <f>'2019'!S8</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8" s="358">
        <f>'2020'!N8</f>
        <v>3</v>
      </c>
      <c r="BA8" s="358">
        <f>'2020'!O8</f>
        <v>1</v>
      </c>
      <c r="BB8" s="349">
        <f>'2020'!P8</f>
        <v>0.33333333333333331</v>
      </c>
      <c r="BC8" s="367">
        <f>'2020'!Q8</f>
        <v>0</v>
      </c>
      <c r="BD8" s="367">
        <f>'2020'!R8</f>
        <v>0</v>
      </c>
      <c r="BE8" s="349">
        <f>'2020'!S8</f>
        <v>0</v>
      </c>
      <c r="BF8" s="26" t="s">
        <v>1410</v>
      </c>
      <c r="BG8" s="472">
        <v>1</v>
      </c>
      <c r="BH8" s="472">
        <v>2</v>
      </c>
      <c r="BI8" s="469">
        <v>1</v>
      </c>
      <c r="BJ8" s="713">
        <v>0</v>
      </c>
      <c r="BK8" s="473">
        <v>0</v>
      </c>
      <c r="BL8" s="469">
        <v>0</v>
      </c>
      <c r="BM8" s="26" t="s">
        <v>2610</v>
      </c>
      <c r="BN8" s="713">
        <v>1</v>
      </c>
      <c r="BO8" s="713">
        <v>2</v>
      </c>
      <c r="BP8" s="469">
        <v>1</v>
      </c>
      <c r="BQ8" s="729">
        <v>4000000</v>
      </c>
      <c r="BR8" s="729">
        <v>1000000</v>
      </c>
      <c r="BS8" s="469">
        <v>0.25</v>
      </c>
      <c r="BT8" s="709" t="s">
        <v>2833</v>
      </c>
      <c r="BU8" s="26"/>
      <c r="BV8" s="488">
        <v>0</v>
      </c>
      <c r="BW8" s="924">
        <v>0</v>
      </c>
      <c r="BX8" s="830">
        <v>0</v>
      </c>
      <c r="BY8" s="729"/>
      <c r="BZ8" s="729"/>
      <c r="CA8" s="831"/>
      <c r="CB8" s="920" t="s">
        <v>2973</v>
      </c>
    </row>
    <row r="9" spans="1:135" ht="60" customHeight="1" x14ac:dyDescent="0.25">
      <c r="A9" s="1038"/>
      <c r="B9" s="1023"/>
      <c r="C9" s="1027"/>
      <c r="D9" s="194">
        <v>6</v>
      </c>
      <c r="E9" s="904" t="s">
        <v>41</v>
      </c>
      <c r="F9" s="11" t="s">
        <v>42</v>
      </c>
      <c r="G9" s="11" t="s">
        <v>43</v>
      </c>
      <c r="H9" s="12" t="s">
        <v>44</v>
      </c>
      <c r="I9" s="52" t="s">
        <v>45</v>
      </c>
      <c r="J9" s="51" t="s">
        <v>215</v>
      </c>
      <c r="K9" s="11" t="s">
        <v>216</v>
      </c>
      <c r="L9" s="9">
        <v>197</v>
      </c>
      <c r="M9" s="359" t="s">
        <v>217</v>
      </c>
      <c r="N9" s="425">
        <v>0.8</v>
      </c>
      <c r="O9" s="777">
        <v>1</v>
      </c>
      <c r="P9" s="355">
        <v>1</v>
      </c>
      <c r="Q9" s="46">
        <f>'2015'!O9</f>
        <v>0.15</v>
      </c>
      <c r="R9" s="47">
        <f>'2015'!P9</f>
        <v>0.15</v>
      </c>
      <c r="S9" s="469">
        <f>'2015'!Q9</f>
        <v>1</v>
      </c>
      <c r="T9" s="49">
        <f>'2015'!R9</f>
        <v>368750000</v>
      </c>
      <c r="U9" s="49">
        <f>'2015'!S9</f>
        <v>368386660</v>
      </c>
      <c r="V9" s="48">
        <f>'2015'!T9</f>
        <v>0.99901467118644072</v>
      </c>
      <c r="W9" s="50" t="str">
        <f>'2015'!U9</f>
        <v>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v>
      </c>
      <c r="X9" s="111">
        <f>'2016'!N9</f>
        <v>0.08</v>
      </c>
      <c r="Y9" s="110">
        <f>'2016'!O9</f>
        <v>0</v>
      </c>
      <c r="Z9" s="112">
        <f>'2016'!P9</f>
        <v>0</v>
      </c>
      <c r="AA9" s="113">
        <f>'2016'!Q9</f>
        <v>0</v>
      </c>
      <c r="AB9" s="113">
        <f>'2016'!R9</f>
        <v>0</v>
      </c>
      <c r="AC9" s="112">
        <f>'2016'!S9</f>
        <v>0</v>
      </c>
      <c r="AD9" s="114" t="str">
        <f>'2016'!T9</f>
        <v xml:space="preserve">Se solicalizaron todas las ofertas en los diferentes eventos de mujeres. </v>
      </c>
      <c r="AE9" s="111">
        <f>'2017'!N9</f>
        <v>0.08</v>
      </c>
      <c r="AF9" s="110">
        <f>'2017'!O9</f>
        <v>7.4999999999999997E-2</v>
      </c>
      <c r="AG9" s="112">
        <f>'2017'!P9</f>
        <v>0.9375</v>
      </c>
      <c r="AH9" s="113">
        <f>'2017'!Q9</f>
        <v>82000000</v>
      </c>
      <c r="AI9" s="113">
        <f>'2017'!R9</f>
        <v>6570000</v>
      </c>
      <c r="AJ9" s="112">
        <f>'2017'!S9</f>
        <v>8.0121951219512197E-2</v>
      </c>
      <c r="AK9" s="114" t="str">
        <f>'2017'!T9</f>
        <v xml:space="preserve">desde la secretaria de equidad de genero y mujer se solicalizaron todas las ofertas en los diferentes eventos de mujeres. </v>
      </c>
      <c r="AL9" s="111">
        <f>'2018'!N9</f>
        <v>400</v>
      </c>
      <c r="AM9" s="110">
        <f>'2018'!O9</f>
        <v>119</v>
      </c>
      <c r="AN9" s="112">
        <f>'2018'!P9</f>
        <v>0.29749999999999999</v>
      </c>
      <c r="AO9" s="113">
        <f>'2018'!Q9</f>
        <v>28000000</v>
      </c>
      <c r="AP9" s="113">
        <f>'2018'!R9</f>
        <v>23280000</v>
      </c>
      <c r="AQ9" s="349">
        <f>'2018'!S9</f>
        <v>0.83142857142857141</v>
      </c>
      <c r="AR9" s="114" t="str">
        <f>'2018'!AB9</f>
        <v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9" s="111">
        <f>'2019'!N9</f>
        <v>1</v>
      </c>
      <c r="AT9" s="110">
        <f>'2019'!O9</f>
        <v>1</v>
      </c>
      <c r="AU9" s="112">
        <f>'2019'!P9</f>
        <v>0.7</v>
      </c>
      <c r="AV9" s="113">
        <f>'2019'!Q9</f>
        <v>45299000</v>
      </c>
      <c r="AW9" s="113">
        <f>'2019'!R9</f>
        <v>37501000</v>
      </c>
      <c r="AX9" s="112" t="e">
        <f>'2019'!#REF!</f>
        <v>#REF!</v>
      </c>
      <c r="AY9" s="357" t="str">
        <f>'2019'!S9</f>
        <v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v>
      </c>
      <c r="AZ9" s="358">
        <f>'2020'!N9</f>
        <v>400</v>
      </c>
      <c r="BA9" s="365">
        <f>'2020'!O9</f>
        <v>119</v>
      </c>
      <c r="BB9" s="349">
        <f>'2020'!P9</f>
        <v>0.29749999999999999</v>
      </c>
      <c r="BC9" s="367">
        <f>'2020'!Q9</f>
        <v>0</v>
      </c>
      <c r="BD9" s="367">
        <f>'2020'!R9</f>
        <v>0</v>
      </c>
      <c r="BE9" s="349">
        <f>'2020'!S9</f>
        <v>0</v>
      </c>
      <c r="BF9" s="363" t="s">
        <v>1411</v>
      </c>
      <c r="BG9" s="472">
        <v>2</v>
      </c>
      <c r="BH9" s="477">
        <v>2</v>
      </c>
      <c r="BI9" s="469">
        <v>1</v>
      </c>
      <c r="BJ9" s="178">
        <v>0</v>
      </c>
      <c r="BK9" s="174">
        <v>0</v>
      </c>
      <c r="BL9" s="469">
        <v>0</v>
      </c>
      <c r="BM9" s="709" t="s">
        <v>2611</v>
      </c>
      <c r="BN9" s="713">
        <v>2</v>
      </c>
      <c r="BO9" s="718">
        <v>2</v>
      </c>
      <c r="BP9" s="469">
        <v>1</v>
      </c>
      <c r="BQ9" s="727">
        <v>320000</v>
      </c>
      <c r="BR9" s="728">
        <v>320000</v>
      </c>
      <c r="BS9" s="469">
        <v>1</v>
      </c>
      <c r="BT9" s="739" t="s">
        <v>2834</v>
      </c>
      <c r="BU9" s="26"/>
      <c r="BV9" s="903">
        <v>2</v>
      </c>
      <c r="BW9" s="931">
        <v>1</v>
      </c>
      <c r="BX9" s="995">
        <v>0.5</v>
      </c>
      <c r="BY9" s="932"/>
      <c r="BZ9" s="933"/>
      <c r="CA9" s="831"/>
      <c r="CB9" s="957" t="s">
        <v>3099</v>
      </c>
    </row>
    <row r="10" spans="1:135" ht="89.25" customHeight="1" x14ac:dyDescent="0.25">
      <c r="A10" s="1038"/>
      <c r="B10" s="1023"/>
      <c r="C10" s="1027"/>
      <c r="D10" s="194">
        <v>7</v>
      </c>
      <c r="E10" s="904" t="s">
        <v>46</v>
      </c>
      <c r="F10" s="11" t="s">
        <v>47</v>
      </c>
      <c r="G10" s="11" t="s">
        <v>48</v>
      </c>
      <c r="H10" s="11" t="s">
        <v>19</v>
      </c>
      <c r="I10" s="31" t="s">
        <v>49</v>
      </c>
      <c r="J10" s="42" t="s">
        <v>96</v>
      </c>
      <c r="K10" s="12" t="s">
        <v>96</v>
      </c>
      <c r="L10" s="12" t="s">
        <v>96</v>
      </c>
      <c r="M10" s="415" t="s">
        <v>96</v>
      </c>
      <c r="N10" s="425">
        <v>1</v>
      </c>
      <c r="O10" s="759">
        <v>1</v>
      </c>
      <c r="P10" s="355">
        <v>1</v>
      </c>
      <c r="Q10" s="46">
        <f>'2015'!O10</f>
        <v>0.5</v>
      </c>
      <c r="R10" s="47">
        <f>'2015'!P10</f>
        <v>0.3</v>
      </c>
      <c r="S10" s="48">
        <f>'2015'!Q10</f>
        <v>0.6</v>
      </c>
      <c r="T10" s="49">
        <f>'2015'!R10</f>
        <v>0</v>
      </c>
      <c r="U10" s="49">
        <f>'2015'!S10</f>
        <v>0</v>
      </c>
      <c r="V10" s="48">
        <f>'2015'!T10</f>
        <v>0</v>
      </c>
      <c r="W10" s="50" t="str">
        <f>'2015'!U10</f>
        <v>ND</v>
      </c>
      <c r="X10" s="111">
        <f>'2016'!N10</f>
        <v>0.1</v>
      </c>
      <c r="Y10" s="110">
        <f>'2016'!O10</f>
        <v>0.1</v>
      </c>
      <c r="Z10" s="112">
        <f>'2016'!P10</f>
        <v>1</v>
      </c>
      <c r="AA10" s="113">
        <f>'2016'!Q10</f>
        <v>0</v>
      </c>
      <c r="AB10" s="113">
        <f>'2016'!R10</f>
        <v>0</v>
      </c>
      <c r="AC10" s="112">
        <f>'2016'!S10</f>
        <v>0</v>
      </c>
      <c r="AD10" s="114" t="str">
        <f>'2016'!T10</f>
        <v xml:space="preserve">Este programa esta en cabeza del SENA: 1. Mujeres capacitadas en  formacion complementaria en tics , diferentes poblaciones 2,059 Mujeres.    2. Muejeres capacitadas en formacion tecnica 35 Muejres .    3. Mujeres capacitadas en formacion tecnologica 6 Mujeres. </v>
      </c>
      <c r="AE10" s="111">
        <f>'2017'!N10</f>
        <v>0.1</v>
      </c>
      <c r="AF10" s="110">
        <f>'2017'!O10</f>
        <v>0.08</v>
      </c>
      <c r="AG10" s="112">
        <f>'2017'!P10</f>
        <v>0.79999999999999993</v>
      </c>
      <c r="AH10" s="113" t="str">
        <f>'2017'!Q10</f>
        <v>PENDIENTE</v>
      </c>
      <c r="AI10" s="113" t="str">
        <f>'2017'!R10</f>
        <v>PENDIENTE</v>
      </c>
      <c r="AJ10" s="112">
        <f>'2017'!S10</f>
        <v>0</v>
      </c>
      <c r="AK10" s="114" t="str">
        <f>'2017'!T10</f>
        <v>Este programa es ejecutado por el SENA, quien ha capacitado a mujeres de distintas poblacion en formacion complementaria en tics, en formacion tecnica  y en  tecnologica. Donde todas las mujeres fortalecen la capacidad de desarrollo competitivo desde las tics.</v>
      </c>
      <c r="AL10" s="111">
        <f>'2018'!N10</f>
        <v>1</v>
      </c>
      <c r="AM10" s="110">
        <f>'2018'!O10</f>
        <v>1</v>
      </c>
      <c r="AN10" s="112">
        <f>'2018'!P10</f>
        <v>1</v>
      </c>
      <c r="AO10" s="113" t="str">
        <f>'2018'!Q10</f>
        <v>-</v>
      </c>
      <c r="AP10" s="113" t="str">
        <f>'2018'!R10</f>
        <v>-</v>
      </c>
      <c r="AQ10" s="349" t="e">
        <f>'2018'!S10</f>
        <v>#VALUE!</v>
      </c>
      <c r="AR10" s="114" t="str">
        <f>'2018'!AB10</f>
        <v>El SENA, mediante el centro de desarrollo empresarial, ofrece asistencia en el desarrollo empresarial, el emprendimiento y el empresarismo, en pro de sensibilizar, asesorar y y gestionar acciones con los emprendedores del departamento.</v>
      </c>
      <c r="AS10" s="111">
        <f>'2019'!N10</f>
        <v>1</v>
      </c>
      <c r="AT10" s="110">
        <f>'2019'!O10</f>
        <v>1</v>
      </c>
      <c r="AU10" s="112">
        <f>'2019'!P10</f>
        <v>0.7</v>
      </c>
      <c r="AV10" s="113">
        <f>'2019'!Q10</f>
        <v>0</v>
      </c>
      <c r="AW10" s="113" t="e">
        <f>'2019'!R10</f>
        <v>#REF!</v>
      </c>
      <c r="AX10" s="112" t="e">
        <f>'2019'!#REF!</f>
        <v>#REF!</v>
      </c>
      <c r="AY10" s="357" t="str">
        <f>'2019'!S10</f>
        <v>El Servicio Nacional de Aprendizaje SENA reporta que en cuanto a la capacitación de mujeres emprendedoras en terminos de fortalecimiento  TIC, ha logrado formar aproximadamente 5127 mujeres en relacion al uso de herramientas TIC.</v>
      </c>
      <c r="AZ10" s="358">
        <f>'2020'!N10</f>
        <v>1</v>
      </c>
      <c r="BA10" s="358">
        <f>'2020'!O10</f>
        <v>1</v>
      </c>
      <c r="BB10" s="349">
        <f>'2020'!P10</f>
        <v>1</v>
      </c>
      <c r="BC10" s="367" t="str">
        <f>'2020'!Q10</f>
        <v>-</v>
      </c>
      <c r="BD10" s="367" t="str">
        <f>'2020'!R10</f>
        <v>-</v>
      </c>
      <c r="BE10" s="349">
        <f>'2020'!S10</f>
        <v>0.5</v>
      </c>
      <c r="BF10" s="363" t="s">
        <v>1013</v>
      </c>
      <c r="BG10" s="690">
        <v>4</v>
      </c>
      <c r="BH10" s="690">
        <v>4</v>
      </c>
      <c r="BI10" s="479">
        <v>1</v>
      </c>
      <c r="BJ10" s="473">
        <v>46160000</v>
      </c>
      <c r="BK10" s="473">
        <v>8655000</v>
      </c>
      <c r="BL10" s="479">
        <v>1.7000000000000001E-2</v>
      </c>
      <c r="BM10" s="709" t="s">
        <v>2606</v>
      </c>
      <c r="BN10" s="721">
        <v>1</v>
      </c>
      <c r="BO10" s="721">
        <v>1</v>
      </c>
      <c r="BP10" s="479">
        <v>1</v>
      </c>
      <c r="BQ10" s="731" t="s">
        <v>2256</v>
      </c>
      <c r="BR10" s="731" t="s">
        <v>2257</v>
      </c>
      <c r="BS10" s="479">
        <v>0.15</v>
      </c>
      <c r="BT10" s="739" t="s">
        <v>2835</v>
      </c>
      <c r="BU10" s="26"/>
      <c r="BV10" s="917">
        <v>1</v>
      </c>
      <c r="BW10" s="851">
        <v>1</v>
      </c>
      <c r="BX10" s="925">
        <v>1</v>
      </c>
      <c r="BY10" s="458" t="s">
        <v>3082</v>
      </c>
      <c r="BZ10" s="458" t="s">
        <v>3082</v>
      </c>
      <c r="CA10" s="972">
        <v>1</v>
      </c>
      <c r="CB10" s="920" t="s">
        <v>3085</v>
      </c>
    </row>
    <row r="11" spans="1:135" ht="69.75" customHeight="1" x14ac:dyDescent="0.25">
      <c r="A11" s="1038"/>
      <c r="B11" s="1023"/>
      <c r="C11" s="1027" t="s">
        <v>50</v>
      </c>
      <c r="D11" s="194">
        <v>8</v>
      </c>
      <c r="E11" s="904" t="s">
        <v>51</v>
      </c>
      <c r="F11" s="11" t="s">
        <v>52</v>
      </c>
      <c r="G11" s="11" t="s">
        <v>53</v>
      </c>
      <c r="H11" s="11" t="s">
        <v>54</v>
      </c>
      <c r="I11" s="31" t="s">
        <v>55</v>
      </c>
      <c r="J11" s="6" t="s">
        <v>211</v>
      </c>
      <c r="K11" s="11" t="s">
        <v>218</v>
      </c>
      <c r="L11" s="12">
        <v>33</v>
      </c>
      <c r="M11" s="359" t="s">
        <v>219</v>
      </c>
      <c r="N11" s="425">
        <v>1</v>
      </c>
      <c r="O11" s="782">
        <v>1</v>
      </c>
      <c r="P11" s="355">
        <v>1</v>
      </c>
      <c r="Q11" s="46">
        <f>'2015'!O11</f>
        <v>0.08</v>
      </c>
      <c r="R11" s="47">
        <f>'2015'!P11</f>
        <v>0.08</v>
      </c>
      <c r="S11" s="479">
        <f>'2015'!Q11</f>
        <v>1</v>
      </c>
      <c r="T11" s="49">
        <f>'2015'!R11</f>
        <v>7987995</v>
      </c>
      <c r="U11" s="49">
        <f>'2015'!S11</f>
        <v>7987995</v>
      </c>
      <c r="V11" s="48">
        <f>'2015'!T11</f>
        <v>1</v>
      </c>
      <c r="W11" s="50" t="str">
        <f>'2015'!U11</f>
        <v>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v>
      </c>
      <c r="X11" s="111">
        <f>'2016'!N11</f>
        <v>10</v>
      </c>
      <c r="Y11" s="110">
        <f>'2016'!O11</f>
        <v>10</v>
      </c>
      <c r="Z11" s="112">
        <f>'2016'!P11</f>
        <v>1</v>
      </c>
      <c r="AA11" s="113">
        <f>'2016'!Q11</f>
        <v>0</v>
      </c>
      <c r="AB11" s="113">
        <f>'2016'!R11</f>
        <v>0</v>
      </c>
      <c r="AC11" s="112">
        <f>'2016'!S11</f>
        <v>0</v>
      </c>
      <c r="AD11" s="114" t="str">
        <f>'2016'!T11</f>
        <v>Se  apoyo 15   mujeres cafeteras del Municipio de Pijao, proyecto productivo "paisaje, mujer y café"para la comercialización de café especial  segun 1 convenio 071/2016 Gobernacion del Quindío, Alcaldia de Pijao, Fundación Smurfit Kappa, (SENA capacitación)</v>
      </c>
      <c r="AE11" s="111">
        <f>'2017'!N11</f>
        <v>10</v>
      </c>
      <c r="AF11" s="110">
        <f>'2017'!O11</f>
        <v>8</v>
      </c>
      <c r="AG11" s="112">
        <f>'2017'!P11</f>
        <v>0.8</v>
      </c>
      <c r="AH11" s="113">
        <f>'2017'!Q11</f>
        <v>28600000</v>
      </c>
      <c r="AI11" s="113">
        <f>'2017'!R11</f>
        <v>25860000</v>
      </c>
      <c r="AJ11" s="112">
        <f>'2017'!S11</f>
        <v>0.90419580419580414</v>
      </c>
      <c r="AK11" s="114" t="str">
        <f>'2017'!T11</f>
        <v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v>
      </c>
      <c r="AL11" s="111">
        <f>'2018'!N11</f>
        <v>400</v>
      </c>
      <c r="AM11" s="110">
        <f>'2018'!O11</f>
        <v>119</v>
      </c>
      <c r="AN11" s="112">
        <f>'2018'!P11</f>
        <v>0.29749999999999999</v>
      </c>
      <c r="AO11" s="113">
        <f>'2018'!Q11</f>
        <v>28000000</v>
      </c>
      <c r="AP11" s="113">
        <f>'2018'!R11</f>
        <v>23280000</v>
      </c>
      <c r="AQ11" s="349">
        <f>'2018'!S11</f>
        <v>0.83142857142857141</v>
      </c>
      <c r="AR11" s="114" t="str">
        <f>'2018'!AB11</f>
        <v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11" s="111">
        <f>'2019'!N11</f>
        <v>1</v>
      </c>
      <c r="AT11" s="110">
        <f>'2019'!O11</f>
        <v>1</v>
      </c>
      <c r="AU11" s="112">
        <f>'2019'!P11</f>
        <v>0.7</v>
      </c>
      <c r="AV11" s="113">
        <f>'2019'!Q11</f>
        <v>30000000</v>
      </c>
      <c r="AW11" s="113">
        <f>'2019'!R11</f>
        <v>2000000</v>
      </c>
      <c r="AX11" s="112" t="e">
        <f>'2019'!#REF!</f>
        <v>#REF!</v>
      </c>
      <c r="AY11" s="357" t="str">
        <f>'2019'!S11</f>
        <v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v>
      </c>
      <c r="AZ11" s="358">
        <f>'2020'!N11</f>
        <v>400</v>
      </c>
      <c r="BA11" s="365">
        <f>'2020'!O11</f>
        <v>119</v>
      </c>
      <c r="BB11" s="349">
        <f>'2020'!P11</f>
        <v>0.29749999999999999</v>
      </c>
      <c r="BC11" s="367">
        <f>'2020'!Q11</f>
        <v>0</v>
      </c>
      <c r="BD11" s="367">
        <f>'2020'!R11</f>
        <v>0</v>
      </c>
      <c r="BE11" s="349">
        <f>'2020'!S11</f>
        <v>0</v>
      </c>
      <c r="BF11" s="363" t="s">
        <v>1410</v>
      </c>
      <c r="BG11" s="472">
        <v>4</v>
      </c>
      <c r="BH11" s="477">
        <v>5</v>
      </c>
      <c r="BI11" s="479">
        <v>1</v>
      </c>
      <c r="BJ11" s="481">
        <v>226000000</v>
      </c>
      <c r="BK11" s="481">
        <v>8655000</v>
      </c>
      <c r="BL11" s="479">
        <v>0.17</v>
      </c>
      <c r="BM11" s="709" t="s">
        <v>2613</v>
      </c>
      <c r="BN11" s="713">
        <v>4</v>
      </c>
      <c r="BO11" s="718">
        <v>74</v>
      </c>
      <c r="BP11" s="479">
        <v>1</v>
      </c>
      <c r="BQ11" s="732">
        <v>23945642</v>
      </c>
      <c r="BR11" s="732">
        <v>5986410</v>
      </c>
      <c r="BS11" s="479">
        <v>0.25</v>
      </c>
      <c r="BT11" s="709" t="s">
        <v>2836</v>
      </c>
      <c r="BU11" s="26"/>
      <c r="BV11" s="924">
        <v>4</v>
      </c>
      <c r="BW11" s="934">
        <v>0</v>
      </c>
      <c r="BX11" s="927">
        <v>0</v>
      </c>
      <c r="BY11" s="816"/>
      <c r="BZ11" s="816"/>
      <c r="CA11" s="831"/>
      <c r="CB11" s="920" t="s">
        <v>2962</v>
      </c>
    </row>
    <row r="12" spans="1:135" ht="69.75" customHeight="1" x14ac:dyDescent="0.25">
      <c r="A12" s="1038"/>
      <c r="B12" s="1023"/>
      <c r="C12" s="1027"/>
      <c r="D12" s="194">
        <v>9</v>
      </c>
      <c r="E12" s="904" t="s">
        <v>56</v>
      </c>
      <c r="F12" s="11" t="s">
        <v>57</v>
      </c>
      <c r="G12" s="11" t="s">
        <v>58</v>
      </c>
      <c r="H12" s="11" t="s">
        <v>59</v>
      </c>
      <c r="I12" s="31" t="s">
        <v>55</v>
      </c>
      <c r="J12" s="42" t="s">
        <v>211</v>
      </c>
      <c r="K12" s="12" t="s">
        <v>214</v>
      </c>
      <c r="L12" s="12">
        <v>28</v>
      </c>
      <c r="M12" s="359" t="s">
        <v>220</v>
      </c>
      <c r="N12" s="425">
        <v>0.9</v>
      </c>
      <c r="O12" s="782">
        <v>1</v>
      </c>
      <c r="P12" s="355">
        <v>1</v>
      </c>
      <c r="Q12" s="46">
        <f>'2015'!O12</f>
        <v>0.1</v>
      </c>
      <c r="R12" s="47">
        <f>'2015'!P12</f>
        <v>0.1</v>
      </c>
      <c r="S12" s="479">
        <f>'2015'!Q12</f>
        <v>1</v>
      </c>
      <c r="T12" s="49">
        <f>'2015'!R12</f>
        <v>137400000</v>
      </c>
      <c r="U12" s="49">
        <f>'2015'!S12</f>
        <v>137400000</v>
      </c>
      <c r="V12" s="48">
        <f>'2015'!T12</f>
        <v>1</v>
      </c>
      <c r="W12" s="50" t="str">
        <f>'2015'!U12</f>
        <v>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v>
      </c>
      <c r="X12" s="111">
        <f>'2016'!N12</f>
        <v>0.09</v>
      </c>
      <c r="Y12" s="110">
        <f>'2016'!O12</f>
        <v>0.09</v>
      </c>
      <c r="Z12" s="112">
        <f>'2016'!P12</f>
        <v>1</v>
      </c>
      <c r="AA12" s="113">
        <f>'2016'!Q12</f>
        <v>270000000</v>
      </c>
      <c r="AB12" s="113">
        <f>'2016'!R12</f>
        <v>270000000</v>
      </c>
      <c r="AC12" s="112">
        <f>'2016'!S12</f>
        <v>1</v>
      </c>
      <c r="AD12" s="114" t="str">
        <f>'2016'!T12</f>
        <v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v>
      </c>
      <c r="AE12" s="111">
        <f>'2017'!N12</f>
        <v>0.09</v>
      </c>
      <c r="AF12" s="110">
        <f>'2017'!O12</f>
        <v>0.09</v>
      </c>
      <c r="AG12" s="112">
        <f>'2017'!P12</f>
        <v>1</v>
      </c>
      <c r="AH12" s="113" t="str">
        <f>'2017'!Q12</f>
        <v>PENDIENTE</v>
      </c>
      <c r="AI12" s="113" t="str">
        <f>'2017'!R12</f>
        <v>PENDIENTE</v>
      </c>
      <c r="AJ12" s="112">
        <f>'2017'!S12</f>
        <v>0</v>
      </c>
      <c r="AK12" s="114" t="str">
        <f>'2017'!T12</f>
        <v>Se han realizado capacitaciones a 300 jovenes y mujeres rurales campesinas,  en temas de asociatividad, emprendimiento, comercializacion en  los  municipios GÉNOVA-FILANDIA-MONTENEGRO-FILANDIA-BUENAVIST A-CIRCASIA-CALARCÁ</v>
      </c>
      <c r="AL12" s="111">
        <f>'2018'!N12</f>
        <v>2</v>
      </c>
      <c r="AM12" s="110">
        <f>'2018'!O12</f>
        <v>0</v>
      </c>
      <c r="AN12" s="112">
        <f>'2018'!P12</f>
        <v>0</v>
      </c>
      <c r="AO12" s="113">
        <f>'2018'!Q12</f>
        <v>21000000</v>
      </c>
      <c r="AP12" s="113">
        <f>'2018'!R12</f>
        <v>0</v>
      </c>
      <c r="AQ12" s="349">
        <f>'2018'!S12</f>
        <v>0</v>
      </c>
      <c r="AR12" s="114" t="str">
        <f>'2018'!AB12</f>
        <v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2" s="111">
        <f>'2019'!N12</f>
        <v>12</v>
      </c>
      <c r="AT12" s="110">
        <f>'2019'!O12</f>
        <v>12</v>
      </c>
      <c r="AU12" s="112">
        <f>'2019'!P12</f>
        <v>0.75</v>
      </c>
      <c r="AV12" s="113">
        <f>'2019'!Q12</f>
        <v>33258000</v>
      </c>
      <c r="AW12" s="113" t="e">
        <f>'2019'!R12</f>
        <v>#REF!</v>
      </c>
      <c r="AX12" s="112" t="e">
        <f>'2019'!#REF!</f>
        <v>#REF!</v>
      </c>
      <c r="AY12" s="357" t="str">
        <f>'2019'!S12</f>
        <v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v>
      </c>
      <c r="AZ12" s="358">
        <f>'2020'!N12</f>
        <v>2</v>
      </c>
      <c r="BA12" s="365">
        <f>'2020'!O12</f>
        <v>0</v>
      </c>
      <c r="BB12" s="349">
        <f>'2020'!P12</f>
        <v>0</v>
      </c>
      <c r="BC12" s="367">
        <f>'2020'!Q12</f>
        <v>0</v>
      </c>
      <c r="BD12" s="367">
        <f>'2020'!R12</f>
        <v>0</v>
      </c>
      <c r="BE12" s="349">
        <f>'2020'!S12</f>
        <v>0</v>
      </c>
      <c r="BF12" s="362" t="s">
        <v>1405</v>
      </c>
      <c r="BG12" s="472">
        <v>4</v>
      </c>
      <c r="BH12" s="477">
        <v>16</v>
      </c>
      <c r="BI12" s="479">
        <v>1</v>
      </c>
      <c r="BJ12" s="485">
        <v>123000000</v>
      </c>
      <c r="BK12" s="166"/>
      <c r="BL12" s="479">
        <v>0</v>
      </c>
      <c r="BM12" s="710" t="s">
        <v>2615</v>
      </c>
      <c r="BN12" s="713">
        <v>4</v>
      </c>
      <c r="BO12" s="718">
        <v>22</v>
      </c>
      <c r="BP12" s="479">
        <v>1</v>
      </c>
      <c r="BQ12" s="727">
        <v>286000000</v>
      </c>
      <c r="BR12" s="728">
        <v>286000000</v>
      </c>
      <c r="BS12" s="479">
        <v>1</v>
      </c>
      <c r="BT12" s="710" t="s">
        <v>2837</v>
      </c>
      <c r="BU12" s="26"/>
      <c r="BV12" s="934">
        <v>4</v>
      </c>
      <c r="BW12" s="934">
        <v>10</v>
      </c>
      <c r="BX12" s="925">
        <v>1</v>
      </c>
      <c r="BY12" s="935">
        <v>287884712</v>
      </c>
      <c r="BZ12" s="936">
        <v>287884712</v>
      </c>
      <c r="CA12" s="925">
        <v>1</v>
      </c>
      <c r="CB12" s="920" t="s">
        <v>3086</v>
      </c>
    </row>
    <row r="13" spans="1:135" ht="60" customHeight="1" x14ac:dyDescent="0.25">
      <c r="A13" s="1038"/>
      <c r="B13" s="1023"/>
      <c r="C13" s="1027"/>
      <c r="D13" s="194">
        <v>10</v>
      </c>
      <c r="E13" s="904" t="s">
        <v>60</v>
      </c>
      <c r="F13" s="11" t="s">
        <v>61</v>
      </c>
      <c r="G13" s="11" t="s">
        <v>62</v>
      </c>
      <c r="H13" s="11" t="s">
        <v>63</v>
      </c>
      <c r="I13" s="31" t="s">
        <v>55</v>
      </c>
      <c r="J13" s="42" t="s">
        <v>221</v>
      </c>
      <c r="K13" s="12" t="s">
        <v>222</v>
      </c>
      <c r="L13" s="12">
        <v>122</v>
      </c>
      <c r="M13" s="359" t="s">
        <v>223</v>
      </c>
      <c r="N13" s="425">
        <v>0.9</v>
      </c>
      <c r="O13" s="782">
        <v>1</v>
      </c>
      <c r="P13" s="355">
        <v>1</v>
      </c>
      <c r="Q13" s="46">
        <f>'2015'!O13</f>
        <v>0.1</v>
      </c>
      <c r="R13" s="47">
        <f>'2015'!P13</f>
        <v>0.1</v>
      </c>
      <c r="S13" s="479">
        <f>'2015'!Q13</f>
        <v>1</v>
      </c>
      <c r="T13" s="49">
        <f>'2015'!R13</f>
        <v>137400000</v>
      </c>
      <c r="U13" s="49">
        <f>'2015'!S13</f>
        <v>137400000</v>
      </c>
      <c r="V13" s="48">
        <f>'2015'!T13</f>
        <v>1</v>
      </c>
      <c r="W13" s="50" t="str">
        <f>'2015'!U13</f>
        <v>Desde el 80%de los encadenamientos productivos, con iniciativa femenina, mencionada anteriormente, se da cumplimiento a esta meta</v>
      </c>
      <c r="X13" s="111">
        <f>'2016'!N13</f>
        <v>0.09</v>
      </c>
      <c r="Y13" s="110">
        <f>'2016'!O13</f>
        <v>0.09</v>
      </c>
      <c r="Z13" s="112">
        <f>'2016'!P13</f>
        <v>1</v>
      </c>
      <c r="AA13" s="113">
        <f>'2016'!Q13</f>
        <v>4894167</v>
      </c>
      <c r="AB13" s="113">
        <f>'2016'!R13</f>
        <v>4894167</v>
      </c>
      <c r="AC13" s="112">
        <f>'2016'!S13</f>
        <v>1</v>
      </c>
      <c r="AD13" s="114" t="str">
        <f>'2016'!T13</f>
        <v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v>
      </c>
      <c r="AE13" s="111">
        <f>'2017'!N13</f>
        <v>0.09</v>
      </c>
      <c r="AF13" s="110">
        <f>'2017'!O13</f>
        <v>0.09</v>
      </c>
      <c r="AG13" s="112">
        <f>'2017'!P13</f>
        <v>1</v>
      </c>
      <c r="AH13" s="113">
        <f>'2017'!Q13</f>
        <v>3090000</v>
      </c>
      <c r="AI13" s="113">
        <f>'2017'!R13</f>
        <v>3090000</v>
      </c>
      <c r="AJ13" s="112">
        <f>'2017'!S13</f>
        <v>1</v>
      </c>
      <c r="AK13" s="114" t="str">
        <f>'2017'!T13</f>
        <v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v>
      </c>
      <c r="AL13" s="111">
        <f>'2018'!N13</f>
        <v>1</v>
      </c>
      <c r="AM13" s="110">
        <f>'2018'!O13</f>
        <v>0.5</v>
      </c>
      <c r="AN13" s="112">
        <f>'2018'!P13</f>
        <v>0.5</v>
      </c>
      <c r="AO13" s="113">
        <f>'2018'!Q13</f>
        <v>96174667</v>
      </c>
      <c r="AP13" s="113">
        <f>'2018'!R13</f>
        <v>25800000</v>
      </c>
      <c r="AQ13" s="349">
        <f>'2018'!S13</f>
        <v>0.26826191142413836</v>
      </c>
      <c r="AR13" s="114" t="str">
        <f>'2018'!AB13</f>
        <v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v>
      </c>
      <c r="AS13" s="111">
        <f>'2019'!N13</f>
        <v>12</v>
      </c>
      <c r="AT13" s="110">
        <f>'2019'!O13</f>
        <v>12</v>
      </c>
      <c r="AU13" s="112">
        <f>'2019'!P13</f>
        <v>0.7</v>
      </c>
      <c r="AV13" s="113">
        <f>'2019'!Q13</f>
        <v>0</v>
      </c>
      <c r="AW13" s="113" t="e">
        <f>'2019'!R13</f>
        <v>#REF!</v>
      </c>
      <c r="AX13" s="112" t="e">
        <f>'2019'!#REF!</f>
        <v>#REF!</v>
      </c>
      <c r="AY13" s="357" t="str">
        <f>'2019'!S13</f>
        <v>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v>
      </c>
      <c r="AZ13" s="358">
        <f>'2020'!N13</f>
        <v>1</v>
      </c>
      <c r="BA13" s="358">
        <f>'2020'!O13</f>
        <v>0.5</v>
      </c>
      <c r="BB13" s="349">
        <f>'2020'!P13</f>
        <v>0.5</v>
      </c>
      <c r="BC13" s="367">
        <f>'2020'!Q13</f>
        <v>0</v>
      </c>
      <c r="BD13" s="367">
        <f>'2020'!R13</f>
        <v>0</v>
      </c>
      <c r="BE13" s="349">
        <f>'2020'!S13</f>
        <v>0.01</v>
      </c>
      <c r="BF13" s="26" t="s">
        <v>1406</v>
      </c>
      <c r="BG13" s="690">
        <v>2</v>
      </c>
      <c r="BH13" s="690">
        <v>4</v>
      </c>
      <c r="BI13" s="479">
        <v>1</v>
      </c>
      <c r="BJ13" s="487">
        <v>130000000</v>
      </c>
      <c r="BK13" s="473">
        <v>0</v>
      </c>
      <c r="BL13" s="479">
        <v>0</v>
      </c>
      <c r="BM13" s="26" t="s">
        <v>2616</v>
      </c>
      <c r="BN13" s="713">
        <v>2</v>
      </c>
      <c r="BO13" s="713">
        <v>2</v>
      </c>
      <c r="BP13" s="479">
        <v>0.66659999999999997</v>
      </c>
      <c r="BQ13" s="727">
        <v>0</v>
      </c>
      <c r="BR13" s="728">
        <v>0</v>
      </c>
      <c r="BS13" s="479">
        <v>0</v>
      </c>
      <c r="BT13" s="26" t="s">
        <v>2838</v>
      </c>
      <c r="BU13" s="26"/>
      <c r="BV13" s="924">
        <v>2</v>
      </c>
      <c r="BW13" s="924">
        <v>0</v>
      </c>
      <c r="BX13" s="927">
        <v>0</v>
      </c>
      <c r="BY13" s="817"/>
      <c r="BZ13" s="735"/>
      <c r="CA13" s="831"/>
      <c r="CB13" s="920" t="s">
        <v>2962</v>
      </c>
    </row>
    <row r="14" spans="1:135" ht="60" customHeight="1" x14ac:dyDescent="0.25">
      <c r="A14" s="1038"/>
      <c r="B14" s="1023"/>
      <c r="C14" s="1027" t="s">
        <v>50</v>
      </c>
      <c r="D14" s="194">
        <v>11</v>
      </c>
      <c r="E14" s="904" t="s">
        <v>64</v>
      </c>
      <c r="F14" s="11" t="s">
        <v>65</v>
      </c>
      <c r="G14" s="11" t="s">
        <v>66</v>
      </c>
      <c r="H14" s="11" t="s">
        <v>67</v>
      </c>
      <c r="I14" s="31" t="s">
        <v>289</v>
      </c>
      <c r="J14" s="42" t="s">
        <v>224</v>
      </c>
      <c r="K14" s="12" t="s">
        <v>290</v>
      </c>
      <c r="L14" s="12" t="s">
        <v>225</v>
      </c>
      <c r="M14" s="359" t="s">
        <v>226</v>
      </c>
      <c r="N14" s="425">
        <v>0.95</v>
      </c>
      <c r="O14" s="782">
        <v>1</v>
      </c>
      <c r="P14" s="355">
        <v>1</v>
      </c>
      <c r="Q14" s="46">
        <f>'2015'!O14</f>
        <v>0.2</v>
      </c>
      <c r="R14" s="47">
        <f>'2015'!P14</f>
        <v>0.2</v>
      </c>
      <c r="S14" s="479">
        <f>'2015'!Q14</f>
        <v>1</v>
      </c>
      <c r="T14" s="49">
        <f>'2015'!R14</f>
        <v>137400000</v>
      </c>
      <c r="U14" s="49">
        <f>'2015'!S14</f>
        <v>8000000</v>
      </c>
      <c r="V14" s="48">
        <f>'2015'!T14</f>
        <v>5.8224163027656477E-2</v>
      </c>
      <c r="W14" s="50" t="str">
        <f>'2015'!U14</f>
        <v>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v>
      </c>
      <c r="X14" s="111">
        <f>'2016'!N14</f>
        <v>9.5000000000000001E-2</v>
      </c>
      <c r="Y14" s="110">
        <f>'2016'!O14</f>
        <v>9.5000000000000001E-2</v>
      </c>
      <c r="Z14" s="112">
        <f>'2016'!P14</f>
        <v>1</v>
      </c>
      <c r="AA14" s="113">
        <f>'2016'!Q14</f>
        <v>10000000</v>
      </c>
      <c r="AB14" s="113">
        <f>'2016'!R14</f>
        <v>10000000</v>
      </c>
      <c r="AC14" s="112">
        <f>'2016'!S14</f>
        <v>1</v>
      </c>
      <c r="AD14" s="114" t="str">
        <f>'2016'!T14</f>
        <v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v>
      </c>
      <c r="AE14" s="111">
        <f>'2017'!N14</f>
        <v>9.5000000000000001E-2</v>
      </c>
      <c r="AF14" s="110">
        <f>'2017'!O14</f>
        <v>9.5000000000000001E-2</v>
      </c>
      <c r="AG14" s="112">
        <f>'2017'!P14</f>
        <v>1</v>
      </c>
      <c r="AH14" s="113">
        <f>'2017'!Q14</f>
        <v>18000000</v>
      </c>
      <c r="AI14" s="113">
        <f>'2017'!R14</f>
        <v>0</v>
      </c>
      <c r="AJ14" s="112">
        <f>'2017'!S14</f>
        <v>0</v>
      </c>
      <c r="AK14" s="114" t="str">
        <f>'2017'!T14</f>
        <v>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v>
      </c>
      <c r="AL14" s="111">
        <f>'2018'!N14</f>
        <v>600</v>
      </c>
      <c r="AM14" s="110">
        <f>'2018'!O14</f>
        <v>139</v>
      </c>
      <c r="AN14" s="112">
        <f>'2018'!P14</f>
        <v>0.23166666666666666</v>
      </c>
      <c r="AO14" s="113">
        <f>'2018'!Q14</f>
        <v>28000000</v>
      </c>
      <c r="AP14" s="113">
        <f>'2018'!R14</f>
        <v>26620000</v>
      </c>
      <c r="AQ14" s="349">
        <f>'2018'!S14</f>
        <v>0.95071428571428573</v>
      </c>
      <c r="AR14" s="114" t="str">
        <f>'2018'!AB14</f>
        <v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4" s="111">
        <f>'2019'!N14</f>
        <v>13</v>
      </c>
      <c r="AT14" s="110">
        <f>'2019'!O14</f>
        <v>13</v>
      </c>
      <c r="AU14" s="112">
        <f>'2019'!P14</f>
        <v>0.7</v>
      </c>
      <c r="AV14" s="113">
        <f>'2019'!Q14</f>
        <v>30000000</v>
      </c>
      <c r="AW14" s="113" t="e">
        <f>'2019'!R14</f>
        <v>#REF!</v>
      </c>
      <c r="AX14" s="112" t="e">
        <f>'2019'!#REF!</f>
        <v>#REF!</v>
      </c>
      <c r="AY14" s="357" t="str">
        <f>'2019'!S14</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c r="AZ14" s="358">
        <f>'2020'!N14</f>
        <v>600</v>
      </c>
      <c r="BA14" s="365">
        <f>'2020'!O14</f>
        <v>139</v>
      </c>
      <c r="BB14" s="349">
        <f>'2020'!P14</f>
        <v>0.23166666666666666</v>
      </c>
      <c r="BC14" s="367">
        <f>'2020'!Q14</f>
        <v>0</v>
      </c>
      <c r="BD14" s="367">
        <f>'2020'!R14</f>
        <v>0</v>
      </c>
      <c r="BE14" s="349">
        <f>'2020'!S14</f>
        <v>0</v>
      </c>
      <c r="BF14" s="363" t="s">
        <v>1410</v>
      </c>
      <c r="BG14" s="472">
        <v>465</v>
      </c>
      <c r="BH14" s="477">
        <v>655</v>
      </c>
      <c r="BI14" s="479">
        <v>1</v>
      </c>
      <c r="BJ14" s="178">
        <v>0</v>
      </c>
      <c r="BK14" s="174">
        <v>0</v>
      </c>
      <c r="BL14" s="479">
        <v>0</v>
      </c>
      <c r="BM14" s="709" t="s">
        <v>2617</v>
      </c>
      <c r="BN14" s="713">
        <v>465</v>
      </c>
      <c r="BO14" s="718">
        <v>6</v>
      </c>
      <c r="BP14" s="479">
        <v>1.2E-2</v>
      </c>
      <c r="BQ14" s="727">
        <v>27558000</v>
      </c>
      <c r="BR14" s="728">
        <v>16018000</v>
      </c>
      <c r="BS14" s="479">
        <v>0.6</v>
      </c>
      <c r="BT14" s="709" t="s">
        <v>2839</v>
      </c>
      <c r="BU14" s="26"/>
      <c r="BV14" s="924">
        <v>465</v>
      </c>
      <c r="BW14" s="934">
        <v>0</v>
      </c>
      <c r="BX14" s="927">
        <v>0</v>
      </c>
      <c r="BY14" s="936"/>
      <c r="BZ14" s="936"/>
      <c r="CA14" s="831"/>
      <c r="CB14" s="920" t="s">
        <v>2962</v>
      </c>
    </row>
    <row r="15" spans="1:135" ht="60" customHeight="1" x14ac:dyDescent="0.25">
      <c r="A15" s="1038"/>
      <c r="B15" s="1023"/>
      <c r="C15" s="1027"/>
      <c r="D15" s="194">
        <v>12</v>
      </c>
      <c r="E15" s="904" t="s">
        <v>69</v>
      </c>
      <c r="F15" s="11" t="s">
        <v>70</v>
      </c>
      <c r="G15" s="11" t="s">
        <v>71</v>
      </c>
      <c r="H15" s="11" t="s">
        <v>72</v>
      </c>
      <c r="I15" s="31" t="s">
        <v>285</v>
      </c>
      <c r="J15" s="6" t="s">
        <v>211</v>
      </c>
      <c r="K15" s="8" t="s">
        <v>212</v>
      </c>
      <c r="L15" s="12">
        <v>46</v>
      </c>
      <c r="M15" s="359" t="s">
        <v>227</v>
      </c>
      <c r="N15" s="425">
        <v>0.5</v>
      </c>
      <c r="O15" s="782">
        <v>1</v>
      </c>
      <c r="P15" s="355">
        <v>1</v>
      </c>
      <c r="Q15" s="46">
        <f>'2015'!O15</f>
        <v>0.05</v>
      </c>
      <c r="R15" s="47">
        <f>'2015'!P15</f>
        <v>0.05</v>
      </c>
      <c r="S15" s="479">
        <f>'2015'!Q15</f>
        <v>1</v>
      </c>
      <c r="T15" s="49">
        <f>'2015'!R15</f>
        <v>46926660</v>
      </c>
      <c r="U15" s="49">
        <f>'2015'!S15</f>
        <v>46926660</v>
      </c>
      <c r="V15" s="48">
        <f>'2015'!T15</f>
        <v>1</v>
      </c>
      <c r="W15" s="50" t="str">
        <f>'2015'!U15</f>
        <v>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v>
      </c>
      <c r="X15" s="111">
        <f>'2016'!N15</f>
        <v>0.05</v>
      </c>
      <c r="Y15" s="110">
        <f>'2016'!O15</f>
        <v>0.05</v>
      </c>
      <c r="Z15" s="112">
        <f>'2016'!P15</f>
        <v>1</v>
      </c>
      <c r="AA15" s="113">
        <f>'2016'!Q15</f>
        <v>60000000</v>
      </c>
      <c r="AB15" s="113">
        <f>'2016'!R15</f>
        <v>60000000</v>
      </c>
      <c r="AC15" s="112">
        <f>'2016'!S15</f>
        <v>1</v>
      </c>
      <c r="AD15" s="114" t="str">
        <f>'2016'!T15</f>
        <v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v>
      </c>
      <c r="AE15" s="111">
        <f>'2017'!N15</f>
        <v>0.05</v>
      </c>
      <c r="AF15" s="110">
        <f>'2017'!O15</f>
        <v>0.05</v>
      </c>
      <c r="AG15" s="112">
        <f>'2017'!P15</f>
        <v>1</v>
      </c>
      <c r="AH15" s="113">
        <f>'2017'!Q15</f>
        <v>215000000</v>
      </c>
      <c r="AI15" s="113">
        <f>'2017'!R15</f>
        <v>215000000</v>
      </c>
      <c r="AJ15" s="112">
        <f>'2017'!S15</f>
        <v>1</v>
      </c>
      <c r="AK15" s="114" t="str">
        <f>'2017'!T15</f>
        <v>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v>
      </c>
      <c r="AL15" s="111">
        <f>'2018'!N15</f>
        <v>1</v>
      </c>
      <c r="AM15" s="110">
        <f>'2018'!O15</f>
        <v>0.25</v>
      </c>
      <c r="AN15" s="112">
        <f>'2018'!P15</f>
        <v>0.25</v>
      </c>
      <c r="AO15" s="113">
        <f>'2018'!Q15</f>
        <v>100000000</v>
      </c>
      <c r="AP15" s="113">
        <f>'2018'!R15</f>
        <v>100000000</v>
      </c>
      <c r="AQ15" s="349">
        <f>'2018'!S15</f>
        <v>1</v>
      </c>
      <c r="AR15" s="114" t="str">
        <f>'2018'!AB15</f>
        <v>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v>
      </c>
      <c r="AS15" s="111">
        <f>'2019'!N15</f>
        <v>12</v>
      </c>
      <c r="AT15" s="110">
        <f>'2019'!O15</f>
        <v>12</v>
      </c>
      <c r="AU15" s="112">
        <f>'2019'!P15</f>
        <v>0.8</v>
      </c>
      <c r="AV15" s="113">
        <f>'2019'!Q15</f>
        <v>150000000</v>
      </c>
      <c r="AW15" s="113">
        <f>'2019'!R15</f>
        <v>150000000</v>
      </c>
      <c r="AX15" s="112" t="e">
        <f>'2019'!#REF!</f>
        <v>#REF!</v>
      </c>
      <c r="AY15" s="357" t="str">
        <f>'2019'!S15</f>
        <v>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v>
      </c>
      <c r="AZ15" s="358">
        <f>'2020'!N15</f>
        <v>1</v>
      </c>
      <c r="BA15" s="358">
        <f>'2020'!O15</f>
        <v>0.25</v>
      </c>
      <c r="BB15" s="349">
        <f>'2020'!P15</f>
        <v>0.25</v>
      </c>
      <c r="BC15" s="367">
        <f>'2020'!Q15</f>
        <v>0</v>
      </c>
      <c r="BD15" s="367">
        <f>'2020'!R15</f>
        <v>0</v>
      </c>
      <c r="BE15" s="349">
        <f>'2020'!S15</f>
        <v>2.3999999999999998E-3</v>
      </c>
      <c r="BF15" s="362" t="s">
        <v>1405</v>
      </c>
      <c r="BG15" s="690">
        <v>80</v>
      </c>
      <c r="BH15" s="690">
        <v>154</v>
      </c>
      <c r="BI15" s="479">
        <v>1</v>
      </c>
      <c r="BJ15" s="489">
        <v>130000000</v>
      </c>
      <c r="BK15" s="398">
        <v>0</v>
      </c>
      <c r="BL15" s="479">
        <v>0</v>
      </c>
      <c r="BM15" s="710" t="s">
        <v>2618</v>
      </c>
      <c r="BN15" s="721">
        <v>0.8</v>
      </c>
      <c r="BO15" s="713">
        <v>0</v>
      </c>
      <c r="BP15" s="479">
        <v>0</v>
      </c>
      <c r="BQ15" s="727">
        <v>0</v>
      </c>
      <c r="BR15" s="728">
        <v>0</v>
      </c>
      <c r="BS15" s="479">
        <f>(BO15/BN15)*1</f>
        <v>0</v>
      </c>
      <c r="BT15" s="38" t="s">
        <v>2840</v>
      </c>
      <c r="BU15" s="26"/>
      <c r="BV15" s="917">
        <v>0.5</v>
      </c>
      <c r="BW15" s="924">
        <v>0</v>
      </c>
      <c r="BX15" s="927">
        <v>0</v>
      </c>
      <c r="BY15" s="937"/>
      <c r="BZ15" s="938"/>
      <c r="CA15" s="831"/>
      <c r="CB15" s="920" t="s">
        <v>2962</v>
      </c>
    </row>
    <row r="16" spans="1:135" ht="60" customHeight="1" x14ac:dyDescent="0.25">
      <c r="A16" s="1038"/>
      <c r="B16" s="1023"/>
      <c r="C16" s="1027"/>
      <c r="D16" s="194">
        <v>13</v>
      </c>
      <c r="E16" s="904" t="s">
        <v>287</v>
      </c>
      <c r="F16" s="11" t="s">
        <v>288</v>
      </c>
      <c r="G16" s="11" t="s">
        <v>73</v>
      </c>
      <c r="H16" s="11" t="s">
        <v>74</v>
      </c>
      <c r="I16" s="31" t="s">
        <v>286</v>
      </c>
      <c r="J16" s="42" t="s">
        <v>228</v>
      </c>
      <c r="K16" s="26" t="s">
        <v>229</v>
      </c>
      <c r="L16" s="12" t="s">
        <v>230</v>
      </c>
      <c r="M16" s="417" t="s">
        <v>231</v>
      </c>
      <c r="N16" s="425">
        <v>0.5</v>
      </c>
      <c r="O16" s="782">
        <v>1</v>
      </c>
      <c r="P16" s="355">
        <v>1</v>
      </c>
      <c r="Q16" s="46">
        <f>'2015'!O16</f>
        <v>0.05</v>
      </c>
      <c r="R16" s="47">
        <f>'2015'!P16</f>
        <v>0.05</v>
      </c>
      <c r="S16" s="479">
        <f>'2015'!Q16</f>
        <v>1</v>
      </c>
      <c r="T16" s="49">
        <f>'2015'!R16</f>
        <v>46926660</v>
      </c>
      <c r="U16" s="49">
        <f>'2015'!S16</f>
        <v>46926660</v>
      </c>
      <c r="V16" s="48">
        <f>'2015'!T16</f>
        <v>1</v>
      </c>
      <c r="W16" s="50" t="str">
        <f>'2015'!U16</f>
        <v>Se brindó fortalecimiento en el área productiva de la asociación café mujer en córdoba, en el manejo agronómico del cultivo, beneficio húmedo, beneficio seco  empacado y comercialización</v>
      </c>
      <c r="X16" s="111">
        <f>'2016'!N16</f>
        <v>0.05</v>
      </c>
      <c r="Y16" s="110">
        <f>'2016'!O16</f>
        <v>0.05</v>
      </c>
      <c r="Z16" s="112">
        <f>'2016'!P16</f>
        <v>1</v>
      </c>
      <c r="AA16" s="113">
        <f>'2016'!Q16</f>
        <v>0</v>
      </c>
      <c r="AB16" s="113">
        <f>'2016'!R16</f>
        <v>0</v>
      </c>
      <c r="AC16" s="112">
        <f>'2016'!S16</f>
        <v>0</v>
      </c>
      <c r="AD16" s="114" t="str">
        <f>'2016'!T16</f>
        <v xml:space="preserve">se convocaron a apoyaron en la formulacion a diferentes organizaciones de mujeres del departamento. </v>
      </c>
      <c r="AE16" s="111">
        <f>'2017'!N16</f>
        <v>0.05</v>
      </c>
      <c r="AF16" s="110">
        <f>'2017'!O16</f>
        <v>0.04</v>
      </c>
      <c r="AG16" s="112">
        <f>'2017'!P16</f>
        <v>0.79999999999999993</v>
      </c>
      <c r="AH16" s="113" t="str">
        <f>'2017'!Q16</f>
        <v>7000000
82000000</v>
      </c>
      <c r="AI16" s="113" t="str">
        <f>'2017'!R16</f>
        <v>0
6570000</v>
      </c>
      <c r="AJ16" s="112">
        <f>'2017'!S16</f>
        <v>0</v>
      </c>
      <c r="AK16" s="114" t="str">
        <f>'2017'!T16</f>
        <v>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v>
      </c>
      <c r="AL16" s="111">
        <f>'2018'!N16</f>
        <v>70</v>
      </c>
      <c r="AM16" s="110">
        <f>'2018'!O16</f>
        <v>70</v>
      </c>
      <c r="AN16" s="112">
        <f>'2018'!P16</f>
        <v>1</v>
      </c>
      <c r="AO16" s="113">
        <f>'2018'!Q16</f>
        <v>7000000</v>
      </c>
      <c r="AP16" s="113">
        <f>'2018'!R16</f>
        <v>5950000</v>
      </c>
      <c r="AQ16" s="349">
        <f>'2018'!S16</f>
        <v>0.85</v>
      </c>
      <c r="AR16" s="114" t="str">
        <f>'2018'!AB16</f>
        <v>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v>
      </c>
      <c r="AS16" s="111">
        <f>'2019'!N16</f>
        <v>12</v>
      </c>
      <c r="AT16" s="110">
        <f>'2019'!O16</f>
        <v>12</v>
      </c>
      <c r="AU16" s="112">
        <f>'2019'!P16</f>
        <v>0.7</v>
      </c>
      <c r="AV16" s="113">
        <f>'2019'!Q16</f>
        <v>11000000</v>
      </c>
      <c r="AW16" s="113" t="e">
        <f>'2019'!R16</f>
        <v>#REF!</v>
      </c>
      <c r="AX16" s="112" t="e">
        <f>'2019'!#REF!</f>
        <v>#REF!</v>
      </c>
      <c r="AY16" s="357" t="str">
        <f>'2019'!S16</f>
        <v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v>
      </c>
      <c r="AZ16" s="358">
        <f>'2020'!N16</f>
        <v>70</v>
      </c>
      <c r="BA16" s="365">
        <f>'2020'!O16</f>
        <v>70</v>
      </c>
      <c r="BB16" s="349">
        <f>'2020'!P16</f>
        <v>1</v>
      </c>
      <c r="BC16" s="367">
        <f>'2020'!Q16</f>
        <v>0</v>
      </c>
      <c r="BD16" s="367">
        <f>'2020'!R16</f>
        <v>0</v>
      </c>
      <c r="BE16" s="349">
        <f>'2020'!S16</f>
        <v>4.6500000000000007E-2</v>
      </c>
      <c r="BF16" s="362" t="s">
        <v>1407</v>
      </c>
      <c r="BG16" s="491">
        <v>465</v>
      </c>
      <c r="BH16" s="477">
        <v>25</v>
      </c>
      <c r="BI16" s="479">
        <v>0.05</v>
      </c>
      <c r="BJ16" s="489">
        <v>130000000</v>
      </c>
      <c r="BK16" s="166">
        <v>0</v>
      </c>
      <c r="BL16" s="479">
        <v>0</v>
      </c>
      <c r="BM16" s="710" t="s">
        <v>2619</v>
      </c>
      <c r="BN16" s="719">
        <v>465</v>
      </c>
      <c r="BO16" s="718">
        <v>70</v>
      </c>
      <c r="BP16" s="479">
        <v>0.15</v>
      </c>
      <c r="BQ16" s="727">
        <v>20000000</v>
      </c>
      <c r="BR16" s="728">
        <v>11100000</v>
      </c>
      <c r="BS16" s="479">
        <v>0.5</v>
      </c>
      <c r="BT16" s="710" t="s">
        <v>2841</v>
      </c>
      <c r="BU16" s="26"/>
      <c r="BV16" s="870">
        <v>465</v>
      </c>
      <c r="BW16" s="870">
        <v>465</v>
      </c>
      <c r="BX16" s="925">
        <v>1</v>
      </c>
      <c r="BY16" s="949">
        <v>38916666</v>
      </c>
      <c r="BZ16" s="949">
        <v>38916666</v>
      </c>
      <c r="CA16" s="972">
        <v>1</v>
      </c>
      <c r="CB16" s="920" t="s">
        <v>3127</v>
      </c>
    </row>
    <row r="17" spans="1:80" ht="60" customHeight="1" x14ac:dyDescent="0.25">
      <c r="A17" s="1038"/>
      <c r="B17" s="1023"/>
      <c r="C17" s="1027"/>
      <c r="D17" s="194">
        <v>14</v>
      </c>
      <c r="E17" s="904" t="s">
        <v>75</v>
      </c>
      <c r="F17" s="11" t="s">
        <v>76</v>
      </c>
      <c r="G17" s="11" t="s">
        <v>77</v>
      </c>
      <c r="H17" s="11" t="s">
        <v>78</v>
      </c>
      <c r="I17" s="31" t="s">
        <v>68</v>
      </c>
      <c r="J17" s="42" t="s">
        <v>211</v>
      </c>
      <c r="K17" s="12" t="s">
        <v>218</v>
      </c>
      <c r="L17" s="12">
        <v>32</v>
      </c>
      <c r="M17" s="359" t="s">
        <v>232</v>
      </c>
      <c r="N17" s="779">
        <v>0.8</v>
      </c>
      <c r="O17" s="782">
        <v>0.39</v>
      </c>
      <c r="P17" s="695">
        <v>0.48</v>
      </c>
      <c r="Q17" s="46">
        <f>'2015'!O17</f>
        <v>0.1</v>
      </c>
      <c r="R17" s="47">
        <f>'2015'!P17</f>
        <v>0.1</v>
      </c>
      <c r="S17" s="479">
        <f>'2015'!Q17</f>
        <v>1</v>
      </c>
      <c r="T17" s="49">
        <f>'2015'!R17</f>
        <v>174500000</v>
      </c>
      <c r="U17" s="49">
        <f>'2015'!S17</f>
        <v>47689970</v>
      </c>
      <c r="V17" s="48">
        <f>'2015'!T17</f>
        <v>0.27329495702005729</v>
      </c>
      <c r="W17" s="50" t="str">
        <f>'2015'!U17</f>
        <v>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v>
      </c>
      <c r="X17" s="111">
        <f>'2016'!N17</f>
        <v>0.08</v>
      </c>
      <c r="Y17" s="110">
        <f>'2016'!O17</f>
        <v>0</v>
      </c>
      <c r="Z17" s="112">
        <f>'2016'!P17</f>
        <v>0</v>
      </c>
      <c r="AA17" s="113">
        <f>'2016'!Q17</f>
        <v>0</v>
      </c>
      <c r="AB17" s="113">
        <f>'2016'!R17</f>
        <v>0</v>
      </c>
      <c r="AC17" s="112">
        <f>'2016'!S17</f>
        <v>0</v>
      </c>
      <c r="AD17" s="114" t="str">
        <f>'2016'!T17</f>
        <v>No se apoyaron  mujeres  victimas en cofinanciamiento maximo para sus proyectos</v>
      </c>
      <c r="AE17" s="111">
        <f>'2017'!N17</f>
        <v>0.08</v>
      </c>
      <c r="AF17" s="110">
        <f>'2017'!O17</f>
        <v>0.08</v>
      </c>
      <c r="AG17" s="112">
        <f>'2017'!P17</f>
        <v>1</v>
      </c>
      <c r="AH17" s="113">
        <f>'2017'!Q17</f>
        <v>186900000</v>
      </c>
      <c r="AI17" s="113">
        <f>'2017'!R17</f>
        <v>59710000</v>
      </c>
      <c r="AJ17" s="112">
        <f>'2017'!S17</f>
        <v>0.3194756554307116</v>
      </c>
      <c r="AK17" s="114" t="str">
        <f>'2017'!T17</f>
        <v xml:space="preserve">Secretaria de agricultura ha apoyado a 3 organizaciones de mujeres con esta condicion, con el acompañamiento tecnico, compra de insumos y registros invima. </v>
      </c>
      <c r="AL17" s="111">
        <f>'2018'!N17</f>
        <v>30</v>
      </c>
      <c r="AM17" s="110">
        <f>'2018'!O17</f>
        <v>15</v>
      </c>
      <c r="AN17" s="112">
        <f>'2018'!P17</f>
        <v>0.5</v>
      </c>
      <c r="AO17" s="113">
        <f>'2018'!Q17</f>
        <v>140000000</v>
      </c>
      <c r="AP17" s="113">
        <f>'2018'!R17</f>
        <v>66320000</v>
      </c>
      <c r="AQ17" s="349">
        <f>'2018'!S17</f>
        <v>0.4737142857142857</v>
      </c>
      <c r="AR17" s="114" t="str">
        <f>'2018'!AB17</f>
        <v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v>
      </c>
      <c r="AS17" s="111">
        <f>'2019'!N17</f>
        <v>9</v>
      </c>
      <c r="AT17" s="110">
        <f>'2019'!O17</f>
        <v>9</v>
      </c>
      <c r="AU17" s="112">
        <f>'2019'!P17</f>
        <v>0.6</v>
      </c>
      <c r="AV17" s="113">
        <f>'2019'!Q17</f>
        <v>250412588</v>
      </c>
      <c r="AW17" s="113">
        <f>'2019'!R17</f>
        <v>25400000</v>
      </c>
      <c r="AX17" s="112" t="e">
        <f>'2019'!#REF!</f>
        <v>#REF!</v>
      </c>
      <c r="AY17" s="357" t="str">
        <f>'2019'!S17</f>
        <v>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v>
      </c>
      <c r="AZ17" s="358">
        <f>'2020'!N17</f>
        <v>30</v>
      </c>
      <c r="BA17" s="365">
        <f>'2020'!O17</f>
        <v>15</v>
      </c>
      <c r="BB17" s="349">
        <f>'2020'!P17</f>
        <v>0.5</v>
      </c>
      <c r="BC17" s="367">
        <f>'2020'!Q17</f>
        <v>0</v>
      </c>
      <c r="BD17" s="367">
        <f>'2020'!R17</f>
        <v>0</v>
      </c>
      <c r="BE17" s="349">
        <f>'2020'!S17</f>
        <v>0</v>
      </c>
      <c r="BF17" s="363" t="s">
        <v>1410</v>
      </c>
      <c r="BG17" s="472">
        <v>0</v>
      </c>
      <c r="BH17" s="477">
        <v>0</v>
      </c>
      <c r="BI17" s="479">
        <v>0</v>
      </c>
      <c r="BJ17" s="489">
        <v>130000000</v>
      </c>
      <c r="BK17" s="174">
        <v>0</v>
      </c>
      <c r="BL17" s="479">
        <v>0</v>
      </c>
      <c r="BM17" s="709"/>
      <c r="BN17" s="713">
        <v>0</v>
      </c>
      <c r="BO17" s="718">
        <v>0</v>
      </c>
      <c r="BP17" s="479">
        <v>0</v>
      </c>
      <c r="BQ17" s="727">
        <v>0</v>
      </c>
      <c r="BR17" s="728">
        <v>0</v>
      </c>
      <c r="BS17" s="479">
        <v>0</v>
      </c>
      <c r="BT17" s="38" t="s">
        <v>2905</v>
      </c>
      <c r="BU17" s="710"/>
      <c r="BV17" s="917">
        <v>0.8</v>
      </c>
      <c r="BW17" s="934">
        <v>0</v>
      </c>
      <c r="BX17" s="927">
        <v>0</v>
      </c>
      <c r="BY17" s="937"/>
      <c r="BZ17" s="939"/>
      <c r="CA17" s="831"/>
      <c r="CB17" s="990" t="s">
        <v>2962</v>
      </c>
    </row>
    <row r="18" spans="1:80" ht="60" customHeight="1" x14ac:dyDescent="0.25">
      <c r="A18" s="1038"/>
      <c r="B18" s="1023"/>
      <c r="C18" s="1027" t="s">
        <v>79</v>
      </c>
      <c r="D18" s="194">
        <v>15</v>
      </c>
      <c r="E18" s="904" t="s">
        <v>80</v>
      </c>
      <c r="F18" s="11" t="s">
        <v>81</v>
      </c>
      <c r="G18" s="11" t="s">
        <v>82</v>
      </c>
      <c r="H18" s="11" t="s">
        <v>83</v>
      </c>
      <c r="I18" s="31" t="s">
        <v>84</v>
      </c>
      <c r="J18" s="1038" t="s">
        <v>233</v>
      </c>
      <c r="K18" s="1023" t="s">
        <v>234</v>
      </c>
      <c r="L18" s="1039">
        <v>197</v>
      </c>
      <c r="M18" s="1036" t="s">
        <v>217</v>
      </c>
      <c r="N18" s="425">
        <v>1</v>
      </c>
      <c r="O18" s="782">
        <v>1</v>
      </c>
      <c r="P18" s="355">
        <v>1</v>
      </c>
      <c r="Q18" s="46">
        <f>'2015'!O18</f>
        <v>0</v>
      </c>
      <c r="R18" s="47">
        <f>'2015'!P18</f>
        <v>0</v>
      </c>
      <c r="S18" s="48">
        <f>'2015'!Q18</f>
        <v>0</v>
      </c>
      <c r="T18" s="49">
        <f>'2015'!R18</f>
        <v>0</v>
      </c>
      <c r="U18" s="49">
        <f>'2015'!S18</f>
        <v>0</v>
      </c>
      <c r="V18" s="48">
        <f>'2015'!T18</f>
        <v>0</v>
      </c>
      <c r="W18" s="50" t="str">
        <f>'2015'!U18</f>
        <v>ND</v>
      </c>
      <c r="X18" s="111">
        <f>'2016'!N18</f>
        <v>0.1</v>
      </c>
      <c r="Y18" s="110">
        <f>'2016'!O18</f>
        <v>0.05</v>
      </c>
      <c r="Z18" s="112">
        <f>'2016'!P18</f>
        <v>0.5</v>
      </c>
      <c r="AA18" s="113">
        <f>'2016'!Q18</f>
        <v>0</v>
      </c>
      <c r="AB18" s="113">
        <f>'2016'!R18</f>
        <v>0</v>
      </c>
      <c r="AC18" s="112">
        <f>'2016'!S18</f>
        <v>0</v>
      </c>
      <c r="AD18" s="114" t="str">
        <f>'2016'!T18</f>
        <v xml:space="preserve">Este programa esta en cabeza del SENA: 1. Mujeres capacitadas en  formacion complementaria en tics , diferentes poblaciones 2,059 Mujeres.    2. Muejeres capacitadas en formacion tecnica 35 Muejres .    3. Mujeres capacitadas en formacion tecnologica 6 Mujeres. </v>
      </c>
      <c r="AE18" s="111">
        <f>'2017'!N18</f>
        <v>0.1</v>
      </c>
      <c r="AF18" s="110">
        <f>'2017'!O18</f>
        <v>0.08</v>
      </c>
      <c r="AG18" s="112">
        <f>'2017'!P18</f>
        <v>0.79999999999999993</v>
      </c>
      <c r="AH18" s="113">
        <f>'2017'!Q18</f>
        <v>82000000</v>
      </c>
      <c r="AI18" s="113">
        <f>'2017'!R18</f>
        <v>6570000</v>
      </c>
      <c r="AJ18" s="112">
        <f>'2017'!S18</f>
        <v>8.0121951219512197E-2</v>
      </c>
      <c r="AK18" s="114" t="str">
        <f>'2017'!T18</f>
        <v>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v>
      </c>
      <c r="AL18" s="111">
        <f>'2018'!N18</f>
        <v>1</v>
      </c>
      <c r="AM18" s="110">
        <f>'2018'!O18</f>
        <v>0.2</v>
      </c>
      <c r="AN18" s="112">
        <f>'2018'!P18</f>
        <v>0.2</v>
      </c>
      <c r="AO18" s="113">
        <f>'2018'!Q18</f>
        <v>69300000</v>
      </c>
      <c r="AP18" s="113">
        <f>'2018'!R18</f>
        <v>59520000</v>
      </c>
      <c r="AQ18" s="349">
        <f>'2018'!S18</f>
        <v>0.8588744588744589</v>
      </c>
      <c r="AR18" s="114" t="str">
        <f>'2018'!AB18</f>
        <v>A la fecha el ministerio de trabajo no ha reportado información. Frente a este punto se cuenta con la evidencia del envío de solicitud de información que de manera reiterada se ha realizado, al igual que a la Cámara de Comercio</v>
      </c>
      <c r="AS18" s="111">
        <f>'2019'!N18</f>
        <v>1</v>
      </c>
      <c r="AT18" s="110">
        <f>'2019'!O18</f>
        <v>1</v>
      </c>
      <c r="AU18" s="112">
        <f>'2019'!P18</f>
        <v>0.7</v>
      </c>
      <c r="AV18" s="113">
        <f>'2019'!Q18</f>
        <v>45299000</v>
      </c>
      <c r="AW18" s="113">
        <f>'2019'!R18</f>
        <v>37501000</v>
      </c>
      <c r="AX18" s="112" t="e">
        <f>'2019'!#REF!</f>
        <v>#REF!</v>
      </c>
      <c r="AY18" s="357" t="str">
        <f>'2019'!S18</f>
        <v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v>
      </c>
      <c r="AZ18" s="358">
        <f>'2020'!N18</f>
        <v>1</v>
      </c>
      <c r="BA18" s="358">
        <f>'2020'!O18</f>
        <v>0.2</v>
      </c>
      <c r="BB18" s="349">
        <f>'2020'!P18</f>
        <v>0.2</v>
      </c>
      <c r="BC18" s="367">
        <f>'2020'!Q18</f>
        <v>0</v>
      </c>
      <c r="BD18" s="367">
        <f>'2020'!R18</f>
        <v>0</v>
      </c>
      <c r="BE18" s="349">
        <f>'2020'!S18</f>
        <v>0</v>
      </c>
      <c r="BF18" s="1010" t="s">
        <v>1412</v>
      </c>
      <c r="BG18" s="472">
        <v>3</v>
      </c>
      <c r="BH18" s="495">
        <v>1</v>
      </c>
      <c r="BI18" s="479">
        <v>0.33329999999999999</v>
      </c>
      <c r="BJ18" s="713">
        <v>0</v>
      </c>
      <c r="BK18" s="496">
        <v>1923000</v>
      </c>
      <c r="BL18" s="479">
        <v>1</v>
      </c>
      <c r="BM18" s="26" t="s">
        <v>1583</v>
      </c>
      <c r="BN18" s="721">
        <v>1</v>
      </c>
      <c r="BO18" s="773">
        <v>1</v>
      </c>
      <c r="BP18" s="479">
        <v>1</v>
      </c>
      <c r="BQ18" s="730">
        <v>20000000</v>
      </c>
      <c r="BR18" s="730">
        <v>850000</v>
      </c>
      <c r="BS18" s="479">
        <v>0.04</v>
      </c>
      <c r="BT18" s="26" t="s">
        <v>2842</v>
      </c>
      <c r="BU18" s="26"/>
      <c r="BV18" s="824">
        <v>1</v>
      </c>
      <c r="BW18" s="824">
        <v>1</v>
      </c>
      <c r="BX18" s="972">
        <v>1</v>
      </c>
      <c r="BY18" s="730"/>
      <c r="BZ18" s="730"/>
      <c r="CA18" s="831"/>
      <c r="CB18" s="920" t="s">
        <v>3100</v>
      </c>
    </row>
    <row r="19" spans="1:80" ht="60" customHeight="1" x14ac:dyDescent="0.25">
      <c r="A19" s="1038"/>
      <c r="B19" s="1023"/>
      <c r="C19" s="1027"/>
      <c r="D19" s="194">
        <v>16</v>
      </c>
      <c r="E19" s="904" t="s">
        <v>85</v>
      </c>
      <c r="F19" s="11" t="s">
        <v>86</v>
      </c>
      <c r="G19" s="11" t="s">
        <v>291</v>
      </c>
      <c r="H19" s="11" t="s">
        <v>87</v>
      </c>
      <c r="I19" s="81" t="s">
        <v>88</v>
      </c>
      <c r="J19" s="1038"/>
      <c r="K19" s="1023"/>
      <c r="L19" s="1039"/>
      <c r="M19" s="1036"/>
      <c r="N19" s="426">
        <v>2</v>
      </c>
      <c r="O19" s="347">
        <v>2</v>
      </c>
      <c r="P19" s="355">
        <f>O19/N19</f>
        <v>1</v>
      </c>
      <c r="Q19" s="46" t="str">
        <f>'2015'!O19</f>
        <v>Proposicion de la implementacion del programa equipares del ministerio del trabajo desde el consejo departamental de mujeres "Lina María Ramirez Alarcón"</v>
      </c>
      <c r="R19" s="47">
        <f>'2015'!P19</f>
        <v>0</v>
      </c>
      <c r="S19" s="48">
        <f>'2015'!Q19</f>
        <v>0</v>
      </c>
      <c r="T19" s="49">
        <f>'2015'!R19</f>
        <v>0</v>
      </c>
      <c r="U19" s="49">
        <f>'2015'!S19</f>
        <v>0</v>
      </c>
      <c r="V19" s="48">
        <f>'2015'!T19</f>
        <v>0</v>
      </c>
      <c r="W19" s="50" t="str">
        <f>'2015'!U19</f>
        <v>No ha sido posible la socializacion con el Ministerio de Trabajo territorial Quindio.</v>
      </c>
      <c r="X19" s="111">
        <f>'2016'!N19</f>
        <v>2</v>
      </c>
      <c r="Y19" s="110">
        <f>'2016'!O19</f>
        <v>1</v>
      </c>
      <c r="Z19" s="112">
        <f>'2016'!P19</f>
        <v>0.5</v>
      </c>
      <c r="AA19" s="113">
        <f>'2016'!Q19</f>
        <v>0</v>
      </c>
      <c r="AB19" s="113">
        <f>'2016'!R19</f>
        <v>0</v>
      </c>
      <c r="AC19" s="112">
        <f>'2016'!S19</f>
        <v>0</v>
      </c>
      <c r="AD19" s="114" t="str">
        <f>'2016'!T19</f>
        <v>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v>
      </c>
      <c r="AE19" s="111">
        <f>'2017'!N19</f>
        <v>2E-3</v>
      </c>
      <c r="AF19" s="110">
        <f>'2017'!O19</f>
        <v>6.9999999999999999E-4</v>
      </c>
      <c r="AG19" s="112">
        <f>'2017'!P19</f>
        <v>0.35</v>
      </c>
      <c r="AH19" s="113">
        <f>'2017'!Q19</f>
        <v>0</v>
      </c>
      <c r="AI19" s="113">
        <f>'2017'!R19</f>
        <v>0</v>
      </c>
      <c r="AJ19" s="112">
        <f>'2017'!S19</f>
        <v>0</v>
      </c>
      <c r="AK19" s="114" t="str">
        <f>'2017'!T19</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19" s="111">
        <f>'2018'!N19</f>
        <v>0</v>
      </c>
      <c r="AM19" s="110">
        <f>'2018'!O19</f>
        <v>0</v>
      </c>
      <c r="AN19" s="112">
        <f>'2018'!P19</f>
        <v>0</v>
      </c>
      <c r="AO19" s="113">
        <f>'2018'!Q19</f>
        <v>0</v>
      </c>
      <c r="AP19" s="113">
        <f>'2018'!R19</f>
        <v>0</v>
      </c>
      <c r="AQ19" s="349">
        <f>'2018'!S19</f>
        <v>0</v>
      </c>
      <c r="AR19" s="114">
        <f>'2018'!AB19</f>
        <v>0</v>
      </c>
      <c r="AS19" s="111">
        <f>'2019'!N19</f>
        <v>1</v>
      </c>
      <c r="AT19" s="110">
        <f>'2019'!O19</f>
        <v>1</v>
      </c>
      <c r="AU19" s="112">
        <f>'2019'!P19</f>
        <v>0.7</v>
      </c>
      <c r="AV19" s="113">
        <f>'2019'!Q19</f>
        <v>0</v>
      </c>
      <c r="AW19" s="113">
        <f>'2019'!R19</f>
        <v>0</v>
      </c>
      <c r="AX19" s="112" t="e">
        <f>'2019'!#REF!</f>
        <v>#REF!</v>
      </c>
      <c r="AY19" s="357" t="str">
        <f>'2019'!S19</f>
        <v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v>
      </c>
      <c r="AZ19" s="358">
        <f>'2020'!N19</f>
        <v>0</v>
      </c>
      <c r="BA19" s="358">
        <f>'2020'!O19</f>
        <v>0</v>
      </c>
      <c r="BB19" s="349">
        <f>'2020'!P19</f>
        <v>0</v>
      </c>
      <c r="BC19" s="367">
        <f>'2020'!Q19</f>
        <v>0</v>
      </c>
      <c r="BD19" s="367">
        <f>'2020'!R19</f>
        <v>0</v>
      </c>
      <c r="BE19" s="349">
        <f>'2020'!S19</f>
        <v>0</v>
      </c>
      <c r="BF19" s="1011"/>
      <c r="BG19" s="472">
        <v>1</v>
      </c>
      <c r="BH19" s="495">
        <v>1</v>
      </c>
      <c r="BI19" s="479">
        <v>1</v>
      </c>
      <c r="BJ19" s="713"/>
      <c r="BK19" s="501"/>
      <c r="BL19" s="479">
        <v>0</v>
      </c>
      <c r="BM19" s="26" t="s">
        <v>2620</v>
      </c>
      <c r="BN19" s="713">
        <v>1</v>
      </c>
      <c r="BO19" s="720">
        <v>3</v>
      </c>
      <c r="BP19" s="479">
        <v>1</v>
      </c>
      <c r="BQ19" s="727">
        <v>0</v>
      </c>
      <c r="BR19" s="728">
        <v>0</v>
      </c>
      <c r="BS19" s="479">
        <v>0</v>
      </c>
      <c r="BT19" s="26" t="s">
        <v>2843</v>
      </c>
      <c r="BU19" s="26"/>
      <c r="BV19" s="921">
        <v>1</v>
      </c>
      <c r="BW19" s="940">
        <v>3</v>
      </c>
      <c r="BX19" s="925">
        <v>1</v>
      </c>
      <c r="BY19" s="924"/>
      <c r="BZ19" s="818"/>
      <c r="CA19" s="831"/>
      <c r="CB19" s="920" t="s">
        <v>3087</v>
      </c>
    </row>
    <row r="20" spans="1:80" ht="60" customHeight="1" x14ac:dyDescent="0.25">
      <c r="A20" s="1038"/>
      <c r="B20" s="1023"/>
      <c r="C20" s="1027"/>
      <c r="D20" s="194">
        <v>17</v>
      </c>
      <c r="E20" s="904" t="s">
        <v>89</v>
      </c>
      <c r="F20" s="11" t="s">
        <v>90</v>
      </c>
      <c r="G20" s="11" t="s">
        <v>91</v>
      </c>
      <c r="H20" s="11" t="s">
        <v>87</v>
      </c>
      <c r="I20" s="81" t="s">
        <v>92</v>
      </c>
      <c r="J20" s="1038"/>
      <c r="K20" s="1023"/>
      <c r="L20" s="1039"/>
      <c r="M20" s="1036"/>
      <c r="N20" s="426">
        <v>1</v>
      </c>
      <c r="O20" s="347">
        <v>1</v>
      </c>
      <c r="P20" s="355">
        <v>1</v>
      </c>
      <c r="Q20" s="46">
        <f>'2015'!O20</f>
        <v>0</v>
      </c>
      <c r="R20" s="47">
        <f>'2015'!P20</f>
        <v>0</v>
      </c>
      <c r="S20" s="48">
        <f>'2015'!Q20</f>
        <v>0</v>
      </c>
      <c r="T20" s="49">
        <f>'2015'!R20</f>
        <v>0</v>
      </c>
      <c r="U20" s="49">
        <f>'2015'!S20</f>
        <v>0</v>
      </c>
      <c r="V20" s="48">
        <f>'2015'!T20</f>
        <v>0</v>
      </c>
      <c r="W20" s="50" t="str">
        <f>'2015'!U20</f>
        <v>ND</v>
      </c>
      <c r="X20" s="111">
        <f>'2016'!N20</f>
        <v>1</v>
      </c>
      <c r="Y20" s="110">
        <f>'2016'!O20</f>
        <v>0.5</v>
      </c>
      <c r="Z20" s="112">
        <f>'2016'!P20</f>
        <v>0.5</v>
      </c>
      <c r="AA20" s="113">
        <f>'2016'!Q20</f>
        <v>0</v>
      </c>
      <c r="AB20" s="113">
        <f>'2016'!R20</f>
        <v>0</v>
      </c>
      <c r="AC20" s="112">
        <f>'2016'!S20</f>
        <v>0</v>
      </c>
      <c r="AD20" s="114" t="str">
        <f>'2016'!T20</f>
        <v>se establecio dialogos con el ministerio de trabajo para promover  estrategias de acompañamiento en empresas privadas y públicas, que cierren las brechas de género en cuanto al acceso al pleno empleo y condiciones de igualdad salarial.</v>
      </c>
      <c r="AE20" s="111">
        <f>'2017'!N20</f>
        <v>1E-3</v>
      </c>
      <c r="AF20" s="110">
        <f>'2017'!O20</f>
        <v>2.9999999999999997E-4</v>
      </c>
      <c r="AG20" s="112">
        <f>'2017'!P20</f>
        <v>0.3</v>
      </c>
      <c r="AH20" s="113">
        <f>'2017'!Q20</f>
        <v>0</v>
      </c>
      <c r="AI20" s="113">
        <f>'2017'!R20</f>
        <v>0</v>
      </c>
      <c r="AJ20" s="112">
        <f>'2017'!S20</f>
        <v>0</v>
      </c>
      <c r="AK20" s="114" t="str">
        <f>'2017'!T20</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20" s="111">
        <f>'2018'!N20</f>
        <v>0</v>
      </c>
      <c r="AM20" s="110">
        <f>'2018'!O20</f>
        <v>0</v>
      </c>
      <c r="AN20" s="112">
        <f>'2018'!P20</f>
        <v>0</v>
      </c>
      <c r="AO20" s="113">
        <f>'2018'!Q20</f>
        <v>0</v>
      </c>
      <c r="AP20" s="113">
        <f>'2018'!R20</f>
        <v>0</v>
      </c>
      <c r="AQ20" s="349">
        <f>'2018'!S20</f>
        <v>0</v>
      </c>
      <c r="AR20" s="114">
        <f>'2018'!AB20</f>
        <v>0</v>
      </c>
      <c r="AS20" s="111">
        <f>'2019'!N20</f>
        <v>1</v>
      </c>
      <c r="AT20" s="110">
        <f>'2019'!O20</f>
        <v>1</v>
      </c>
      <c r="AU20" s="112">
        <f>'2019'!P20</f>
        <v>0.7</v>
      </c>
      <c r="AV20" s="113">
        <f>'2019'!Q20</f>
        <v>0</v>
      </c>
      <c r="AW20" s="113">
        <f>'2019'!R20</f>
        <v>0</v>
      </c>
      <c r="AX20" s="112" t="e">
        <f>'2019'!#REF!</f>
        <v>#REF!</v>
      </c>
      <c r="AY20" s="357" t="str">
        <f>'2019'!S20</f>
        <v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v>
      </c>
      <c r="AZ20" s="358">
        <f>'2020'!N20</f>
        <v>0</v>
      </c>
      <c r="BA20" s="358">
        <f>'2020'!O20</f>
        <v>0</v>
      </c>
      <c r="BB20" s="349">
        <f>'2020'!P20</f>
        <v>0</v>
      </c>
      <c r="BC20" s="367">
        <f>'2020'!Q20</f>
        <v>0</v>
      </c>
      <c r="BD20" s="367">
        <f>'2020'!R20</f>
        <v>0</v>
      </c>
      <c r="BE20" s="349">
        <f>'2020'!S20</f>
        <v>0</v>
      </c>
      <c r="BF20" s="1012"/>
      <c r="BG20" s="472">
        <v>1</v>
      </c>
      <c r="BH20" s="495">
        <v>1</v>
      </c>
      <c r="BI20" s="506">
        <v>1</v>
      </c>
      <c r="BJ20" s="713"/>
      <c r="BK20" s="501"/>
      <c r="BL20" s="506">
        <v>0</v>
      </c>
      <c r="BM20" s="26" t="s">
        <v>2621</v>
      </c>
      <c r="BN20" s="713">
        <v>1</v>
      </c>
      <c r="BO20" s="720">
        <v>2</v>
      </c>
      <c r="BP20" s="506">
        <v>1</v>
      </c>
      <c r="BQ20" s="727">
        <v>0</v>
      </c>
      <c r="BR20" s="728">
        <v>0</v>
      </c>
      <c r="BS20" s="506">
        <v>0</v>
      </c>
      <c r="BT20" s="26" t="s">
        <v>2844</v>
      </c>
      <c r="BU20" s="26"/>
      <c r="BV20" s="921">
        <v>1</v>
      </c>
      <c r="BW20" s="940">
        <v>2</v>
      </c>
      <c r="BX20" s="925">
        <v>1</v>
      </c>
      <c r="BY20" s="924"/>
      <c r="BZ20" s="818"/>
      <c r="CA20" s="831"/>
      <c r="CB20" s="920" t="s">
        <v>2844</v>
      </c>
    </row>
    <row r="21" spans="1:80" ht="60" customHeight="1" x14ac:dyDescent="0.25">
      <c r="A21" s="1038"/>
      <c r="B21" s="1023"/>
      <c r="C21" s="1027"/>
      <c r="D21" s="194">
        <v>18</v>
      </c>
      <c r="E21" s="904" t="s">
        <v>93</v>
      </c>
      <c r="F21" s="11" t="s">
        <v>94</v>
      </c>
      <c r="G21" s="11" t="s">
        <v>95</v>
      </c>
      <c r="H21" s="12" t="s">
        <v>96</v>
      </c>
      <c r="I21" s="81" t="s">
        <v>97</v>
      </c>
      <c r="J21" s="42" t="s">
        <v>96</v>
      </c>
      <c r="K21" s="12" t="s">
        <v>96</v>
      </c>
      <c r="L21" s="12" t="s">
        <v>96</v>
      </c>
      <c r="M21" s="415" t="s">
        <v>96</v>
      </c>
      <c r="N21" s="425">
        <v>0.9</v>
      </c>
      <c r="O21" s="782">
        <v>1</v>
      </c>
      <c r="P21" s="355">
        <v>1</v>
      </c>
      <c r="Q21" s="46">
        <f>'2015'!O21</f>
        <v>0.5</v>
      </c>
      <c r="R21" s="47">
        <f>'2015'!P21</f>
        <v>0.5</v>
      </c>
      <c r="S21" s="479">
        <f>'2015'!Q21</f>
        <v>1</v>
      </c>
      <c r="T21" s="49">
        <f>'2015'!R21</f>
        <v>23650000</v>
      </c>
      <c r="U21" s="49">
        <f>'2015'!S21</f>
        <v>16666666</v>
      </c>
      <c r="V21" s="48">
        <f>'2015'!T21</f>
        <v>0.70472160676532769</v>
      </c>
      <c r="W21" s="50" t="str">
        <f>'2015'!U21</f>
        <v>Desde la secretaria de turismo se hanGenerado capacidades laborales en las familias del programa RED UNIDOS.</v>
      </c>
      <c r="X21" s="111">
        <f>'2016'!N21</f>
        <v>0.09</v>
      </c>
      <c r="Y21" s="110">
        <f>'2016'!O21</f>
        <v>0.09</v>
      </c>
      <c r="Z21" s="112">
        <f>'2016'!P21</f>
        <v>1</v>
      </c>
      <c r="AA21" s="113">
        <f>'2016'!Q21</f>
        <v>0</v>
      </c>
      <c r="AB21" s="113">
        <f>'2016'!R21</f>
        <v>0</v>
      </c>
      <c r="AC21" s="112">
        <f>'2016'!S21</f>
        <v>0</v>
      </c>
      <c r="AD21" s="114" t="str">
        <f>'2016'!T21</f>
        <v xml:space="preserve">Se ha Incentivado las capacidades laborales de las mujeres cabeza de familia viculadas  al programa RED UNIDOS a traves de los diferentes instituciones y dependencias de la gobernacion. </v>
      </c>
      <c r="AE21" s="111">
        <f>'2017'!N21</f>
        <v>0.09</v>
      </c>
      <c r="AF21" s="110">
        <f>'2017'!O21</f>
        <v>0.09</v>
      </c>
      <c r="AG21" s="112">
        <f>'2017'!P21</f>
        <v>1</v>
      </c>
      <c r="AH21" s="113" t="str">
        <f>'2017'!Q21</f>
        <v>PENDIENTE</v>
      </c>
      <c r="AI21" s="113" t="str">
        <f>'2017'!R21</f>
        <v>PENDIENTE</v>
      </c>
      <c r="AJ21" s="112">
        <f>'2017'!S21</f>
        <v>0</v>
      </c>
      <c r="AK21" s="114" t="str">
        <f>'2017'!T21</f>
        <v>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v>
      </c>
      <c r="AL21" s="111">
        <f>'2018'!N21</f>
        <v>600</v>
      </c>
      <c r="AM21" s="110">
        <f>'2018'!O21</f>
        <v>139</v>
      </c>
      <c r="AN21" s="112">
        <f>'2018'!P21</f>
        <v>0.23166666666666666</v>
      </c>
      <c r="AO21" s="113">
        <f>'2018'!Q21</f>
        <v>28000000</v>
      </c>
      <c r="AP21" s="113">
        <f>'2018'!R21</f>
        <v>26620000</v>
      </c>
      <c r="AQ21" s="349">
        <f>'2018'!S21</f>
        <v>0.95071428571428573</v>
      </c>
      <c r="AR21" s="114" t="str">
        <f>'2018'!AB21</f>
        <v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v>
      </c>
      <c r="AS21" s="111">
        <f>'2019'!N21</f>
        <v>0</v>
      </c>
      <c r="AT21" s="110">
        <f>'2019'!O21</f>
        <v>0</v>
      </c>
      <c r="AU21" s="112">
        <f>'2019'!P21</f>
        <v>0</v>
      </c>
      <c r="AV21" s="113">
        <f>'2019'!Q21</f>
        <v>0</v>
      </c>
      <c r="AW21" s="113" t="e">
        <f>'2019'!R21</f>
        <v>#REF!</v>
      </c>
      <c r="AX21" s="112" t="e">
        <f>'2019'!#REF!</f>
        <v>#REF!</v>
      </c>
      <c r="AY21" s="357" t="str">
        <f>'2019'!S21</f>
        <v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v>
      </c>
      <c r="AZ21" s="358">
        <f>'2020'!N21</f>
        <v>600</v>
      </c>
      <c r="BA21" s="365">
        <f>'2020'!O21</f>
        <v>139</v>
      </c>
      <c r="BB21" s="349">
        <f>'2020'!P21</f>
        <v>0.23166666666666666</v>
      </c>
      <c r="BC21" s="367">
        <f>'2020'!Q21</f>
        <v>0</v>
      </c>
      <c r="BD21" s="367">
        <f>'2020'!R21</f>
        <v>0</v>
      </c>
      <c r="BE21" s="349">
        <f>'2020'!S21</f>
        <v>0</v>
      </c>
      <c r="BF21" s="363" t="s">
        <v>1420</v>
      </c>
      <c r="BG21" s="472">
        <v>0</v>
      </c>
      <c r="BH21" s="477">
        <v>0</v>
      </c>
      <c r="BI21" s="479">
        <v>0</v>
      </c>
      <c r="BJ21" s="178">
        <v>0</v>
      </c>
      <c r="BK21" s="174">
        <v>0</v>
      </c>
      <c r="BL21" s="479">
        <v>0</v>
      </c>
      <c r="BM21" s="710"/>
      <c r="BN21" s="713">
        <v>0</v>
      </c>
      <c r="BO21" s="718">
        <v>0</v>
      </c>
      <c r="BP21" s="479">
        <v>0</v>
      </c>
      <c r="BQ21" s="727">
        <v>0</v>
      </c>
      <c r="BR21" s="728">
        <v>0</v>
      </c>
      <c r="BS21" s="479">
        <v>0</v>
      </c>
      <c r="BT21" s="38" t="s">
        <v>2905</v>
      </c>
      <c r="BU21" s="26"/>
      <c r="BV21" s="917">
        <v>0.9</v>
      </c>
      <c r="BW21" s="934">
        <v>0</v>
      </c>
      <c r="BX21" s="927">
        <v>0</v>
      </c>
      <c r="BY21" s="941"/>
      <c r="BZ21" s="939"/>
      <c r="CA21" s="831"/>
      <c r="CB21" s="920" t="s">
        <v>3042</v>
      </c>
    </row>
    <row r="22" spans="1:80" ht="205.5" customHeight="1" x14ac:dyDescent="0.25">
      <c r="A22" s="1038"/>
      <c r="B22" s="1023"/>
      <c r="C22" s="1027"/>
      <c r="D22" s="852">
        <v>19</v>
      </c>
      <c r="E22" s="904" t="s">
        <v>98</v>
      </c>
      <c r="F22" s="843" t="s">
        <v>99</v>
      </c>
      <c r="G22" s="843" t="s">
        <v>100</v>
      </c>
      <c r="H22" s="843" t="s">
        <v>101</v>
      </c>
      <c r="I22" s="81" t="s">
        <v>102</v>
      </c>
      <c r="J22" s="840" t="s">
        <v>233</v>
      </c>
      <c r="K22" s="834" t="s">
        <v>234</v>
      </c>
      <c r="L22" s="844">
        <v>192</v>
      </c>
      <c r="M22" s="842" t="s">
        <v>235</v>
      </c>
      <c r="N22" s="841">
        <v>1</v>
      </c>
      <c r="O22" s="838">
        <v>0</v>
      </c>
      <c r="P22" s="354">
        <v>0</v>
      </c>
      <c r="Q22" s="837" t="str">
        <f>'2015'!O22</f>
        <v>Implementacion del plan de acompañamiento al ciudadano migrante (el que sale y el que retorna)</v>
      </c>
      <c r="R22" s="838">
        <f>'2015'!P22</f>
        <v>0.8</v>
      </c>
      <c r="S22" s="469">
        <f>'2015'!Q22</f>
        <v>0.8</v>
      </c>
      <c r="T22" s="835">
        <f>'2015'!R22</f>
        <v>5363333</v>
      </c>
      <c r="U22" s="835">
        <f>'2015'!S22</f>
        <v>5209430.07</v>
      </c>
      <c r="V22" s="836">
        <f>'2015'!T22</f>
        <v>0.97130461039804916</v>
      </c>
      <c r="W22" s="839" t="str">
        <f>'2015'!U22</f>
        <v>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v>
      </c>
      <c r="X22" s="837">
        <f>'2016'!N22</f>
        <v>0.1</v>
      </c>
      <c r="Y22" s="838">
        <f>'2016'!O22</f>
        <v>0.1</v>
      </c>
      <c r="Z22" s="836">
        <f>'2016'!P22</f>
        <v>1</v>
      </c>
      <c r="AA22" s="835">
        <f>'2016'!Q22</f>
        <v>30756666</v>
      </c>
      <c r="AB22" s="835">
        <f>'2016'!R22</f>
        <v>30756666</v>
      </c>
      <c r="AC22" s="836">
        <f>'2016'!S22</f>
        <v>1</v>
      </c>
      <c r="AD22" s="839" t="str">
        <f>'2016'!T22</f>
        <v xml:space="preserve">se Implemento   un  programa  departamental para la atención y acompañamiento a la población migrante,   y de repatriación .  </v>
      </c>
      <c r="AE22" s="837">
        <f>'2017'!N22</f>
        <v>0.1</v>
      </c>
      <c r="AF22" s="838">
        <f>'2017'!O22</f>
        <v>0.1</v>
      </c>
      <c r="AG22" s="836">
        <f>'2017'!P22</f>
        <v>1</v>
      </c>
      <c r="AH22" s="835">
        <f>'2017'!Q22</f>
        <v>82000000</v>
      </c>
      <c r="AI22" s="835">
        <f>'2017'!R22</f>
        <v>6570000</v>
      </c>
      <c r="AJ22" s="836">
        <f>'2017'!S22</f>
        <v>8.0121951219512197E-2</v>
      </c>
      <c r="AK22" s="839" t="str">
        <f>'2017'!T22</f>
        <v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v>
      </c>
      <c r="AL22" s="837">
        <f>'2018'!N22</f>
        <v>1</v>
      </c>
      <c r="AM22" s="838">
        <f>'2018'!O22</f>
        <v>0.25</v>
      </c>
      <c r="AN22" s="836">
        <f>'2018'!P22</f>
        <v>0.25</v>
      </c>
      <c r="AO22" s="835">
        <f>'2018'!Q22</f>
        <v>80000000</v>
      </c>
      <c r="AP22" s="835">
        <f>'2018'!R22</f>
        <v>20280000</v>
      </c>
      <c r="AQ22" s="836">
        <f>'2018'!S22</f>
        <v>0.2535</v>
      </c>
      <c r="AR22" s="839" t="str">
        <f>'2018'!AB22</f>
        <v>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v>
      </c>
      <c r="AS22" s="837">
        <f>'2019'!N22</f>
        <v>1</v>
      </c>
      <c r="AT22" s="838">
        <f>'2019'!O22</f>
        <v>1</v>
      </c>
      <c r="AU22" s="836">
        <f>'2019'!P22</f>
        <v>0.7</v>
      </c>
      <c r="AV22" s="835">
        <f>'2019'!Q22</f>
        <v>44500000</v>
      </c>
      <c r="AW22" s="835">
        <f>'2019'!R22</f>
        <v>5596000</v>
      </c>
      <c r="AX22" s="836" t="e">
        <f>'2019'!#REF!</f>
        <v>#REF!</v>
      </c>
      <c r="AY22" s="357" t="str">
        <f>'2019'!S22</f>
        <v>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v>
      </c>
      <c r="AZ22" s="846">
        <f>'2020'!N22</f>
        <v>1</v>
      </c>
      <c r="BA22" s="846">
        <f>'2020'!O22</f>
        <v>0.25</v>
      </c>
      <c r="BB22" s="836">
        <f>'2020'!P22</f>
        <v>0.25</v>
      </c>
      <c r="BC22" s="367">
        <f>'2020'!Q22</f>
        <v>0</v>
      </c>
      <c r="BD22" s="367">
        <f>'2020'!R22</f>
        <v>0</v>
      </c>
      <c r="BE22" s="836">
        <f>'2020'!S22</f>
        <v>0</v>
      </c>
      <c r="BF22" s="843" t="s">
        <v>1420</v>
      </c>
      <c r="BG22" s="848">
        <v>0</v>
      </c>
      <c r="BH22" s="854">
        <v>0</v>
      </c>
      <c r="BI22" s="469">
        <v>0</v>
      </c>
      <c r="BJ22" s="397">
        <v>0</v>
      </c>
      <c r="BK22" s="397">
        <v>0</v>
      </c>
      <c r="BL22" s="469">
        <v>0</v>
      </c>
      <c r="BM22" s="843"/>
      <c r="BN22" s="847">
        <v>0</v>
      </c>
      <c r="BO22" s="855">
        <v>0</v>
      </c>
      <c r="BP22" s="469">
        <v>0</v>
      </c>
      <c r="BQ22" s="856">
        <v>0</v>
      </c>
      <c r="BR22" s="730">
        <v>0</v>
      </c>
      <c r="BS22" s="469">
        <v>0</v>
      </c>
      <c r="BT22" s="38" t="s">
        <v>2905</v>
      </c>
      <c r="BU22" s="834" t="s">
        <v>1393</v>
      </c>
      <c r="BV22" s="921">
        <v>1</v>
      </c>
      <c r="BW22" s="950">
        <v>0</v>
      </c>
      <c r="BX22" s="927">
        <v>0</v>
      </c>
      <c r="BY22" s="942"/>
      <c r="BZ22" s="942"/>
      <c r="CA22" s="831"/>
      <c r="CB22" s="990" t="s">
        <v>3050</v>
      </c>
    </row>
    <row r="23" spans="1:80" ht="150.75" customHeight="1" x14ac:dyDescent="0.25">
      <c r="A23" s="1038"/>
      <c r="B23" s="1023"/>
      <c r="C23" s="1027"/>
      <c r="D23" s="194">
        <v>20</v>
      </c>
      <c r="E23" s="904" t="s">
        <v>103</v>
      </c>
      <c r="F23" s="11" t="s">
        <v>104</v>
      </c>
      <c r="G23" s="11" t="s">
        <v>105</v>
      </c>
      <c r="H23" s="11" t="s">
        <v>106</v>
      </c>
      <c r="I23" s="31" t="s">
        <v>107</v>
      </c>
      <c r="J23" s="42" t="s">
        <v>96</v>
      </c>
      <c r="K23" s="12" t="s">
        <v>96</v>
      </c>
      <c r="L23" s="12" t="s">
        <v>96</v>
      </c>
      <c r="M23" s="415" t="s">
        <v>96</v>
      </c>
      <c r="N23" s="865">
        <v>1</v>
      </c>
      <c r="O23" s="861">
        <v>0</v>
      </c>
      <c r="P23" s="354">
        <v>0</v>
      </c>
      <c r="Q23" s="46">
        <v>0</v>
      </c>
      <c r="R23" s="47">
        <f>'2015'!P23</f>
        <v>0</v>
      </c>
      <c r="S23" s="479">
        <f>'2015'!Q23</f>
        <v>0</v>
      </c>
      <c r="T23" s="49">
        <f>'2015'!R23</f>
        <v>0</v>
      </c>
      <c r="U23" s="49">
        <f>'2015'!S23</f>
        <v>0</v>
      </c>
      <c r="V23" s="48">
        <f>'2015'!T23</f>
        <v>0</v>
      </c>
      <c r="W23" s="50" t="str">
        <f>'2015'!U23</f>
        <v>ND</v>
      </c>
      <c r="X23" s="111">
        <f>'2016'!N23</f>
        <v>0.1</v>
      </c>
      <c r="Y23" s="110">
        <f>'2016'!O23</f>
        <v>0</v>
      </c>
      <c r="Z23" s="112">
        <f>'2016'!P23</f>
        <v>0</v>
      </c>
      <c r="AA23" s="113">
        <f>'2016'!Q23</f>
        <v>0</v>
      </c>
      <c r="AB23" s="113">
        <f>'2016'!R23</f>
        <v>0</v>
      </c>
      <c r="AC23" s="112">
        <f>'2016'!S23</f>
        <v>0</v>
      </c>
      <c r="AD23" s="114" t="str">
        <f>'2016'!T23</f>
        <v xml:space="preserve">No reporta informacion </v>
      </c>
      <c r="AE23" s="111">
        <f>'2017'!N23</f>
        <v>0.1</v>
      </c>
      <c r="AF23" s="110">
        <f>'2017'!O23</f>
        <v>0</v>
      </c>
      <c r="AG23" s="112">
        <f>'2017'!P23</f>
        <v>0</v>
      </c>
      <c r="AH23" s="113" t="str">
        <f>'2017'!Q23</f>
        <v>PENDIENTE</v>
      </c>
      <c r="AI23" s="113" t="str">
        <f>'2017'!R23</f>
        <v>PENDIENTE</v>
      </c>
      <c r="AJ23" s="112">
        <f>'2017'!S23</f>
        <v>0</v>
      </c>
      <c r="AK23" s="114">
        <f>'2017'!T23</f>
        <v>0</v>
      </c>
      <c r="AL23" s="111">
        <f>'2018'!N23</f>
        <v>1</v>
      </c>
      <c r="AM23" s="110">
        <f>'2018'!O23</f>
        <v>0</v>
      </c>
      <c r="AN23" s="112">
        <f>'2018'!P23</f>
        <v>0</v>
      </c>
      <c r="AO23" s="113" t="str">
        <f>'2018'!Q23</f>
        <v>-</v>
      </c>
      <c r="AP23" s="113" t="str">
        <f>'2018'!R23</f>
        <v>-</v>
      </c>
      <c r="AQ23" s="349" t="e">
        <f>'2018'!S23</f>
        <v>#VALUE!</v>
      </c>
      <c r="AR23" s="114" t="str">
        <f>'2018'!AB23</f>
        <v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v>
      </c>
      <c r="AS23" s="111">
        <f>'2019'!N23</f>
        <v>0</v>
      </c>
      <c r="AT23" s="110">
        <f>'2019'!O23</f>
        <v>0</v>
      </c>
      <c r="AU23" s="112">
        <f>'2019'!P23</f>
        <v>0.7</v>
      </c>
      <c r="AV23" s="113">
        <f>'2019'!Q23</f>
        <v>0</v>
      </c>
      <c r="AW23" s="113" t="e">
        <f>'2019'!R23</f>
        <v>#REF!</v>
      </c>
      <c r="AX23" s="112" t="e">
        <f>'2019'!#REF!</f>
        <v>#REF!</v>
      </c>
      <c r="AY23" s="357"/>
      <c r="AZ23" s="358">
        <f>'2020'!N23</f>
        <v>1</v>
      </c>
      <c r="BA23" s="358">
        <f>'2020'!O23</f>
        <v>0</v>
      </c>
      <c r="BB23" s="349">
        <f>'2020'!P23</f>
        <v>0</v>
      </c>
      <c r="BC23" s="367" t="str">
        <f>'2020'!Q23</f>
        <v>-</v>
      </c>
      <c r="BD23" s="367" t="str">
        <f>'2020'!R23</f>
        <v>-</v>
      </c>
      <c r="BE23" s="349">
        <f>'2020'!S23</f>
        <v>0</v>
      </c>
      <c r="BF23" s="363" t="s">
        <v>1420</v>
      </c>
      <c r="BG23" s="690">
        <v>1</v>
      </c>
      <c r="BH23" s="690">
        <v>0</v>
      </c>
      <c r="BI23" s="515">
        <v>0</v>
      </c>
      <c r="BJ23" s="511">
        <v>7692000</v>
      </c>
      <c r="BK23" s="496">
        <v>3846000</v>
      </c>
      <c r="BL23" s="479">
        <v>0.42</v>
      </c>
      <c r="BM23" s="709" t="s">
        <v>2622</v>
      </c>
      <c r="BN23" s="713">
        <v>1</v>
      </c>
      <c r="BO23" s="713">
        <v>0</v>
      </c>
      <c r="BP23" s="479">
        <v>0</v>
      </c>
      <c r="BQ23" s="727">
        <v>0</v>
      </c>
      <c r="BR23" s="728">
        <v>0</v>
      </c>
      <c r="BS23" s="479">
        <v>0</v>
      </c>
      <c r="BT23" s="38" t="s">
        <v>2903</v>
      </c>
      <c r="BU23" s="710" t="s">
        <v>1394</v>
      </c>
      <c r="BV23" s="918">
        <v>1</v>
      </c>
      <c r="BW23" s="924">
        <v>0</v>
      </c>
      <c r="BX23" s="927">
        <v>0</v>
      </c>
      <c r="BY23" s="734"/>
      <c r="BZ23" s="819"/>
      <c r="CA23" s="831"/>
      <c r="CB23" s="920" t="s">
        <v>2962</v>
      </c>
    </row>
    <row r="24" spans="1:80" ht="60" customHeight="1" x14ac:dyDescent="0.25">
      <c r="A24" s="1038"/>
      <c r="B24" s="1043" t="s">
        <v>108</v>
      </c>
      <c r="C24" s="1027" t="s">
        <v>109</v>
      </c>
      <c r="D24" s="194">
        <v>21</v>
      </c>
      <c r="E24" s="14" t="s">
        <v>110</v>
      </c>
      <c r="F24" s="11" t="s">
        <v>111</v>
      </c>
      <c r="G24" s="11" t="s">
        <v>112</v>
      </c>
      <c r="H24" s="11" t="s">
        <v>113</v>
      </c>
      <c r="I24" s="31" t="s">
        <v>114</v>
      </c>
      <c r="J24" s="42" t="s">
        <v>236</v>
      </c>
      <c r="K24" s="12" t="s">
        <v>237</v>
      </c>
      <c r="L24" s="12">
        <v>65</v>
      </c>
      <c r="M24" s="359" t="s">
        <v>238</v>
      </c>
      <c r="N24" s="425">
        <v>0.5</v>
      </c>
      <c r="O24" s="782">
        <v>1</v>
      </c>
      <c r="P24" s="355">
        <v>1</v>
      </c>
      <c r="Q24" s="46">
        <f>'2015'!O24</f>
        <v>0</v>
      </c>
      <c r="R24" s="47">
        <f>'2015'!P24</f>
        <v>0</v>
      </c>
      <c r="S24" s="479">
        <f>'2015'!Q24</f>
        <v>0</v>
      </c>
      <c r="T24" s="49">
        <f>'2015'!R24</f>
        <v>0</v>
      </c>
      <c r="U24" s="49">
        <f>'2015'!S24</f>
        <v>0</v>
      </c>
      <c r="V24" s="48">
        <f>'2015'!T24</f>
        <v>0</v>
      </c>
      <c r="W24" s="50" t="str">
        <f>'2015'!U24</f>
        <v>ND</v>
      </c>
      <c r="X24" s="111">
        <f>'2016'!N24</f>
        <v>0.05</v>
      </c>
      <c r="Y24" s="110">
        <f>'2016'!O24</f>
        <v>0.05</v>
      </c>
      <c r="Z24" s="112">
        <f>'2016'!P24</f>
        <v>1</v>
      </c>
      <c r="AA24" s="113">
        <f>'2016'!Q24</f>
        <v>40000000</v>
      </c>
      <c r="AB24" s="113">
        <f>'2016'!R24</f>
        <v>0</v>
      </c>
      <c r="AC24" s="112">
        <f>'2016'!S24</f>
        <v>0</v>
      </c>
      <c r="AD24" s="114" t="str">
        <f>'2016'!T24</f>
        <v xml:space="preserve">se viene trabajando en los comites de convivencia escolar </v>
      </c>
      <c r="AE24" s="111">
        <f>'2017'!N24</f>
        <v>0.05</v>
      </c>
      <c r="AF24" s="110">
        <f>'2017'!O24</f>
        <v>0.04</v>
      </c>
      <c r="AG24" s="112">
        <f>'2017'!P24</f>
        <v>0.79999999999999993</v>
      </c>
      <c r="AH24" s="113" t="str">
        <f>'2017'!Q24</f>
        <v>PENDIENTE</v>
      </c>
      <c r="AI24" s="113" t="str">
        <f>'2017'!R24</f>
        <v>PENDIENTE</v>
      </c>
      <c r="AJ24" s="112">
        <f>'2017'!S24</f>
        <v>0</v>
      </c>
      <c r="AK24" s="114" t="str">
        <f>'2017'!T24</f>
        <v>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v>
      </c>
      <c r="AL24" s="111">
        <f>'2018'!N24</f>
        <v>4500</v>
      </c>
      <c r="AM24" s="110">
        <f>'2018'!O24</f>
        <v>3707</v>
      </c>
      <c r="AN24" s="112">
        <f>'2018'!P24</f>
        <v>0.82377777777777783</v>
      </c>
      <c r="AO24" s="113">
        <f>'2018'!Q24</f>
        <v>7200000</v>
      </c>
      <c r="AP24" s="113">
        <f>'2018'!R24</f>
        <v>0</v>
      </c>
      <c r="AQ24" s="349">
        <f>'2018'!S24</f>
        <v>0</v>
      </c>
      <c r="AR24" s="114" t="str">
        <f>'2018'!AB24</f>
        <v xml:space="preserve">Durante el primer semestre del año 2018, se han atendido  en jornada nocturna o sabatina  3.707 personas de la población adulta, distribuidas en los 11 municipios del Departamento.
</v>
      </c>
      <c r="AS24" s="111">
        <f>'2019'!N24</f>
        <v>1</v>
      </c>
      <c r="AT24" s="110">
        <f>'2019'!O24</f>
        <v>1</v>
      </c>
      <c r="AU24" s="112">
        <f>'2019'!P24</f>
        <v>0.8</v>
      </c>
      <c r="AV24" s="113">
        <f>'2019'!Q24</f>
        <v>2210457012</v>
      </c>
      <c r="AW24" s="113">
        <f>'2019'!R24</f>
        <v>199742308</v>
      </c>
      <c r="AX24" s="112" t="e">
        <f>'2019'!#REF!</f>
        <v>#REF!</v>
      </c>
      <c r="AY24" s="357" t="str">
        <f>'2019'!S24</f>
        <v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v>
      </c>
      <c r="AZ24" s="358">
        <f>'2020'!N24</f>
        <v>4500</v>
      </c>
      <c r="BA24" s="358">
        <f>'2020'!O24</f>
        <v>3707</v>
      </c>
      <c r="BB24" s="349">
        <f>'2020'!P24</f>
        <v>0.82377777777777783</v>
      </c>
      <c r="BC24" s="367">
        <f>'2020'!Q24</f>
        <v>0</v>
      </c>
      <c r="BD24" s="367">
        <f>'2020'!R24</f>
        <v>0</v>
      </c>
      <c r="BE24" s="349">
        <f>'2020'!S24</f>
        <v>0.3</v>
      </c>
      <c r="BF24" s="363" t="s">
        <v>1403</v>
      </c>
      <c r="BG24" s="472">
        <v>1</v>
      </c>
      <c r="BH24" s="472"/>
      <c r="BI24" s="479">
        <v>0</v>
      </c>
      <c r="BJ24" s="166"/>
      <c r="BK24" s="166"/>
      <c r="BL24" s="479">
        <v>0</v>
      </c>
      <c r="BM24" s="709"/>
      <c r="BN24" s="721">
        <v>0.5</v>
      </c>
      <c r="BO24" s="713">
        <v>0</v>
      </c>
      <c r="BP24" s="479">
        <v>0</v>
      </c>
      <c r="BQ24" s="727">
        <v>0</v>
      </c>
      <c r="BR24" s="728">
        <v>0</v>
      </c>
      <c r="BS24" s="479">
        <f>BO24/BN24*1</f>
        <v>0</v>
      </c>
      <c r="BT24" s="38" t="s">
        <v>2840</v>
      </c>
      <c r="BU24" s="26"/>
      <c r="BV24" s="917">
        <v>0.5</v>
      </c>
      <c r="BW24" s="924">
        <v>0</v>
      </c>
      <c r="BX24" s="927">
        <v>0</v>
      </c>
      <c r="BY24" s="943"/>
      <c r="BZ24" s="943"/>
      <c r="CA24" s="831"/>
      <c r="CB24" s="920" t="s">
        <v>2962</v>
      </c>
    </row>
    <row r="25" spans="1:80" ht="60" customHeight="1" x14ac:dyDescent="0.25">
      <c r="A25" s="1038"/>
      <c r="B25" s="1043"/>
      <c r="C25" s="1027"/>
      <c r="D25" s="194">
        <v>22</v>
      </c>
      <c r="E25" s="904" t="s">
        <v>115</v>
      </c>
      <c r="F25" s="11" t="s">
        <v>116</v>
      </c>
      <c r="G25" s="11" t="s">
        <v>117</v>
      </c>
      <c r="H25" s="11" t="s">
        <v>118</v>
      </c>
      <c r="I25" s="31" t="s">
        <v>119</v>
      </c>
      <c r="J25" s="56" t="s">
        <v>236</v>
      </c>
      <c r="K25" s="18" t="s">
        <v>239</v>
      </c>
      <c r="L25" s="12">
        <v>85</v>
      </c>
      <c r="M25" s="359" t="s">
        <v>240</v>
      </c>
      <c r="N25" s="425">
        <v>1</v>
      </c>
      <c r="O25" s="782">
        <v>1</v>
      </c>
      <c r="P25" s="355">
        <v>1</v>
      </c>
      <c r="Q25" s="46">
        <f>'2015'!O25</f>
        <v>0</v>
      </c>
      <c r="R25" s="47">
        <f>'2015'!P25</f>
        <v>0</v>
      </c>
      <c r="S25" s="479">
        <f>'2015'!Q25</f>
        <v>0</v>
      </c>
      <c r="T25" s="49">
        <f>'2015'!R25</f>
        <v>0</v>
      </c>
      <c r="U25" s="49">
        <f>'2015'!S25</f>
        <v>0</v>
      </c>
      <c r="V25" s="48">
        <f>'2015'!T25</f>
        <v>0</v>
      </c>
      <c r="W25" s="50" t="str">
        <f>'2015'!U25</f>
        <v>ND</v>
      </c>
      <c r="X25" s="111">
        <f>'2016'!N25</f>
        <v>0.1</v>
      </c>
      <c r="Y25" s="110">
        <f>'2016'!O25</f>
        <v>0.1</v>
      </c>
      <c r="Z25" s="112">
        <f>'2016'!P25</f>
        <v>1</v>
      </c>
      <c r="AA25" s="113">
        <f>'2016'!Q25</f>
        <v>40000000</v>
      </c>
      <c r="AB25" s="113">
        <f>'2016'!R25</f>
        <v>0</v>
      </c>
      <c r="AC25" s="112">
        <f>'2016'!S25</f>
        <v>0</v>
      </c>
      <c r="AD25" s="114" t="str">
        <f>'2016'!T25</f>
        <v xml:space="preserve">se viene trabajando en los comites de convivencia escolar </v>
      </c>
      <c r="AE25" s="111">
        <f>'2017'!N25</f>
        <v>0.1</v>
      </c>
      <c r="AF25" s="110">
        <f>'2017'!O25</f>
        <v>0.05</v>
      </c>
      <c r="AG25" s="112">
        <f>'2017'!P25</f>
        <v>0.5</v>
      </c>
      <c r="AH25" s="113" t="str">
        <f>'2017'!Q25</f>
        <v>PENDIENTE</v>
      </c>
      <c r="AI25" s="113" t="str">
        <f>'2017'!R25</f>
        <v>PENDIENTE</v>
      </c>
      <c r="AJ25" s="112">
        <f>'2017'!S25</f>
        <v>0</v>
      </c>
      <c r="AK25" s="114" t="str">
        <f>'2017'!T25</f>
        <v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v>
      </c>
      <c r="AL25" s="111">
        <f>'2018'!N25</f>
        <v>26</v>
      </c>
      <c r="AM25" s="110">
        <f>'2018'!O25</f>
        <v>54</v>
      </c>
      <c r="AN25" s="112">
        <f>'2018'!P25</f>
        <v>2.0769230769230771</v>
      </c>
      <c r="AO25" s="113">
        <f>'2018'!Q25</f>
        <v>16050000</v>
      </c>
      <c r="AP25" s="113">
        <f>'2018'!R25</f>
        <v>0</v>
      </c>
      <c r="AQ25" s="349">
        <f>'2018'!S25</f>
        <v>0</v>
      </c>
      <c r="AR25" s="114" t="str">
        <f>'2018'!AB25</f>
        <v>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v>
      </c>
      <c r="AS25" s="111">
        <f>'2019'!N25</f>
        <v>1</v>
      </c>
      <c r="AT25" s="110">
        <f>'2019'!O25</f>
        <v>1</v>
      </c>
      <c r="AU25" s="112">
        <f>'2019'!P25</f>
        <v>0.8</v>
      </c>
      <c r="AV25" s="113">
        <f>'2019'!Q25</f>
        <v>0</v>
      </c>
      <c r="AW25" s="113" t="e">
        <f>'2019'!R25</f>
        <v>#REF!</v>
      </c>
      <c r="AX25" s="112" t="e">
        <f>'2019'!#REF!</f>
        <v>#REF!</v>
      </c>
      <c r="AY25" s="357" t="str">
        <f>'2019'!S25</f>
        <v>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v>
      </c>
      <c r="AZ25" s="358">
        <f>'2020'!N25</f>
        <v>26</v>
      </c>
      <c r="BA25" s="358">
        <f>'2020'!O25</f>
        <v>54</v>
      </c>
      <c r="BB25" s="349">
        <f>'2020'!P25</f>
        <v>2.0769230769230771</v>
      </c>
      <c r="BC25" s="367">
        <f>'2020'!Q25</f>
        <v>0</v>
      </c>
      <c r="BD25" s="367">
        <f>'2020'!R25</f>
        <v>0</v>
      </c>
      <c r="BE25" s="349">
        <f>'2020'!S25</f>
        <v>0.2</v>
      </c>
      <c r="BF25" s="363" t="s">
        <v>1404</v>
      </c>
      <c r="BG25" s="472">
        <v>2</v>
      </c>
      <c r="BH25" s="472">
        <v>2</v>
      </c>
      <c r="BI25" s="479">
        <v>1</v>
      </c>
      <c r="BJ25" s="174">
        <v>0</v>
      </c>
      <c r="BK25" s="166"/>
      <c r="BL25" s="479">
        <v>0</v>
      </c>
      <c r="BM25" s="709" t="s">
        <v>2623</v>
      </c>
      <c r="BN25" s="713">
        <v>2</v>
      </c>
      <c r="BO25" s="713">
        <v>0</v>
      </c>
      <c r="BP25" s="479">
        <v>0</v>
      </c>
      <c r="BQ25" s="727">
        <v>0</v>
      </c>
      <c r="BR25" s="728">
        <v>0</v>
      </c>
      <c r="BS25" s="479">
        <f>BO25/BN25*1</f>
        <v>0</v>
      </c>
      <c r="BT25" s="38" t="s">
        <v>2840</v>
      </c>
      <c r="BU25" s="26"/>
      <c r="BV25" s="921">
        <v>2</v>
      </c>
      <c r="BW25" s="921">
        <v>1</v>
      </c>
      <c r="BX25" s="909">
        <v>0.5</v>
      </c>
      <c r="BY25" s="944"/>
      <c r="BZ25" s="945"/>
      <c r="CA25" s="857">
        <v>0</v>
      </c>
      <c r="CB25" s="920" t="s">
        <v>2957</v>
      </c>
    </row>
    <row r="26" spans="1:80" ht="60" customHeight="1" x14ac:dyDescent="0.25">
      <c r="A26" s="1038"/>
      <c r="B26" s="1043"/>
      <c r="C26" s="1027"/>
      <c r="D26" s="194">
        <v>23</v>
      </c>
      <c r="E26" s="904" t="s">
        <v>120</v>
      </c>
      <c r="F26" s="11" t="s">
        <v>121</v>
      </c>
      <c r="G26" s="11" t="s">
        <v>122</v>
      </c>
      <c r="H26" s="11" t="s">
        <v>118</v>
      </c>
      <c r="I26" s="31" t="s">
        <v>123</v>
      </c>
      <c r="J26" s="42" t="s">
        <v>96</v>
      </c>
      <c r="K26" s="12" t="s">
        <v>96</v>
      </c>
      <c r="L26" s="12" t="s">
        <v>96</v>
      </c>
      <c r="M26" s="418" t="s">
        <v>241</v>
      </c>
      <c r="N26" s="425">
        <v>1</v>
      </c>
      <c r="O26" s="782">
        <v>1</v>
      </c>
      <c r="P26" s="355">
        <v>1</v>
      </c>
      <c r="Q26" s="46">
        <f>'2015'!O26</f>
        <v>0</v>
      </c>
      <c r="R26" s="47">
        <f>'2015'!P26</f>
        <v>0</v>
      </c>
      <c r="S26" s="479">
        <f>'2015'!Q26</f>
        <v>0</v>
      </c>
      <c r="T26" s="49">
        <f>'2015'!R26</f>
        <v>0</v>
      </c>
      <c r="U26" s="49">
        <f>'2015'!S26</f>
        <v>0</v>
      </c>
      <c r="V26" s="48">
        <f>'2015'!T26</f>
        <v>0</v>
      </c>
      <c r="W26" s="50" t="str">
        <f>'2015'!U26</f>
        <v>ND</v>
      </c>
      <c r="X26" s="111">
        <f>'2016'!N26</f>
        <v>0.1</v>
      </c>
      <c r="Y26" s="110">
        <f>'2016'!O26</f>
        <v>0</v>
      </c>
      <c r="Z26" s="112">
        <f>'2016'!P26</f>
        <v>0</v>
      </c>
      <c r="AA26" s="113">
        <f>'2016'!Q26</f>
        <v>0</v>
      </c>
      <c r="AB26" s="113">
        <f>'2016'!R26</f>
        <v>0</v>
      </c>
      <c r="AC26" s="112">
        <f>'2016'!S26</f>
        <v>0</v>
      </c>
      <c r="AD26" s="114" t="str">
        <f>'2016'!T26</f>
        <v xml:space="preserve">No reporta informacion </v>
      </c>
      <c r="AE26" s="111">
        <f>'2017'!N26</f>
        <v>0.1</v>
      </c>
      <c r="AF26" s="110">
        <f>'2017'!O26</f>
        <v>0.1</v>
      </c>
      <c r="AG26" s="112">
        <f>'2017'!P26</f>
        <v>1</v>
      </c>
      <c r="AH26" s="113">
        <f>'2017'!Q26</f>
        <v>3000000000</v>
      </c>
      <c r="AI26" s="113">
        <f>'2017'!R26</f>
        <v>3000000000</v>
      </c>
      <c r="AJ26" s="112">
        <f>'2017'!S26</f>
        <v>1</v>
      </c>
      <c r="AK26" s="114" t="str">
        <f>'2017'!T26</f>
        <v>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v>
      </c>
      <c r="AL26" s="111">
        <f>'2018'!N26</f>
        <v>1</v>
      </c>
      <c r="AM26" s="110">
        <f>'2018'!O26</f>
        <v>0</v>
      </c>
      <c r="AN26" s="112">
        <f>'2018'!P26</f>
        <v>0</v>
      </c>
      <c r="AO26" s="113" t="str">
        <f>'2018'!Q26</f>
        <v>-</v>
      </c>
      <c r="AP26" s="113" t="str">
        <f>'2018'!R26</f>
        <v>-</v>
      </c>
      <c r="AQ26" s="349" t="e">
        <f>'2018'!S26</f>
        <v>#VALUE!</v>
      </c>
      <c r="AR26" s="114" t="str">
        <f>'2018'!AB26</f>
        <v>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v>
      </c>
      <c r="AS26" s="111">
        <f>'2019'!N26</f>
        <v>1</v>
      </c>
      <c r="AT26" s="110">
        <f>'2019'!O26</f>
        <v>1</v>
      </c>
      <c r="AU26" s="112">
        <f>'2019'!P26</f>
        <v>0.6</v>
      </c>
      <c r="AV26" s="113">
        <f>'2019'!Q26</f>
        <v>0</v>
      </c>
      <c r="AW26" s="113" t="e">
        <f>'2019'!R26</f>
        <v>#REF!</v>
      </c>
      <c r="AX26" s="112" t="e">
        <f>'2019'!#REF!</f>
        <v>#REF!</v>
      </c>
      <c r="AY26" s="357" t="str">
        <f>'2019'!S26</f>
        <v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v>
      </c>
      <c r="AZ26" s="358">
        <f>'2020'!N26</f>
        <v>1</v>
      </c>
      <c r="BA26" s="358">
        <f>'2020'!O26</f>
        <v>0</v>
      </c>
      <c r="BB26" s="349">
        <f>'2020'!P26</f>
        <v>0</v>
      </c>
      <c r="BC26" s="367">
        <f>'2020'!Q26</f>
        <v>0</v>
      </c>
      <c r="BD26" s="367">
        <f>'2020'!R26</f>
        <v>0</v>
      </c>
      <c r="BE26" s="349">
        <f>'2020'!S26</f>
        <v>0</v>
      </c>
      <c r="BF26" s="363" t="s">
        <v>1420</v>
      </c>
      <c r="BG26" s="472">
        <v>1</v>
      </c>
      <c r="BH26" s="472">
        <v>1</v>
      </c>
      <c r="BI26" s="479">
        <v>1</v>
      </c>
      <c r="BJ26" s="713">
        <v>0</v>
      </c>
      <c r="BK26" s="473">
        <v>0</v>
      </c>
      <c r="BL26" s="479">
        <v>0</v>
      </c>
      <c r="BM26" s="709" t="s">
        <v>2624</v>
      </c>
      <c r="BN26" s="713">
        <v>1</v>
      </c>
      <c r="BO26" s="713">
        <v>0</v>
      </c>
      <c r="BP26" s="479">
        <v>0</v>
      </c>
      <c r="BQ26" s="727">
        <v>0</v>
      </c>
      <c r="BR26" s="728">
        <v>0</v>
      </c>
      <c r="BS26" s="479">
        <v>0</v>
      </c>
      <c r="BT26" s="38" t="s">
        <v>2840</v>
      </c>
      <c r="BU26" s="26"/>
      <c r="BV26" s="917">
        <v>1</v>
      </c>
      <c r="BW26" s="851">
        <v>1</v>
      </c>
      <c r="BX26" s="925">
        <v>1</v>
      </c>
      <c r="BY26" s="924"/>
      <c r="BZ26" s="735"/>
      <c r="CA26" s="831"/>
      <c r="CB26" s="920" t="s">
        <v>3033</v>
      </c>
    </row>
    <row r="27" spans="1:80" ht="72" customHeight="1" x14ac:dyDescent="0.25">
      <c r="A27" s="1038"/>
      <c r="B27" s="1043"/>
      <c r="C27" s="1027" t="s">
        <v>124</v>
      </c>
      <c r="D27" s="194">
        <v>24</v>
      </c>
      <c r="E27" s="904" t="s">
        <v>125</v>
      </c>
      <c r="F27" s="11" t="s">
        <v>126</v>
      </c>
      <c r="G27" s="11" t="s">
        <v>127</v>
      </c>
      <c r="H27" s="11" t="s">
        <v>128</v>
      </c>
      <c r="I27" s="31" t="s">
        <v>129</v>
      </c>
      <c r="J27" s="42" t="s">
        <v>242</v>
      </c>
      <c r="K27" s="12" t="s">
        <v>243</v>
      </c>
      <c r="L27" s="12">
        <v>68</v>
      </c>
      <c r="M27" s="359" t="s">
        <v>244</v>
      </c>
      <c r="N27" s="426">
        <v>2</v>
      </c>
      <c r="O27" s="347">
        <v>2</v>
      </c>
      <c r="P27" s="355">
        <v>1</v>
      </c>
      <c r="Q27" s="46">
        <f>'2015'!O27</f>
        <v>0</v>
      </c>
      <c r="R27" s="47">
        <f>'2015'!P27</f>
        <v>0</v>
      </c>
      <c r="S27" s="479">
        <f>'2015'!Q27</f>
        <v>0</v>
      </c>
      <c r="T27" s="49">
        <f>'2015'!R27</f>
        <v>0</v>
      </c>
      <c r="U27" s="49">
        <f>'2015'!S27</f>
        <v>0</v>
      </c>
      <c r="V27" s="48">
        <f>'2015'!T27</f>
        <v>0</v>
      </c>
      <c r="W27" s="50" t="str">
        <f>'2015'!U27</f>
        <v>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v>
      </c>
      <c r="X27" s="111">
        <f>'2016'!N27</f>
        <v>2</v>
      </c>
      <c r="Y27" s="110">
        <f>'2016'!O27</f>
        <v>1</v>
      </c>
      <c r="Z27" s="112">
        <f>'2016'!P27</f>
        <v>0.5</v>
      </c>
      <c r="AA27" s="113">
        <f>'2016'!Q27</f>
        <v>10000000</v>
      </c>
      <c r="AB27" s="113">
        <f>'2016'!R27</f>
        <v>10000000</v>
      </c>
      <c r="AC27" s="112">
        <f>'2016'!S27</f>
        <v>1</v>
      </c>
      <c r="AD27" s="114" t="str">
        <f>'2016'!T27</f>
        <v xml:space="preserve">Se Atendieron  cuatro mil cuatrociena cincuenta y tresos (4.456)  personas de la población adulta del departamento (jóvenes y adultos, madres cabeza de hogar)  </v>
      </c>
      <c r="AE27" s="111">
        <f>'2017'!N27</f>
        <v>2E-3</v>
      </c>
      <c r="AF27" s="110">
        <f>'2017'!O27</f>
        <v>2E-3</v>
      </c>
      <c r="AG27" s="112">
        <f>'2017'!P27</f>
        <v>1</v>
      </c>
      <c r="AH27" s="113">
        <f>'2017'!Q27</f>
        <v>10000000</v>
      </c>
      <c r="AI27" s="113">
        <f>'2017'!R27</f>
        <v>0</v>
      </c>
      <c r="AJ27" s="112">
        <f>'2017'!S27</f>
        <v>0</v>
      </c>
      <c r="AK27" s="114" t="str">
        <f>'2017'!T27</f>
        <v>Secretaria de educacion  atendieron 3980 personas de la población adulta del departamento (jóvenes y adultos, madres cabeza de hogar),  con docentes de planta por sistema de horas extras.</v>
      </c>
      <c r="AL27" s="111">
        <f>'2018'!N27</f>
        <v>4500</v>
      </c>
      <c r="AM27" s="110">
        <f>'2018'!O27</f>
        <v>3707</v>
      </c>
      <c r="AN27" s="112">
        <f>'2018'!P27</f>
        <v>0.82377777777777783</v>
      </c>
      <c r="AO27" s="113">
        <f>'2018'!Q27</f>
        <v>7200000</v>
      </c>
      <c r="AP27" s="113">
        <f>'2018'!R27</f>
        <v>0</v>
      </c>
      <c r="AQ27" s="349">
        <f>'2018'!S27</f>
        <v>0</v>
      </c>
      <c r="AR27" s="114" t="str">
        <f>'2018'!AB27</f>
        <v>Durante el primer semestre del año 2018, se han atendido  en jornada nocturna o sabatina  3.707 personas de la población adulta, distribuidas en los 11 municipios del Departamento.</v>
      </c>
      <c r="AS27" s="111">
        <f>'2019'!N27</f>
        <v>1</v>
      </c>
      <c r="AT27" s="110">
        <f>'2019'!O27</f>
        <v>1</v>
      </c>
      <c r="AU27" s="112">
        <f>'2019'!P27</f>
        <v>0.7</v>
      </c>
      <c r="AV27" s="113">
        <f>'2019'!Q27</f>
        <v>25000000</v>
      </c>
      <c r="AW27" s="113">
        <f>'2019'!R27</f>
        <v>2935000</v>
      </c>
      <c r="AX27" s="112" t="e">
        <f>'2019'!#REF!</f>
        <v>#REF!</v>
      </c>
      <c r="AY27" s="357" t="str">
        <f>'2019'!S27</f>
        <v>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v>
      </c>
      <c r="AZ27" s="358">
        <f>'2020'!N27</f>
        <v>4500</v>
      </c>
      <c r="BA27" s="358">
        <f>'2020'!O27</f>
        <v>3707</v>
      </c>
      <c r="BB27" s="349">
        <f>'2020'!P27</f>
        <v>0.82377777777777783</v>
      </c>
      <c r="BC27" s="367">
        <f>'2020'!Q27</f>
        <v>0</v>
      </c>
      <c r="BD27" s="367">
        <f>'2020'!R27</f>
        <v>0</v>
      </c>
      <c r="BE27" s="349">
        <f>'2020'!S27</f>
        <v>0</v>
      </c>
      <c r="BF27" s="26" t="s">
        <v>1420</v>
      </c>
      <c r="BG27" s="472">
        <v>3</v>
      </c>
      <c r="BH27" s="472">
        <v>3</v>
      </c>
      <c r="BI27" s="515">
        <v>1</v>
      </c>
      <c r="BJ27" s="166">
        <v>0</v>
      </c>
      <c r="BK27" s="166">
        <v>0</v>
      </c>
      <c r="BL27" s="515">
        <v>0</v>
      </c>
      <c r="BM27" s="26" t="s">
        <v>2625</v>
      </c>
      <c r="BN27" s="713">
        <v>2</v>
      </c>
      <c r="BO27" s="713">
        <v>2</v>
      </c>
      <c r="BP27" s="515">
        <v>1</v>
      </c>
      <c r="BQ27" s="728">
        <v>15812536973.51</v>
      </c>
      <c r="BR27" s="728">
        <v>12902520614.18</v>
      </c>
      <c r="BS27" s="515">
        <v>0</v>
      </c>
      <c r="BT27" s="26" t="s">
        <v>2845</v>
      </c>
      <c r="BU27" s="26"/>
      <c r="BV27" s="918">
        <v>1</v>
      </c>
      <c r="BW27" s="921">
        <v>1</v>
      </c>
      <c r="BX27" s="925">
        <v>1</v>
      </c>
      <c r="BY27" s="820"/>
      <c r="BZ27" s="821"/>
      <c r="CA27" s="831"/>
      <c r="CB27" s="920" t="s">
        <v>3034</v>
      </c>
    </row>
    <row r="28" spans="1:80" ht="60" customHeight="1" x14ac:dyDescent="0.25">
      <c r="A28" s="1038"/>
      <c r="B28" s="1043"/>
      <c r="C28" s="1027"/>
      <c r="D28" s="194">
        <v>25</v>
      </c>
      <c r="E28" s="14" t="s">
        <v>130</v>
      </c>
      <c r="F28" s="11" t="s">
        <v>131</v>
      </c>
      <c r="G28" s="11" t="s">
        <v>132</v>
      </c>
      <c r="H28" s="11" t="s">
        <v>133</v>
      </c>
      <c r="I28" s="31" t="s">
        <v>134</v>
      </c>
      <c r="J28" s="42" t="s">
        <v>245</v>
      </c>
      <c r="K28" s="12" t="s">
        <v>246</v>
      </c>
      <c r="L28" s="12">
        <v>107</v>
      </c>
      <c r="M28" s="359" t="s">
        <v>247</v>
      </c>
      <c r="N28" s="425">
        <v>0.8</v>
      </c>
      <c r="O28" s="782">
        <v>1</v>
      </c>
      <c r="P28" s="355">
        <v>1</v>
      </c>
      <c r="Q28" s="46">
        <f>'2015'!O28</f>
        <v>0</v>
      </c>
      <c r="R28" s="47">
        <f>'2015'!P28</f>
        <v>0</v>
      </c>
      <c r="S28" s="48">
        <f>'2015'!Q28</f>
        <v>0</v>
      </c>
      <c r="T28" s="49">
        <f>'2015'!R28</f>
        <v>0</v>
      </c>
      <c r="U28" s="49">
        <f>'2015'!S28</f>
        <v>0</v>
      </c>
      <c r="V28" s="48">
        <f>'2015'!T28</f>
        <v>0</v>
      </c>
      <c r="W28" s="50" t="str">
        <f>'2015'!U28</f>
        <v>ND</v>
      </c>
      <c r="X28" s="111">
        <f>'2016'!N28</f>
        <v>0.08</v>
      </c>
      <c r="Y28" s="110">
        <f>'2016'!O28</f>
        <v>0.08</v>
      </c>
      <c r="Z28" s="112">
        <f>'2016'!P28</f>
        <v>1</v>
      </c>
      <c r="AA28" s="113">
        <f>'2016'!Q28</f>
        <v>9880000</v>
      </c>
      <c r="AB28" s="113">
        <f>'2016'!R28</f>
        <v>9880000</v>
      </c>
      <c r="AC28" s="112">
        <f>'2016'!S28</f>
        <v>1</v>
      </c>
      <c r="AD28" s="114" t="str">
        <f>'2016'!T28</f>
        <v xml:space="preserve">se Implementó el programa de acceso y permanencia de la educación técnica, tecnológica y superior en el Departamento del Quindío     </v>
      </c>
      <c r="AE28" s="111">
        <f>'2017'!N28</f>
        <v>0.08</v>
      </c>
      <c r="AF28" s="110">
        <f>'2017'!O28</f>
        <v>0.08</v>
      </c>
      <c r="AG28" s="112">
        <f>'2017'!P28</f>
        <v>1</v>
      </c>
      <c r="AH28" s="113">
        <f>'2017'!Q28</f>
        <v>53800000</v>
      </c>
      <c r="AI28" s="113">
        <f>'2017'!R28</f>
        <v>53800000</v>
      </c>
      <c r="AJ28" s="112">
        <f>'2017'!S28</f>
        <v>1</v>
      </c>
      <c r="AK28" s="114" t="str">
        <f>'2017'!T28</f>
        <v>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v>
      </c>
      <c r="AL28" s="111">
        <f>'2018'!N28</f>
        <v>1</v>
      </c>
      <c r="AM28" s="110">
        <f>'2018'!O28</f>
        <v>0.13</v>
      </c>
      <c r="AN28" s="112">
        <f>'2018'!P28</f>
        <v>0.13</v>
      </c>
      <c r="AO28" s="113">
        <f>'2018'!Q28</f>
        <v>45000000</v>
      </c>
      <c r="AP28" s="113">
        <f>'2018'!R28</f>
        <v>5800000</v>
      </c>
      <c r="AQ28" s="349">
        <f>'2018'!S28</f>
        <v>0.12888888888888889</v>
      </c>
      <c r="AR28" s="114">
        <f>'2018'!AB28</f>
        <v>0</v>
      </c>
      <c r="AS28" s="111">
        <f>'2019'!N28</f>
        <v>1</v>
      </c>
      <c r="AT28" s="110">
        <f>'2019'!O28</f>
        <v>1</v>
      </c>
      <c r="AU28" s="112">
        <f>'2019'!P28</f>
        <v>0.8</v>
      </c>
      <c r="AV28" s="113">
        <f>'2019'!Q28</f>
        <v>144717884</v>
      </c>
      <c r="AW28" s="113">
        <f>'2019'!R28</f>
        <v>100000000</v>
      </c>
      <c r="AX28" s="112" t="e">
        <f>'2019'!#REF!</f>
        <v>#REF!</v>
      </c>
      <c r="AY28" s="357" t="str">
        <f>'2019'!S28</f>
        <v>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v>
      </c>
      <c r="AZ28" s="358">
        <f>'2020'!N28</f>
        <v>1</v>
      </c>
      <c r="BA28" s="358">
        <f>'2020'!O28</f>
        <v>0.13</v>
      </c>
      <c r="BB28" s="349">
        <f>'2020'!P28</f>
        <v>0.13</v>
      </c>
      <c r="BC28" s="367">
        <f>'2020'!Q28</f>
        <v>0</v>
      </c>
      <c r="BD28" s="367">
        <f>'2020'!R28</f>
        <v>0</v>
      </c>
      <c r="BE28" s="349">
        <f>'2020'!S28</f>
        <v>0</v>
      </c>
      <c r="BF28" s="26" t="s">
        <v>1420</v>
      </c>
      <c r="BG28" s="472">
        <v>0</v>
      </c>
      <c r="BH28" s="472"/>
      <c r="BI28" s="479">
        <v>0</v>
      </c>
      <c r="BJ28" s="398">
        <v>0</v>
      </c>
      <c r="BK28" s="166">
        <v>0</v>
      </c>
      <c r="BL28" s="479">
        <v>0</v>
      </c>
      <c r="BM28" s="26" t="s">
        <v>2608</v>
      </c>
      <c r="BN28" s="721">
        <v>0.8</v>
      </c>
      <c r="BO28" s="713">
        <v>0</v>
      </c>
      <c r="BP28" s="479">
        <v>0</v>
      </c>
      <c r="BQ28" s="727">
        <v>0</v>
      </c>
      <c r="BR28" s="728">
        <v>0</v>
      </c>
      <c r="BS28" s="479">
        <v>0</v>
      </c>
      <c r="BT28" s="38" t="s">
        <v>2840</v>
      </c>
      <c r="BU28" s="26"/>
      <c r="BV28" s="917">
        <v>0.8</v>
      </c>
      <c r="BW28" s="851">
        <v>0.8</v>
      </c>
      <c r="BX28" s="925">
        <v>0.8</v>
      </c>
      <c r="BY28" s="938"/>
      <c r="BZ28" s="943"/>
      <c r="CA28" s="831"/>
      <c r="CB28" s="920" t="s">
        <v>3036</v>
      </c>
    </row>
    <row r="29" spans="1:80" ht="60" customHeight="1" x14ac:dyDescent="0.25">
      <c r="A29" s="1038"/>
      <c r="B29" s="1043"/>
      <c r="C29" s="1027" t="s">
        <v>135</v>
      </c>
      <c r="D29" s="194">
        <v>26</v>
      </c>
      <c r="E29" s="904" t="s">
        <v>136</v>
      </c>
      <c r="F29" s="11" t="s">
        <v>137</v>
      </c>
      <c r="G29" s="11" t="s">
        <v>138</v>
      </c>
      <c r="H29" s="11" t="s">
        <v>139</v>
      </c>
      <c r="I29" s="31" t="s">
        <v>140</v>
      </c>
      <c r="J29" s="42" t="s">
        <v>96</v>
      </c>
      <c r="K29" s="12" t="s">
        <v>96</v>
      </c>
      <c r="L29" s="12" t="s">
        <v>96</v>
      </c>
      <c r="M29" s="418" t="s">
        <v>241</v>
      </c>
      <c r="N29" s="426">
        <v>5</v>
      </c>
      <c r="O29" s="916" t="s">
        <v>2969</v>
      </c>
      <c r="P29" s="748">
        <v>0.9</v>
      </c>
      <c r="Q29" s="46">
        <f>'2015'!O29</f>
        <v>0</v>
      </c>
      <c r="R29" s="47">
        <f>'2015'!P29</f>
        <v>0</v>
      </c>
      <c r="S29" s="48">
        <f>'2015'!Q29</f>
        <v>0</v>
      </c>
      <c r="T29" s="49">
        <f>'2015'!R29</f>
        <v>0</v>
      </c>
      <c r="U29" s="49">
        <f>'2015'!S29</f>
        <v>0</v>
      </c>
      <c r="V29" s="48">
        <f>'2015'!T29</f>
        <v>0</v>
      </c>
      <c r="W29" s="50" t="str">
        <f>'2015'!U29</f>
        <v>ND</v>
      </c>
      <c r="X29" s="111">
        <f>'2016'!N29</f>
        <v>1</v>
      </c>
      <c r="Y29" s="110">
        <f>'2016'!O29</f>
        <v>1</v>
      </c>
      <c r="Z29" s="112">
        <f>'2016'!P29</f>
        <v>1</v>
      </c>
      <c r="AA29" s="113">
        <f>'2016'!Q29</f>
        <v>0</v>
      </c>
      <c r="AB29" s="113">
        <f>'2016'!R29</f>
        <v>0</v>
      </c>
      <c r="AC29" s="112">
        <f>'2016'!S29</f>
        <v>0</v>
      </c>
      <c r="AD29" s="114" t="str">
        <f>'2016'!T29</f>
        <v xml:space="preserve">Se tiene un convenio marco entre la Universidad del Quindio y el departamento del Quindiopara  la cooperación en todas las lineas propuestas. </v>
      </c>
      <c r="AE29" s="111">
        <f>'2017'!N29</f>
        <v>1</v>
      </c>
      <c r="AF29" s="110">
        <f>'2017'!O29</f>
        <v>1</v>
      </c>
      <c r="AG29" s="112">
        <f>'2017'!P29</f>
        <v>1</v>
      </c>
      <c r="AH29" s="113" t="str">
        <f>'2017'!Q29</f>
        <v>PENDIENTE</v>
      </c>
      <c r="AI29" s="113" t="str">
        <f>'2017'!R29</f>
        <v>PENDIENTE</v>
      </c>
      <c r="AJ29" s="112">
        <f>'2017'!S29</f>
        <v>0</v>
      </c>
      <c r="AK29" s="114" t="str">
        <f>'2017'!T29</f>
        <v>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v>
      </c>
      <c r="AL29" s="111">
        <f>'2018'!N29</f>
        <v>1</v>
      </c>
      <c r="AM29" s="110">
        <f>'2018'!O29</f>
        <v>0</v>
      </c>
      <c r="AN29" s="112">
        <f>'2018'!P29</f>
        <v>0</v>
      </c>
      <c r="AO29" s="113">
        <f>'2018'!Q29</f>
        <v>1</v>
      </c>
      <c r="AP29" s="113" t="e">
        <f>'2018'!R29</f>
        <v>#VALUE!</v>
      </c>
      <c r="AQ29" s="349" t="e">
        <f>'2018'!S29</f>
        <v>#VALUE!</v>
      </c>
      <c r="AR29" s="114" t="str">
        <f>'2018'!AB29</f>
        <v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v>
      </c>
      <c r="AS29" s="111">
        <f>'2019'!N29</f>
        <v>1</v>
      </c>
      <c r="AT29" s="110">
        <f>'2019'!O29</f>
        <v>1</v>
      </c>
      <c r="AU29" s="112">
        <f>'2019'!P29</f>
        <v>0.8</v>
      </c>
      <c r="AV29" s="113">
        <f>'2019'!Q29</f>
        <v>0</v>
      </c>
      <c r="AW29" s="113" t="e">
        <f>'2019'!R29</f>
        <v>#REF!</v>
      </c>
      <c r="AX29" s="112" t="e">
        <f>'2019'!#REF!</f>
        <v>#REF!</v>
      </c>
      <c r="AY29" s="357" t="str">
        <f>'2019'!S29</f>
        <v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v>
      </c>
      <c r="AZ29" s="358">
        <f>'2020'!N29</f>
        <v>1</v>
      </c>
      <c r="BA29" s="358">
        <f>'2020'!O29</f>
        <v>0</v>
      </c>
      <c r="BB29" s="349">
        <f>'2020'!P29</f>
        <v>0</v>
      </c>
      <c r="BC29" s="367">
        <f>'2020'!Q29</f>
        <v>0</v>
      </c>
      <c r="BD29" s="367">
        <f>'2020'!R29</f>
        <v>0</v>
      </c>
      <c r="BE29" s="349">
        <f>'2020'!S29</f>
        <v>0.4</v>
      </c>
      <c r="BF29" s="363" t="s">
        <v>1420</v>
      </c>
      <c r="BG29" s="690">
        <v>1</v>
      </c>
      <c r="BH29" s="690">
        <v>0</v>
      </c>
      <c r="BI29" s="479">
        <v>0</v>
      </c>
      <c r="BJ29" s="367">
        <f>'2020'!V29</f>
        <v>0</v>
      </c>
      <c r="BK29" s="367">
        <f>'2020'!W29</f>
        <v>0</v>
      </c>
      <c r="BL29" s="707">
        <f>'2020'!X29</f>
        <v>0</v>
      </c>
      <c r="BM29" s="709" t="s">
        <v>2608</v>
      </c>
      <c r="BN29" s="713">
        <v>1</v>
      </c>
      <c r="BO29" s="713">
        <v>2</v>
      </c>
      <c r="BP29" s="479">
        <v>1</v>
      </c>
      <c r="BQ29" s="727">
        <v>86388934</v>
      </c>
      <c r="BR29" s="728">
        <v>86388934</v>
      </c>
      <c r="BS29" s="479">
        <v>1</v>
      </c>
      <c r="BT29" s="709" t="s">
        <v>2846</v>
      </c>
      <c r="BU29" s="26"/>
      <c r="BV29" s="918">
        <v>0</v>
      </c>
      <c r="BW29" s="921">
        <v>1</v>
      </c>
      <c r="BX29" s="925">
        <v>1</v>
      </c>
      <c r="BY29" s="946">
        <v>100000000</v>
      </c>
      <c r="BZ29" s="946">
        <v>0</v>
      </c>
      <c r="CA29" s="919">
        <v>0</v>
      </c>
      <c r="CB29" s="920" t="s">
        <v>3037</v>
      </c>
    </row>
    <row r="30" spans="1:80" ht="60" customHeight="1" x14ac:dyDescent="0.25">
      <c r="A30" s="1038"/>
      <c r="B30" s="1043"/>
      <c r="C30" s="1027"/>
      <c r="D30" s="194">
        <v>27</v>
      </c>
      <c r="E30" s="26" t="s">
        <v>141</v>
      </c>
      <c r="F30" s="26" t="s">
        <v>142</v>
      </c>
      <c r="G30" s="26" t="s">
        <v>143</v>
      </c>
      <c r="H30" s="26" t="s">
        <v>144</v>
      </c>
      <c r="I30" s="59" t="s">
        <v>145</v>
      </c>
      <c r="J30" s="58" t="s">
        <v>215</v>
      </c>
      <c r="K30" s="26" t="s">
        <v>216</v>
      </c>
      <c r="L30" s="12">
        <v>197</v>
      </c>
      <c r="M30" s="416" t="s">
        <v>217</v>
      </c>
      <c r="N30" s="425">
        <v>1</v>
      </c>
      <c r="O30" s="782">
        <v>1</v>
      </c>
      <c r="P30" s="355">
        <v>1</v>
      </c>
      <c r="Q30" s="46">
        <f>'2015'!O30</f>
        <v>0.05</v>
      </c>
      <c r="R30" s="47">
        <f>'2015'!P30</f>
        <v>0.05</v>
      </c>
      <c r="S30" s="743">
        <f>'2015'!Q30</f>
        <v>1</v>
      </c>
      <c r="T30" s="49">
        <f>'2015'!R30</f>
        <v>10000000</v>
      </c>
      <c r="U30" s="49">
        <f>'2015'!S30</f>
        <v>10000000</v>
      </c>
      <c r="V30" s="48">
        <f>'2015'!T30</f>
        <v>1</v>
      </c>
      <c r="W30" s="50" t="str">
        <f>'2015'!U30</f>
        <v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v>
      </c>
      <c r="X30" s="111">
        <f>'2016'!N30</f>
        <v>0.1</v>
      </c>
      <c r="Y30" s="110">
        <f>'2016'!O30</f>
        <v>0.05</v>
      </c>
      <c r="Z30" s="112">
        <f>'2016'!P30</f>
        <v>0.5</v>
      </c>
      <c r="AA30" s="113">
        <f>'2016'!Q30</f>
        <v>0</v>
      </c>
      <c r="AB30" s="113">
        <f>'2016'!R30</f>
        <v>0</v>
      </c>
      <c r="AC30" s="112">
        <f>'2016'!S30</f>
        <v>0</v>
      </c>
      <c r="AD30" s="114" t="str">
        <f>'2016'!T30</f>
        <v>Se viene realizando en compañía de la defensoria del Pueblo el seguimiento a la ley 1257.</v>
      </c>
      <c r="AE30" s="111">
        <f>'2017'!N30</f>
        <v>0.1</v>
      </c>
      <c r="AF30" s="110">
        <f>'2017'!O30</f>
        <v>0.1</v>
      </c>
      <c r="AG30" s="112">
        <f>'2017'!P30</f>
        <v>1</v>
      </c>
      <c r="AH30" s="113">
        <f>'2017'!Q30</f>
        <v>82000000</v>
      </c>
      <c r="AI30" s="113">
        <f>'2017'!R30</f>
        <v>6570000</v>
      </c>
      <c r="AJ30" s="112">
        <f>'2017'!S30</f>
        <v>8.0121951219512197E-2</v>
      </c>
      <c r="AK30" s="114" t="str">
        <f>'2017'!T30</f>
        <v>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v>
      </c>
      <c r="AL30" s="111">
        <f>'2018'!N30</f>
        <v>1</v>
      </c>
      <c r="AM30" s="110">
        <f>'2018'!O30</f>
        <v>0.2</v>
      </c>
      <c r="AN30" s="112">
        <f>'2018'!P30</f>
        <v>0.2</v>
      </c>
      <c r="AO30" s="113">
        <f>'2018'!Q30</f>
        <v>69300000</v>
      </c>
      <c r="AP30" s="113">
        <f>'2018'!R30</f>
        <v>59520000</v>
      </c>
      <c r="AQ30" s="349">
        <f>'2018'!S30</f>
        <v>0.8588744588744589</v>
      </c>
      <c r="AR30" s="114" t="str">
        <f>'2018'!AB30</f>
        <v>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v>
      </c>
      <c r="AS30" s="111">
        <f>'2019'!N30</f>
        <v>1</v>
      </c>
      <c r="AT30" s="110">
        <f>'2019'!O30</f>
        <v>1</v>
      </c>
      <c r="AU30" s="112">
        <f>'2019'!P30</f>
        <v>0.65</v>
      </c>
      <c r="AV30" s="113">
        <f>'2019'!Q30</f>
        <v>45299000</v>
      </c>
      <c r="AW30" s="113">
        <f>'2019'!R30</f>
        <v>37501000</v>
      </c>
      <c r="AX30" s="112" t="e">
        <f>'2019'!#REF!</f>
        <v>#REF!</v>
      </c>
      <c r="AY30" s="357" t="str">
        <f>'2019'!S30</f>
        <v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v>
      </c>
      <c r="AZ30" s="358">
        <f>'2020'!N30</f>
        <v>1</v>
      </c>
      <c r="BA30" s="358">
        <f>'2020'!O30</f>
        <v>0.2</v>
      </c>
      <c r="BB30" s="349">
        <f>'2020'!P30</f>
        <v>0.2</v>
      </c>
      <c r="BC30" s="367">
        <f>'2020'!Q30</f>
        <v>0</v>
      </c>
      <c r="BD30" s="367">
        <f>'2020'!R30</f>
        <v>0</v>
      </c>
      <c r="BE30" s="349">
        <f>'2020'!S30</f>
        <v>0.54</v>
      </c>
      <c r="BF30" s="362" t="s">
        <v>1421</v>
      </c>
      <c r="BG30" s="472">
        <v>3</v>
      </c>
      <c r="BH30" s="495">
        <v>3</v>
      </c>
      <c r="BI30" s="479">
        <v>1</v>
      </c>
      <c r="BJ30" s="367">
        <f>'2020'!V30</f>
        <v>0</v>
      </c>
      <c r="BK30" s="367">
        <f>'2020'!W30</f>
        <v>0</v>
      </c>
      <c r="BL30" s="707">
        <v>0</v>
      </c>
      <c r="BM30" s="710" t="s">
        <v>2626</v>
      </c>
      <c r="BN30" s="721">
        <v>1</v>
      </c>
      <c r="BO30" s="773">
        <v>1</v>
      </c>
      <c r="BP30" s="479">
        <v>1</v>
      </c>
      <c r="BQ30" s="727">
        <v>0</v>
      </c>
      <c r="BR30" s="728">
        <v>0</v>
      </c>
      <c r="BS30" s="479">
        <v>0</v>
      </c>
      <c r="BT30" s="38" t="s">
        <v>2906</v>
      </c>
      <c r="BU30" s="26"/>
      <c r="BV30" s="917">
        <v>1</v>
      </c>
      <c r="BW30" s="917">
        <v>1</v>
      </c>
      <c r="BX30" s="925">
        <v>1</v>
      </c>
      <c r="BY30" s="822"/>
      <c r="BZ30" s="735"/>
      <c r="CA30" s="831"/>
      <c r="CB30" s="920" t="s">
        <v>2959</v>
      </c>
    </row>
    <row r="31" spans="1:80" ht="60" customHeight="1" x14ac:dyDescent="0.25">
      <c r="A31" s="1038"/>
      <c r="B31" s="1039" t="s">
        <v>146</v>
      </c>
      <c r="C31" s="1023" t="s">
        <v>147</v>
      </c>
      <c r="D31" s="194">
        <v>28</v>
      </c>
      <c r="E31" s="26" t="s">
        <v>2847</v>
      </c>
      <c r="F31" s="26" t="s">
        <v>149</v>
      </c>
      <c r="G31" s="26" t="s">
        <v>150</v>
      </c>
      <c r="H31" s="26" t="s">
        <v>151</v>
      </c>
      <c r="I31" s="59" t="s">
        <v>152</v>
      </c>
      <c r="J31" s="58" t="s">
        <v>248</v>
      </c>
      <c r="K31" s="39" t="s">
        <v>249</v>
      </c>
      <c r="L31" s="12">
        <v>157</v>
      </c>
      <c r="M31" s="419" t="s">
        <v>250</v>
      </c>
      <c r="N31" s="425">
        <v>0.9</v>
      </c>
      <c r="O31" s="782">
        <v>1</v>
      </c>
      <c r="P31" s="355">
        <v>1</v>
      </c>
      <c r="Q31" s="46">
        <f>'2015'!O31</f>
        <v>0.7</v>
      </c>
      <c r="R31" s="47">
        <f>'2015'!P31</f>
        <v>0.6</v>
      </c>
      <c r="S31" s="743">
        <f>'2015'!Q31</f>
        <v>0.85714285714285721</v>
      </c>
      <c r="T31" s="49">
        <f>'2015'!R31</f>
        <v>18444390908.93</v>
      </c>
      <c r="U31" s="49">
        <f>'2015'!S31</f>
        <v>9148596406</v>
      </c>
      <c r="V31" s="48">
        <f>'2015'!T31</f>
        <v>0.49600967856144457</v>
      </c>
      <c r="W31" s="50" t="str">
        <f>'2015'!U31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X31" s="111">
        <f>'2016'!N31</f>
        <v>0.09</v>
      </c>
      <c r="Y31" s="110">
        <f>'2016'!O31</f>
        <v>0.09</v>
      </c>
      <c r="Z31" s="112">
        <f>'2016'!P31</f>
        <v>1</v>
      </c>
      <c r="AA31" s="113">
        <f>'2016'!Q31</f>
        <v>0</v>
      </c>
      <c r="AB31" s="113">
        <f>'2016'!R31</f>
        <v>0</v>
      </c>
      <c r="AC31" s="112">
        <f>'2016'!S31</f>
        <v>0</v>
      </c>
      <c r="AD31" s="114" t="str">
        <f>'2016'!T31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AE31" s="111">
        <f>'2017'!N31</f>
        <v>0.09</v>
      </c>
      <c r="AF31" s="110">
        <f>'2017'!O31</f>
        <v>0.09</v>
      </c>
      <c r="AG31" s="112">
        <f>'2017'!P31</f>
        <v>1</v>
      </c>
      <c r="AH31" s="113">
        <f>'2017'!Q31</f>
        <v>61607604</v>
      </c>
      <c r="AI31" s="113">
        <f>'2017'!R31</f>
        <v>15840000</v>
      </c>
      <c r="AJ31" s="112">
        <f>'2017'!S31</f>
        <v>0.25711111894564181</v>
      </c>
      <c r="AK31" s="114" t="str">
        <f>'2017'!T31</f>
        <v>La secretaria de salud reporta la afiliacion al sistema de seguridad social Mujer con discapacidad a Junio 30 de 2017: 6,953 afiliados.</v>
      </c>
      <c r="AL31" s="111">
        <f>'2018'!N31</f>
        <v>5</v>
      </c>
      <c r="AM31" s="110">
        <f>'2018'!O31</f>
        <v>1</v>
      </c>
      <c r="AN31" s="112">
        <f>'2018'!P31</f>
        <v>0.2</v>
      </c>
      <c r="AO31" s="113">
        <f>'2018'!Q31</f>
        <v>86385271</v>
      </c>
      <c r="AP31" s="113">
        <f>'2018'!R31</f>
        <v>34860000</v>
      </c>
      <c r="AQ31" s="349">
        <f>'2018'!S31</f>
        <v>0.40354101569004741</v>
      </c>
      <c r="AR31" s="114" t="str">
        <f>'2018'!AB31</f>
        <v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v>
      </c>
      <c r="AS31" s="111">
        <f>'2019'!N31</f>
        <v>1</v>
      </c>
      <c r="AT31" s="110">
        <f>'2019'!O31</f>
        <v>1</v>
      </c>
      <c r="AU31" s="112">
        <f>'2019'!P31</f>
        <v>0.8</v>
      </c>
      <c r="AV31" s="113">
        <f>'2019'!Q31</f>
        <v>0</v>
      </c>
      <c r="AW31" s="113">
        <f>'2019'!R31</f>
        <v>0</v>
      </c>
      <c r="AX31" s="112" t="e">
        <f>'2019'!#REF!</f>
        <v>#REF!</v>
      </c>
      <c r="AY31" s="357" t="str">
        <f>'2019'!S31</f>
        <v>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v>
      </c>
      <c r="AZ31" s="358">
        <f>'2020'!N31</f>
        <v>5</v>
      </c>
      <c r="BA31" s="358">
        <f>'2020'!O31</f>
        <v>1</v>
      </c>
      <c r="BB31" s="349">
        <f>'2020'!P31</f>
        <v>0.2</v>
      </c>
      <c r="BC31" s="367">
        <f>'2020'!Q31</f>
        <v>0</v>
      </c>
      <c r="BD31" s="367">
        <f>'2020'!R31</f>
        <v>0</v>
      </c>
      <c r="BE31" s="349">
        <f>'2020'!S31</f>
        <v>0</v>
      </c>
      <c r="BF31" s="363" t="s">
        <v>1420</v>
      </c>
      <c r="BG31" s="472">
        <v>3</v>
      </c>
      <c r="BH31" s="693">
        <v>2</v>
      </c>
      <c r="BI31" s="518">
        <v>0.66659999999999997</v>
      </c>
      <c r="BJ31" s="517">
        <v>56000000</v>
      </c>
      <c r="BK31" s="473">
        <v>0</v>
      </c>
      <c r="BL31" s="518">
        <v>0</v>
      </c>
      <c r="BM31" s="709" t="s">
        <v>2627</v>
      </c>
      <c r="BN31" s="721">
        <v>0.9</v>
      </c>
      <c r="BO31" s="773">
        <v>0.98</v>
      </c>
      <c r="BP31" s="518">
        <v>1</v>
      </c>
      <c r="BQ31" s="727">
        <v>0</v>
      </c>
      <c r="BR31" s="728">
        <v>0</v>
      </c>
      <c r="BS31" s="518">
        <v>0</v>
      </c>
      <c r="BT31" s="709" t="s">
        <v>2848</v>
      </c>
      <c r="BU31" s="26"/>
      <c r="BV31" s="917">
        <v>0.9</v>
      </c>
      <c r="BW31" s="917">
        <v>0.98</v>
      </c>
      <c r="BX31" s="925">
        <v>1</v>
      </c>
      <c r="BY31" s="26"/>
      <c r="BZ31" s="26"/>
      <c r="CA31" s="831"/>
      <c r="CB31" s="920" t="s">
        <v>3051</v>
      </c>
    </row>
    <row r="32" spans="1:80" ht="50.25" customHeight="1" x14ac:dyDescent="0.25">
      <c r="A32" s="1038"/>
      <c r="B32" s="1039"/>
      <c r="C32" s="1023"/>
      <c r="D32" s="1046">
        <v>29</v>
      </c>
      <c r="E32" s="1023" t="s">
        <v>153</v>
      </c>
      <c r="F32" s="1023" t="s">
        <v>154</v>
      </c>
      <c r="G32" s="1023" t="s">
        <v>155</v>
      </c>
      <c r="H32" s="1023" t="s">
        <v>151</v>
      </c>
      <c r="I32" s="1040" t="s">
        <v>152</v>
      </c>
      <c r="J32" s="42" t="s">
        <v>251</v>
      </c>
      <c r="K32" s="8" t="s">
        <v>252</v>
      </c>
      <c r="L32" s="12">
        <v>129</v>
      </c>
      <c r="M32" s="359" t="s">
        <v>253</v>
      </c>
      <c r="N32" s="1031">
        <v>0.9</v>
      </c>
      <c r="O32" s="1044">
        <v>1</v>
      </c>
      <c r="P32" s="1028">
        <v>1</v>
      </c>
      <c r="Q32" s="1007">
        <f>'2015'!O32:O35</f>
        <v>0.7</v>
      </c>
      <c r="R32" s="1010">
        <f>'2015'!P32:P35</f>
        <v>0.6</v>
      </c>
      <c r="S32" s="1028">
        <f>'2015'!Q32:Q35</f>
        <v>0.85714285714285721</v>
      </c>
      <c r="T32" s="998">
        <f>'2015'!R32:R35</f>
        <v>18444390908.93</v>
      </c>
      <c r="U32" s="998">
        <f>'2015'!S32:S35</f>
        <v>9148596406</v>
      </c>
      <c r="V32" s="1001">
        <f>'2015'!T32:T35</f>
        <v>0.49600967856144457</v>
      </c>
      <c r="W32" s="1004" t="str">
        <f>'2015'!U32:U35</f>
        <v>Vinculación de 3600 mujeres gestantes al programa de control prenatal antes de la semana doce de edad gestacional.</v>
      </c>
      <c r="X32" s="1007">
        <f>'2016'!N32:N35</f>
        <v>0.09</v>
      </c>
      <c r="Y32" s="1010">
        <f>'2016'!O32:O35</f>
        <v>0.09</v>
      </c>
      <c r="Z32" s="1001">
        <f>'2016'!P32:P35</f>
        <v>1</v>
      </c>
      <c r="AA32" s="998">
        <f>'2016'!Q32:Q35</f>
        <v>12650000</v>
      </c>
      <c r="AB32" s="998">
        <f>'2016'!R32:R35</f>
        <v>12650000</v>
      </c>
      <c r="AC32" s="1001">
        <f>'2016'!S32:S35</f>
        <v>1</v>
      </c>
      <c r="AD32" s="1013" t="str">
        <f>'2016'!T32:T35</f>
        <v>Se vincularon de  tres mil novecientas venti cuatro mujeres gestantes, al programa de control prenatal  antes de la semana doce de edad gestacional.</v>
      </c>
      <c r="AE32" s="1007">
        <f>'2017'!N32:N35</f>
        <v>0.09</v>
      </c>
      <c r="AF32" s="1010">
        <f>'2017'!O32:O35</f>
        <v>0.09</v>
      </c>
      <c r="AG32" s="1001">
        <f>'2017'!P32:P35</f>
        <v>1</v>
      </c>
      <c r="AH32" s="998">
        <f>'2017'!Q32:Q35</f>
        <v>58710000</v>
      </c>
      <c r="AI32" s="998">
        <f>'2017'!R32:R35</f>
        <v>10140000</v>
      </c>
      <c r="AJ32" s="1001">
        <f>'2017'!S32:S35</f>
        <v>0.17271333673990802</v>
      </c>
      <c r="AK32" s="1013" t="str">
        <f>'2017'!T32:T35</f>
        <v>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v>
      </c>
      <c r="AL32" s="1007">
        <f>'2018'!N32:N35</f>
        <v>6</v>
      </c>
      <c r="AM32" s="1010">
        <f>'2018'!O32:O35</f>
        <v>5</v>
      </c>
      <c r="AN32" s="1001">
        <f>'2018'!P32:P35</f>
        <v>0.83333333333333337</v>
      </c>
      <c r="AO32" s="998">
        <f>'2018'!Q32:Q35</f>
        <v>53000000</v>
      </c>
      <c r="AP32" s="998">
        <f>'2018'!R32:R35</f>
        <v>31680000</v>
      </c>
      <c r="AQ32" s="1001">
        <f>'2018'!S32:S35</f>
        <v>0.59773584905660382</v>
      </c>
      <c r="AR32" s="1013" t="str">
        <f>'2018'!AB32:AB35</f>
        <v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v>
      </c>
      <c r="AS32" s="1007">
        <f>'2019'!N32:N35</f>
        <v>0</v>
      </c>
      <c r="AT32" s="1010">
        <f>'2019'!O32:O35</f>
        <v>0</v>
      </c>
      <c r="AU32" s="1001">
        <f>'2019'!P32:P35</f>
        <v>0.8</v>
      </c>
      <c r="AV32" s="998">
        <f>'2019'!Q32:Q35</f>
        <v>55960000</v>
      </c>
      <c r="AW32" s="998">
        <f>'2019'!R32:R35</f>
        <v>55960000</v>
      </c>
      <c r="AX32" s="1001" t="e">
        <f>'2019'!#REF!</f>
        <v>#REF!</v>
      </c>
      <c r="AY32" s="1088" t="str">
        <f>'2019'!S32:S35</f>
        <v>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v>
      </c>
      <c r="AZ32" s="1010">
        <f>'2020'!N32:N35</f>
        <v>6</v>
      </c>
      <c r="BA32" s="1010">
        <f>'2020'!O32:O35</f>
        <v>5</v>
      </c>
      <c r="BB32" s="1001">
        <f>'2020'!P32:P35</f>
        <v>0.83333333333333337</v>
      </c>
      <c r="BC32" s="1060">
        <f>'2020'!Q32:Q35</f>
        <v>0</v>
      </c>
      <c r="BD32" s="1060">
        <f>'2020'!R32:R35</f>
        <v>0</v>
      </c>
      <c r="BE32" s="1001">
        <f>'2020'!S32:S35</f>
        <v>0</v>
      </c>
      <c r="BF32" s="1010" t="s">
        <v>1420</v>
      </c>
      <c r="BG32" s="1093">
        <v>1</v>
      </c>
      <c r="BH32" s="1096">
        <v>0</v>
      </c>
      <c r="BI32" s="1076">
        <v>0</v>
      </c>
      <c r="BJ32" s="1060">
        <f>'2020'!V32:V35</f>
        <v>0</v>
      </c>
      <c r="BK32" s="1060">
        <f>'2020'!W32:W35</f>
        <v>0</v>
      </c>
      <c r="BL32" s="1001">
        <f>'2020'!X32:X35</f>
        <v>0</v>
      </c>
      <c r="BM32" s="1010" t="s">
        <v>2608</v>
      </c>
      <c r="BN32" s="1079">
        <v>0.9</v>
      </c>
      <c r="BO32" s="1082">
        <v>0.98</v>
      </c>
      <c r="BP32" s="1085">
        <v>1</v>
      </c>
      <c r="BQ32" s="1070">
        <v>44000000</v>
      </c>
      <c r="BR32" s="1073">
        <v>44000000</v>
      </c>
      <c r="BS32" s="1076">
        <v>1</v>
      </c>
      <c r="BT32" s="1010" t="s">
        <v>2849</v>
      </c>
      <c r="BU32" s="697"/>
      <c r="BV32" s="1022">
        <v>0.9</v>
      </c>
      <c r="BW32" s="1022">
        <v>0.98</v>
      </c>
      <c r="BX32" s="1024">
        <v>1</v>
      </c>
      <c r="BY32" s="1023"/>
      <c r="BZ32" s="1023"/>
      <c r="CA32" s="1026"/>
      <c r="CB32" s="1027" t="s">
        <v>3052</v>
      </c>
    </row>
    <row r="33" spans="1:80" ht="60" customHeight="1" x14ac:dyDescent="0.25">
      <c r="A33" s="1038"/>
      <c r="B33" s="1039"/>
      <c r="C33" s="1023"/>
      <c r="D33" s="1046"/>
      <c r="E33" s="1023"/>
      <c r="F33" s="1023"/>
      <c r="G33" s="1023"/>
      <c r="H33" s="1023"/>
      <c r="I33" s="1040"/>
      <c r="J33" s="42" t="s">
        <v>254</v>
      </c>
      <c r="K33" s="8" t="s">
        <v>255</v>
      </c>
      <c r="L33" s="12">
        <v>134</v>
      </c>
      <c r="M33" s="359" t="s">
        <v>256</v>
      </c>
      <c r="N33" s="1032"/>
      <c r="O33" s="1011"/>
      <c r="P33" s="1029"/>
      <c r="Q33" s="1008"/>
      <c r="R33" s="1011"/>
      <c r="S33" s="1029"/>
      <c r="T33" s="999"/>
      <c r="U33" s="999"/>
      <c r="V33" s="1002"/>
      <c r="W33" s="1005"/>
      <c r="X33" s="1008"/>
      <c r="Y33" s="1011"/>
      <c r="Z33" s="1002"/>
      <c r="AA33" s="999"/>
      <c r="AB33" s="999"/>
      <c r="AC33" s="1002"/>
      <c r="AD33" s="1014"/>
      <c r="AE33" s="1008"/>
      <c r="AF33" s="1011"/>
      <c r="AG33" s="1002"/>
      <c r="AH33" s="999"/>
      <c r="AI33" s="999"/>
      <c r="AJ33" s="1002"/>
      <c r="AK33" s="1014"/>
      <c r="AL33" s="1008"/>
      <c r="AM33" s="1011"/>
      <c r="AN33" s="1002"/>
      <c r="AO33" s="999"/>
      <c r="AP33" s="999"/>
      <c r="AQ33" s="1002"/>
      <c r="AR33" s="1014"/>
      <c r="AS33" s="1008"/>
      <c r="AT33" s="1011"/>
      <c r="AU33" s="1002"/>
      <c r="AV33" s="999"/>
      <c r="AW33" s="999"/>
      <c r="AX33" s="1002"/>
      <c r="AY33" s="1089"/>
      <c r="AZ33" s="1011"/>
      <c r="BA33" s="1011"/>
      <c r="BB33" s="1002"/>
      <c r="BC33" s="1061"/>
      <c r="BD33" s="1061"/>
      <c r="BE33" s="1002"/>
      <c r="BF33" s="1011"/>
      <c r="BG33" s="1094"/>
      <c r="BH33" s="1097"/>
      <c r="BI33" s="1077"/>
      <c r="BJ33" s="1061"/>
      <c r="BK33" s="1061"/>
      <c r="BL33" s="1002"/>
      <c r="BM33" s="1011"/>
      <c r="BN33" s="1080"/>
      <c r="BO33" s="1083"/>
      <c r="BP33" s="1086"/>
      <c r="BQ33" s="1071"/>
      <c r="BR33" s="1074"/>
      <c r="BS33" s="1077"/>
      <c r="BT33" s="1011"/>
      <c r="BU33" s="698"/>
      <c r="BV33" s="1023"/>
      <c r="BW33" s="1023"/>
      <c r="BX33" s="1025"/>
      <c r="BY33" s="1023"/>
      <c r="BZ33" s="1023"/>
      <c r="CA33" s="1026"/>
      <c r="CB33" s="1027"/>
    </row>
    <row r="34" spans="1:80" ht="60" customHeight="1" x14ac:dyDescent="0.25">
      <c r="A34" s="1038"/>
      <c r="B34" s="1039"/>
      <c r="C34" s="1023"/>
      <c r="D34" s="1046"/>
      <c r="E34" s="1023"/>
      <c r="F34" s="1023"/>
      <c r="G34" s="1023"/>
      <c r="H34" s="1023"/>
      <c r="I34" s="1040"/>
      <c r="J34" s="42" t="s">
        <v>254</v>
      </c>
      <c r="K34" s="8" t="s">
        <v>255</v>
      </c>
      <c r="L34" s="12">
        <v>133</v>
      </c>
      <c r="M34" s="359" t="s">
        <v>257</v>
      </c>
      <c r="N34" s="1032"/>
      <c r="O34" s="1011"/>
      <c r="P34" s="1029"/>
      <c r="Q34" s="1008"/>
      <c r="R34" s="1011"/>
      <c r="S34" s="1029"/>
      <c r="T34" s="999"/>
      <c r="U34" s="999"/>
      <c r="V34" s="1002"/>
      <c r="W34" s="1005"/>
      <c r="X34" s="1008"/>
      <c r="Y34" s="1011"/>
      <c r="Z34" s="1002"/>
      <c r="AA34" s="999"/>
      <c r="AB34" s="999"/>
      <c r="AC34" s="1002"/>
      <c r="AD34" s="1014"/>
      <c r="AE34" s="1008"/>
      <c r="AF34" s="1011"/>
      <c r="AG34" s="1002"/>
      <c r="AH34" s="999"/>
      <c r="AI34" s="999"/>
      <c r="AJ34" s="1002"/>
      <c r="AK34" s="1014"/>
      <c r="AL34" s="1008"/>
      <c r="AM34" s="1011"/>
      <c r="AN34" s="1002"/>
      <c r="AO34" s="999"/>
      <c r="AP34" s="999"/>
      <c r="AQ34" s="1002"/>
      <c r="AR34" s="1014"/>
      <c r="AS34" s="1008"/>
      <c r="AT34" s="1011"/>
      <c r="AU34" s="1002"/>
      <c r="AV34" s="999"/>
      <c r="AW34" s="999"/>
      <c r="AX34" s="1002"/>
      <c r="AY34" s="1089"/>
      <c r="AZ34" s="1011"/>
      <c r="BA34" s="1011"/>
      <c r="BB34" s="1002"/>
      <c r="BC34" s="1061"/>
      <c r="BD34" s="1061"/>
      <c r="BE34" s="1002"/>
      <c r="BF34" s="1011"/>
      <c r="BG34" s="1094"/>
      <c r="BH34" s="1097"/>
      <c r="BI34" s="1077"/>
      <c r="BJ34" s="1061"/>
      <c r="BK34" s="1061"/>
      <c r="BL34" s="1002"/>
      <c r="BM34" s="1011"/>
      <c r="BN34" s="1080"/>
      <c r="BO34" s="1083"/>
      <c r="BP34" s="1086"/>
      <c r="BQ34" s="1071"/>
      <c r="BR34" s="1074"/>
      <c r="BS34" s="1077"/>
      <c r="BT34" s="1011"/>
      <c r="BU34" s="698"/>
      <c r="BV34" s="1023"/>
      <c r="BW34" s="1023"/>
      <c r="BX34" s="1025"/>
      <c r="BY34" s="1023"/>
      <c r="BZ34" s="1023"/>
      <c r="CA34" s="1026"/>
      <c r="CB34" s="1027"/>
    </row>
    <row r="35" spans="1:80" ht="60" customHeight="1" x14ac:dyDescent="0.25">
      <c r="A35" s="1038"/>
      <c r="B35" s="1039"/>
      <c r="C35" s="1023"/>
      <c r="D35" s="1046"/>
      <c r="E35" s="1023"/>
      <c r="F35" s="1023"/>
      <c r="G35" s="1023"/>
      <c r="H35" s="1023"/>
      <c r="I35" s="1040"/>
      <c r="J35" s="6" t="s">
        <v>254</v>
      </c>
      <c r="K35" s="8" t="s">
        <v>249</v>
      </c>
      <c r="L35" s="12">
        <v>154</v>
      </c>
      <c r="M35" s="359" t="s">
        <v>258</v>
      </c>
      <c r="N35" s="1032"/>
      <c r="O35" s="1012"/>
      <c r="P35" s="1030"/>
      <c r="Q35" s="1009"/>
      <c r="R35" s="1012"/>
      <c r="S35" s="1030"/>
      <c r="T35" s="1000"/>
      <c r="U35" s="1000"/>
      <c r="V35" s="1003"/>
      <c r="W35" s="1006"/>
      <c r="X35" s="1009"/>
      <c r="Y35" s="1012"/>
      <c r="Z35" s="1003"/>
      <c r="AA35" s="1000"/>
      <c r="AB35" s="1000"/>
      <c r="AC35" s="1003"/>
      <c r="AD35" s="1015"/>
      <c r="AE35" s="1009"/>
      <c r="AF35" s="1012"/>
      <c r="AG35" s="1003"/>
      <c r="AH35" s="1000"/>
      <c r="AI35" s="1000"/>
      <c r="AJ35" s="1003"/>
      <c r="AK35" s="1015"/>
      <c r="AL35" s="1009"/>
      <c r="AM35" s="1012"/>
      <c r="AN35" s="1003"/>
      <c r="AO35" s="1000"/>
      <c r="AP35" s="1000"/>
      <c r="AQ35" s="1003"/>
      <c r="AR35" s="1015"/>
      <c r="AS35" s="1009"/>
      <c r="AT35" s="1012"/>
      <c r="AU35" s="1003"/>
      <c r="AV35" s="1000"/>
      <c r="AW35" s="1000"/>
      <c r="AX35" s="1003"/>
      <c r="AY35" s="1090"/>
      <c r="AZ35" s="1012"/>
      <c r="BA35" s="1012"/>
      <c r="BB35" s="1003"/>
      <c r="BC35" s="1062"/>
      <c r="BD35" s="1062"/>
      <c r="BE35" s="1003"/>
      <c r="BF35" s="1012"/>
      <c r="BG35" s="1095"/>
      <c r="BH35" s="1098"/>
      <c r="BI35" s="1078"/>
      <c r="BJ35" s="1062"/>
      <c r="BK35" s="1062"/>
      <c r="BL35" s="1003"/>
      <c r="BM35" s="1012"/>
      <c r="BN35" s="1081"/>
      <c r="BO35" s="1084"/>
      <c r="BP35" s="1087"/>
      <c r="BQ35" s="1072"/>
      <c r="BR35" s="1075"/>
      <c r="BS35" s="1078"/>
      <c r="BT35" s="1012"/>
      <c r="BU35" s="699"/>
      <c r="BV35" s="1023"/>
      <c r="BW35" s="1023"/>
      <c r="BX35" s="1025"/>
      <c r="BY35" s="1023"/>
      <c r="BZ35" s="1023"/>
      <c r="CA35" s="1026"/>
      <c r="CB35" s="1027"/>
    </row>
    <row r="36" spans="1:80" ht="250.5" customHeight="1" x14ac:dyDescent="0.25">
      <c r="A36" s="1038"/>
      <c r="B36" s="1039"/>
      <c r="C36" s="1027" t="s">
        <v>156</v>
      </c>
      <c r="D36" s="679">
        <v>30</v>
      </c>
      <c r="E36" s="915" t="s">
        <v>157</v>
      </c>
      <c r="F36" s="339" t="s">
        <v>158</v>
      </c>
      <c r="G36" s="339" t="s">
        <v>159</v>
      </c>
      <c r="H36" s="339" t="s">
        <v>151</v>
      </c>
      <c r="I36" s="845" t="s">
        <v>179</v>
      </c>
      <c r="J36" s="343" t="s">
        <v>254</v>
      </c>
      <c r="K36" s="344" t="s">
        <v>259</v>
      </c>
      <c r="L36" s="344">
        <v>143</v>
      </c>
      <c r="M36" s="415" t="s">
        <v>260</v>
      </c>
      <c r="N36" s="427">
        <v>0.9</v>
      </c>
      <c r="O36" s="776">
        <v>1</v>
      </c>
      <c r="P36" s="360">
        <v>1</v>
      </c>
      <c r="Q36" s="338">
        <f>'2015'!O36:O41</f>
        <v>0.5</v>
      </c>
      <c r="R36" s="339">
        <f>'2015'!P36:P41</f>
        <v>0.5</v>
      </c>
      <c r="S36" s="742">
        <f>'2015'!Q36:Q41</f>
        <v>1</v>
      </c>
      <c r="T36" s="341">
        <f>'2015'!R36:R41</f>
        <v>233605063.59999999</v>
      </c>
      <c r="U36" s="341">
        <f>'2015'!S36:S41</f>
        <v>233605063.59999999</v>
      </c>
      <c r="V36" s="340">
        <f>'2015'!T36:T41</f>
        <v>1</v>
      </c>
      <c r="W36" s="342" t="str">
        <f>'2015'!U36:U41</f>
        <v>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v>
      </c>
      <c r="X36" s="338">
        <f>'2016'!N36:N41</f>
        <v>0.09</v>
      </c>
      <c r="Y36" s="339">
        <f>'2016'!O36:O41</f>
        <v>0.09</v>
      </c>
      <c r="Z36" s="340">
        <f>'2016'!P36:P41</f>
        <v>1</v>
      </c>
      <c r="AA36" s="341">
        <f>'2016'!Q36:Q41</f>
        <v>12650000</v>
      </c>
      <c r="AB36" s="341">
        <f>'2016'!R36:R41</f>
        <v>12650000</v>
      </c>
      <c r="AC36" s="340">
        <f>'2016'!S36:S41</f>
        <v>1</v>
      </c>
      <c r="AD36" s="337" t="str">
        <f>'2016'!T36:T41</f>
        <v>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v>
      </c>
      <c r="AE36" s="338">
        <f>'2017'!N36:N41</f>
        <v>0.09</v>
      </c>
      <c r="AF36" s="339">
        <f>'2017'!O36:O41</f>
        <v>0.09</v>
      </c>
      <c r="AG36" s="340">
        <f>'2017'!P36:P41</f>
        <v>1</v>
      </c>
      <c r="AH36" s="341">
        <f>'2017'!Q36:Q41</f>
        <v>20000000</v>
      </c>
      <c r="AI36" s="341">
        <f>'2017'!R36:R41</f>
        <v>19045950</v>
      </c>
      <c r="AJ36" s="340">
        <f>'2017'!S36:S41</f>
        <v>0.95229750000000002</v>
      </c>
      <c r="AK36" s="337" t="str">
        <f>'2017'!T36:T41</f>
        <v xml:space="preserve">Secretaria de salud reporta esquemas de vacunacion: Para el 2017 se esta trabajando con la meta era 95% en todos los biologicos ofertados por el PAI,  y se introduce la discriminacion de niño, niña e indigenas. </v>
      </c>
      <c r="AL36" s="338">
        <f>'2018'!N36:N41</f>
        <v>1</v>
      </c>
      <c r="AM36" s="366">
        <f>'2018'!O36:O41</f>
        <v>1</v>
      </c>
      <c r="AN36" s="340">
        <f>'2018'!P36:P41</f>
        <v>1</v>
      </c>
      <c r="AO36" s="341">
        <f>'2018'!Q36:Q41</f>
        <v>35000000</v>
      </c>
      <c r="AP36" s="341">
        <f>'2018'!R36:R41</f>
        <v>25509300</v>
      </c>
      <c r="AQ36" s="348">
        <f>'2018'!S36:S41</f>
        <v>0.72883714285714285</v>
      </c>
      <c r="AR36" s="337" t="str">
        <f>'2018'!AB36:AB41</f>
        <v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v>
      </c>
      <c r="AS36" s="338">
        <f>'2019'!N36:N41</f>
        <v>0</v>
      </c>
      <c r="AT36" s="339">
        <f>'2019'!O36:O41</f>
        <v>0</v>
      </c>
      <c r="AU36" s="340">
        <f>'2019'!P36:P41</f>
        <v>0.8</v>
      </c>
      <c r="AV36" s="341">
        <f>'2019'!Q36:Q41</f>
        <v>0</v>
      </c>
      <c r="AW36" s="341">
        <f>'2019'!R36:R41</f>
        <v>0</v>
      </c>
      <c r="AX36" s="340" t="e">
        <f>'2019'!#REF!</f>
        <v>#REF!</v>
      </c>
      <c r="AY36" s="345" t="str">
        <f>'2019'!S36:S41</f>
        <v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v>
      </c>
      <c r="AZ36" s="358">
        <f>'2020'!N36:N41</f>
        <v>1</v>
      </c>
      <c r="BA36" s="365">
        <f>'2020'!O36:O41</f>
        <v>1</v>
      </c>
      <c r="BB36" s="348">
        <f>'2020'!P36:P41</f>
        <v>1</v>
      </c>
      <c r="BC36" s="368">
        <f>'2020'!Q36:Q41</f>
        <v>0</v>
      </c>
      <c r="BD36" s="368">
        <f>'2020'!R36:R41</f>
        <v>0</v>
      </c>
      <c r="BE36" s="348">
        <f>'2020'!S36:S41</f>
        <v>0</v>
      </c>
      <c r="BF36" s="26" t="s">
        <v>1420</v>
      </c>
      <c r="BG36" s="472">
        <v>1</v>
      </c>
      <c r="BH36" s="523">
        <v>0</v>
      </c>
      <c r="BI36" s="684">
        <v>0</v>
      </c>
      <c r="BJ36" s="368">
        <f>'2020'!V36:V41</f>
        <v>0</v>
      </c>
      <c r="BK36" s="368">
        <f>'2020'!W36:W41</f>
        <v>0</v>
      </c>
      <c r="BL36" s="706">
        <v>0</v>
      </c>
      <c r="BM36" s="26" t="s">
        <v>2608</v>
      </c>
      <c r="BN36" s="721">
        <v>0.9</v>
      </c>
      <c r="BO36" s="774">
        <v>0.7</v>
      </c>
      <c r="BP36" s="704">
        <v>0.77</v>
      </c>
      <c r="BQ36" s="727">
        <v>0</v>
      </c>
      <c r="BR36" s="728">
        <v>0</v>
      </c>
      <c r="BS36" s="704">
        <v>0</v>
      </c>
      <c r="BT36" s="26" t="s">
        <v>2850</v>
      </c>
      <c r="BU36" s="26"/>
      <c r="BV36" s="917">
        <v>0.9</v>
      </c>
      <c r="BW36" s="917">
        <v>0.7</v>
      </c>
      <c r="BX36" s="926">
        <v>0.77</v>
      </c>
      <c r="BY36" s="26"/>
      <c r="BZ36" s="26"/>
      <c r="CA36" s="831"/>
      <c r="CB36" s="3" t="s">
        <v>2850</v>
      </c>
    </row>
    <row r="37" spans="1:80" ht="60" customHeight="1" x14ac:dyDescent="0.25">
      <c r="A37" s="1038"/>
      <c r="B37" s="1039"/>
      <c r="C37" s="1027"/>
      <c r="D37" s="194">
        <v>31</v>
      </c>
      <c r="E37" s="904" t="s">
        <v>160</v>
      </c>
      <c r="F37" s="11" t="s">
        <v>161</v>
      </c>
      <c r="G37" s="11" t="s">
        <v>162</v>
      </c>
      <c r="H37" s="11" t="s">
        <v>118</v>
      </c>
      <c r="I37" s="31" t="s">
        <v>163</v>
      </c>
      <c r="J37" s="42" t="s">
        <v>254</v>
      </c>
      <c r="K37" s="12" t="s">
        <v>255</v>
      </c>
      <c r="L37" s="15">
        <v>133</v>
      </c>
      <c r="M37" s="420" t="s">
        <v>257</v>
      </c>
      <c r="N37" s="425">
        <v>1</v>
      </c>
      <c r="O37" s="849">
        <v>1</v>
      </c>
      <c r="P37" s="355">
        <v>1</v>
      </c>
      <c r="Q37" s="42">
        <f>'2015'!O42</f>
        <v>0.7</v>
      </c>
      <c r="R37" s="89">
        <f>'2015'!P42</f>
        <v>0.7</v>
      </c>
      <c r="S37" s="742">
        <f>'2015'!Q42</f>
        <v>1</v>
      </c>
      <c r="T37" s="37">
        <f>'2015'!R42</f>
        <v>75646965.310000002</v>
      </c>
      <c r="U37" s="37">
        <f>'2015'!S42</f>
        <v>40525000</v>
      </c>
      <c r="V37" s="36">
        <f>'2015'!T42</f>
        <v>0.53571217079137579</v>
      </c>
      <c r="W37" s="31" t="str">
        <f>'2015'!U42</f>
        <v>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v>
      </c>
      <c r="X37" s="42">
        <f>'2016'!N42</f>
        <v>0.1</v>
      </c>
      <c r="Y37" s="12">
        <f>'2016'!O42</f>
        <v>0.1</v>
      </c>
      <c r="Z37" s="36">
        <f>'2016'!P42</f>
        <v>1</v>
      </c>
      <c r="AA37" s="37">
        <f>'2016'!Q42</f>
        <v>0</v>
      </c>
      <c r="AB37" s="37">
        <f>'2016'!R42</f>
        <v>0</v>
      </c>
      <c r="AC37" s="36">
        <f>'2016'!S42</f>
        <v>0</v>
      </c>
      <c r="AD37" s="31" t="str">
        <f>'2016'!T42</f>
        <v>Implementación del Plan de acción intersectorial.</v>
      </c>
      <c r="AE37" s="42">
        <f>'2017'!N42</f>
        <v>0.1</v>
      </c>
      <c r="AF37" s="12">
        <f>'2017'!O42</f>
        <v>0.1</v>
      </c>
      <c r="AG37" s="36">
        <f>'2017'!P42</f>
        <v>1</v>
      </c>
      <c r="AH37" s="37">
        <f>'2017'!Q42</f>
        <v>25750000</v>
      </c>
      <c r="AI37" s="37">
        <f>'2017'!R42</f>
        <v>25750000</v>
      </c>
      <c r="AJ37" s="36">
        <f>'2017'!S42</f>
        <v>1</v>
      </c>
      <c r="AK37" s="31" t="str">
        <f>'2017'!T42</f>
        <v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v>
      </c>
      <c r="AL37" s="42">
        <f>'2018'!N42</f>
        <v>12</v>
      </c>
      <c r="AM37" s="12">
        <f>'2018'!O42</f>
        <v>12</v>
      </c>
      <c r="AN37" s="36">
        <f>'2018'!P42</f>
        <v>1</v>
      </c>
      <c r="AO37" s="37">
        <f>'2018'!Q42</f>
        <v>24140000</v>
      </c>
      <c r="AP37" s="37">
        <f>'2018'!R42</f>
        <v>20000000</v>
      </c>
      <c r="AQ37" s="206">
        <f>'2018'!S42</f>
        <v>0.82850041425020715</v>
      </c>
      <c r="AR37" s="31" t="str">
        <f>'2018'!AB42</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37" s="42">
        <f>'2019'!N42</f>
        <v>0</v>
      </c>
      <c r="AT37" s="12">
        <f>'2019'!O42</f>
        <v>0</v>
      </c>
      <c r="AU37" s="36">
        <f>'2019'!P42</f>
        <v>0.7</v>
      </c>
      <c r="AV37" s="37">
        <f>'2019'!Q42</f>
        <v>0</v>
      </c>
      <c r="AW37" s="37">
        <f>'2019'!R42</f>
        <v>0</v>
      </c>
      <c r="AX37" s="36" t="e">
        <f>'2019'!#REF!</f>
        <v>#REF!</v>
      </c>
      <c r="AY37" s="359" t="str">
        <f>'2019'!S42</f>
        <v>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v>
      </c>
      <c r="AZ37" s="358">
        <f>'2020'!N42</f>
        <v>12</v>
      </c>
      <c r="BA37" s="358">
        <f>'2020'!O42</f>
        <v>12</v>
      </c>
      <c r="BB37" s="206">
        <f>'2020'!P42</f>
        <v>1</v>
      </c>
      <c r="BC37" s="369">
        <f>'2020'!Q42</f>
        <v>0</v>
      </c>
      <c r="BD37" s="369">
        <f>'2020'!R42</f>
        <v>0</v>
      </c>
      <c r="BE37" s="206">
        <f>'2020'!S42</f>
        <v>0</v>
      </c>
      <c r="BF37" s="26" t="s">
        <v>1420</v>
      </c>
      <c r="BG37" s="690">
        <v>5</v>
      </c>
      <c r="BH37" s="690"/>
      <c r="BI37" s="479">
        <v>0</v>
      </c>
      <c r="BJ37" s="532">
        <v>11540000</v>
      </c>
      <c r="BK37" s="532">
        <v>11540000</v>
      </c>
      <c r="BL37" s="479">
        <v>1</v>
      </c>
      <c r="BM37" s="26" t="s">
        <v>2608</v>
      </c>
      <c r="BN37" s="713">
        <v>100</v>
      </c>
      <c r="BO37" s="713">
        <v>0</v>
      </c>
      <c r="BP37" s="479">
        <v>0</v>
      </c>
      <c r="BQ37" s="727">
        <v>0</v>
      </c>
      <c r="BR37" s="728">
        <v>0</v>
      </c>
      <c r="BS37" s="479">
        <v>0</v>
      </c>
      <c r="BT37" s="26" t="s">
        <v>2818</v>
      </c>
      <c r="BU37" s="26"/>
      <c r="BV37" s="824">
        <v>1</v>
      </c>
      <c r="BW37" s="924"/>
      <c r="BX37" s="831"/>
      <c r="BY37" s="26"/>
      <c r="BZ37" s="26"/>
      <c r="CA37" s="831"/>
      <c r="CB37" s="3" t="s">
        <v>2963</v>
      </c>
    </row>
    <row r="38" spans="1:80" ht="220.5" customHeight="1" x14ac:dyDescent="0.25">
      <c r="A38" s="1038"/>
      <c r="B38" s="1039"/>
      <c r="C38" s="1027" t="s">
        <v>164</v>
      </c>
      <c r="D38" s="194">
        <v>32</v>
      </c>
      <c r="E38" s="922" t="s">
        <v>2819</v>
      </c>
      <c r="F38" s="12" t="s">
        <v>166</v>
      </c>
      <c r="G38" s="12" t="s">
        <v>167</v>
      </c>
      <c r="H38" s="12" t="s">
        <v>168</v>
      </c>
      <c r="I38" s="52" t="s">
        <v>169</v>
      </c>
      <c r="J38" s="42" t="s">
        <v>254</v>
      </c>
      <c r="K38" s="12" t="s">
        <v>255</v>
      </c>
      <c r="L38" s="12">
        <v>134</v>
      </c>
      <c r="M38" s="415" t="s">
        <v>256</v>
      </c>
      <c r="N38" s="425">
        <v>0.9</v>
      </c>
      <c r="O38" s="103">
        <v>1</v>
      </c>
      <c r="P38" s="355">
        <v>1</v>
      </c>
      <c r="Q38" s="87">
        <f>'2015'!O43</f>
        <v>0.9</v>
      </c>
      <c r="R38" s="89">
        <f>'2015'!P43</f>
        <v>0.8</v>
      </c>
      <c r="S38" s="742">
        <f>'2015'!Q43</f>
        <v>0.88888888888888895</v>
      </c>
      <c r="T38" s="37">
        <f>'2015'!R43</f>
        <v>202500689.22999999</v>
      </c>
      <c r="U38" s="37">
        <f>'2015'!S43</f>
        <v>84171531</v>
      </c>
      <c r="V38" s="36">
        <f>'2015'!T43</f>
        <v>0.41566046673746426</v>
      </c>
      <c r="W38" s="31" t="str">
        <f>'2015'!U43</f>
        <v>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v>
      </c>
      <c r="X38" s="106">
        <f>'2016'!N43</f>
        <v>0.09</v>
      </c>
      <c r="Y38" s="107">
        <f>'2016'!O43</f>
        <v>0.09</v>
      </c>
      <c r="Z38" s="115">
        <f>'2016'!P43</f>
        <v>1</v>
      </c>
      <c r="AA38" s="37">
        <f>'2016'!Q43</f>
        <v>14667000</v>
      </c>
      <c r="AB38" s="37">
        <f>'2016'!R43</f>
        <v>14667000</v>
      </c>
      <c r="AC38" s="115">
        <f>'2016'!S43</f>
        <v>1</v>
      </c>
      <c r="AD38" s="31" t="str">
        <f>'2016'!T43</f>
        <v xml:space="preserve">Se Canalizaron  acciones de promoción de la salud en el desarrollo de la política nacional de sexualidad, derechos sexuales y reproductivos   </v>
      </c>
      <c r="AE38" s="106">
        <f>'2017'!N43</f>
        <v>0.09</v>
      </c>
      <c r="AF38" s="107">
        <f>'2017'!O43</f>
        <v>0.09</v>
      </c>
      <c r="AG38" s="115">
        <f>'2017'!P43</f>
        <v>1</v>
      </c>
      <c r="AH38" s="37">
        <f>'2017'!Q43</f>
        <v>54000000</v>
      </c>
      <c r="AI38" s="37">
        <f>'2017'!R43</f>
        <v>31680000</v>
      </c>
      <c r="AJ38" s="115">
        <f>'2017'!S43</f>
        <v>0.58666666666666667</v>
      </c>
      <c r="AK38" s="31" t="str">
        <f>'2017'!T43</f>
        <v>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v>
      </c>
      <c r="AL38" s="106">
        <f>'2018'!N43</f>
        <v>1</v>
      </c>
      <c r="AM38" s="107">
        <f>'2018'!O43</f>
        <v>0.4</v>
      </c>
      <c r="AN38" s="115">
        <f>'2018'!P43</f>
        <v>0.4</v>
      </c>
      <c r="AO38" s="37">
        <f>'2018'!Q43</f>
        <v>56400000</v>
      </c>
      <c r="AP38" s="37">
        <f>'2018'!R43</f>
        <v>56400000</v>
      </c>
      <c r="AQ38" s="206">
        <f>'2018'!S43</f>
        <v>1</v>
      </c>
      <c r="AR38" s="31" t="str">
        <f>'2018'!AB43</f>
        <v>La Secretaría de Familia a través de la dirección de poblaciones, oficina encargada de formular la politica publica de diversidad sexual e identidad de genero, ha diseñado una ruta de atención en salud para poblacion sexualmente diversa.</v>
      </c>
      <c r="AS38" s="106">
        <f>'2019'!N43</f>
        <v>12</v>
      </c>
      <c r="AT38" s="107">
        <f>'2019'!O43</f>
        <v>12</v>
      </c>
      <c r="AU38" s="115">
        <f>'2019'!P43</f>
        <v>0.7</v>
      </c>
      <c r="AV38" s="37">
        <f>'2019'!Q43</f>
        <v>60000000</v>
      </c>
      <c r="AW38" s="37">
        <f>'2019'!R43</f>
        <v>9412000</v>
      </c>
      <c r="AX38" s="115" t="e">
        <f>'2019'!#REF!</f>
        <v>#REF!</v>
      </c>
      <c r="AY38" s="359" t="str">
        <f>'2019'!S43</f>
        <v>Se desarrolla el  Programa Generaciones Con Bienestar para lo cual de los 2050 cupos programados para la atención en la presente anualidad se tiene que al 30 de septiembre se ha realialido la atención de 1899 usuarios.</v>
      </c>
      <c r="AZ38" s="358">
        <f>'2020'!N43</f>
        <v>1</v>
      </c>
      <c r="BA38" s="358">
        <f>'2020'!O43</f>
        <v>0.4</v>
      </c>
      <c r="BB38" s="206">
        <f>'2020'!P43</f>
        <v>0.4</v>
      </c>
      <c r="BC38" s="369">
        <f>'2020'!Q43</f>
        <v>0</v>
      </c>
      <c r="BD38" s="369">
        <f>'2020'!R43</f>
        <v>0</v>
      </c>
      <c r="BE38" s="206">
        <f>'2020'!S43</f>
        <v>0</v>
      </c>
      <c r="BF38" s="26" t="s">
        <v>1420</v>
      </c>
      <c r="BG38" s="472">
        <v>12</v>
      </c>
      <c r="BH38" s="693">
        <v>17</v>
      </c>
      <c r="BI38" s="479">
        <v>1</v>
      </c>
      <c r="BJ38" s="533">
        <v>3026150101</v>
      </c>
      <c r="BK38" s="533">
        <v>2727483111</v>
      </c>
      <c r="BL38" s="479">
        <v>0.9</v>
      </c>
      <c r="BM38" s="26" t="s">
        <v>2628</v>
      </c>
      <c r="BN38" s="713">
        <v>12</v>
      </c>
      <c r="BO38" s="720">
        <v>20</v>
      </c>
      <c r="BP38" s="479">
        <v>1</v>
      </c>
      <c r="BQ38" s="727">
        <v>885000</v>
      </c>
      <c r="BR38" s="728">
        <v>885000</v>
      </c>
      <c r="BS38" s="479">
        <v>1</v>
      </c>
      <c r="BT38" s="26" t="s">
        <v>2851</v>
      </c>
      <c r="BU38" s="26"/>
      <c r="BV38" s="869">
        <v>12</v>
      </c>
      <c r="BW38" s="869">
        <v>10</v>
      </c>
      <c r="BX38" s="925" t="s">
        <v>3038</v>
      </c>
      <c r="BY38" s="858">
        <v>130000000</v>
      </c>
      <c r="BZ38" s="858">
        <v>12100000</v>
      </c>
      <c r="CA38" s="919" t="s">
        <v>2970</v>
      </c>
      <c r="CB38" s="920" t="s">
        <v>3136</v>
      </c>
    </row>
    <row r="39" spans="1:80" ht="60" customHeight="1" x14ac:dyDescent="0.25">
      <c r="A39" s="1038"/>
      <c r="B39" s="1039"/>
      <c r="C39" s="1027"/>
      <c r="D39" s="194">
        <v>33</v>
      </c>
      <c r="E39" s="904" t="s">
        <v>170</v>
      </c>
      <c r="F39" s="11" t="s">
        <v>171</v>
      </c>
      <c r="G39" s="11" t="s">
        <v>172</v>
      </c>
      <c r="H39" s="11" t="s">
        <v>173</v>
      </c>
      <c r="I39" s="31" t="s">
        <v>174</v>
      </c>
      <c r="J39" s="6" t="s">
        <v>265</v>
      </c>
      <c r="K39" s="8" t="s">
        <v>266</v>
      </c>
      <c r="L39" s="15">
        <v>185</v>
      </c>
      <c r="M39" s="420" t="s">
        <v>267</v>
      </c>
      <c r="N39" s="426">
        <v>1</v>
      </c>
      <c r="O39" s="346">
        <v>1</v>
      </c>
      <c r="P39" s="355">
        <v>1</v>
      </c>
      <c r="Q39" s="87" t="str">
        <f>'2015'!O44</f>
        <v>Estrategia interinstitucional e intersectorial implementada y activa.</v>
      </c>
      <c r="R39" s="89">
        <f>'2015'!P44</f>
        <v>0.8</v>
      </c>
      <c r="S39" s="742">
        <f>'2015'!Q44</f>
        <v>0.8</v>
      </c>
      <c r="T39" s="37">
        <f>'2015'!R44</f>
        <v>71399999</v>
      </c>
      <c r="U39" s="37">
        <f>'2015'!S44</f>
        <v>23859999</v>
      </c>
      <c r="V39" s="36">
        <f>'2015'!T44</f>
        <v>0.33417366014248823</v>
      </c>
      <c r="W39" s="31" t="str">
        <f>'2015'!U44</f>
        <v>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v>
      </c>
      <c r="X39" s="106">
        <f>'2016'!N44</f>
        <v>0.1</v>
      </c>
      <c r="Y39" s="107">
        <f>'2016'!O44</f>
        <v>0.1</v>
      </c>
      <c r="Z39" s="115">
        <f>'2016'!P44</f>
        <v>1</v>
      </c>
      <c r="AA39" s="37">
        <f>'2016'!Q44</f>
        <v>4673224</v>
      </c>
      <c r="AB39" s="37">
        <f>'2016'!R44</f>
        <v>4673224</v>
      </c>
      <c r="AC39" s="115">
        <f>'2016'!S44</f>
        <v>1</v>
      </c>
      <c r="AD39" s="31" t="str">
        <f>'2016'!T44</f>
        <v>**Sensibilización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v>
      </c>
      <c r="AE39" s="106">
        <f>'2017'!N44</f>
        <v>0.1</v>
      </c>
      <c r="AF39" s="107">
        <f>'2017'!O44</f>
        <v>0.08</v>
      </c>
      <c r="AG39" s="115">
        <f>'2017'!P44</f>
        <v>0.79999999999999993</v>
      </c>
      <c r="AH39" s="37">
        <f>'2017'!Q44</f>
        <v>16500000</v>
      </c>
      <c r="AI39" s="37">
        <f>'2017'!R44</f>
        <v>0</v>
      </c>
      <c r="AJ39" s="115">
        <f>'2017'!S44</f>
        <v>0</v>
      </c>
      <c r="AK39" s="31" t="str">
        <f>'2017'!T44</f>
        <v>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v>
      </c>
      <c r="AL39" s="106">
        <f>'2018'!N44</f>
        <v>1</v>
      </c>
      <c r="AM39" s="107">
        <f>'2018'!O44</f>
        <v>0.2</v>
      </c>
      <c r="AN39" s="115">
        <f>'2018'!P44</f>
        <v>0.2</v>
      </c>
      <c r="AO39" s="37">
        <f>'2018'!Q44</f>
        <v>40000000</v>
      </c>
      <c r="AP39" s="37">
        <f>'2018'!R44</f>
        <v>15000000</v>
      </c>
      <c r="AQ39" s="206">
        <f>'2018'!S44</f>
        <v>0.375</v>
      </c>
      <c r="AR39" s="31" t="str">
        <f>'2018'!AB44</f>
        <v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v>
      </c>
      <c r="AS39" s="106">
        <f>'2019'!N44</f>
        <v>1</v>
      </c>
      <c r="AT39" s="107">
        <f>'2019'!O44</f>
        <v>1</v>
      </c>
      <c r="AU39" s="115">
        <f>'2019'!P44</f>
        <v>0.7</v>
      </c>
      <c r="AV39" s="37">
        <f>'2019'!Q44</f>
        <v>40000000</v>
      </c>
      <c r="AW39" s="37">
        <f>'2019'!R44</f>
        <v>2180000</v>
      </c>
      <c r="AX39" s="115" t="e">
        <f>'2019'!#REF!</f>
        <v>#REF!</v>
      </c>
      <c r="AY39" s="359" t="str">
        <f>'2019'!S44</f>
        <v>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v>
      </c>
      <c r="AZ39" s="358">
        <f>'2020'!N44</f>
        <v>1</v>
      </c>
      <c r="BA39" s="358">
        <f>'2020'!O44</f>
        <v>0.2</v>
      </c>
      <c r="BB39" s="206">
        <f>'2020'!P44</f>
        <v>0.2</v>
      </c>
      <c r="BC39" s="369">
        <f>'2020'!Q44</f>
        <v>0</v>
      </c>
      <c r="BD39" s="369">
        <f>'2020'!R44</f>
        <v>0</v>
      </c>
      <c r="BE39" s="206">
        <f>'2020'!S44</f>
        <v>0</v>
      </c>
      <c r="BF39" s="26" t="s">
        <v>1420</v>
      </c>
      <c r="BG39" s="472">
        <v>1</v>
      </c>
      <c r="BH39" s="693">
        <v>1</v>
      </c>
      <c r="BI39" s="479">
        <v>1</v>
      </c>
      <c r="BJ39" s="166">
        <v>0</v>
      </c>
      <c r="BK39" s="166"/>
      <c r="BL39" s="479">
        <v>0</v>
      </c>
      <c r="BM39" s="26" t="s">
        <v>2629</v>
      </c>
      <c r="BN39" s="713">
        <v>1</v>
      </c>
      <c r="BO39" s="720">
        <v>1</v>
      </c>
      <c r="BP39" s="479">
        <v>1</v>
      </c>
      <c r="BQ39" s="727">
        <v>0</v>
      </c>
      <c r="BR39" s="728">
        <v>0</v>
      </c>
      <c r="BS39" s="479">
        <v>0</v>
      </c>
      <c r="BT39" s="26" t="s">
        <v>2852</v>
      </c>
      <c r="BU39" s="26"/>
      <c r="BV39" s="921">
        <v>1</v>
      </c>
      <c r="BW39" s="921">
        <v>1</v>
      </c>
      <c r="BX39" s="925">
        <v>1</v>
      </c>
      <c r="BY39" s="26"/>
      <c r="BZ39" s="26"/>
      <c r="CA39" s="831"/>
      <c r="CB39" s="920" t="s">
        <v>3118</v>
      </c>
    </row>
    <row r="40" spans="1:80" ht="105" customHeight="1" x14ac:dyDescent="0.25">
      <c r="A40" s="1038"/>
      <c r="B40" s="1039"/>
      <c r="C40" s="1027"/>
      <c r="D40" s="194">
        <v>34</v>
      </c>
      <c r="E40" s="904" t="s">
        <v>175</v>
      </c>
      <c r="F40" s="11" t="s">
        <v>176</v>
      </c>
      <c r="G40" s="11" t="s">
        <v>177</v>
      </c>
      <c r="H40" s="11" t="s">
        <v>178</v>
      </c>
      <c r="I40" s="31" t="s">
        <v>179</v>
      </c>
      <c r="J40" s="42" t="s">
        <v>254</v>
      </c>
      <c r="K40" s="9" t="s">
        <v>262</v>
      </c>
      <c r="L40" s="12">
        <v>137</v>
      </c>
      <c r="M40" s="415" t="s">
        <v>263</v>
      </c>
      <c r="N40" s="783">
        <v>1</v>
      </c>
      <c r="O40" s="783">
        <v>1</v>
      </c>
      <c r="P40" s="738">
        <v>1</v>
      </c>
      <c r="Q40" s="87" t="str">
        <f>'2015'!O45</f>
        <v>Enfoque diferencial y de género incluido e  implementado 5%</v>
      </c>
      <c r="R40" s="89">
        <f>'2015'!P45</f>
        <v>1</v>
      </c>
      <c r="S40" s="742">
        <f>'2015'!Q45</f>
        <v>1</v>
      </c>
      <c r="T40" s="37">
        <f>'2015'!R45</f>
        <v>40525000</v>
      </c>
      <c r="U40" s="37">
        <f>'2015'!S45</f>
        <v>18900000</v>
      </c>
      <c r="V40" s="36">
        <f>'2015'!T45</f>
        <v>0.46637877853177051</v>
      </c>
      <c r="W40" s="31" t="str">
        <f>'2015'!U45</f>
        <v>Durante el periodo se realizó el fortalecimiento de los equipos básicos de atención primaria en salud mental de los 10 municipios ya conformados.</v>
      </c>
      <c r="X40" s="106">
        <f>'2016'!N45</f>
        <v>0.1</v>
      </c>
      <c r="Y40" s="107">
        <f>'2016'!O45</f>
        <v>0.1</v>
      </c>
      <c r="Z40" s="115">
        <f>'2016'!P45</f>
        <v>1</v>
      </c>
      <c r="AA40" s="37">
        <f>'2016'!Q45</f>
        <v>17600000</v>
      </c>
      <c r="AB40" s="37">
        <f>'2016'!R45</f>
        <v>17600000</v>
      </c>
      <c r="AC40" s="115">
        <f>'2016'!S45</f>
        <v>1</v>
      </c>
      <c r="AD40" s="31" t="str">
        <f>'2016'!T45</f>
        <v>Se Ajusto e implemento  la política de salud mental en los 12 municipios del Departamento, conforme a los lineamientos y desarrollos técnicos definidos por el Ministerio de Salud y Protección Social..</v>
      </c>
      <c r="AE40" s="106">
        <f>'2017'!N45</f>
        <v>0.1</v>
      </c>
      <c r="AF40" s="107">
        <f>'2017'!O45</f>
        <v>0.09</v>
      </c>
      <c r="AG40" s="115">
        <f>'2017'!P45</f>
        <v>0.89999999999999991</v>
      </c>
      <c r="AH40" s="37">
        <f>'2017'!Q45</f>
        <v>41200000</v>
      </c>
      <c r="AI40" s="37">
        <f>'2017'!R45</f>
        <v>38560000</v>
      </c>
      <c r="AJ40" s="115">
        <f>'2017'!S45</f>
        <v>0.93592233009708736</v>
      </c>
      <c r="AK40" s="31" t="str">
        <f>'2017'!T45</f>
        <v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v>
      </c>
      <c r="AL40" s="106">
        <f>'2018'!N45</f>
        <v>12</v>
      </c>
      <c r="AM40" s="107">
        <f>'2018'!O45</f>
        <v>2</v>
      </c>
      <c r="AN40" s="115">
        <f>'2018'!P45</f>
        <v>0.16666666666666666</v>
      </c>
      <c r="AO40" s="37">
        <f>'2018'!Q45</f>
        <v>53000000</v>
      </c>
      <c r="AP40" s="37">
        <f>'2018'!R45</f>
        <v>26400000</v>
      </c>
      <c r="AQ40" s="206">
        <f>'2018'!S45</f>
        <v>0.49811320754716981</v>
      </c>
      <c r="AR40" s="31" t="str">
        <f>'2018'!AB45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40" s="106">
        <f>'2019'!N45</f>
        <v>1</v>
      </c>
      <c r="AT40" s="107">
        <f>'2019'!O45</f>
        <v>1</v>
      </c>
      <c r="AU40" s="115">
        <f>'2019'!P45</f>
        <v>0.7</v>
      </c>
      <c r="AV40" s="37">
        <f>'2019'!Q45</f>
        <v>56000000</v>
      </c>
      <c r="AW40" s="37">
        <f>'2019'!R45</f>
        <v>2798000</v>
      </c>
      <c r="AX40" s="115" t="e">
        <f>'2019'!#REF!</f>
        <v>#REF!</v>
      </c>
      <c r="AY40" s="359" t="str">
        <f>'2019'!S45</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0" s="358">
        <f>'2020'!N45</f>
        <v>12</v>
      </c>
      <c r="BA40" s="358">
        <f>'2020'!O45</f>
        <v>2</v>
      </c>
      <c r="BB40" s="206">
        <f>'2020'!P45</f>
        <v>0.16666666666666666</v>
      </c>
      <c r="BC40" s="369">
        <f>'2020'!Q45</f>
        <v>0</v>
      </c>
      <c r="BD40" s="369">
        <f>'2020'!R45</f>
        <v>0</v>
      </c>
      <c r="BE40" s="206">
        <f>'2020'!S45</f>
        <v>0</v>
      </c>
      <c r="BF40" s="26" t="s">
        <v>1420</v>
      </c>
      <c r="BG40" s="690">
        <v>0</v>
      </c>
      <c r="BH40" s="690">
        <v>0</v>
      </c>
      <c r="BI40" s="479">
        <v>0</v>
      </c>
      <c r="BJ40" s="369">
        <f>'2020'!V45</f>
        <v>0</v>
      </c>
      <c r="BK40" s="369">
        <f>'2020'!W45</f>
        <v>0</v>
      </c>
      <c r="BL40" s="715">
        <f>'2020'!X45</f>
        <v>0</v>
      </c>
      <c r="BM40" s="26" t="s">
        <v>2608</v>
      </c>
      <c r="BN40" s="713">
        <v>1</v>
      </c>
      <c r="BO40" s="713">
        <v>1</v>
      </c>
      <c r="BP40" s="479">
        <v>1</v>
      </c>
      <c r="BQ40" s="727">
        <v>17310000</v>
      </c>
      <c r="BR40" s="728">
        <v>17310000</v>
      </c>
      <c r="BS40" s="479">
        <v>1</v>
      </c>
      <c r="BT40" s="26" t="s">
        <v>2853</v>
      </c>
      <c r="BU40" s="710"/>
      <c r="BV40" s="918">
        <v>1</v>
      </c>
      <c r="BW40" s="921">
        <v>1</v>
      </c>
      <c r="BX40" s="925">
        <v>1</v>
      </c>
      <c r="BY40" s="26"/>
      <c r="BZ40" s="26"/>
      <c r="CA40" s="831"/>
      <c r="CB40" s="920" t="s">
        <v>2853</v>
      </c>
    </row>
    <row r="41" spans="1:80" ht="60" customHeight="1" x14ac:dyDescent="0.25">
      <c r="A41" s="1038"/>
      <c r="B41" s="1039"/>
      <c r="C41" s="1027"/>
      <c r="D41" s="194">
        <v>35</v>
      </c>
      <c r="E41" s="904" t="s">
        <v>180</v>
      </c>
      <c r="F41" s="11" t="s">
        <v>181</v>
      </c>
      <c r="G41" s="11" t="s">
        <v>182</v>
      </c>
      <c r="H41" s="11" t="s">
        <v>183</v>
      </c>
      <c r="I41" s="31" t="s">
        <v>184</v>
      </c>
      <c r="J41" s="6" t="s">
        <v>254</v>
      </c>
      <c r="K41" s="38" t="s">
        <v>268</v>
      </c>
      <c r="L41" s="12">
        <v>139</v>
      </c>
      <c r="M41" s="418" t="s">
        <v>269</v>
      </c>
      <c r="N41" s="425">
        <v>0.9</v>
      </c>
      <c r="O41" s="103">
        <v>1</v>
      </c>
      <c r="P41" s="355">
        <v>1</v>
      </c>
      <c r="Q41" s="87">
        <f>'2015'!O46</f>
        <v>0.2</v>
      </c>
      <c r="R41" s="89">
        <f>'2015'!P46</f>
        <v>5.0000000000000001E-3</v>
      </c>
      <c r="S41" s="36">
        <f>'2015'!Q46</f>
        <v>2.4999999999999998E-2</v>
      </c>
      <c r="T41" s="37">
        <f>'2015'!R46</f>
        <v>0</v>
      </c>
      <c r="U41" s="37">
        <f>'2015'!S46</f>
        <v>0</v>
      </c>
      <c r="V41" s="36">
        <f>'2015'!T46</f>
        <v>0</v>
      </c>
      <c r="W41" s="31" t="str">
        <f>'2015'!U46</f>
        <v>No fue posible obtener la informacion por parte de la unidad ejecutora del programa</v>
      </c>
      <c r="X41" s="106">
        <f>'2016'!N46</f>
        <v>0.09</v>
      </c>
      <c r="Y41" s="107">
        <f>'2016'!O46</f>
        <v>0</v>
      </c>
      <c r="Z41" s="115">
        <f>'2016'!P46</f>
        <v>0</v>
      </c>
      <c r="AA41" s="37">
        <f>'2016'!Q46</f>
        <v>0</v>
      </c>
      <c r="AB41" s="37">
        <f>'2016'!R46</f>
        <v>0</v>
      </c>
      <c r="AC41" s="115">
        <f>'2016'!S46</f>
        <v>0</v>
      </c>
      <c r="AD41" s="31" t="str">
        <f>'2016'!T46</f>
        <v>no reporta</v>
      </c>
      <c r="AE41" s="106">
        <f>'2017'!N46</f>
        <v>0.09</v>
      </c>
      <c r="AF41" s="107">
        <f>'2017'!O46</f>
        <v>0.09</v>
      </c>
      <c r="AG41" s="115">
        <f>'2017'!P46</f>
        <v>1</v>
      </c>
      <c r="AH41" s="37">
        <f>'2017'!Q46</f>
        <v>92700000</v>
      </c>
      <c r="AI41" s="37">
        <f>'2017'!R46</f>
        <v>89440000</v>
      </c>
      <c r="AJ41" s="115">
        <f>'2017'!S46</f>
        <v>0.96483279395900756</v>
      </c>
      <c r="AK41" s="31" t="str">
        <f>'2017'!T46</f>
        <v>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v>
      </c>
      <c r="AL41" s="106">
        <f>'2018'!N46</f>
        <v>1</v>
      </c>
      <c r="AM41" s="107">
        <f>'2018'!O46</f>
        <v>0.4</v>
      </c>
      <c r="AN41" s="115">
        <f>'2018'!P46</f>
        <v>0.4</v>
      </c>
      <c r="AO41" s="37">
        <f>'2018'!Q46</f>
        <v>112000000</v>
      </c>
      <c r="AP41" s="37">
        <f>'2018'!R46</f>
        <v>66720000</v>
      </c>
      <c r="AQ41" s="206">
        <f>'2018'!S46</f>
        <v>0.59571428571428575</v>
      </c>
      <c r="AR41" s="31">
        <f>'2018'!AB46</f>
        <v>0</v>
      </c>
      <c r="AS41" s="106">
        <f>'2019'!N46</f>
        <v>1</v>
      </c>
      <c r="AT41" s="107">
        <f>'2019'!O46</f>
        <v>1</v>
      </c>
      <c r="AU41" s="115">
        <f>'2019'!P46</f>
        <v>0.7</v>
      </c>
      <c r="AV41" s="37">
        <f>'2019'!Q46</f>
        <v>112000000</v>
      </c>
      <c r="AW41" s="37">
        <f>'2019'!R46</f>
        <v>14584000</v>
      </c>
      <c r="AX41" s="115" t="e">
        <f>'2019'!#REF!</f>
        <v>#REF!</v>
      </c>
      <c r="AY41" s="359" t="str">
        <f>'2019'!S46</f>
        <v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v>
      </c>
      <c r="AZ41" s="358">
        <f>'2020'!N46</f>
        <v>1</v>
      </c>
      <c r="BA41" s="358">
        <f>'2020'!O46</f>
        <v>0.4</v>
      </c>
      <c r="BB41" s="206">
        <f>'2020'!P46</f>
        <v>0.4</v>
      </c>
      <c r="BC41" s="369">
        <f>'2020'!Q46</f>
        <v>0</v>
      </c>
      <c r="BD41" s="369">
        <f>'2020'!R46</f>
        <v>0</v>
      </c>
      <c r="BE41" s="206">
        <f>'2020'!S46</f>
        <v>0</v>
      </c>
      <c r="BF41" s="26" t="s">
        <v>1420</v>
      </c>
      <c r="BG41" s="690">
        <v>0</v>
      </c>
      <c r="BH41" s="690">
        <v>0</v>
      </c>
      <c r="BI41" s="479">
        <v>0</v>
      </c>
      <c r="BJ41" s="369">
        <f>'2020'!V46</f>
        <v>0</v>
      </c>
      <c r="BK41" s="369">
        <f>'2020'!W46</f>
        <v>0</v>
      </c>
      <c r="BL41" s="715">
        <f>'2020'!X46</f>
        <v>0</v>
      </c>
      <c r="BM41" s="26" t="s">
        <v>2608</v>
      </c>
      <c r="BN41" s="721">
        <v>0.9</v>
      </c>
      <c r="BO41" s="713">
        <v>0</v>
      </c>
      <c r="BP41" s="479">
        <v>0</v>
      </c>
      <c r="BQ41" s="727">
        <v>0</v>
      </c>
      <c r="BR41" s="728">
        <v>0</v>
      </c>
      <c r="BS41" s="479">
        <v>0</v>
      </c>
      <c r="BT41" s="26" t="s">
        <v>2820</v>
      </c>
      <c r="BU41" s="26"/>
      <c r="BV41" s="917">
        <v>0.9</v>
      </c>
      <c r="BW41" s="924">
        <v>0</v>
      </c>
      <c r="BX41" s="927">
        <v>0</v>
      </c>
      <c r="BY41" s="26"/>
      <c r="BZ41" s="26"/>
      <c r="CA41" s="831"/>
      <c r="CB41" s="920" t="s">
        <v>2820</v>
      </c>
    </row>
    <row r="42" spans="1:80" ht="126.75" customHeight="1" x14ac:dyDescent="0.25">
      <c r="A42" s="1038"/>
      <c r="B42" s="1039"/>
      <c r="C42" s="1027"/>
      <c r="D42" s="194">
        <v>36</v>
      </c>
      <c r="E42" s="904" t="s">
        <v>185</v>
      </c>
      <c r="F42" s="11" t="s">
        <v>186</v>
      </c>
      <c r="G42" s="11" t="s">
        <v>187</v>
      </c>
      <c r="H42" s="11" t="s">
        <v>188</v>
      </c>
      <c r="I42" s="31" t="s">
        <v>189</v>
      </c>
      <c r="J42" s="6" t="s">
        <v>254</v>
      </c>
      <c r="K42" s="12" t="s">
        <v>270</v>
      </c>
      <c r="L42" s="12">
        <v>162</v>
      </c>
      <c r="M42" s="359" t="s">
        <v>271</v>
      </c>
      <c r="N42" s="426">
        <v>10</v>
      </c>
      <c r="O42" s="783">
        <v>10</v>
      </c>
      <c r="P42" s="738">
        <v>1</v>
      </c>
      <c r="Q42" s="87">
        <f>'2015'!O47</f>
        <v>0.1</v>
      </c>
      <c r="R42" s="89">
        <f>'2015'!P47</f>
        <v>0.1</v>
      </c>
      <c r="S42" s="742">
        <f>'2015'!Q47</f>
        <v>1</v>
      </c>
      <c r="T42" s="37">
        <f>'2015'!R47</f>
        <v>74194772</v>
      </c>
      <c r="U42" s="37">
        <f>'2015'!S47</f>
        <v>74194772</v>
      </c>
      <c r="V42" s="36">
        <f>'2015'!T47</f>
        <v>1</v>
      </c>
      <c r="W42" s="31" t="str">
        <f>'2015'!U47</f>
        <v>Desde la  secretaria de salud departamental se incorporó el enfoque de gènero que permite de manera concreta el inicio de los seguimientos a todos los temas relacionados con la salud con enfasis en la vigilancia de la salud pública de las ITS.</v>
      </c>
      <c r="X42" s="106">
        <f>'2016'!N47</f>
        <v>0.1</v>
      </c>
      <c r="Y42" s="107">
        <f>'2016'!O47</f>
        <v>0.1</v>
      </c>
      <c r="Z42" s="115">
        <f>'2016'!P47</f>
        <v>1</v>
      </c>
      <c r="AA42" s="37">
        <f>'2016'!Q47</f>
        <v>49846333</v>
      </c>
      <c r="AB42" s="37">
        <f>'2016'!R47</f>
        <v>49846333</v>
      </c>
      <c r="AC42" s="115">
        <f>'2016'!S47</f>
        <v>1</v>
      </c>
      <c r="AD42" s="31" t="str">
        <f>'2016'!T47</f>
        <v>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v>
      </c>
      <c r="AE42" s="106">
        <f>'2017'!N47</f>
        <v>0.1</v>
      </c>
      <c r="AF42" s="107">
        <f>'2017'!O47</f>
        <v>0.1</v>
      </c>
      <c r="AG42" s="115">
        <f>'2017'!P47</f>
        <v>1</v>
      </c>
      <c r="AH42" s="37">
        <f>'2017'!Q47</f>
        <v>279309844</v>
      </c>
      <c r="AI42" s="37">
        <f>'2017'!R47</f>
        <v>212685000</v>
      </c>
      <c r="AJ42" s="115">
        <f>'2017'!S47</f>
        <v>0.76146618018948165</v>
      </c>
      <c r="AK42" s="31" t="str">
        <f>'2017'!T47</f>
        <v>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v>
      </c>
      <c r="AL42" s="106">
        <v>0.8</v>
      </c>
      <c r="AM42" s="107">
        <v>0.8</v>
      </c>
      <c r="AN42" s="115">
        <f>'2018'!P47</f>
        <v>1</v>
      </c>
      <c r="AO42" s="37">
        <f>'2018'!Q47</f>
        <v>323286843</v>
      </c>
      <c r="AP42" s="37">
        <f>'2018'!R47</f>
        <v>157800000</v>
      </c>
      <c r="AQ42" s="206">
        <f>'2018'!S47</f>
        <v>0.48811141998748153</v>
      </c>
      <c r="AR42" s="31" t="str">
        <f>'2018'!AB47</f>
        <v>Se realiza verificación semanal de la notificación obligatoria semanal emanada de las 83 unidades primarias generadoras de datos UPGD y se realiza la Búsqueda Activa Institucional correspondiente al trimestre evaluado.</v>
      </c>
      <c r="AS42" s="106">
        <v>0.7</v>
      </c>
      <c r="AT42" s="107">
        <v>0.5</v>
      </c>
      <c r="AU42" s="115">
        <f>'2019'!P47</f>
        <v>0.7</v>
      </c>
      <c r="AV42" s="37">
        <f>'2019'!Q47</f>
        <v>243800000</v>
      </c>
      <c r="AW42" s="37">
        <f>'2019'!R47</f>
        <v>30910000</v>
      </c>
      <c r="AX42" s="115" t="e">
        <f>'2019'!#REF!</f>
        <v>#REF!</v>
      </c>
      <c r="AY42" s="359" t="str">
        <f>'2019'!S47</f>
        <v>*Para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v>
      </c>
      <c r="AZ42" s="358">
        <v>0.8</v>
      </c>
      <c r="BA42" s="358">
        <v>8.8000000000000007</v>
      </c>
      <c r="BB42" s="206">
        <f>'2020'!P47</f>
        <v>1</v>
      </c>
      <c r="BC42" s="369">
        <f>'2020'!Q47</f>
        <v>0</v>
      </c>
      <c r="BD42" s="369">
        <f>'2020'!R47</f>
        <v>0</v>
      </c>
      <c r="BE42" s="206">
        <f>'2020'!S47</f>
        <v>0</v>
      </c>
      <c r="BF42" s="26" t="s">
        <v>1420</v>
      </c>
      <c r="BG42" s="690">
        <v>15</v>
      </c>
      <c r="BH42" s="690">
        <v>12</v>
      </c>
      <c r="BI42" s="479">
        <v>0.8</v>
      </c>
      <c r="BJ42" s="517">
        <v>0</v>
      </c>
      <c r="BK42" s="473">
        <v>2885000</v>
      </c>
      <c r="BL42" s="479">
        <v>1</v>
      </c>
      <c r="BM42" s="26" t="s">
        <v>2630</v>
      </c>
      <c r="BN42" s="713">
        <v>10</v>
      </c>
      <c r="BO42" s="713">
        <v>18</v>
      </c>
      <c r="BP42" s="479">
        <v>1</v>
      </c>
      <c r="BQ42" s="727">
        <v>0</v>
      </c>
      <c r="BR42" s="728">
        <v>0</v>
      </c>
      <c r="BS42" s="479">
        <v>0</v>
      </c>
      <c r="BT42" s="26" t="s">
        <v>2854</v>
      </c>
      <c r="BU42" s="710"/>
      <c r="BV42" s="918">
        <v>1</v>
      </c>
      <c r="BW42" s="924">
        <v>0</v>
      </c>
      <c r="BX42" s="927">
        <v>0</v>
      </c>
      <c r="BY42" s="26"/>
      <c r="BZ42" s="26"/>
      <c r="CA42" s="831"/>
      <c r="CB42" s="920" t="s">
        <v>2963</v>
      </c>
    </row>
    <row r="43" spans="1:80" ht="60" customHeight="1" x14ac:dyDescent="0.25">
      <c r="A43" s="1038"/>
      <c r="B43" s="1039"/>
      <c r="C43" s="1027" t="s">
        <v>190</v>
      </c>
      <c r="D43" s="194">
        <v>37</v>
      </c>
      <c r="E43" s="904" t="s">
        <v>191</v>
      </c>
      <c r="F43" s="11" t="s">
        <v>192</v>
      </c>
      <c r="G43" s="11" t="s">
        <v>193</v>
      </c>
      <c r="H43" s="11" t="s">
        <v>194</v>
      </c>
      <c r="I43" s="31" t="s">
        <v>179</v>
      </c>
      <c r="J43" s="1038" t="s">
        <v>254</v>
      </c>
      <c r="K43" s="1023" t="s">
        <v>262</v>
      </c>
      <c r="L43" s="1023">
        <v>137</v>
      </c>
      <c r="M43" s="1041" t="s">
        <v>263</v>
      </c>
      <c r="N43" s="425">
        <v>1</v>
      </c>
      <c r="O43" s="103">
        <v>1</v>
      </c>
      <c r="P43" s="355">
        <v>1</v>
      </c>
      <c r="Q43" s="87">
        <f>'2015'!O48</f>
        <v>0.3</v>
      </c>
      <c r="R43" s="89">
        <f>'2015'!P48</f>
        <v>0.3</v>
      </c>
      <c r="S43" s="742">
        <f>'2015'!Q48</f>
        <v>1</v>
      </c>
      <c r="T43" s="37">
        <f>'2015'!R48</f>
        <v>10113333</v>
      </c>
      <c r="U43" s="37">
        <f>'2015'!S48</f>
        <v>10000000</v>
      </c>
      <c r="V43" s="36">
        <f>'2015'!T48</f>
        <v>0.98879370431093294</v>
      </c>
      <c r="W43" s="31" t="str">
        <f>'2015'!U48</f>
        <v>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v>
      </c>
      <c r="X43" s="106">
        <f>'2016'!N48</f>
        <v>0.1</v>
      </c>
      <c r="Y43" s="107">
        <f>'2016'!O48</f>
        <v>0.1</v>
      </c>
      <c r="Z43" s="115">
        <f>'2016'!P48</f>
        <v>1</v>
      </c>
      <c r="AA43" s="37">
        <f>'2016'!Q48</f>
        <v>0</v>
      </c>
      <c r="AB43" s="37">
        <f>'2016'!R48</f>
        <v>0</v>
      </c>
      <c r="AC43" s="115">
        <f>'2016'!S48</f>
        <v>0</v>
      </c>
      <c r="AD43" s="31" t="str">
        <f>'2016'!T48</f>
        <v>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v>
      </c>
      <c r="AE43" s="106">
        <f>'2017'!N48</f>
        <v>0.1</v>
      </c>
      <c r="AF43" s="107">
        <f>'2017'!O48</f>
        <v>0.1</v>
      </c>
      <c r="AG43" s="115">
        <f>'2017'!P48</f>
        <v>1</v>
      </c>
      <c r="AH43" s="37">
        <f>'2017'!Q48</f>
        <v>41200000</v>
      </c>
      <c r="AI43" s="37">
        <f>'2017'!R48</f>
        <v>38560000</v>
      </c>
      <c r="AJ43" s="115">
        <f>'2017'!S48</f>
        <v>0.93592233009708736</v>
      </c>
      <c r="AK43" s="31" t="str">
        <f>'2017'!T48</f>
        <v>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3" s="106">
        <f>'2018'!N48</f>
        <v>8</v>
      </c>
      <c r="AM43" s="107">
        <f>'2018'!O48</f>
        <v>8</v>
      </c>
      <c r="AN43" s="115">
        <f>'2018'!P48</f>
        <v>1</v>
      </c>
      <c r="AO43" s="37">
        <f>'2018'!Q48</f>
        <v>37000000</v>
      </c>
      <c r="AP43" s="37">
        <f>'2018'!R48</f>
        <v>22240000</v>
      </c>
      <c r="AQ43" s="206">
        <f>'2018'!S48</f>
        <v>0.60108108108108105</v>
      </c>
      <c r="AR43" s="31" t="str">
        <f>'2018'!AB48</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43" s="106">
        <f>'2019'!N48</f>
        <v>1</v>
      </c>
      <c r="AT43" s="107">
        <f>'2019'!O48</f>
        <v>1</v>
      </c>
      <c r="AU43" s="115">
        <f>'2019'!P48</f>
        <v>0.7</v>
      </c>
      <c r="AV43" s="37">
        <f>'2019'!Q48</f>
        <v>56000000</v>
      </c>
      <c r="AW43" s="37">
        <f>'2019'!R48</f>
        <v>2798000</v>
      </c>
      <c r="AX43" s="115" t="e">
        <f>'2019'!#REF!</f>
        <v>#REF!</v>
      </c>
      <c r="AY43" s="359" t="str">
        <f>'2019'!S48</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3" s="358">
        <f>'2020'!N48</f>
        <v>8</v>
      </c>
      <c r="BA43" s="365">
        <f>'2020'!O48</f>
        <v>8</v>
      </c>
      <c r="BB43" s="206">
        <f>'2020'!P48</f>
        <v>1</v>
      </c>
      <c r="BC43" s="369">
        <f>'2020'!Q48</f>
        <v>0</v>
      </c>
      <c r="BD43" s="369">
        <f>'2020'!R48</f>
        <v>0</v>
      </c>
      <c r="BE43" s="206">
        <f>'2020'!S48</f>
        <v>0</v>
      </c>
      <c r="BF43" s="26" t="s">
        <v>1420</v>
      </c>
      <c r="BG43" s="472">
        <v>3</v>
      </c>
      <c r="BH43" s="523">
        <v>2</v>
      </c>
      <c r="BI43" s="479">
        <v>0.66659999999999997</v>
      </c>
      <c r="BJ43" s="552">
        <v>17000000</v>
      </c>
      <c r="BK43" s="552">
        <v>44000000</v>
      </c>
      <c r="BL43" s="479">
        <v>1</v>
      </c>
      <c r="BM43" s="26" t="s">
        <v>2631</v>
      </c>
      <c r="BN43" s="721">
        <v>1</v>
      </c>
      <c r="BO43" s="773">
        <v>1</v>
      </c>
      <c r="BP43" s="479">
        <v>1</v>
      </c>
      <c r="BQ43" s="727">
        <v>0</v>
      </c>
      <c r="BR43" s="728">
        <v>0</v>
      </c>
      <c r="BS43" s="479">
        <v>0</v>
      </c>
      <c r="BT43" s="26" t="s">
        <v>2855</v>
      </c>
      <c r="BU43" s="26"/>
      <c r="BV43" s="917">
        <v>1</v>
      </c>
      <c r="BW43" s="917">
        <v>1</v>
      </c>
      <c r="BX43" s="925">
        <v>1</v>
      </c>
      <c r="BY43" s="26"/>
      <c r="BZ43" s="26"/>
      <c r="CA43" s="831"/>
      <c r="CB43" s="920" t="s">
        <v>2960</v>
      </c>
    </row>
    <row r="44" spans="1:80" ht="60" customHeight="1" x14ac:dyDescent="0.25">
      <c r="A44" s="1038"/>
      <c r="B44" s="1039"/>
      <c r="C44" s="1027"/>
      <c r="D44" s="194">
        <v>38</v>
      </c>
      <c r="E44" s="904" t="s">
        <v>195</v>
      </c>
      <c r="F44" s="11" t="s">
        <v>192</v>
      </c>
      <c r="G44" s="11" t="s">
        <v>193</v>
      </c>
      <c r="H44" s="11" t="s">
        <v>194</v>
      </c>
      <c r="I44" s="31" t="s">
        <v>179</v>
      </c>
      <c r="J44" s="1038"/>
      <c r="K44" s="1023"/>
      <c r="L44" s="1023"/>
      <c r="M44" s="1041"/>
      <c r="N44" s="425">
        <v>1</v>
      </c>
      <c r="O44" s="103">
        <v>1</v>
      </c>
      <c r="P44" s="772">
        <f>O44/N44</f>
        <v>1</v>
      </c>
      <c r="Q44" s="87">
        <f>'2015'!O49</f>
        <v>0</v>
      </c>
      <c r="R44" s="89">
        <f>'2015'!P49</f>
        <v>0</v>
      </c>
      <c r="S44" s="36">
        <f>'2015'!Q49</f>
        <v>0</v>
      </c>
      <c r="T44" s="37">
        <f>'2015'!R49</f>
        <v>0</v>
      </c>
      <c r="U44" s="37">
        <f>'2015'!S49</f>
        <v>0</v>
      </c>
      <c r="V44" s="36">
        <f>'2015'!T49</f>
        <v>0</v>
      </c>
      <c r="W44" s="31" t="str">
        <f>'2015'!U49</f>
        <v>ND</v>
      </c>
      <c r="X44" s="106">
        <f>'2016'!N49</f>
        <v>0.1</v>
      </c>
      <c r="Y44" s="107">
        <f>'2016'!O49</f>
        <v>0.1</v>
      </c>
      <c r="Z44" s="115">
        <f>'2016'!P49</f>
        <v>1</v>
      </c>
      <c r="AA44" s="37">
        <f>'2016'!Q49</f>
        <v>0</v>
      </c>
      <c r="AB44" s="37">
        <f>'2016'!R49</f>
        <v>0</v>
      </c>
      <c r="AC44" s="115">
        <f>'2016'!S49</f>
        <v>0</v>
      </c>
      <c r="AD44" s="31" t="str">
        <f>'2016'!T49</f>
        <v>estas estan establecidas por el sistema de salud</v>
      </c>
      <c r="AE44" s="106">
        <f>'2017'!N49</f>
        <v>0.1</v>
      </c>
      <c r="AF44" s="107">
        <f>'2017'!O49</f>
        <v>0.06</v>
      </c>
      <c r="AG44" s="115">
        <f>'2017'!P49</f>
        <v>0.6</v>
      </c>
      <c r="AH44" s="37">
        <f>'2017'!Q49</f>
        <v>0</v>
      </c>
      <c r="AI44" s="37">
        <f>'2017'!R49</f>
        <v>0</v>
      </c>
      <c r="AJ44" s="115">
        <f>'2017'!S49</f>
        <v>0</v>
      </c>
      <c r="AK44" s="31" t="str">
        <f>'2017'!T49</f>
        <v>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4" s="106">
        <f>'2018'!N49</f>
        <v>0</v>
      </c>
      <c r="AM44" s="107">
        <f>'2018'!O49</f>
        <v>0</v>
      </c>
      <c r="AN44" s="115">
        <f>'2018'!P49</f>
        <v>0</v>
      </c>
      <c r="AO44" s="37">
        <f>'2018'!Q49</f>
        <v>0</v>
      </c>
      <c r="AP44" s="37">
        <f>'2018'!R49</f>
        <v>0</v>
      </c>
      <c r="AQ44" s="206">
        <f>'2018'!S49</f>
        <v>0</v>
      </c>
      <c r="AR44" s="31">
        <f>'2018'!AB49</f>
        <v>0</v>
      </c>
      <c r="AS44" s="106">
        <f>'2019'!N49</f>
        <v>0</v>
      </c>
      <c r="AT44" s="107">
        <f>'2019'!O49</f>
        <v>0</v>
      </c>
      <c r="AU44" s="115">
        <f>'2019'!P49</f>
        <v>0.7</v>
      </c>
      <c r="AV44" s="37">
        <f>'2019'!Q49</f>
        <v>0</v>
      </c>
      <c r="AW44" s="37">
        <f>'2019'!R49</f>
        <v>0</v>
      </c>
      <c r="AX44" s="115" t="e">
        <f>'2019'!#REF!</f>
        <v>#REF!</v>
      </c>
      <c r="AY44" s="359" t="str">
        <f>'2019'!S49</f>
        <v>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v>
      </c>
      <c r="AZ44" s="358">
        <f>'2020'!N49</f>
        <v>0</v>
      </c>
      <c r="BA44" s="365">
        <f>'2020'!O49</f>
        <v>0</v>
      </c>
      <c r="BB44" s="206">
        <f>'2020'!P49</f>
        <v>0</v>
      </c>
      <c r="BC44" s="369">
        <f>'2020'!Q49</f>
        <v>0</v>
      </c>
      <c r="BD44" s="369">
        <f>'2020'!R49</f>
        <v>0</v>
      </c>
      <c r="BE44" s="206">
        <f>'2020'!S49</f>
        <v>0</v>
      </c>
      <c r="BF44" s="26" t="s">
        <v>1420</v>
      </c>
      <c r="BG44" s="472">
        <v>0</v>
      </c>
      <c r="BH44" s="523">
        <v>0</v>
      </c>
      <c r="BI44" s="685">
        <v>0</v>
      </c>
      <c r="BJ44" s="552"/>
      <c r="BK44" s="554"/>
      <c r="BL44" s="705">
        <v>0</v>
      </c>
      <c r="BM44" s="26" t="s">
        <v>2608</v>
      </c>
      <c r="BN44" s="721">
        <v>1</v>
      </c>
      <c r="BO44" s="773">
        <v>1</v>
      </c>
      <c r="BP44" s="705">
        <v>1</v>
      </c>
      <c r="BQ44" s="727">
        <v>0</v>
      </c>
      <c r="BR44" s="728">
        <v>0</v>
      </c>
      <c r="BS44" s="705">
        <v>0</v>
      </c>
      <c r="BT44" s="26" t="s">
        <v>2856</v>
      </c>
      <c r="BU44" s="26"/>
      <c r="BV44" s="917">
        <v>1</v>
      </c>
      <c r="BW44" s="917">
        <v>1</v>
      </c>
      <c r="BX44" s="925">
        <v>1</v>
      </c>
      <c r="BY44" s="26"/>
      <c r="BZ44" s="26"/>
      <c r="CA44" s="831"/>
      <c r="CB44" s="920" t="s">
        <v>2856</v>
      </c>
    </row>
    <row r="45" spans="1:80" ht="82.5" customHeight="1" x14ac:dyDescent="0.25">
      <c r="A45" s="1038"/>
      <c r="B45" s="1039"/>
      <c r="C45" s="1027"/>
      <c r="D45" s="194">
        <v>39</v>
      </c>
      <c r="E45" s="904" t="s">
        <v>196</v>
      </c>
      <c r="F45" s="11" t="s">
        <v>197</v>
      </c>
      <c r="G45" s="11" t="s">
        <v>198</v>
      </c>
      <c r="H45" s="11" t="s">
        <v>199</v>
      </c>
      <c r="I45" s="31" t="s">
        <v>179</v>
      </c>
      <c r="J45" s="1038" t="s">
        <v>254</v>
      </c>
      <c r="K45" s="1023" t="s">
        <v>255</v>
      </c>
      <c r="L45" s="1039">
        <v>133</v>
      </c>
      <c r="M45" s="1036" t="s">
        <v>257</v>
      </c>
      <c r="N45" s="426">
        <v>1</v>
      </c>
      <c r="O45" s="346">
        <v>1</v>
      </c>
      <c r="P45" s="355">
        <v>1</v>
      </c>
      <c r="Q45" s="87">
        <f>'2015'!O50</f>
        <v>0</v>
      </c>
      <c r="R45" s="89">
        <f>'2015'!P50</f>
        <v>0</v>
      </c>
      <c r="S45" s="36">
        <f>'2015'!Q50</f>
        <v>0</v>
      </c>
      <c r="T45" s="37">
        <f>'2015'!R50</f>
        <v>0</v>
      </c>
      <c r="U45" s="37">
        <f>'2015'!S50</f>
        <v>0</v>
      </c>
      <c r="V45" s="36">
        <f>'2015'!T50</f>
        <v>0</v>
      </c>
      <c r="W45" s="31" t="str">
        <f>'2015'!U50</f>
        <v>ND</v>
      </c>
      <c r="X45" s="106">
        <f>'2016'!N50</f>
        <v>0.1</v>
      </c>
      <c r="Y45" s="107">
        <f>'2016'!O50</f>
        <v>0.1</v>
      </c>
      <c r="Z45" s="115">
        <f>'2016'!P50</f>
        <v>1</v>
      </c>
      <c r="AA45" s="37">
        <f>'2016'!Q50</f>
        <v>0</v>
      </c>
      <c r="AB45" s="37">
        <f>'2016'!R50</f>
        <v>0</v>
      </c>
      <c r="AC45" s="115">
        <f>'2016'!S50</f>
        <v>0</v>
      </c>
      <c r="AD45" s="31" t="str">
        <f>'2016'!T50</f>
        <v>se adelantaron las acciones desde la secretaria de salud</v>
      </c>
      <c r="AE45" s="106">
        <f>'2017'!N50</f>
        <v>0.1</v>
      </c>
      <c r="AF45" s="107">
        <f>'2017'!O50</f>
        <v>8.5000000000000006E-2</v>
      </c>
      <c r="AG45" s="115">
        <f>'2017'!P50</f>
        <v>0.85</v>
      </c>
      <c r="AH45" s="37">
        <f>'2017'!Q50</f>
        <v>25750000</v>
      </c>
      <c r="AI45" s="37">
        <f>'2017'!R50</f>
        <v>23220000</v>
      </c>
      <c r="AJ45" s="115">
        <f>'2017'!S50</f>
        <v>0.90174757281553397</v>
      </c>
      <c r="AK45" s="31" t="str">
        <f>'2017'!T50</f>
        <v>En secretaria de salud a traves del ASIS (Análisis de Situación de Salud) se ha formulado un plan de articulación intersectorial para la canalización de diferentes acciones (salud, riesgos y atención) en la poblacion.</v>
      </c>
      <c r="AL45" s="106">
        <f>'2018'!N50</f>
        <v>5</v>
      </c>
      <c r="AM45" s="107">
        <f>'2018'!O50</f>
        <v>1</v>
      </c>
      <c r="AN45" s="115">
        <f>'2018'!P50</f>
        <v>0.2</v>
      </c>
      <c r="AO45" s="37">
        <f>'2018'!Q50</f>
        <v>86385271</v>
      </c>
      <c r="AP45" s="37">
        <f>'2018'!R50</f>
        <v>34860000</v>
      </c>
      <c r="AQ45" s="206">
        <f>'2018'!S50</f>
        <v>0.40354101569004741</v>
      </c>
      <c r="AR45" s="31" t="str">
        <f>'2018'!AB50</f>
        <v>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v>
      </c>
      <c r="AS45" s="106">
        <f>'2019'!N50</f>
        <v>12</v>
      </c>
      <c r="AT45" s="107">
        <f>'2019'!O50</f>
        <v>12</v>
      </c>
      <c r="AU45" s="115">
        <f>'2019'!P50</f>
        <v>0.7</v>
      </c>
      <c r="AV45" s="37">
        <f>'2019'!Q50</f>
        <v>28000000</v>
      </c>
      <c r="AW45" s="37">
        <f>'2019'!R50</f>
        <v>3180000</v>
      </c>
      <c r="AX45" s="115" t="e">
        <f>'2019'!#REF!</f>
        <v>#REF!</v>
      </c>
      <c r="AY45" s="359" t="str">
        <f>'2019'!S50</f>
        <v>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v>
      </c>
      <c r="AZ45" s="358">
        <f>'2020'!N50</f>
        <v>5</v>
      </c>
      <c r="BA45" s="358">
        <f>'2020'!O50</f>
        <v>1</v>
      </c>
      <c r="BB45" s="206">
        <f>'2020'!P50</f>
        <v>0.2</v>
      </c>
      <c r="BC45" s="369">
        <f>'2020'!Q50</f>
        <v>0</v>
      </c>
      <c r="BD45" s="369">
        <f>'2020'!R50</f>
        <v>0</v>
      </c>
      <c r="BE45" s="206">
        <f>'2020'!S50</f>
        <v>0</v>
      </c>
      <c r="BF45" s="26" t="s">
        <v>1420</v>
      </c>
      <c r="BG45" s="472">
        <v>1</v>
      </c>
      <c r="BH45" s="495">
        <v>1</v>
      </c>
      <c r="BI45" s="479">
        <v>1</v>
      </c>
      <c r="BJ45" s="517">
        <v>0</v>
      </c>
      <c r="BK45" s="517">
        <v>0</v>
      </c>
      <c r="BL45" s="479">
        <v>0</v>
      </c>
      <c r="BM45" s="26" t="s">
        <v>2632</v>
      </c>
      <c r="BN45" s="713">
        <v>1</v>
      </c>
      <c r="BO45" s="720">
        <v>1</v>
      </c>
      <c r="BP45" s="479">
        <v>1</v>
      </c>
      <c r="BQ45" s="727">
        <v>0</v>
      </c>
      <c r="BR45" s="728">
        <v>0</v>
      </c>
      <c r="BS45" s="479">
        <v>0</v>
      </c>
      <c r="BT45" s="26" t="s">
        <v>2857</v>
      </c>
      <c r="BU45" s="710"/>
      <c r="BV45" s="921">
        <v>1</v>
      </c>
      <c r="BW45" s="921">
        <v>1</v>
      </c>
      <c r="BX45" s="925">
        <v>1</v>
      </c>
      <c r="BY45" s="26"/>
      <c r="BZ45" s="26"/>
      <c r="CA45" s="831"/>
      <c r="CB45" s="920" t="s">
        <v>2857</v>
      </c>
    </row>
    <row r="46" spans="1:80" ht="60" customHeight="1" x14ac:dyDescent="0.25">
      <c r="A46" s="1038"/>
      <c r="B46" s="1039"/>
      <c r="C46" s="1027"/>
      <c r="D46" s="194">
        <v>40</v>
      </c>
      <c r="E46" s="904" t="s">
        <v>200</v>
      </c>
      <c r="F46" s="11" t="s">
        <v>201</v>
      </c>
      <c r="G46" s="11" t="s">
        <v>202</v>
      </c>
      <c r="H46" s="11" t="s">
        <v>203</v>
      </c>
      <c r="I46" s="31" t="s">
        <v>204</v>
      </c>
      <c r="J46" s="1038"/>
      <c r="K46" s="1023"/>
      <c r="L46" s="1039"/>
      <c r="M46" s="1036"/>
      <c r="N46" s="426">
        <v>1</v>
      </c>
      <c r="O46" s="346">
        <v>0.5</v>
      </c>
      <c r="P46" s="785">
        <v>0.5</v>
      </c>
      <c r="Q46" s="87">
        <f>'2015'!O51</f>
        <v>0</v>
      </c>
      <c r="R46" s="89">
        <f>'2015'!P51</f>
        <v>0</v>
      </c>
      <c r="S46" s="36">
        <f>'2015'!Q51</f>
        <v>0</v>
      </c>
      <c r="T46" s="37">
        <f>'2015'!R51</f>
        <v>0</v>
      </c>
      <c r="U46" s="37">
        <f>'2015'!S51</f>
        <v>0</v>
      </c>
      <c r="V46" s="36">
        <f>'2015'!T51</f>
        <v>0</v>
      </c>
      <c r="W46" s="31" t="str">
        <f>'2015'!U51</f>
        <v>ND</v>
      </c>
      <c r="X46" s="106">
        <f>'2016'!N51</f>
        <v>0.1</v>
      </c>
      <c r="Y46" s="107">
        <f>'2016'!O51</f>
        <v>0.1</v>
      </c>
      <c r="Z46" s="115">
        <f>'2016'!P51</f>
        <v>1</v>
      </c>
      <c r="AA46" s="37">
        <f>'2016'!Q51</f>
        <v>0</v>
      </c>
      <c r="AB46" s="37">
        <f>'2016'!R51</f>
        <v>0</v>
      </c>
      <c r="AC46" s="115">
        <f>'2016'!S51</f>
        <v>0</v>
      </c>
      <c r="AD46" s="31" t="str">
        <f>'2016'!T51</f>
        <v>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v>
      </c>
      <c r="AE46" s="106">
        <f>'2017'!N51</f>
        <v>0.1</v>
      </c>
      <c r="AF46" s="107">
        <f>'2017'!O51</f>
        <v>0.09</v>
      </c>
      <c r="AG46" s="115">
        <f>'2017'!P51</f>
        <v>0.89999999999999991</v>
      </c>
      <c r="AH46" s="37">
        <f>'2017'!Q51</f>
        <v>0</v>
      </c>
      <c r="AI46" s="37">
        <f>'2017'!R51</f>
        <v>0</v>
      </c>
      <c r="AJ46" s="115">
        <f>'2017'!S51</f>
        <v>0</v>
      </c>
      <c r="AK46" s="31" t="str">
        <f>'2017'!T51</f>
        <v>En secretaria de salud a traves del ASIS (Análisis de Situación de Salud) se ha formulado un plan de articulación intersectorial para la canalización de diferentes acciones (salud, riesgos y atención) en la poblacion.</v>
      </c>
      <c r="AL46" s="106">
        <f>'2018'!N51</f>
        <v>0</v>
      </c>
      <c r="AM46" s="107">
        <f>'2018'!O51</f>
        <v>0</v>
      </c>
      <c r="AN46" s="115">
        <f>'2018'!P51</f>
        <v>0</v>
      </c>
      <c r="AO46" s="37">
        <f>'2018'!Q51</f>
        <v>0</v>
      </c>
      <c r="AP46" s="37">
        <f>'2018'!R51</f>
        <v>0</v>
      </c>
      <c r="AQ46" s="206">
        <f>'2018'!S51</f>
        <v>0</v>
      </c>
      <c r="AR46" s="31">
        <f>'2018'!AB51</f>
        <v>0</v>
      </c>
      <c r="AS46" s="106">
        <f>'2019'!N51</f>
        <v>0</v>
      </c>
      <c r="AT46" s="107">
        <f>'2019'!O51</f>
        <v>0</v>
      </c>
      <c r="AU46" s="115">
        <f>'2019'!P51</f>
        <v>0.7</v>
      </c>
      <c r="AV46" s="37">
        <f>'2019'!Q51</f>
        <v>0</v>
      </c>
      <c r="AW46" s="37">
        <f>'2019'!R51</f>
        <v>0</v>
      </c>
      <c r="AX46" s="115" t="e">
        <f>'2019'!#REF!</f>
        <v>#REF!</v>
      </c>
      <c r="AY46" s="359" t="str">
        <f>'2019'!S51</f>
        <v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v>
      </c>
      <c r="AZ46" s="358">
        <f>'2020'!N51</f>
        <v>0</v>
      </c>
      <c r="BA46" s="358">
        <f>'2020'!O51</f>
        <v>0</v>
      </c>
      <c r="BB46" s="206">
        <f>'2020'!P51</f>
        <v>0</v>
      </c>
      <c r="BC46" s="369">
        <f>'2020'!Q51</f>
        <v>0</v>
      </c>
      <c r="BD46" s="369">
        <f>'2020'!R51</f>
        <v>0</v>
      </c>
      <c r="BE46" s="206">
        <f>'2020'!S51</f>
        <v>0</v>
      </c>
      <c r="BF46" s="363" t="s">
        <v>1420</v>
      </c>
      <c r="BG46" s="472">
        <v>0</v>
      </c>
      <c r="BH46" s="693">
        <v>0</v>
      </c>
      <c r="BI46" s="479">
        <v>0</v>
      </c>
      <c r="BJ46" s="517"/>
      <c r="BK46" s="473"/>
      <c r="BL46" s="479">
        <v>0</v>
      </c>
      <c r="BM46" s="709" t="s">
        <v>2608</v>
      </c>
      <c r="BN46" s="713">
        <v>0</v>
      </c>
      <c r="BO46" s="720">
        <v>0</v>
      </c>
      <c r="BP46" s="479">
        <v>0</v>
      </c>
      <c r="BQ46" s="727">
        <v>0</v>
      </c>
      <c r="BR46" s="728">
        <v>0</v>
      </c>
      <c r="BS46" s="479">
        <v>0</v>
      </c>
      <c r="BT46" s="38" t="s">
        <v>2905</v>
      </c>
      <c r="BU46" s="710"/>
      <c r="BV46" s="921">
        <v>1</v>
      </c>
      <c r="BW46" s="951">
        <v>0</v>
      </c>
      <c r="BX46" s="927">
        <v>0</v>
      </c>
      <c r="BY46" s="26"/>
      <c r="BZ46" s="26"/>
      <c r="CA46" s="831"/>
      <c r="CB46" s="920" t="s">
        <v>2963</v>
      </c>
    </row>
    <row r="47" spans="1:80" ht="60" customHeight="1" x14ac:dyDescent="0.25">
      <c r="A47" s="1038" t="s">
        <v>292</v>
      </c>
      <c r="B47" s="1027" t="s">
        <v>293</v>
      </c>
      <c r="C47" s="1027" t="s">
        <v>294</v>
      </c>
      <c r="D47" s="680">
        <v>41</v>
      </c>
      <c r="E47" s="14" t="s">
        <v>295</v>
      </c>
      <c r="F47" s="5" t="s">
        <v>296</v>
      </c>
      <c r="G47" s="5" t="s">
        <v>297</v>
      </c>
      <c r="H47" s="5" t="s">
        <v>298</v>
      </c>
      <c r="I47" s="32" t="s">
        <v>299</v>
      </c>
      <c r="J47" s="62" t="s">
        <v>382</v>
      </c>
      <c r="K47" s="8" t="s">
        <v>383</v>
      </c>
      <c r="L47" s="10">
        <v>250</v>
      </c>
      <c r="M47" s="418" t="s">
        <v>384</v>
      </c>
      <c r="N47" s="425">
        <v>0.9</v>
      </c>
      <c r="O47" s="103">
        <v>1</v>
      </c>
      <c r="P47" s="355">
        <v>1</v>
      </c>
      <c r="Q47" s="87">
        <f>'2015'!O52</f>
        <v>0</v>
      </c>
      <c r="R47" s="89">
        <f>'2015'!P52</f>
        <v>0</v>
      </c>
      <c r="S47" s="36">
        <f>'2015'!Q52</f>
        <v>0</v>
      </c>
      <c r="T47" s="37">
        <f>'2015'!R52</f>
        <v>0</v>
      </c>
      <c r="U47" s="37">
        <f>'2015'!S52</f>
        <v>0</v>
      </c>
      <c r="V47" s="36">
        <f>'2015'!T52</f>
        <v>0</v>
      </c>
      <c r="W47" s="31" t="str">
        <f>'2015'!U52</f>
        <v>ND</v>
      </c>
      <c r="X47" s="106">
        <f>'2016'!N52</f>
        <v>0.09</v>
      </c>
      <c r="Y47" s="107">
        <f>'2016'!O52</f>
        <v>0.05</v>
      </c>
      <c r="Z47" s="115">
        <f>'2016'!P52</f>
        <v>0.55555555555555558</v>
      </c>
      <c r="AA47" s="37">
        <f>'2016'!Q52</f>
        <v>0</v>
      </c>
      <c r="AB47" s="37">
        <f>'2016'!R52</f>
        <v>0</v>
      </c>
      <c r="AC47" s="115">
        <f>'2016'!S52</f>
        <v>0</v>
      </c>
      <c r="AD47" s="31" t="str">
        <f>'2016'!T52</f>
        <v xml:space="preserve">se inicio con el diseño de una propusta de capacitacion </v>
      </c>
      <c r="AE47" s="106">
        <f>'2017'!N52</f>
        <v>0.09</v>
      </c>
      <c r="AF47" s="107">
        <f>'2017'!O52</f>
        <v>0.09</v>
      </c>
      <c r="AG47" s="115">
        <f>'2017'!P52</f>
        <v>1</v>
      </c>
      <c r="AH47" s="37">
        <f>'2017'!Q52</f>
        <v>274250000</v>
      </c>
      <c r="AI47" s="37">
        <f>'2017'!R52</f>
        <v>31600000</v>
      </c>
      <c r="AJ47" s="115">
        <f>'2017'!S52</f>
        <v>0.11522333637192343</v>
      </c>
      <c r="AK47" s="31" t="str">
        <f>'2017'!T52</f>
        <v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v>
      </c>
      <c r="AL47" s="106">
        <f>'2018'!N52</f>
        <v>3</v>
      </c>
      <c r="AM47" s="107">
        <f>'2018'!O52</f>
        <v>1</v>
      </c>
      <c r="AN47" s="115">
        <f>'2018'!P52</f>
        <v>0.33333333333333331</v>
      </c>
      <c r="AO47" s="37">
        <f>'2018'!Q52</f>
        <v>358000000</v>
      </c>
      <c r="AP47" s="37">
        <f>'2018'!R52</f>
        <v>84490000</v>
      </c>
      <c r="AQ47" s="206">
        <f>'2018'!S52</f>
        <v>0.23600558659217877</v>
      </c>
      <c r="AR47" s="31" t="str">
        <f>'2018'!AB52</f>
        <v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v>
      </c>
      <c r="AS47" s="106">
        <f>'2019'!N52</f>
        <v>1</v>
      </c>
      <c r="AT47" s="107">
        <f>'2019'!O52</f>
        <v>1</v>
      </c>
      <c r="AU47" s="115">
        <f>'2019'!P52</f>
        <v>0.7</v>
      </c>
      <c r="AV47" s="37">
        <f>'2019'!Q52</f>
        <v>8550000</v>
      </c>
      <c r="AW47" s="37">
        <f>'2019'!R52</f>
        <v>8550000</v>
      </c>
      <c r="AX47" s="115" t="e">
        <f>'2019'!#REF!</f>
        <v>#REF!</v>
      </c>
      <c r="AY47" s="359" t="str">
        <f>'2019'!S52</f>
        <v>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v>
      </c>
      <c r="AZ47" s="358">
        <f>'2020'!N52</f>
        <v>3</v>
      </c>
      <c r="BA47" s="358">
        <f>'2020'!O52</f>
        <v>1</v>
      </c>
      <c r="BB47" s="206">
        <f>'2020'!P52</f>
        <v>0.33333333333333331</v>
      </c>
      <c r="BC47" s="369">
        <f>'2020'!Q52</f>
        <v>0</v>
      </c>
      <c r="BD47" s="369">
        <f>'2020'!R52</f>
        <v>0</v>
      </c>
      <c r="BE47" s="206">
        <f>'2020'!S52</f>
        <v>0</v>
      </c>
      <c r="BF47" s="363" t="s">
        <v>1420</v>
      </c>
      <c r="BG47" s="690">
        <v>1</v>
      </c>
      <c r="BH47" s="690">
        <v>1</v>
      </c>
      <c r="BI47" s="479">
        <v>1</v>
      </c>
      <c r="BJ47" s="562">
        <v>1000000</v>
      </c>
      <c r="BK47" s="562">
        <v>11500000</v>
      </c>
      <c r="BL47" s="479">
        <v>1</v>
      </c>
      <c r="BM47" s="709" t="s">
        <v>1753</v>
      </c>
      <c r="BN47" s="713">
        <v>1</v>
      </c>
      <c r="BO47" s="713">
        <v>1</v>
      </c>
      <c r="BP47" s="479">
        <v>1</v>
      </c>
      <c r="BQ47" s="727">
        <v>12400000</v>
      </c>
      <c r="BR47" s="728">
        <v>12400000</v>
      </c>
      <c r="BS47" s="479">
        <v>1</v>
      </c>
      <c r="BT47" s="709" t="s">
        <v>2902</v>
      </c>
      <c r="BU47" s="26"/>
      <c r="BV47" s="921">
        <v>1</v>
      </c>
      <c r="BW47" s="921">
        <v>0</v>
      </c>
      <c r="BX47" s="928">
        <v>0</v>
      </c>
      <c r="BY47" s="26"/>
      <c r="BZ47" s="26"/>
      <c r="CA47" s="831"/>
      <c r="CB47" s="920" t="s">
        <v>3039</v>
      </c>
    </row>
    <row r="48" spans="1:80" ht="72" customHeight="1" x14ac:dyDescent="0.25">
      <c r="A48" s="1038"/>
      <c r="B48" s="1027"/>
      <c r="C48" s="1027"/>
      <c r="D48" s="680">
        <v>42</v>
      </c>
      <c r="E48" s="14" t="s">
        <v>300</v>
      </c>
      <c r="F48" s="5" t="s">
        <v>301</v>
      </c>
      <c r="G48" s="5" t="s">
        <v>302</v>
      </c>
      <c r="H48" s="5" t="s">
        <v>303</v>
      </c>
      <c r="I48" s="32" t="s">
        <v>304</v>
      </c>
      <c r="J48" s="1038" t="s">
        <v>215</v>
      </c>
      <c r="K48" s="1023" t="s">
        <v>216</v>
      </c>
      <c r="L48" s="1023">
        <v>197</v>
      </c>
      <c r="M48" s="1041" t="s">
        <v>217</v>
      </c>
      <c r="N48" s="780">
        <v>1</v>
      </c>
      <c r="O48" s="346">
        <f>R48+Y48+AF48+AM48+AT48+BA48</f>
        <v>0.55000000000000004</v>
      </c>
      <c r="P48" s="695">
        <f>5/10*1</f>
        <v>0.5</v>
      </c>
      <c r="Q48" s="87">
        <f>'2015'!O53</f>
        <v>0</v>
      </c>
      <c r="R48" s="89">
        <f>'2015'!P53</f>
        <v>0</v>
      </c>
      <c r="S48" s="36">
        <f>'2015'!Q53</f>
        <v>0</v>
      </c>
      <c r="T48" s="37">
        <f>'2015'!R53</f>
        <v>0</v>
      </c>
      <c r="U48" s="37">
        <f>'2015'!S53</f>
        <v>0</v>
      </c>
      <c r="V48" s="36">
        <f>'2015'!T53</f>
        <v>0</v>
      </c>
      <c r="W48" s="31" t="str">
        <f>'2015'!U53</f>
        <v>ND</v>
      </c>
      <c r="X48" s="106">
        <f>'2016'!N53</f>
        <v>0.1</v>
      </c>
      <c r="Y48" s="107">
        <f>'2016'!O53</f>
        <v>0.05</v>
      </c>
      <c r="Z48" s="115">
        <f>'2016'!P53</f>
        <v>0.5</v>
      </c>
      <c r="AA48" s="37">
        <f>'2016'!Q53</f>
        <v>0</v>
      </c>
      <c r="AB48" s="37">
        <f>'2016'!R53</f>
        <v>0</v>
      </c>
      <c r="AC48" s="115">
        <f>'2016'!S53</f>
        <v>0</v>
      </c>
      <c r="AD48" s="31" t="str">
        <f>'2016'!T53</f>
        <v xml:space="preserve">se inicio con el diseño de una propusta de capacitacion </v>
      </c>
      <c r="AE48" s="106">
        <f>'2017'!N53</f>
        <v>0.1</v>
      </c>
      <c r="AF48" s="107">
        <f>'2017'!O53</f>
        <v>0.1</v>
      </c>
      <c r="AG48" s="115">
        <f>'2017'!P53</f>
        <v>1</v>
      </c>
      <c r="AH48" s="37">
        <f>'2017'!Q53</f>
        <v>82000000</v>
      </c>
      <c r="AI48" s="37">
        <f>'2017'!R53</f>
        <v>6570000</v>
      </c>
      <c r="AJ48" s="115">
        <f>'2017'!S53</f>
        <v>8.0121951219512197E-2</v>
      </c>
      <c r="AK48" s="31" t="str">
        <f>'2017'!T53</f>
        <v xml:space="preserve">Desde la jefatura de equidad de genero y mujer se realizó realización de una  "Escuela de participacion política para mujeres" del departamento. </v>
      </c>
      <c r="AL48" s="106">
        <f>'2018'!N53</f>
        <v>1</v>
      </c>
      <c r="AM48" s="107">
        <f>'2018'!O53</f>
        <v>0.2</v>
      </c>
      <c r="AN48" s="115">
        <f>'2018'!P53</f>
        <v>0.2</v>
      </c>
      <c r="AO48" s="37">
        <f>'2018'!Q53</f>
        <v>69300000</v>
      </c>
      <c r="AP48" s="37">
        <f>'2018'!R53</f>
        <v>59520000</v>
      </c>
      <c r="AQ48" s="206">
        <f>'2018'!S53</f>
        <v>0.8588744588744589</v>
      </c>
      <c r="AR48" s="31" t="str">
        <f>'2018'!AB53</f>
        <v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v>
      </c>
      <c r="AS48" s="106">
        <f>'2019'!N53</f>
        <v>0</v>
      </c>
      <c r="AT48" s="107">
        <f>'2019'!O53</f>
        <v>0</v>
      </c>
      <c r="AU48" s="115">
        <f>'2019'!P53</f>
        <v>0.7</v>
      </c>
      <c r="AV48" s="37">
        <f>'2019'!Q53</f>
        <v>45299000</v>
      </c>
      <c r="AW48" s="37">
        <f>'2019'!R53</f>
        <v>37501000</v>
      </c>
      <c r="AX48" s="115" t="e">
        <f>'2019'!#REF!</f>
        <v>#REF!</v>
      </c>
      <c r="AY48" s="359" t="str">
        <f>'2019'!S53</f>
        <v>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v>
      </c>
      <c r="AZ48" s="358">
        <f>'2020'!N53</f>
        <v>1</v>
      </c>
      <c r="BA48" s="358">
        <f>'2020'!O53</f>
        <v>0.2</v>
      </c>
      <c r="BB48" s="206">
        <f>'2020'!P53</f>
        <v>0.2</v>
      </c>
      <c r="BC48" s="369">
        <f>'2020'!Q53</f>
        <v>0</v>
      </c>
      <c r="BD48" s="369">
        <f>'2020'!R53</f>
        <v>0</v>
      </c>
      <c r="BE48" s="206">
        <f>'2020'!S53</f>
        <v>0</v>
      </c>
      <c r="BF48" s="363" t="s">
        <v>1420</v>
      </c>
      <c r="BG48" s="472">
        <v>0</v>
      </c>
      <c r="BH48" s="693">
        <v>0</v>
      </c>
      <c r="BI48" s="479">
        <v>0</v>
      </c>
      <c r="BJ48" s="713">
        <v>0</v>
      </c>
      <c r="BK48" s="501">
        <v>0</v>
      </c>
      <c r="BL48" s="479">
        <v>0</v>
      </c>
      <c r="BM48" s="709" t="s">
        <v>2608</v>
      </c>
      <c r="BN48" s="713">
        <v>0</v>
      </c>
      <c r="BO48" s="720">
        <v>0</v>
      </c>
      <c r="BP48" s="479">
        <v>0</v>
      </c>
      <c r="BQ48" s="727">
        <v>0</v>
      </c>
      <c r="BR48" s="728">
        <v>0</v>
      </c>
      <c r="BS48" s="479">
        <v>0</v>
      </c>
      <c r="BT48" s="38" t="s">
        <v>2905</v>
      </c>
      <c r="BU48" s="710"/>
      <c r="BV48" s="918">
        <v>1</v>
      </c>
      <c r="BW48" s="951">
        <v>0</v>
      </c>
      <c r="BX48" s="927">
        <v>0</v>
      </c>
      <c r="BY48" s="26"/>
      <c r="BZ48" s="26"/>
      <c r="CA48" s="831"/>
      <c r="CB48" s="920" t="s">
        <v>2963</v>
      </c>
    </row>
    <row r="49" spans="1:80" ht="141" customHeight="1" x14ac:dyDescent="0.25">
      <c r="A49" s="1038"/>
      <c r="B49" s="1027"/>
      <c r="C49" s="1027"/>
      <c r="D49" s="680">
        <v>43</v>
      </c>
      <c r="E49" s="959" t="s">
        <v>305</v>
      </c>
      <c r="F49" s="5" t="s">
        <v>306</v>
      </c>
      <c r="G49" s="5" t="s">
        <v>307</v>
      </c>
      <c r="H49" s="5" t="s">
        <v>308</v>
      </c>
      <c r="I49" s="32" t="s">
        <v>309</v>
      </c>
      <c r="J49" s="1038"/>
      <c r="K49" s="1023"/>
      <c r="L49" s="1023"/>
      <c r="M49" s="1041"/>
      <c r="N49" s="780">
        <v>1</v>
      </c>
      <c r="O49" s="346">
        <f>R49+Y49+AF49+AM49+AT49+BA49</f>
        <v>0.155</v>
      </c>
      <c r="P49" s="354">
        <v>0.01</v>
      </c>
      <c r="Q49" s="87" t="str">
        <f>'2015'!O54</f>
        <v>Socializacion de la importancia de la red de mujeres al poder</v>
      </c>
      <c r="R49" s="89">
        <f>'2015'!P54</f>
        <v>5.0000000000000001E-3</v>
      </c>
      <c r="S49" s="36">
        <f>'2015'!Q54</f>
        <v>5.0000000000000001E-3</v>
      </c>
      <c r="T49" s="37">
        <f>'2015'!R54</f>
        <v>0</v>
      </c>
      <c r="U49" s="37">
        <f>'2015'!S54</f>
        <v>0</v>
      </c>
      <c r="V49" s="36">
        <f>'2015'!T54</f>
        <v>0</v>
      </c>
      <c r="W49" s="31" t="str">
        <f>'2015'!U54</f>
        <v>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v>
      </c>
      <c r="X49" s="106">
        <f>'2016'!N54</f>
        <v>0.1</v>
      </c>
      <c r="Y49" s="107">
        <f>'2016'!O54</f>
        <v>0.05</v>
      </c>
      <c r="Z49" s="115">
        <f>'2016'!P54</f>
        <v>0.5</v>
      </c>
      <c r="AA49" s="37">
        <f>'2016'!Q54</f>
        <v>0</v>
      </c>
      <c r="AB49" s="37">
        <f>'2016'!R54</f>
        <v>0</v>
      </c>
      <c r="AC49" s="115">
        <f>'2016'!S54</f>
        <v>0</v>
      </c>
      <c r="AD49" s="31" t="str">
        <f>'2016'!T54</f>
        <v xml:space="preserve">se inicio con el diseño de una propusta de capacitacion </v>
      </c>
      <c r="AE49" s="106">
        <f>'2017'!N54</f>
        <v>0.1</v>
      </c>
      <c r="AF49" s="107">
        <f>'2017'!O54</f>
        <v>0.1</v>
      </c>
      <c r="AG49" s="115">
        <f>'2017'!P54</f>
        <v>1</v>
      </c>
      <c r="AH49" s="37">
        <f>'2017'!Q54</f>
        <v>0</v>
      </c>
      <c r="AI49" s="37">
        <f>'2017'!R54</f>
        <v>0</v>
      </c>
      <c r="AJ49" s="115">
        <f>'2017'!S54</f>
        <v>0</v>
      </c>
      <c r="AK49" s="31" t="str">
        <f>'2017'!T54</f>
        <v xml:space="preserve">Desde la jefatura de equidad de genero y mujer se realizó una "Escuela de participacion politica para mujeres" del departamento. </v>
      </c>
      <c r="AL49" s="106">
        <f>'2018'!N54</f>
        <v>0</v>
      </c>
      <c r="AM49" s="107">
        <f>'2018'!O54</f>
        <v>0</v>
      </c>
      <c r="AN49" s="115">
        <f>'2018'!P54</f>
        <v>0</v>
      </c>
      <c r="AO49" s="37">
        <f>'2018'!Q54</f>
        <v>0</v>
      </c>
      <c r="AP49" s="37">
        <f>'2018'!R54</f>
        <v>0</v>
      </c>
      <c r="AQ49" s="206">
        <f>'2018'!S54</f>
        <v>0</v>
      </c>
      <c r="AR49" s="31">
        <f>'2018'!AB54</f>
        <v>0</v>
      </c>
      <c r="AS49" s="106">
        <f>'2019'!N54</f>
        <v>0</v>
      </c>
      <c r="AT49" s="107">
        <f>'2019'!O54</f>
        <v>0</v>
      </c>
      <c r="AU49" s="115">
        <f>'2019'!P54</f>
        <v>0.7</v>
      </c>
      <c r="AV49" s="37">
        <f>'2019'!Q54</f>
        <v>0</v>
      </c>
      <c r="AW49" s="37">
        <f>'2019'!R54</f>
        <v>0</v>
      </c>
      <c r="AX49" s="115" t="e">
        <f>'2019'!#REF!</f>
        <v>#REF!</v>
      </c>
      <c r="AY49" s="359" t="str">
        <f>'2019'!S54</f>
        <v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v>
      </c>
      <c r="AZ49" s="358">
        <f>'2020'!N54</f>
        <v>0</v>
      </c>
      <c r="BA49" s="358">
        <f>'2020'!O54</f>
        <v>0</v>
      </c>
      <c r="BB49" s="206">
        <f>'2020'!P54</f>
        <v>0</v>
      </c>
      <c r="BC49" s="369">
        <f>'2020'!Q54</f>
        <v>0</v>
      </c>
      <c r="BD49" s="369">
        <f>'2020'!R54</f>
        <v>0</v>
      </c>
      <c r="BE49" s="206">
        <f>'2020'!S54</f>
        <v>0</v>
      </c>
      <c r="BF49" s="363" t="s">
        <v>1420</v>
      </c>
      <c r="BG49" s="472">
        <v>0</v>
      </c>
      <c r="BH49" s="693">
        <v>0</v>
      </c>
      <c r="BI49" s="479">
        <v>0</v>
      </c>
      <c r="BJ49" s="713"/>
      <c r="BK49" s="501"/>
      <c r="BL49" s="479">
        <v>0</v>
      </c>
      <c r="BM49" s="709" t="s">
        <v>2608</v>
      </c>
      <c r="BN49" s="713">
        <v>0</v>
      </c>
      <c r="BO49" s="720">
        <v>0</v>
      </c>
      <c r="BP49" s="479">
        <v>0</v>
      </c>
      <c r="BQ49" s="727">
        <v>0</v>
      </c>
      <c r="BR49" s="728">
        <v>0</v>
      </c>
      <c r="BS49" s="479">
        <v>0</v>
      </c>
      <c r="BT49" s="38" t="s">
        <v>2905</v>
      </c>
      <c r="BU49" s="710" t="s">
        <v>1395</v>
      </c>
      <c r="BV49" s="918">
        <v>1</v>
      </c>
      <c r="BW49" s="951">
        <v>0</v>
      </c>
      <c r="BX49" s="927">
        <v>0</v>
      </c>
      <c r="BY49" s="26"/>
      <c r="BZ49" s="26"/>
      <c r="CA49" s="831"/>
      <c r="CB49" s="920" t="s">
        <v>2963</v>
      </c>
    </row>
    <row r="50" spans="1:80" ht="60" customHeight="1" x14ac:dyDescent="0.25">
      <c r="A50" s="1038"/>
      <c r="B50" s="1027"/>
      <c r="C50" s="1027"/>
      <c r="D50" s="680">
        <v>44</v>
      </c>
      <c r="E50" s="14" t="s">
        <v>310</v>
      </c>
      <c r="F50" s="5" t="s">
        <v>311</v>
      </c>
      <c r="G50" s="5" t="s">
        <v>312</v>
      </c>
      <c r="H50" s="5" t="s">
        <v>313</v>
      </c>
      <c r="I50" s="32" t="s">
        <v>314</v>
      </c>
      <c r="J50" s="1038"/>
      <c r="K50" s="1023"/>
      <c r="L50" s="1023"/>
      <c r="M50" s="1041"/>
      <c r="N50" s="425">
        <v>1</v>
      </c>
      <c r="O50" s="103">
        <v>0.2</v>
      </c>
      <c r="P50" s="354">
        <f>O50/N50</f>
        <v>0.2</v>
      </c>
      <c r="Q50" s="87">
        <f>'2015'!O55</f>
        <v>0</v>
      </c>
      <c r="R50" s="89">
        <f>'2015'!P55</f>
        <v>0</v>
      </c>
      <c r="S50" s="36">
        <f>'2015'!Q55</f>
        <v>0</v>
      </c>
      <c r="T50" s="37">
        <f>'2015'!R55</f>
        <v>0</v>
      </c>
      <c r="U50" s="37">
        <f>'2015'!S55</f>
        <v>0</v>
      </c>
      <c r="V50" s="36">
        <f>'2015'!T55</f>
        <v>0</v>
      </c>
      <c r="W50" s="31" t="str">
        <f>'2015'!U55</f>
        <v>ND</v>
      </c>
      <c r="X50" s="106">
        <f>'2016'!N55</f>
        <v>0.1</v>
      </c>
      <c r="Y50" s="107">
        <f>'2016'!O55</f>
        <v>0.1</v>
      </c>
      <c r="Z50" s="115">
        <f>'2016'!P55</f>
        <v>1</v>
      </c>
      <c r="AA50" s="37">
        <f>'2016'!Q55</f>
        <v>0</v>
      </c>
      <c r="AB50" s="37">
        <f>'2016'!R55</f>
        <v>0</v>
      </c>
      <c r="AC50" s="115">
        <f>'2016'!S55</f>
        <v>0</v>
      </c>
      <c r="AD50" s="31" t="str">
        <f>'2016'!T55</f>
        <v xml:space="preserve">se inicio con el diseño de una propusta de capacitacion </v>
      </c>
      <c r="AE50" s="106">
        <f>'2017'!N55</f>
        <v>0.1</v>
      </c>
      <c r="AF50" s="107">
        <f>'2017'!O55</f>
        <v>0.1</v>
      </c>
      <c r="AG50" s="115">
        <f>'2017'!P55</f>
        <v>1</v>
      </c>
      <c r="AH50" s="37">
        <f>'2017'!Q55</f>
        <v>0</v>
      </c>
      <c r="AI50" s="37">
        <f>'2017'!R55</f>
        <v>0</v>
      </c>
      <c r="AJ50" s="115">
        <f>'2017'!S55</f>
        <v>0</v>
      </c>
      <c r="AK50" s="31" t="str">
        <f>'2017'!T55</f>
        <v xml:space="preserve">Desde la jefatura de equidad de genero y mujer se realizó una  "Escuela de participacion politica para mujeres" del departamento. </v>
      </c>
      <c r="AL50" s="106">
        <f>'2018'!N55</f>
        <v>0</v>
      </c>
      <c r="AM50" s="107">
        <f>'2018'!O55</f>
        <v>0</v>
      </c>
      <c r="AN50" s="115">
        <f>'2018'!P55</f>
        <v>0</v>
      </c>
      <c r="AO50" s="37">
        <f>'2018'!Q55</f>
        <v>0</v>
      </c>
      <c r="AP50" s="37">
        <f>'2018'!R55</f>
        <v>0</v>
      </c>
      <c r="AQ50" s="206">
        <f>'2018'!S55</f>
        <v>0</v>
      </c>
      <c r="AR50" s="31">
        <f>'2018'!AB55</f>
        <v>0</v>
      </c>
      <c r="AS50" s="106">
        <f>'2019'!N55</f>
        <v>0</v>
      </c>
      <c r="AT50" s="107">
        <f>'2019'!O55</f>
        <v>0</v>
      </c>
      <c r="AU50" s="115">
        <f>'2019'!P55</f>
        <v>0.7</v>
      </c>
      <c r="AV50" s="37">
        <f>'2019'!Q55</f>
        <v>0</v>
      </c>
      <c r="AW50" s="37">
        <f>'2019'!R55</f>
        <v>0</v>
      </c>
      <c r="AX50" s="115" t="e">
        <f>'2019'!#REF!</f>
        <v>#REF!</v>
      </c>
      <c r="AY50" s="359" t="str">
        <f>'2019'!S55</f>
        <v xml:space="preserve">De igual forma, se efectuó un proceso contractual tendiente a apoyar la realización de un proceso formativo y de incidencia política para mujeres, el cual será desarrollado en el segundo semestre de la presente vigencia. </v>
      </c>
      <c r="AZ50" s="358">
        <f>'2020'!N55</f>
        <v>0</v>
      </c>
      <c r="BA50" s="358">
        <f>'2020'!O55</f>
        <v>0</v>
      </c>
      <c r="BB50" s="206">
        <f>'2020'!P55</f>
        <v>0</v>
      </c>
      <c r="BC50" s="369">
        <f>'2020'!Q55</f>
        <v>0</v>
      </c>
      <c r="BD50" s="369">
        <f>'2020'!R55</f>
        <v>0</v>
      </c>
      <c r="BE50" s="206">
        <f>'2020'!S55</f>
        <v>0</v>
      </c>
      <c r="BF50" s="363" t="s">
        <v>1420</v>
      </c>
      <c r="BG50" s="472">
        <v>0</v>
      </c>
      <c r="BH50" s="693">
        <v>0</v>
      </c>
      <c r="BI50" s="479">
        <v>0</v>
      </c>
      <c r="BJ50" s="713"/>
      <c r="BK50" s="501"/>
      <c r="BL50" s="479">
        <v>0</v>
      </c>
      <c r="BM50" s="709" t="s">
        <v>2608</v>
      </c>
      <c r="BN50" s="713">
        <v>0</v>
      </c>
      <c r="BO50" s="720">
        <v>0</v>
      </c>
      <c r="BP50" s="479">
        <v>0</v>
      </c>
      <c r="BQ50" s="727">
        <v>0</v>
      </c>
      <c r="BR50" s="728">
        <v>0</v>
      </c>
      <c r="BS50" s="479">
        <v>0</v>
      </c>
      <c r="BT50" s="38" t="s">
        <v>2905</v>
      </c>
      <c r="BU50" s="26"/>
      <c r="BV50" s="917">
        <v>1</v>
      </c>
      <c r="BW50" s="951">
        <v>0</v>
      </c>
      <c r="BX50" s="927">
        <v>0</v>
      </c>
      <c r="BY50" s="26"/>
      <c r="BZ50" s="26"/>
      <c r="CA50" s="831"/>
      <c r="CB50" s="920" t="s">
        <v>2963</v>
      </c>
    </row>
    <row r="51" spans="1:80" ht="60" customHeight="1" x14ac:dyDescent="0.25">
      <c r="A51" s="1038"/>
      <c r="B51" s="1027" t="s">
        <v>380</v>
      </c>
      <c r="C51" s="5" t="s">
        <v>315</v>
      </c>
      <c r="D51" s="680">
        <v>45</v>
      </c>
      <c r="E51" s="14" t="s">
        <v>316</v>
      </c>
      <c r="F51" s="5" t="s">
        <v>317</v>
      </c>
      <c r="G51" s="5" t="s">
        <v>318</v>
      </c>
      <c r="H51" s="5" t="s">
        <v>319</v>
      </c>
      <c r="I51" s="32" t="s">
        <v>320</v>
      </c>
      <c r="J51" s="7" t="s">
        <v>385</v>
      </c>
      <c r="K51" s="18" t="s">
        <v>386</v>
      </c>
      <c r="L51" s="9" t="s">
        <v>387</v>
      </c>
      <c r="M51" s="418" t="s">
        <v>388</v>
      </c>
      <c r="N51" s="665">
        <v>1</v>
      </c>
      <c r="O51" s="346">
        <v>1</v>
      </c>
      <c r="P51" s="738">
        <v>1</v>
      </c>
      <c r="Q51" s="87" t="str">
        <f>'2015'!O56</f>
        <v>Fortalecimiento de la participación ciudadana para la seguridad preventica y la convivencia pacífica de los municipios del departamento</v>
      </c>
      <c r="R51" s="89">
        <f>'2015'!P56</f>
        <v>1</v>
      </c>
      <c r="S51" s="36">
        <f>'2015'!Q56</f>
        <v>0.01</v>
      </c>
      <c r="T51" s="37">
        <f>'2015'!R56</f>
        <v>57326513</v>
      </c>
      <c r="U51" s="37">
        <f>'2015'!S56</f>
        <v>23800000</v>
      </c>
      <c r="V51" s="36">
        <f>'2015'!T56</f>
        <v>0.41516566688784995</v>
      </c>
      <c r="W51" s="31" t="str">
        <f>'2015'!U56</f>
        <v>Desde la secretaria del interior y con el acompañamiento de la jefatura de la mujer se realizó un programa de participación ciudadana "festival por la convivencia cordillerana " apoyado por la Cámara de comercio de Armenia y el Quindío.</v>
      </c>
      <c r="X51" s="106">
        <f>'2016'!N56</f>
        <v>0.1</v>
      </c>
      <c r="Y51" s="107">
        <f>'2016'!O56</f>
        <v>0.1</v>
      </c>
      <c r="Z51" s="115">
        <f>'2016'!P56</f>
        <v>1</v>
      </c>
      <c r="AA51" s="37">
        <f>'2016'!Q56</f>
        <v>47228333</v>
      </c>
      <c r="AB51" s="37">
        <f>'2016'!R56</f>
        <v>47228333</v>
      </c>
      <c r="AC51" s="115">
        <f>'2016'!S56</f>
        <v>1</v>
      </c>
      <c r="AD51" s="31" t="str">
        <f>'2016'!T56</f>
        <v xml:space="preserve">Se desarrollaron estrategias tendientes a promover la participación ciudadana en el departamento </v>
      </c>
      <c r="AE51" s="106">
        <f>'2017'!N56</f>
        <v>0.1</v>
      </c>
      <c r="AF51" s="107">
        <f>'2017'!O56</f>
        <v>0.1</v>
      </c>
      <c r="AG51" s="115">
        <f>'2017'!P56</f>
        <v>1</v>
      </c>
      <c r="AH51" s="37" t="str">
        <f>'2017'!Q56</f>
        <v>111600000
261.600.000</v>
      </c>
      <c r="AI51" s="37" t="str">
        <f>'2017'!R56</f>
        <v>94500000
112.000.000</v>
      </c>
      <c r="AJ51" s="115">
        <f>'2017'!S56</f>
        <v>0</v>
      </c>
      <c r="AK51" s="31" t="str">
        <f>'2017'!T56</f>
        <v>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51" s="106">
        <f>'2018'!N56</f>
        <v>12</v>
      </c>
      <c r="AM51" s="107">
        <f>'2018'!O56</f>
        <v>8</v>
      </c>
      <c r="AN51" s="115">
        <f>'2018'!P56</f>
        <v>0.66666666666666663</v>
      </c>
      <c r="AO51" s="37">
        <f>'2018'!Q56</f>
        <v>760000000</v>
      </c>
      <c r="AP51" s="37">
        <f>'2018'!R56</f>
        <v>305000000</v>
      </c>
      <c r="AQ51" s="206">
        <f>'2018'!S56</f>
        <v>0.40131578947368424</v>
      </c>
      <c r="AR51" s="31" t="str">
        <f>'2018'!AB56</f>
        <v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v>
      </c>
      <c r="AS51" s="106">
        <f>'2019'!N56</f>
        <v>1</v>
      </c>
      <c r="AT51" s="107">
        <f>'2019'!O56</f>
        <v>1</v>
      </c>
      <c r="AU51" s="115">
        <f>'2019'!P56</f>
        <v>0.8</v>
      </c>
      <c r="AV51" s="37">
        <f>'2019'!Q56</f>
        <v>8550000</v>
      </c>
      <c r="AW51" s="37">
        <f>'2019'!R56</f>
        <v>8550000</v>
      </c>
      <c r="AX51" s="115" t="e">
        <f>'2019'!#REF!</f>
        <v>#REF!</v>
      </c>
      <c r="AY51" s="359" t="str">
        <f>'2019'!S56</f>
        <v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v>
      </c>
      <c r="AZ51" s="358">
        <f>'2020'!N56</f>
        <v>12</v>
      </c>
      <c r="BA51" s="358">
        <f>'2020'!O56</f>
        <v>8</v>
      </c>
      <c r="BB51" s="206">
        <f>'2020'!P56</f>
        <v>0.66666666666666663</v>
      </c>
      <c r="BC51" s="369">
        <f>'2020'!Q56</f>
        <v>0</v>
      </c>
      <c r="BD51" s="369">
        <f>'2020'!R56</f>
        <v>0</v>
      </c>
      <c r="BE51" s="206">
        <f>'2020'!S56</f>
        <v>0</v>
      </c>
      <c r="BF51" s="363" t="s">
        <v>1420</v>
      </c>
      <c r="BG51" s="690">
        <v>1</v>
      </c>
      <c r="BH51" s="690">
        <v>1</v>
      </c>
      <c r="BI51" s="479">
        <v>1</v>
      </c>
      <c r="BJ51" s="571">
        <v>59761000</v>
      </c>
      <c r="BK51" s="571">
        <v>59761000</v>
      </c>
      <c r="BL51" s="479">
        <v>1</v>
      </c>
      <c r="BM51" s="709" t="s">
        <v>2633</v>
      </c>
      <c r="BN51" s="713">
        <v>1</v>
      </c>
      <c r="BO51" s="726">
        <v>0</v>
      </c>
      <c r="BP51" s="479">
        <v>0</v>
      </c>
      <c r="BQ51" s="727">
        <v>0</v>
      </c>
      <c r="BR51" s="728">
        <v>0</v>
      </c>
      <c r="BS51" s="479">
        <v>0</v>
      </c>
      <c r="BT51" s="38" t="s">
        <v>2840</v>
      </c>
      <c r="BU51" s="710"/>
      <c r="BV51" s="918">
        <v>1</v>
      </c>
      <c r="BW51" s="921">
        <v>4</v>
      </c>
      <c r="BX51" s="925">
        <v>1</v>
      </c>
      <c r="BY51" s="458">
        <v>3800000</v>
      </c>
      <c r="BZ51" s="458">
        <v>3800000</v>
      </c>
      <c r="CA51" s="972">
        <v>1</v>
      </c>
      <c r="CB51" s="920" t="s">
        <v>3119</v>
      </c>
    </row>
    <row r="52" spans="1:80" ht="60" customHeight="1" x14ac:dyDescent="0.25">
      <c r="A52" s="1038"/>
      <c r="B52" s="1027"/>
      <c r="C52" s="1027" t="s">
        <v>321</v>
      </c>
      <c r="D52" s="680">
        <v>46</v>
      </c>
      <c r="E52" s="14" t="s">
        <v>322</v>
      </c>
      <c r="F52" s="5" t="s">
        <v>323</v>
      </c>
      <c r="G52" s="5" t="s">
        <v>324</v>
      </c>
      <c r="H52" s="5" t="s">
        <v>325</v>
      </c>
      <c r="I52" s="82" t="s">
        <v>326</v>
      </c>
      <c r="J52" s="1038" t="s">
        <v>215</v>
      </c>
      <c r="K52" s="1023" t="s">
        <v>216</v>
      </c>
      <c r="L52" s="1042">
        <v>197</v>
      </c>
      <c r="M52" s="1041" t="s">
        <v>217</v>
      </c>
      <c r="N52" s="425">
        <v>0.9</v>
      </c>
      <c r="O52" s="103">
        <v>1</v>
      </c>
      <c r="P52" s="355">
        <v>1</v>
      </c>
      <c r="Q52" s="87">
        <f>'2015'!O57</f>
        <v>0.3</v>
      </c>
      <c r="R52" s="89">
        <f>'2015'!P57</f>
        <v>0.3</v>
      </c>
      <c r="S52" s="742">
        <f>'2015'!Q57</f>
        <v>1</v>
      </c>
      <c r="T52" s="37">
        <f>'2015'!R57</f>
        <v>52840000</v>
      </c>
      <c r="U52" s="37">
        <f>'2015'!S57</f>
        <v>10113333</v>
      </c>
      <c r="V52" s="36">
        <f>'2015'!T57</f>
        <v>0.19139540121120363</v>
      </c>
      <c r="W52" s="31" t="str">
        <f>'2015'!U57</f>
        <v>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v>
      </c>
      <c r="X52" s="106">
        <f>'2016'!N57</f>
        <v>0.09</v>
      </c>
      <c r="Y52" s="107">
        <f>'2016'!O57</f>
        <v>0.09</v>
      </c>
      <c r="Z52" s="115">
        <f>'2016'!P57</f>
        <v>1</v>
      </c>
      <c r="AA52" s="37">
        <f>'2016'!Q57</f>
        <v>0</v>
      </c>
      <c r="AB52" s="37">
        <f>'2016'!R57</f>
        <v>0</v>
      </c>
      <c r="AC52" s="115">
        <f>'2016'!S57</f>
        <v>0</v>
      </c>
      <c r="AD52" s="31" t="str">
        <f>'2016'!T57</f>
        <v>A treves de la secretaria de Familia se han diiseñado r estrategias de articulación e incorporación entre las organizaciones de mujeres del departamento y los consejos municipales y departamental de mujeres.</v>
      </c>
      <c r="AE52" s="106">
        <f>'2017'!N57</f>
        <v>0.09</v>
      </c>
      <c r="AF52" s="107">
        <f>'2017'!O57</f>
        <v>0.09</v>
      </c>
      <c r="AG52" s="115">
        <f>'2017'!P57</f>
        <v>1</v>
      </c>
      <c r="AH52" s="37">
        <f>'2017'!Q57</f>
        <v>82000000</v>
      </c>
      <c r="AI52" s="37">
        <f>'2017'!R57</f>
        <v>6570000</v>
      </c>
      <c r="AJ52" s="115">
        <f>'2017'!S57</f>
        <v>8.0121951219512197E-2</v>
      </c>
      <c r="AK52" s="31" t="str">
        <f>'2017'!T57</f>
        <v>A traves de la secretaria de Familia se han diseñado estrategias de articulación e incorporación entre las organizaciones de mujeres del departamento y los consejos municipales y departamental de mujeres.</v>
      </c>
      <c r="AL52" s="106">
        <f>'2018'!N57</f>
        <v>1</v>
      </c>
      <c r="AM52" s="107">
        <f>'2018'!O57</f>
        <v>0.2</v>
      </c>
      <c r="AN52" s="115">
        <f>'2018'!P57</f>
        <v>0.2</v>
      </c>
      <c r="AO52" s="37">
        <f>'2018'!Q57</f>
        <v>69300000</v>
      </c>
      <c r="AP52" s="37">
        <f>'2018'!R57</f>
        <v>59520000</v>
      </c>
      <c r="AQ52" s="206">
        <f>'2018'!S57</f>
        <v>0.8588744588744589</v>
      </c>
      <c r="AR52" s="31" t="str">
        <f>'2018'!AB57</f>
        <v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v>
      </c>
      <c r="AS52" s="106">
        <f>'2019'!N57</f>
        <v>1</v>
      </c>
      <c r="AT52" s="107">
        <f>'2019'!O57</f>
        <v>1</v>
      </c>
      <c r="AU52" s="115">
        <f>'2019'!P57</f>
        <v>0.7</v>
      </c>
      <c r="AV52" s="37">
        <f>'2019'!Q57</f>
        <v>45299000</v>
      </c>
      <c r="AW52" s="37">
        <f>'2019'!R57</f>
        <v>37501000</v>
      </c>
      <c r="AX52" s="115" t="e">
        <f>'2019'!#REF!</f>
        <v>#REF!</v>
      </c>
      <c r="AY52" s="359" t="str">
        <f>'2019'!S57</f>
        <v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v>
      </c>
      <c r="AZ52" s="358">
        <f>'2020'!N57</f>
        <v>1</v>
      </c>
      <c r="BA52" s="358">
        <f>'2020'!O57</f>
        <v>0.2</v>
      </c>
      <c r="BB52" s="206">
        <f>'2020'!P57</f>
        <v>0.2</v>
      </c>
      <c r="BC52" s="369">
        <f>'2020'!Q57</f>
        <v>0</v>
      </c>
      <c r="BD52" s="369">
        <f>'2020'!R57</f>
        <v>0</v>
      </c>
      <c r="BE52" s="206">
        <f>'2020'!S57</f>
        <v>0.15</v>
      </c>
      <c r="BF52" s="363" t="s">
        <v>1420</v>
      </c>
      <c r="BG52" s="472">
        <v>3</v>
      </c>
      <c r="BH52" s="693">
        <v>0</v>
      </c>
      <c r="BI52" s="479">
        <v>0</v>
      </c>
      <c r="BJ52" s="240">
        <v>0</v>
      </c>
      <c r="BK52" s="501">
        <v>0</v>
      </c>
      <c r="BL52" s="479">
        <v>0</v>
      </c>
      <c r="BM52" s="709" t="s">
        <v>2608</v>
      </c>
      <c r="BN52" s="713">
        <v>1</v>
      </c>
      <c r="BO52" s="720">
        <v>0</v>
      </c>
      <c r="BP52" s="479">
        <v>0</v>
      </c>
      <c r="BQ52" s="727">
        <v>0</v>
      </c>
      <c r="BR52" s="728">
        <v>0</v>
      </c>
      <c r="BS52" s="479">
        <f>BO52/BN52*1</f>
        <v>0</v>
      </c>
      <c r="BT52" s="38" t="s">
        <v>2840</v>
      </c>
      <c r="BU52" s="26"/>
      <c r="BV52" s="917">
        <v>0.9</v>
      </c>
      <c r="BW52" s="951">
        <v>0</v>
      </c>
      <c r="BX52" s="927">
        <v>0</v>
      </c>
      <c r="BY52" s="26"/>
      <c r="BZ52" s="26"/>
      <c r="CA52" s="831"/>
      <c r="CB52" s="990" t="s">
        <v>3128</v>
      </c>
    </row>
    <row r="53" spans="1:80" ht="60" customHeight="1" x14ac:dyDescent="0.25">
      <c r="A53" s="1038"/>
      <c r="B53" s="1027"/>
      <c r="C53" s="1027"/>
      <c r="D53" s="680">
        <v>47</v>
      </c>
      <c r="E53" s="14" t="s">
        <v>327</v>
      </c>
      <c r="F53" s="5" t="s">
        <v>328</v>
      </c>
      <c r="G53" s="5" t="s">
        <v>329</v>
      </c>
      <c r="H53" s="5" t="s">
        <v>330</v>
      </c>
      <c r="I53" s="32" t="s">
        <v>331</v>
      </c>
      <c r="J53" s="1038"/>
      <c r="K53" s="1023"/>
      <c r="L53" s="1042"/>
      <c r="M53" s="1041"/>
      <c r="N53" s="425">
        <v>1</v>
      </c>
      <c r="O53" s="103">
        <v>1</v>
      </c>
      <c r="P53" s="667">
        <v>1</v>
      </c>
      <c r="Q53" s="87">
        <f>'2015'!O58</f>
        <v>0.3</v>
      </c>
      <c r="R53" s="89">
        <f>'2015'!P58</f>
        <v>0.3</v>
      </c>
      <c r="S53" s="742">
        <f>'2015'!Q58</f>
        <v>1</v>
      </c>
      <c r="T53" s="37">
        <f>'2015'!R58</f>
        <v>52840000</v>
      </c>
      <c r="U53" s="37">
        <f>'2015'!S58</f>
        <v>42840000</v>
      </c>
      <c r="V53" s="36">
        <f>'2015'!T58</f>
        <v>0.81074943224829676</v>
      </c>
      <c r="W53" s="31" t="str">
        <f>'2015'!U58</f>
        <v>Apoyo tècnico a todos los planes de accion de los consejos municipales y el consejo departamental de mujeres. Apoyo a al menos una de las actividades propuestas en cada uno de los planes de accion de los consejos de mujeres.</v>
      </c>
      <c r="X53" s="106">
        <f>'2016'!N58</f>
        <v>0.1</v>
      </c>
      <c r="Y53" s="107">
        <f>'2016'!O58</f>
        <v>0.1</v>
      </c>
      <c r="Z53" s="115">
        <f>'2016'!P58</f>
        <v>1</v>
      </c>
      <c r="AA53" s="37">
        <f>'2016'!Q58</f>
        <v>10000000</v>
      </c>
      <c r="AB53" s="37">
        <f>'2016'!R58</f>
        <v>10000000</v>
      </c>
      <c r="AC53" s="115">
        <f>'2016'!S58</f>
        <v>1</v>
      </c>
      <c r="AD53" s="31" t="str">
        <f>'2016'!T58</f>
        <v>Se ha apoyado tecnicacmente a los consejos municipales de mujeres, financieramente  se  ha apoyado estos consejos en relacion a las actividades ce conmemoraciones de fechas establecidas por la ley.</v>
      </c>
      <c r="AE53" s="106">
        <f>'2017'!N58</f>
        <v>0.1</v>
      </c>
      <c r="AF53" s="107">
        <f>'2017'!O58</f>
        <v>0.1</v>
      </c>
      <c r="AG53" s="115">
        <f>'2017'!P58</f>
        <v>1</v>
      </c>
      <c r="AH53" s="37">
        <f>'2017'!Q58</f>
        <v>0</v>
      </c>
      <c r="AI53" s="37">
        <f>'2017'!R58</f>
        <v>0</v>
      </c>
      <c r="AJ53" s="115">
        <f>'2017'!S58</f>
        <v>0</v>
      </c>
      <c r="AK53" s="31" t="str">
        <f>'2017'!T58</f>
        <v>Desde la jefatura de equidad de genero y mujer, se ha apoyado tecnicacmente a los consejos municipales de mujeres, financieramente  se  ha apoyado estos consejos en relacion a las actividades ce conmemoraciones de fechas establecidas por la ley.</v>
      </c>
      <c r="AL53" s="106">
        <f>'2018'!N58</f>
        <v>0</v>
      </c>
      <c r="AM53" s="107">
        <f>'2018'!O58</f>
        <v>0</v>
      </c>
      <c r="AN53" s="115">
        <f>'2018'!P58</f>
        <v>0</v>
      </c>
      <c r="AO53" s="37">
        <f>'2018'!Q58</f>
        <v>0</v>
      </c>
      <c r="AP53" s="37">
        <f>'2018'!R58</f>
        <v>0</v>
      </c>
      <c r="AQ53" s="206">
        <f>'2018'!S58</f>
        <v>0</v>
      </c>
      <c r="AR53" s="31">
        <f>'2018'!AB58</f>
        <v>0</v>
      </c>
      <c r="AS53" s="106">
        <f>'2019'!N58</f>
        <v>0</v>
      </c>
      <c r="AT53" s="107">
        <f>'2019'!O58</f>
        <v>0</v>
      </c>
      <c r="AU53" s="115">
        <f>'2019'!P58</f>
        <v>0.7</v>
      </c>
      <c r="AV53" s="37">
        <f>'2019'!Q58</f>
        <v>0</v>
      </c>
      <c r="AW53" s="37">
        <f>'2019'!R58</f>
        <v>0</v>
      </c>
      <c r="AX53" s="115" t="e">
        <f>'2019'!#REF!</f>
        <v>#REF!</v>
      </c>
      <c r="AY53" s="359" t="str">
        <f>'2019'!S58</f>
        <v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v>
      </c>
      <c r="AZ53" s="358">
        <f>'2020'!N58</f>
        <v>0</v>
      </c>
      <c r="BA53" s="358">
        <f>'2020'!O58</f>
        <v>0</v>
      </c>
      <c r="BB53" s="206">
        <f>'2020'!P58</f>
        <v>0</v>
      </c>
      <c r="BC53" s="369">
        <f>'2020'!Q58</f>
        <v>0</v>
      </c>
      <c r="BD53" s="369">
        <f>'2020'!R58</f>
        <v>0</v>
      </c>
      <c r="BE53" s="206">
        <f>'2020'!S58</f>
        <v>0</v>
      </c>
      <c r="BF53" s="363" t="s">
        <v>1420</v>
      </c>
      <c r="BG53" s="472">
        <v>12</v>
      </c>
      <c r="BH53" s="693">
        <v>15</v>
      </c>
      <c r="BI53" s="479">
        <v>1</v>
      </c>
      <c r="BJ53" s="577">
        <v>10085000</v>
      </c>
      <c r="BK53" s="577">
        <v>6468972</v>
      </c>
      <c r="BL53" s="479">
        <v>0.65</v>
      </c>
      <c r="BM53" s="709" t="s">
        <v>2634</v>
      </c>
      <c r="BN53" s="713">
        <v>12</v>
      </c>
      <c r="BO53" s="720">
        <v>12</v>
      </c>
      <c r="BP53" s="479">
        <v>1</v>
      </c>
      <c r="BQ53" s="727">
        <v>560000</v>
      </c>
      <c r="BR53" s="728">
        <v>560000</v>
      </c>
      <c r="BS53" s="479">
        <f>BO53/BN53*1</f>
        <v>1</v>
      </c>
      <c r="BT53" s="709" t="s">
        <v>2858</v>
      </c>
      <c r="BU53" s="26"/>
      <c r="BV53" s="917">
        <v>1</v>
      </c>
      <c r="BW53" s="951">
        <v>0</v>
      </c>
      <c r="BX53" s="927">
        <v>0</v>
      </c>
      <c r="BY53" s="26"/>
      <c r="BZ53" s="26"/>
      <c r="CA53" s="831"/>
      <c r="CB53" s="990" t="s">
        <v>3129</v>
      </c>
    </row>
    <row r="54" spans="1:80" ht="60" customHeight="1" x14ac:dyDescent="0.25">
      <c r="A54" s="1038"/>
      <c r="B54" s="1027"/>
      <c r="C54" s="1027"/>
      <c r="D54" s="680">
        <v>48</v>
      </c>
      <c r="E54" s="14" t="s">
        <v>332</v>
      </c>
      <c r="F54" s="5" t="s">
        <v>333</v>
      </c>
      <c r="G54" s="5" t="s">
        <v>334</v>
      </c>
      <c r="H54" s="5" t="s">
        <v>335</v>
      </c>
      <c r="I54" s="82" t="s">
        <v>336</v>
      </c>
      <c r="J54" s="1038"/>
      <c r="K54" s="1023"/>
      <c r="L54" s="1042"/>
      <c r="M54" s="1041"/>
      <c r="N54" s="425">
        <v>1</v>
      </c>
      <c r="O54" s="103">
        <v>1</v>
      </c>
      <c r="P54" s="355">
        <v>1</v>
      </c>
      <c r="Q54" s="87">
        <f>'2015'!O59</f>
        <v>0.8</v>
      </c>
      <c r="R54" s="89">
        <f>'2015'!P59</f>
        <v>0.8</v>
      </c>
      <c r="S54" s="742">
        <f>'2015'!Q59</f>
        <v>1</v>
      </c>
      <c r="T54" s="37">
        <f>'2015'!R59</f>
        <v>50636666</v>
      </c>
      <c r="U54" s="37">
        <f>'2015'!S59</f>
        <v>28446666</v>
      </c>
      <c r="V54" s="36">
        <f>'2015'!T59</f>
        <v>0.56177999554710023</v>
      </c>
      <c r="W54" s="31" t="str">
        <f>'2015'!U59</f>
        <v>ND</v>
      </c>
      <c r="X54" s="106">
        <f>'2016'!N59</f>
        <v>0.1</v>
      </c>
      <c r="Y54" s="107">
        <f>'2016'!O59</f>
        <v>0.1</v>
      </c>
      <c r="Z54" s="115">
        <f>'2016'!P59</f>
        <v>1</v>
      </c>
      <c r="AA54" s="37">
        <f>'2016'!Q59</f>
        <v>0</v>
      </c>
      <c r="AB54" s="37">
        <f>'2016'!R59</f>
        <v>0</v>
      </c>
      <c r="AC54" s="115">
        <f>'2016'!S59</f>
        <v>0</v>
      </c>
      <c r="AD54" s="31" t="str">
        <f>'2016'!T59</f>
        <v>Se ha Fortalecido  los procesos organizativos de mujeres en el departamento bajo la perspectiva de género y enfoque diferencial, con enfasis en mujeres campesinas y organizaciones etnicas.</v>
      </c>
      <c r="AE54" s="106">
        <f>'2017'!N59</f>
        <v>0.1</v>
      </c>
      <c r="AF54" s="107">
        <f>'2017'!O59</f>
        <v>0.1</v>
      </c>
      <c r="AG54" s="115">
        <f>'2017'!P59</f>
        <v>1</v>
      </c>
      <c r="AH54" s="37">
        <f>'2017'!Q59</f>
        <v>0</v>
      </c>
      <c r="AI54" s="37">
        <f>'2017'!R59</f>
        <v>0</v>
      </c>
      <c r="AJ54" s="115">
        <f>'2017'!S59</f>
        <v>0</v>
      </c>
      <c r="AK54" s="31" t="str">
        <f>'2017'!T59</f>
        <v>Desde la jefatura de equidad de genero y mujer, se ha Fortalecido  los procesos organizativos de mujeres en el departamento bajo la perspectiva de género y enfoque diferencial, con enfasis en mujeres campesinas y organizaciones etnicas.</v>
      </c>
      <c r="AL54" s="106">
        <f>'2018'!N59</f>
        <v>0</v>
      </c>
      <c r="AM54" s="107">
        <f>'2018'!O59</f>
        <v>0</v>
      </c>
      <c r="AN54" s="115">
        <f>'2018'!P59</f>
        <v>0</v>
      </c>
      <c r="AO54" s="37">
        <f>'2018'!Q59</f>
        <v>0</v>
      </c>
      <c r="AP54" s="37">
        <f>'2018'!R59</f>
        <v>0</v>
      </c>
      <c r="AQ54" s="206">
        <f>'2018'!S59</f>
        <v>0</v>
      </c>
      <c r="AR54" s="31">
        <f>'2018'!AB59</f>
        <v>0</v>
      </c>
      <c r="AS54" s="106">
        <f>'2019'!N59</f>
        <v>0</v>
      </c>
      <c r="AT54" s="107">
        <f>'2019'!O59</f>
        <v>0</v>
      </c>
      <c r="AU54" s="115">
        <f>'2019'!P59</f>
        <v>0.7</v>
      </c>
      <c r="AV54" s="37">
        <f>'2019'!Q59</f>
        <v>0</v>
      </c>
      <c r="AW54" s="37">
        <f>'2019'!R59</f>
        <v>0</v>
      </c>
      <c r="AX54" s="115" t="e">
        <f>'2019'!#REF!</f>
        <v>#REF!</v>
      </c>
      <c r="AY54" s="359" t="str">
        <f>'2019'!S59</f>
        <v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v>
      </c>
      <c r="AZ54" s="358">
        <f>'2020'!N59</f>
        <v>0</v>
      </c>
      <c r="BA54" s="358">
        <f>'2020'!O59</f>
        <v>0</v>
      </c>
      <c r="BB54" s="206">
        <f>'2020'!P59</f>
        <v>0</v>
      </c>
      <c r="BC54" s="369">
        <f>'2020'!Q59</f>
        <v>0</v>
      </c>
      <c r="BD54" s="369">
        <f>'2020'!R59</f>
        <v>0</v>
      </c>
      <c r="BE54" s="206">
        <f>'2020'!S59</f>
        <v>0</v>
      </c>
      <c r="BF54" s="363" t="s">
        <v>1420</v>
      </c>
      <c r="BG54" s="472">
        <v>1</v>
      </c>
      <c r="BH54" s="495">
        <v>10</v>
      </c>
      <c r="BI54" s="479">
        <v>1</v>
      </c>
      <c r="BJ54" s="577">
        <v>11779647</v>
      </c>
      <c r="BK54" s="577">
        <v>9536271</v>
      </c>
      <c r="BL54" s="479">
        <v>0.81</v>
      </c>
      <c r="BM54" s="709" t="s">
        <v>2635</v>
      </c>
      <c r="BN54" s="721">
        <v>1</v>
      </c>
      <c r="BO54" s="773">
        <v>1</v>
      </c>
      <c r="BP54" s="479">
        <v>1</v>
      </c>
      <c r="BQ54" s="727">
        <v>2885000</v>
      </c>
      <c r="BR54" s="727">
        <v>772000</v>
      </c>
      <c r="BS54" s="479">
        <v>0.27</v>
      </c>
      <c r="BT54" s="709" t="s">
        <v>2859</v>
      </c>
      <c r="BU54" s="26"/>
      <c r="BV54" s="917">
        <v>1</v>
      </c>
      <c r="BW54" s="851">
        <v>0.9</v>
      </c>
      <c r="BX54" s="925">
        <v>0.9</v>
      </c>
      <c r="BY54" s="26"/>
      <c r="BZ54" s="26"/>
      <c r="CA54" s="831"/>
      <c r="CB54" s="920" t="s">
        <v>3044</v>
      </c>
    </row>
    <row r="55" spans="1:80" ht="60" customHeight="1" x14ac:dyDescent="0.25">
      <c r="A55" s="1038"/>
      <c r="B55" s="1027"/>
      <c r="C55" s="1027" t="s">
        <v>337</v>
      </c>
      <c r="D55" s="680">
        <v>49</v>
      </c>
      <c r="E55" s="904" t="s">
        <v>338</v>
      </c>
      <c r="F55" s="11" t="s">
        <v>339</v>
      </c>
      <c r="G55" s="11" t="s">
        <v>340</v>
      </c>
      <c r="H55" s="11" t="s">
        <v>341</v>
      </c>
      <c r="I55" s="81" t="s">
        <v>342</v>
      </c>
      <c r="J55" s="1038"/>
      <c r="K55" s="1023"/>
      <c r="L55" s="1042"/>
      <c r="M55" s="1041"/>
      <c r="N55" s="425">
        <v>1</v>
      </c>
      <c r="O55" s="103">
        <v>1</v>
      </c>
      <c r="P55" s="355">
        <v>1</v>
      </c>
      <c r="Q55" s="87">
        <f>'2015'!O60</f>
        <v>0.7</v>
      </c>
      <c r="R55" s="89">
        <f>'2015'!P60</f>
        <v>0.5</v>
      </c>
      <c r="S55" s="36">
        <f>'2015'!Q60</f>
        <v>0.7142857142857143</v>
      </c>
      <c r="T55" s="37">
        <f>'2015'!R60</f>
        <v>10000000</v>
      </c>
      <c r="U55" s="37">
        <f>'2015'!S60</f>
        <v>10000000</v>
      </c>
      <c r="V55" s="36">
        <f>'2015'!T60</f>
        <v>1</v>
      </c>
      <c r="W55" s="31" t="str">
        <f>'2015'!U60</f>
        <v>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v>
      </c>
      <c r="X55" s="106">
        <f>'2016'!N60</f>
        <v>0.1</v>
      </c>
      <c r="Y55" s="107">
        <f>'2016'!O60</f>
        <v>0.1</v>
      </c>
      <c r="Z55" s="115">
        <f>'2016'!P60</f>
        <v>1</v>
      </c>
      <c r="AA55" s="37">
        <f>'2016'!Q60</f>
        <v>47157475</v>
      </c>
      <c r="AB55" s="37">
        <f>'2016'!R60</f>
        <v>47157475</v>
      </c>
      <c r="AC55" s="115">
        <f>'2016'!S60</f>
        <v>1</v>
      </c>
      <c r="AD55" s="31" t="str">
        <f>'2016'!T60</f>
        <v xml:space="preserve">Se ha implementado a traves del acompañamiento y asesoria a los consejos municiapes de mujeres la estructuración de rutas, el fomento a la igualdad de género, promoción de derechos y procesos productivos. </v>
      </c>
      <c r="AE55" s="106">
        <f>'2017'!N60</f>
        <v>0.1</v>
      </c>
      <c r="AF55" s="107">
        <f>'2017'!O60</f>
        <v>0.1</v>
      </c>
      <c r="AG55" s="115">
        <f>'2017'!P60</f>
        <v>1</v>
      </c>
      <c r="AH55" s="37">
        <f>'2017'!Q60</f>
        <v>0</v>
      </c>
      <c r="AI55" s="37">
        <f>'2017'!R60</f>
        <v>0</v>
      </c>
      <c r="AJ55" s="115">
        <f>'2017'!S60</f>
        <v>0</v>
      </c>
      <c r="AK55" s="31" t="str">
        <f>'2017'!T60</f>
        <v xml:space="preserve">Desde la jefatura de equidad de genero y mujer, se ha implementado a traves del acompañamiento y asesoria a los consejos municiapes de mujeres la estructuración de rutas, el fomento a la igualdad de género, promoción de derechos y procesos productivos. </v>
      </c>
      <c r="AL55" s="106">
        <f>'2018'!N60</f>
        <v>0</v>
      </c>
      <c r="AM55" s="107">
        <f>'2018'!O60</f>
        <v>0</v>
      </c>
      <c r="AN55" s="115">
        <f>'2018'!P60</f>
        <v>0</v>
      </c>
      <c r="AO55" s="37">
        <f>'2018'!Q60</f>
        <v>0</v>
      </c>
      <c r="AP55" s="37">
        <f>'2018'!R60</f>
        <v>0</v>
      </c>
      <c r="AQ55" s="206">
        <f>'2018'!S60</f>
        <v>0</v>
      </c>
      <c r="AR55" s="31">
        <f>'2018'!AB60</f>
        <v>0</v>
      </c>
      <c r="AS55" s="106">
        <f>'2019'!N60</f>
        <v>1</v>
      </c>
      <c r="AT55" s="107">
        <f>'2019'!O60</f>
        <v>1</v>
      </c>
      <c r="AU55" s="115">
        <f>'2019'!P60</f>
        <v>0.7</v>
      </c>
      <c r="AV55" s="37">
        <f>'2019'!Q60</f>
        <v>0</v>
      </c>
      <c r="AW55" s="37">
        <f>'2019'!R60</f>
        <v>0</v>
      </c>
      <c r="AX55" s="115" t="e">
        <f>'2019'!#REF!</f>
        <v>#REF!</v>
      </c>
      <c r="AY55" s="359" t="str">
        <f>'2019'!S60</f>
        <v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v>
      </c>
      <c r="AZ55" s="358">
        <f>'2020'!N60</f>
        <v>0</v>
      </c>
      <c r="BA55" s="358">
        <f>'2020'!O60</f>
        <v>0</v>
      </c>
      <c r="BB55" s="206">
        <f>'2020'!P60</f>
        <v>0</v>
      </c>
      <c r="BC55" s="369">
        <f>'2020'!Q60</f>
        <v>0</v>
      </c>
      <c r="BD55" s="369">
        <f>'2020'!R60</f>
        <v>0</v>
      </c>
      <c r="BE55" s="206">
        <f>'2020'!S60</f>
        <v>0</v>
      </c>
      <c r="BF55" s="363" t="s">
        <v>1420</v>
      </c>
      <c r="BG55" s="691">
        <v>6</v>
      </c>
      <c r="BH55" s="691">
        <v>3</v>
      </c>
      <c r="BI55" s="479">
        <v>0.5</v>
      </c>
      <c r="BJ55" s="577">
        <v>0</v>
      </c>
      <c r="BK55" s="577">
        <v>0</v>
      </c>
      <c r="BL55" s="479">
        <v>0.5</v>
      </c>
      <c r="BM55" s="709" t="s">
        <v>2636</v>
      </c>
      <c r="BN55" s="721">
        <v>1</v>
      </c>
      <c r="BO55" s="721">
        <v>1</v>
      </c>
      <c r="BP55" s="479">
        <v>1</v>
      </c>
      <c r="BQ55" s="727">
        <v>0</v>
      </c>
      <c r="BR55" s="728">
        <v>0</v>
      </c>
      <c r="BS55" s="479">
        <v>0</v>
      </c>
      <c r="BT55" s="709" t="s">
        <v>2860</v>
      </c>
      <c r="BU55" s="26"/>
      <c r="BV55" s="917">
        <v>1</v>
      </c>
      <c r="BW55" s="851">
        <v>1</v>
      </c>
      <c r="BX55" s="925">
        <v>1</v>
      </c>
      <c r="BY55" s="26"/>
      <c r="BZ55" s="26"/>
      <c r="CA55" s="831"/>
      <c r="CB55" s="957" t="s">
        <v>3120</v>
      </c>
    </row>
    <row r="56" spans="1:80" ht="60" customHeight="1" x14ac:dyDescent="0.25">
      <c r="A56" s="1038"/>
      <c r="B56" s="1027"/>
      <c r="C56" s="1027"/>
      <c r="D56" s="680">
        <v>50</v>
      </c>
      <c r="E56" s="14" t="s">
        <v>343</v>
      </c>
      <c r="F56" s="5" t="s">
        <v>344</v>
      </c>
      <c r="G56" s="5" t="s">
        <v>345</v>
      </c>
      <c r="H56" s="5" t="s">
        <v>346</v>
      </c>
      <c r="I56" s="32" t="s">
        <v>347</v>
      </c>
      <c r="J56" s="62" t="s">
        <v>389</v>
      </c>
      <c r="K56" s="8" t="s">
        <v>390</v>
      </c>
      <c r="L56" s="10">
        <v>231</v>
      </c>
      <c r="M56" s="418" t="s">
        <v>391</v>
      </c>
      <c r="N56" s="425">
        <v>1</v>
      </c>
      <c r="O56" s="103">
        <v>1</v>
      </c>
      <c r="P56" s="355">
        <v>1</v>
      </c>
      <c r="Q56" s="87">
        <f>'2015'!O61</f>
        <v>0</v>
      </c>
      <c r="R56" s="89">
        <f>'2015'!P61</f>
        <v>0</v>
      </c>
      <c r="S56" s="36">
        <f>'2015'!Q61</f>
        <v>0</v>
      </c>
      <c r="T56" s="37">
        <f>'2015'!R61</f>
        <v>0</v>
      </c>
      <c r="U56" s="37">
        <f>'2015'!S61</f>
        <v>0</v>
      </c>
      <c r="V56" s="36">
        <f>'2015'!T61</f>
        <v>0</v>
      </c>
      <c r="W56" s="31" t="str">
        <f>'2015'!U61</f>
        <v>ND</v>
      </c>
      <c r="X56" s="106">
        <f>'2016'!N61</f>
        <v>0.1</v>
      </c>
      <c r="Y56" s="107">
        <f>'2016'!O61</f>
        <v>0.1</v>
      </c>
      <c r="Z56" s="115">
        <f>'2016'!P61</f>
        <v>1</v>
      </c>
      <c r="AA56" s="37">
        <f>'2016'!Q61</f>
        <v>0</v>
      </c>
      <c r="AB56" s="37">
        <f>'2016'!R61</f>
        <v>0</v>
      </c>
      <c r="AC56" s="115">
        <f>'2016'!S61</f>
        <v>0</v>
      </c>
      <c r="AD56" s="31" t="str">
        <f>'2016'!T61</f>
        <v xml:space="preserve">se inicio con el diseño de una propusta de capacitacion </v>
      </c>
      <c r="AE56" s="106">
        <f>'2017'!N61</f>
        <v>0.1</v>
      </c>
      <c r="AF56" s="107">
        <f>'2017'!O61</f>
        <v>6.8000000000000005E-2</v>
      </c>
      <c r="AG56" s="115">
        <f>'2017'!P61</f>
        <v>0.68</v>
      </c>
      <c r="AH56" s="37">
        <f>'2017'!Q61</f>
        <v>3090000</v>
      </c>
      <c r="AI56" s="37">
        <f>'2017'!R61</f>
        <v>3090000</v>
      </c>
      <c r="AJ56" s="115">
        <f>'2017'!S61</f>
        <v>1</v>
      </c>
      <c r="AK56" s="31" t="str">
        <f>'2017'!T61</f>
        <v>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v>
      </c>
      <c r="AL56" s="106">
        <f>'2018'!N61</f>
        <v>70</v>
      </c>
      <c r="AM56" s="107">
        <f>'2018'!O61</f>
        <v>70</v>
      </c>
      <c r="AN56" s="115">
        <f>'2018'!P61</f>
        <v>1</v>
      </c>
      <c r="AO56" s="37">
        <f>'2018'!Q61</f>
        <v>7000000</v>
      </c>
      <c r="AP56" s="37">
        <f>'2018'!R61</f>
        <v>5950000</v>
      </c>
      <c r="AQ56" s="206">
        <f>'2018'!S61</f>
        <v>0.85</v>
      </c>
      <c r="AR56" s="31" t="str">
        <f>'2018'!AB61</f>
        <v>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v>
      </c>
      <c r="AS56" s="106">
        <f>'2019'!N61</f>
        <v>1</v>
      </c>
      <c r="AT56" s="107">
        <f>'2019'!O61</f>
        <v>1</v>
      </c>
      <c r="AU56" s="115">
        <f>'2019'!P61</f>
        <v>0.8</v>
      </c>
      <c r="AV56" s="37">
        <f>'2019'!Q61</f>
        <v>0</v>
      </c>
      <c r="AW56" s="37">
        <f>'2019'!R61</f>
        <v>0</v>
      </c>
      <c r="AX56" s="115" t="e">
        <f>'2019'!#REF!</f>
        <v>#REF!</v>
      </c>
      <c r="AY56" s="359" t="str">
        <f>'2019'!S61</f>
        <v>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v>
      </c>
      <c r="AZ56" s="358">
        <f>'2020'!N61</f>
        <v>70</v>
      </c>
      <c r="BA56" s="365">
        <f>'2020'!O61</f>
        <v>70</v>
      </c>
      <c r="BB56" s="206">
        <f>'2020'!P61</f>
        <v>1</v>
      </c>
      <c r="BC56" s="369">
        <f>'2020'!Q61</f>
        <v>0</v>
      </c>
      <c r="BD56" s="369">
        <f>'2020'!R61</f>
        <v>0</v>
      </c>
      <c r="BE56" s="206">
        <f>'2020'!S61</f>
        <v>0</v>
      </c>
      <c r="BF56" s="363" t="s">
        <v>1420</v>
      </c>
      <c r="BG56" s="472">
        <v>4</v>
      </c>
      <c r="BH56" s="477">
        <v>2</v>
      </c>
      <c r="BI56" s="479">
        <v>0.5</v>
      </c>
      <c r="BJ56" s="581">
        <v>2000000</v>
      </c>
      <c r="BK56" s="581">
        <v>2000000</v>
      </c>
      <c r="BL56" s="479">
        <v>1</v>
      </c>
      <c r="BM56" s="709" t="s">
        <v>2637</v>
      </c>
      <c r="BN56" s="721">
        <v>1</v>
      </c>
      <c r="BO56" s="773">
        <v>0.8</v>
      </c>
      <c r="BP56" s="479">
        <v>0.8</v>
      </c>
      <c r="BQ56" s="733" t="s">
        <v>2291</v>
      </c>
      <c r="BR56" s="733" t="s">
        <v>2596</v>
      </c>
      <c r="BS56" s="479">
        <v>1</v>
      </c>
      <c r="BT56" s="709" t="s">
        <v>2861</v>
      </c>
      <c r="BU56" s="26"/>
      <c r="BV56" s="917">
        <v>1</v>
      </c>
      <c r="BW56" s="934">
        <v>0</v>
      </c>
      <c r="BX56" s="927">
        <v>0</v>
      </c>
      <c r="BY56" s="26"/>
      <c r="BZ56" s="26"/>
      <c r="CA56" s="831"/>
      <c r="CB56" s="990" t="s">
        <v>3130</v>
      </c>
    </row>
    <row r="57" spans="1:80" ht="60" customHeight="1" x14ac:dyDescent="0.25">
      <c r="A57" s="1038"/>
      <c r="B57" s="1027" t="s">
        <v>381</v>
      </c>
      <c r="C57" s="1043" t="s">
        <v>348</v>
      </c>
      <c r="D57" s="680">
        <v>51</v>
      </c>
      <c r="E57" s="905" t="s">
        <v>349</v>
      </c>
      <c r="F57" s="5" t="s">
        <v>350</v>
      </c>
      <c r="G57" s="5" t="s">
        <v>351</v>
      </c>
      <c r="H57" s="5" t="s">
        <v>352</v>
      </c>
      <c r="I57" s="32" t="s">
        <v>353</v>
      </c>
      <c r="J57" s="62" t="s">
        <v>385</v>
      </c>
      <c r="K57" s="8" t="s">
        <v>386</v>
      </c>
      <c r="L57" s="10">
        <v>222</v>
      </c>
      <c r="M57" s="418" t="s">
        <v>392</v>
      </c>
      <c r="N57" s="425">
        <v>1</v>
      </c>
      <c r="O57" s="103">
        <v>1</v>
      </c>
      <c r="P57" s="355">
        <v>1</v>
      </c>
      <c r="Q57" s="87">
        <f>'2015'!O62</f>
        <v>1</v>
      </c>
      <c r="R57" s="89">
        <f>'2015'!P62</f>
        <v>1</v>
      </c>
      <c r="S57" s="742">
        <f>'2015'!Q62</f>
        <v>1</v>
      </c>
      <c r="T57" s="37">
        <f>'2015'!R62</f>
        <v>1299100000</v>
      </c>
      <c r="U57" s="37">
        <f>'2015'!S62</f>
        <v>544879064</v>
      </c>
      <c r="V57" s="36">
        <f>'2015'!T62</f>
        <v>0.41942811484874143</v>
      </c>
      <c r="W57" s="31" t="str">
        <f>'2015'!U62</f>
        <v>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v>
      </c>
      <c r="X57" s="106">
        <f>'2016'!N62</f>
        <v>0.1</v>
      </c>
      <c r="Y57" s="107">
        <f>'2016'!O62</f>
        <v>0.1</v>
      </c>
      <c r="Z57" s="115">
        <f>'2016'!P62</f>
        <v>1</v>
      </c>
      <c r="AA57" s="37">
        <f>'2016'!Q62</f>
        <v>0</v>
      </c>
      <c r="AB57" s="37">
        <f>'2016'!R62</f>
        <v>0</v>
      </c>
      <c r="AC57" s="115">
        <f>'2016'!S62</f>
        <v>0</v>
      </c>
      <c r="AD57" s="31" t="str">
        <f>'2016'!T62</f>
        <v>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v>
      </c>
      <c r="AE57" s="106">
        <f>'2017'!N62</f>
        <v>0.1</v>
      </c>
      <c r="AF57" s="107">
        <f>'2017'!O62</f>
        <v>0.1</v>
      </c>
      <c r="AG57" s="115">
        <f>'2017'!P62</f>
        <v>1</v>
      </c>
      <c r="AH57" s="37">
        <f>'2017'!Q62</f>
        <v>18000000</v>
      </c>
      <c r="AI57" s="37">
        <f>'2017'!R62</f>
        <v>0</v>
      </c>
      <c r="AJ57" s="115">
        <f>'2017'!S62</f>
        <v>0</v>
      </c>
      <c r="AK57" s="31" t="str">
        <f>'2017'!T62</f>
        <v>Secretaria del interior a traves del area deseguridad humana ha desarrollado unos clubes de progenitores,los cuales promueve la formación de niños y niñas en temas como la crianza, la sexualidad. Etc.</v>
      </c>
      <c r="AL57" s="106">
        <f>'2018'!N62</f>
        <v>1</v>
      </c>
      <c r="AM57" s="107">
        <f>'2018'!O62</f>
        <v>0.2</v>
      </c>
      <c r="AN57" s="115">
        <f>'2018'!P62</f>
        <v>0.2</v>
      </c>
      <c r="AO57" s="37">
        <f>'2018'!Q62</f>
        <v>69300000</v>
      </c>
      <c r="AP57" s="37">
        <f>'2018'!R62</f>
        <v>59520000</v>
      </c>
      <c r="AQ57" s="206">
        <f>'2018'!S62</f>
        <v>0.8588744588744589</v>
      </c>
      <c r="AR57" s="31" t="str">
        <f>'2018'!AB62</f>
        <v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v>
      </c>
      <c r="AS57" s="106">
        <f>'2019'!N62</f>
        <v>1</v>
      </c>
      <c r="AT57" s="107">
        <f>'2019'!O62</f>
        <v>0.8</v>
      </c>
      <c r="AU57" s="115">
        <f>'2019'!P62</f>
        <v>0.5</v>
      </c>
      <c r="AV57" s="37">
        <f>'2019'!Q62</f>
        <v>145344700</v>
      </c>
      <c r="AW57" s="37">
        <f>'2019'!R62</f>
        <v>100443500</v>
      </c>
      <c r="AX57" s="115" t="e">
        <f>'2019'!#REF!</f>
        <v>#REF!</v>
      </c>
      <c r="AY57" s="359" t="str">
        <f>'2019'!S62</f>
        <v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v>
      </c>
      <c r="AZ57" s="358">
        <f>'2020'!N62</f>
        <v>1</v>
      </c>
      <c r="BA57" s="358">
        <f>'2020'!O62</f>
        <v>0.2</v>
      </c>
      <c r="BB57" s="206">
        <f>'2020'!P62</f>
        <v>0.2</v>
      </c>
      <c r="BC57" s="369">
        <f>'2020'!Q62</f>
        <v>0</v>
      </c>
      <c r="BD57" s="369">
        <f>'2020'!R62</f>
        <v>0</v>
      </c>
      <c r="BE57" s="206">
        <f>'2020'!S62</f>
        <v>0</v>
      </c>
      <c r="BF57" s="1010" t="s">
        <v>1085</v>
      </c>
      <c r="BG57" s="582">
        <v>2</v>
      </c>
      <c r="BH57" s="693">
        <v>2</v>
      </c>
      <c r="BI57" s="479">
        <v>1</v>
      </c>
      <c r="BJ57" s="713" t="s">
        <v>2598</v>
      </c>
      <c r="BK57" s="501" t="s">
        <v>2599</v>
      </c>
      <c r="BL57" s="479">
        <v>0.89</v>
      </c>
      <c r="BM57" s="26" t="s">
        <v>2638</v>
      </c>
      <c r="BN57" s="721">
        <v>1</v>
      </c>
      <c r="BO57" s="723">
        <v>1</v>
      </c>
      <c r="BP57" s="479">
        <v>1</v>
      </c>
      <c r="BQ57" s="735">
        <v>15570000</v>
      </c>
      <c r="BR57" s="735">
        <v>14455000</v>
      </c>
      <c r="BS57" s="479">
        <v>1</v>
      </c>
      <c r="BT57" s="26" t="s">
        <v>2862</v>
      </c>
      <c r="BU57" s="26"/>
      <c r="BV57" s="917">
        <v>1</v>
      </c>
      <c r="BW57" s="917">
        <v>1</v>
      </c>
      <c r="BX57" s="925">
        <v>1</v>
      </c>
      <c r="BY57" s="952">
        <v>370800000</v>
      </c>
      <c r="BZ57" s="952">
        <v>370800000</v>
      </c>
      <c r="CA57" s="993">
        <v>1</v>
      </c>
      <c r="CB57" s="920" t="s">
        <v>3026</v>
      </c>
    </row>
    <row r="58" spans="1:80" ht="60" customHeight="1" x14ac:dyDescent="0.25">
      <c r="A58" s="1038"/>
      <c r="B58" s="1027"/>
      <c r="C58" s="1043"/>
      <c r="D58" s="680">
        <v>52</v>
      </c>
      <c r="E58" s="905" t="s">
        <v>354</v>
      </c>
      <c r="F58" s="5" t="s">
        <v>355</v>
      </c>
      <c r="G58" s="5" t="s">
        <v>356</v>
      </c>
      <c r="H58" s="5" t="s">
        <v>357</v>
      </c>
      <c r="I58" s="32" t="s">
        <v>353</v>
      </c>
      <c r="J58" s="1038" t="s">
        <v>215</v>
      </c>
      <c r="K58" s="1023" t="s">
        <v>216</v>
      </c>
      <c r="L58" s="1042">
        <v>197</v>
      </c>
      <c r="M58" s="1041" t="s">
        <v>217</v>
      </c>
      <c r="N58" s="426">
        <v>10</v>
      </c>
      <c r="O58" s="346">
        <v>5</v>
      </c>
      <c r="P58" s="695">
        <v>0.5</v>
      </c>
      <c r="Q58" s="87">
        <f>'2015'!O63</f>
        <v>1</v>
      </c>
      <c r="R58" s="89">
        <f>'2015'!P63</f>
        <v>1</v>
      </c>
      <c r="S58" s="742">
        <f>'2015'!Q63</f>
        <v>1</v>
      </c>
      <c r="T58" s="37" t="str">
        <f>'2015'!R63</f>
        <v xml:space="preserve">Asumidos por la Consejeria Presidencial para la Equidad de la Mujer. </v>
      </c>
      <c r="U58" s="37">
        <f>'2015'!S63</f>
        <v>0</v>
      </c>
      <c r="V58" s="36">
        <f>'2015'!T63</f>
        <v>0</v>
      </c>
      <c r="W58" s="31" t="str">
        <f>'2015'!U63</f>
        <v>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v>
      </c>
      <c r="X58" s="106">
        <f>'2016'!N63</f>
        <v>0.1</v>
      </c>
      <c r="Y58" s="107">
        <f>'2016'!O63</f>
        <v>0.1</v>
      </c>
      <c r="Z58" s="115">
        <f>'2016'!P63</f>
        <v>1</v>
      </c>
      <c r="AA58" s="37">
        <f>'2016'!Q63</f>
        <v>0</v>
      </c>
      <c r="AB58" s="37">
        <f>'2016'!R63</f>
        <v>0</v>
      </c>
      <c r="AC58" s="115">
        <f>'2016'!S63</f>
        <v>0</v>
      </c>
      <c r="AD58" s="31" t="str">
        <f>'2016'!T63</f>
        <v>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v>
      </c>
      <c r="AE58" s="106">
        <f>'2017'!N63</f>
        <v>0.1</v>
      </c>
      <c r="AF58" s="107">
        <f>'2017'!O63</f>
        <v>0</v>
      </c>
      <c r="AG58" s="115">
        <f>'2017'!P63</f>
        <v>0</v>
      </c>
      <c r="AH58" s="37">
        <f>'2017'!Q63</f>
        <v>82000000</v>
      </c>
      <c r="AI58" s="37">
        <f>'2017'!R63</f>
        <v>6570000</v>
      </c>
      <c r="AJ58" s="115">
        <f>'2017'!S63</f>
        <v>8.0121951219512197E-2</v>
      </c>
      <c r="AK58" s="31" t="str">
        <f>'2017'!T63</f>
        <v xml:space="preserve">La jefatura de equidad de genero y mujer reporta que esta accion se encuentra en fase de ejecución </v>
      </c>
      <c r="AL58" s="106">
        <f>'2018'!N63</f>
        <v>0</v>
      </c>
      <c r="AM58" s="107">
        <f>'2018'!O63</f>
        <v>0</v>
      </c>
      <c r="AN58" s="115">
        <f>'2018'!P63</f>
        <v>0</v>
      </c>
      <c r="AO58" s="37">
        <f>'2018'!Q63</f>
        <v>0</v>
      </c>
      <c r="AP58" s="37">
        <f>'2018'!R63</f>
        <v>0</v>
      </c>
      <c r="AQ58" s="206">
        <f>'2018'!S63</f>
        <v>0</v>
      </c>
      <c r="AR58" s="31">
        <f>'2018'!AB63</f>
        <v>0</v>
      </c>
      <c r="AS58" s="106">
        <f>'2019'!N63</f>
        <v>1</v>
      </c>
      <c r="AT58" s="107">
        <f>'2019'!O63</f>
        <v>1</v>
      </c>
      <c r="AU58" s="115">
        <f>'2019'!P63</f>
        <v>1</v>
      </c>
      <c r="AV58" s="37">
        <f>'2019'!Q63</f>
        <v>45299000</v>
      </c>
      <c r="AW58" s="37">
        <f>'2019'!R63</f>
        <v>37501000</v>
      </c>
      <c r="AX58" s="115" t="e">
        <f>'2019'!#REF!</f>
        <v>#REF!</v>
      </c>
      <c r="AY58" s="359" t="str">
        <f>'2019'!S63</f>
        <v>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v>
      </c>
      <c r="AZ58" s="358">
        <f>'2020'!N63</f>
        <v>0</v>
      </c>
      <c r="BA58" s="358">
        <f>'2020'!O63</f>
        <v>0</v>
      </c>
      <c r="BB58" s="206">
        <f>'2020'!P63</f>
        <v>0</v>
      </c>
      <c r="BC58" s="369">
        <f>'2020'!Q63</f>
        <v>0</v>
      </c>
      <c r="BD58" s="369">
        <f>'2020'!R63</f>
        <v>0</v>
      </c>
      <c r="BE58" s="206">
        <f>'2020'!S63</f>
        <v>0</v>
      </c>
      <c r="BF58" s="1011"/>
      <c r="BG58" s="472">
        <v>1</v>
      </c>
      <c r="BH58" s="693">
        <v>0</v>
      </c>
      <c r="BI58" s="479">
        <v>0</v>
      </c>
      <c r="BJ58" s="713"/>
      <c r="BK58" s="501"/>
      <c r="BL58" s="479">
        <v>0</v>
      </c>
      <c r="BM58" s="26" t="s">
        <v>2608</v>
      </c>
      <c r="BN58" s="713">
        <v>1</v>
      </c>
      <c r="BO58" s="720">
        <v>1</v>
      </c>
      <c r="BP58" s="479">
        <v>1</v>
      </c>
      <c r="BQ58" s="735">
        <v>320000</v>
      </c>
      <c r="BR58" s="735">
        <v>320000</v>
      </c>
      <c r="BS58" s="479">
        <f>BO58/BN58*1</f>
        <v>1</v>
      </c>
      <c r="BT58" s="26" t="s">
        <v>2821</v>
      </c>
      <c r="BU58" s="26"/>
      <c r="BV58" s="918">
        <v>1</v>
      </c>
      <c r="BW58" s="918">
        <v>1</v>
      </c>
      <c r="BX58" s="925">
        <v>1</v>
      </c>
      <c r="BY58" s="501">
        <v>2130000</v>
      </c>
      <c r="BZ58" s="501">
        <v>2130000</v>
      </c>
      <c r="CA58" s="925">
        <v>1</v>
      </c>
      <c r="CB58" s="920" t="s">
        <v>3105</v>
      </c>
    </row>
    <row r="59" spans="1:80" ht="156" customHeight="1" x14ac:dyDescent="0.25">
      <c r="A59" s="1038"/>
      <c r="B59" s="1027"/>
      <c r="C59" s="1043"/>
      <c r="D59" s="680">
        <v>53</v>
      </c>
      <c r="E59" s="906" t="s">
        <v>358</v>
      </c>
      <c r="F59" s="5" t="s">
        <v>359</v>
      </c>
      <c r="G59" s="5" t="s">
        <v>360</v>
      </c>
      <c r="H59" s="5" t="s">
        <v>361</v>
      </c>
      <c r="I59" s="32" t="s">
        <v>362</v>
      </c>
      <c r="J59" s="1038"/>
      <c r="K59" s="1023"/>
      <c r="L59" s="1042"/>
      <c r="M59" s="1041"/>
      <c r="N59" s="741">
        <v>1</v>
      </c>
      <c r="O59" s="346">
        <v>1</v>
      </c>
      <c r="P59" s="676">
        <v>1</v>
      </c>
      <c r="Q59" s="87" t="str">
        <f>'2015'!O64</f>
        <v>Divulgacion de el programa de mujer rural</v>
      </c>
      <c r="R59" s="89">
        <f>'2015'!P64</f>
        <v>0.5</v>
      </c>
      <c r="S59" s="36">
        <f>'2015'!Q64</f>
        <v>5.0000000000000001E-3</v>
      </c>
      <c r="T59" s="37">
        <f>'2015'!R64</f>
        <v>0</v>
      </c>
      <c r="U59" s="37">
        <f>'2015'!S64</f>
        <v>0</v>
      </c>
      <c r="V59" s="36">
        <f>'2015'!T64</f>
        <v>0</v>
      </c>
      <c r="W59" s="31" t="str">
        <f>'2015'!U64</f>
        <v>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v>
      </c>
      <c r="X59" s="106">
        <f>'2016'!N64</f>
        <v>0.1</v>
      </c>
      <c r="Y59" s="107">
        <f>'2016'!O64</f>
        <v>0.1</v>
      </c>
      <c r="Z59" s="115">
        <f>'2016'!P64</f>
        <v>1</v>
      </c>
      <c r="AA59" s="37">
        <f>'2016'!Q64</f>
        <v>0</v>
      </c>
      <c r="AB59" s="37">
        <f>'2016'!R64</f>
        <v>0</v>
      </c>
      <c r="AC59" s="115">
        <f>'2016'!S64</f>
        <v>0</v>
      </c>
      <c r="AD59" s="31" t="str">
        <f>'2016'!T64</f>
        <v>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E59" s="106">
        <f>'2017'!N64</f>
        <v>0.1</v>
      </c>
      <c r="AF59" s="107">
        <f>'2017'!O64</f>
        <v>7.0000000000000007E-2</v>
      </c>
      <c r="AG59" s="115">
        <f>'2017'!P64</f>
        <v>0.70000000000000007</v>
      </c>
      <c r="AH59" s="37">
        <f>'2017'!Q64</f>
        <v>0</v>
      </c>
      <c r="AI59" s="37">
        <f>'2017'!R64</f>
        <v>0</v>
      </c>
      <c r="AJ59" s="115">
        <f>'2017'!S64</f>
        <v>0</v>
      </c>
      <c r="AK59" s="31" t="str">
        <f>'2017'!T64</f>
        <v>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L59" s="106">
        <f>'2018'!N64</f>
        <v>0</v>
      </c>
      <c r="AM59" s="107">
        <f>'2018'!O64</f>
        <v>0</v>
      </c>
      <c r="AN59" s="115">
        <f>'2018'!P64</f>
        <v>0</v>
      </c>
      <c r="AO59" s="37">
        <f>'2018'!Q64</f>
        <v>0</v>
      </c>
      <c r="AP59" s="37">
        <f>'2018'!R64</f>
        <v>0</v>
      </c>
      <c r="AQ59" s="206">
        <f>'2018'!S64</f>
        <v>0</v>
      </c>
      <c r="AR59" s="31" t="str">
        <f>'2018'!AB64</f>
        <v>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v>
      </c>
      <c r="AS59" s="106">
        <f>'2019'!N64</f>
        <v>0</v>
      </c>
      <c r="AT59" s="107">
        <f>'2019'!O64</f>
        <v>0</v>
      </c>
      <c r="AU59" s="115">
        <f>'2019'!P64</f>
        <v>1</v>
      </c>
      <c r="AV59" s="37">
        <f>'2019'!Q64</f>
        <v>0</v>
      </c>
      <c r="AW59" s="37">
        <f>'2019'!R64</f>
        <v>0</v>
      </c>
      <c r="AX59" s="115" t="e">
        <f>'2019'!#REF!</f>
        <v>#REF!</v>
      </c>
      <c r="AY59" s="359" t="str">
        <f>'2019'!S64</f>
        <v>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v>
      </c>
      <c r="AZ59" s="358">
        <f>'2020'!N64</f>
        <v>0</v>
      </c>
      <c r="BA59" s="358">
        <f>'2020'!O64</f>
        <v>0</v>
      </c>
      <c r="BB59" s="206">
        <f>'2020'!P64</f>
        <v>0</v>
      </c>
      <c r="BC59" s="369">
        <f>'2020'!Q64</f>
        <v>0</v>
      </c>
      <c r="BD59" s="369">
        <f>'2020'!R64</f>
        <v>0</v>
      </c>
      <c r="BE59" s="206">
        <f>'2020'!S64</f>
        <v>0</v>
      </c>
      <c r="BF59" s="1011"/>
      <c r="BG59" s="472">
        <v>1</v>
      </c>
      <c r="BH59" s="693"/>
      <c r="BI59" s="479">
        <v>0</v>
      </c>
      <c r="BJ59" s="713"/>
      <c r="BK59" s="501"/>
      <c r="BL59" s="479">
        <v>0</v>
      </c>
      <c r="BM59" s="26" t="s">
        <v>2608</v>
      </c>
      <c r="BN59" s="713">
        <v>1</v>
      </c>
      <c r="BO59" s="720">
        <v>1</v>
      </c>
      <c r="BP59" s="479">
        <v>1</v>
      </c>
      <c r="BQ59" s="730">
        <v>0</v>
      </c>
      <c r="BR59" s="735">
        <v>0</v>
      </c>
      <c r="BS59" s="479">
        <v>0</v>
      </c>
      <c r="BT59" s="26" t="s">
        <v>2863</v>
      </c>
      <c r="BU59" s="710" t="s">
        <v>1396</v>
      </c>
      <c r="BV59" s="918">
        <v>1</v>
      </c>
      <c r="BW59" s="951">
        <v>0</v>
      </c>
      <c r="BX59" s="927">
        <v>0</v>
      </c>
      <c r="BY59" s="26"/>
      <c r="BZ59" s="26"/>
      <c r="CA59" s="831"/>
      <c r="CB59" s="920" t="s">
        <v>2963</v>
      </c>
    </row>
    <row r="60" spans="1:80" ht="60" customHeight="1" x14ac:dyDescent="0.25">
      <c r="A60" s="1038"/>
      <c r="B60" s="1027"/>
      <c r="C60" s="1043"/>
      <c r="D60" s="680">
        <v>54</v>
      </c>
      <c r="E60" s="905" t="s">
        <v>363</v>
      </c>
      <c r="F60" s="5" t="s">
        <v>364</v>
      </c>
      <c r="G60" s="5" t="s">
        <v>365</v>
      </c>
      <c r="H60" s="5" t="s">
        <v>366</v>
      </c>
      <c r="I60" s="82" t="s">
        <v>367</v>
      </c>
      <c r="J60" s="1038"/>
      <c r="K60" s="1023"/>
      <c r="L60" s="1042"/>
      <c r="M60" s="1041"/>
      <c r="N60" s="425">
        <v>1</v>
      </c>
      <c r="O60" s="103">
        <v>0.8</v>
      </c>
      <c r="P60" s="864">
        <f>O60/N60</f>
        <v>0.8</v>
      </c>
      <c r="Q60" s="87">
        <f>'2015'!O65</f>
        <v>0</v>
      </c>
      <c r="R60" s="89">
        <f>'2015'!P65</f>
        <v>0</v>
      </c>
      <c r="S60" s="36">
        <f>'2015'!Q65</f>
        <v>0</v>
      </c>
      <c r="T60" s="37">
        <f>'2015'!R65</f>
        <v>0</v>
      </c>
      <c r="U60" s="37">
        <f>'2015'!S65</f>
        <v>0</v>
      </c>
      <c r="V60" s="36">
        <f>'2015'!T65</f>
        <v>0</v>
      </c>
      <c r="W60" s="31" t="str">
        <f>'2015'!U65</f>
        <v>ND</v>
      </c>
      <c r="X60" s="106">
        <f>'2016'!N65</f>
        <v>0.1</v>
      </c>
      <c r="Y60" s="107">
        <f>'2016'!O65</f>
        <v>0.1</v>
      </c>
      <c r="Z60" s="115">
        <f>'2016'!P65</f>
        <v>1</v>
      </c>
      <c r="AA60" s="37">
        <f>'2016'!Q65</f>
        <v>0</v>
      </c>
      <c r="AB60" s="37">
        <f>'2016'!R65</f>
        <v>0</v>
      </c>
      <c r="AC60" s="115">
        <f>'2016'!S65</f>
        <v>0</v>
      </c>
      <c r="AD60" s="31" t="str">
        <f>'2016'!T65</f>
        <v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v>
      </c>
      <c r="AE60" s="106">
        <f>'2017'!N65</f>
        <v>0.1</v>
      </c>
      <c r="AF60" s="107">
        <f>'2017'!O65</f>
        <v>0.1</v>
      </c>
      <c r="AG60" s="115">
        <f>'2017'!P65</f>
        <v>1</v>
      </c>
      <c r="AH60" s="37">
        <f>'2017'!Q65</f>
        <v>0</v>
      </c>
      <c r="AI60" s="37">
        <f>'2017'!R65</f>
        <v>0</v>
      </c>
      <c r="AJ60" s="115">
        <f>'2017'!S65</f>
        <v>0</v>
      </c>
      <c r="AK60" s="31" t="str">
        <f>'2017'!T65</f>
        <v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v>
      </c>
      <c r="AL60" s="106">
        <f>'2018'!N65</f>
        <v>0</v>
      </c>
      <c r="AM60" s="107">
        <f>'2018'!O65</f>
        <v>0</v>
      </c>
      <c r="AN60" s="115">
        <f>'2018'!P65</f>
        <v>0</v>
      </c>
      <c r="AO60" s="37">
        <f>'2018'!Q65</f>
        <v>0</v>
      </c>
      <c r="AP60" s="37">
        <f>'2018'!R65</f>
        <v>0</v>
      </c>
      <c r="AQ60" s="206">
        <f>'2018'!S65</f>
        <v>0</v>
      </c>
      <c r="AR60" s="31">
        <f>'2018'!AB65</f>
        <v>0</v>
      </c>
      <c r="AS60" s="106">
        <f>'2019'!N65</f>
        <v>0</v>
      </c>
      <c r="AT60" s="107">
        <f>'2019'!O65</f>
        <v>0</v>
      </c>
      <c r="AU60" s="115">
        <f>'2019'!P65</f>
        <v>1</v>
      </c>
      <c r="AV60" s="37">
        <f>'2019'!Q65</f>
        <v>0</v>
      </c>
      <c r="AW60" s="37">
        <f>'2019'!R65</f>
        <v>0</v>
      </c>
      <c r="AX60" s="115" t="e">
        <f>'2019'!#REF!</f>
        <v>#REF!</v>
      </c>
      <c r="AY60" s="359" t="str">
        <f>'2019'!S65</f>
        <v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v>
      </c>
      <c r="AZ60" s="358">
        <f>'2020'!N65</f>
        <v>0</v>
      </c>
      <c r="BA60" s="358">
        <f>'2020'!O65</f>
        <v>0</v>
      </c>
      <c r="BB60" s="206">
        <f>'2020'!P65</f>
        <v>0</v>
      </c>
      <c r="BC60" s="369">
        <f>'2020'!Q65</f>
        <v>0</v>
      </c>
      <c r="BD60" s="369">
        <f>'2020'!R65</f>
        <v>0</v>
      </c>
      <c r="BE60" s="206">
        <f>'2020'!S65</f>
        <v>0</v>
      </c>
      <c r="BF60" s="1012"/>
      <c r="BG60" s="472">
        <v>0</v>
      </c>
      <c r="BH60" s="693">
        <v>0</v>
      </c>
      <c r="BI60" s="479">
        <v>0</v>
      </c>
      <c r="BJ60" s="713"/>
      <c r="BK60" s="501"/>
      <c r="BL60" s="479">
        <v>0</v>
      </c>
      <c r="BM60" s="26" t="s">
        <v>2608</v>
      </c>
      <c r="BN60" s="721">
        <v>1</v>
      </c>
      <c r="BO60" s="774">
        <v>0.7</v>
      </c>
      <c r="BP60" s="479">
        <v>0.7</v>
      </c>
      <c r="BQ60" s="730">
        <v>20000000</v>
      </c>
      <c r="BR60" s="730">
        <v>8500000</v>
      </c>
      <c r="BS60" s="479">
        <v>0.42499999999999999</v>
      </c>
      <c r="BT60" s="26" t="s">
        <v>2864</v>
      </c>
      <c r="BU60" s="26"/>
      <c r="BV60" s="923">
        <v>1</v>
      </c>
      <c r="BW60" s="994">
        <v>0.1</v>
      </c>
      <c r="BX60" s="830">
        <v>0.1</v>
      </c>
      <c r="BY60" s="858">
        <v>355000</v>
      </c>
      <c r="BZ60" s="858">
        <v>355000</v>
      </c>
      <c r="CA60" s="860">
        <v>1</v>
      </c>
      <c r="CB60" s="920" t="s">
        <v>3121</v>
      </c>
    </row>
    <row r="61" spans="1:80" ht="60" customHeight="1" x14ac:dyDescent="0.25">
      <c r="A61" s="1038"/>
      <c r="B61" s="1027" t="s">
        <v>368</v>
      </c>
      <c r="C61" s="1027" t="s">
        <v>369</v>
      </c>
      <c r="D61" s="680">
        <v>55</v>
      </c>
      <c r="E61" s="14" t="s">
        <v>370</v>
      </c>
      <c r="F61" s="5" t="s">
        <v>371</v>
      </c>
      <c r="G61" s="5" t="s">
        <v>372</v>
      </c>
      <c r="H61" s="5" t="s">
        <v>373</v>
      </c>
      <c r="I61" s="32" t="s">
        <v>374</v>
      </c>
      <c r="J61" s="1038"/>
      <c r="K61" s="1023"/>
      <c r="L61" s="1042"/>
      <c r="M61" s="1041"/>
      <c r="N61" s="425">
        <v>1</v>
      </c>
      <c r="O61" s="103">
        <v>0.8</v>
      </c>
      <c r="P61" s="676">
        <f>O61/N61</f>
        <v>0.8</v>
      </c>
      <c r="Q61" s="87">
        <f>'2015'!O66</f>
        <v>0.1</v>
      </c>
      <c r="R61" s="89">
        <f>'2015'!P66</f>
        <v>0.1</v>
      </c>
      <c r="S61" s="36">
        <f>'2015'!Q66</f>
        <v>1</v>
      </c>
      <c r="T61" s="37">
        <f>'2015'!R66</f>
        <v>28750000</v>
      </c>
      <c r="U61" s="37">
        <f>'2015'!S66</f>
        <v>21366666</v>
      </c>
      <c r="V61" s="36">
        <f>'2015'!T66</f>
        <v>0.74318838260869569</v>
      </c>
      <c r="W61" s="31" t="str">
        <f>'2015'!U66</f>
        <v>La camapaña se ha ejecutado desde las acciones de socialización y movilización ejecutados por la Jefatura de Mujer y por el Consejo Departamental de Mujeres.</v>
      </c>
      <c r="X61" s="106">
        <f>'2016'!N66</f>
        <v>0.1</v>
      </c>
      <c r="Y61" s="107">
        <f>'2016'!O66</f>
        <v>0.1</v>
      </c>
      <c r="Z61" s="115">
        <f>'2016'!P66</f>
        <v>1</v>
      </c>
      <c r="AA61" s="37">
        <f>'2016'!Q66</f>
        <v>4450000</v>
      </c>
      <c r="AB61" s="37">
        <f>'2016'!R66</f>
        <v>4450000</v>
      </c>
      <c r="AC61" s="115">
        <f>'2016'!S66</f>
        <v>1</v>
      </c>
      <c r="AD61" s="31" t="str">
        <f>'2016'!T66</f>
        <v xml:space="preserve">Se Realizo una campaña de visibilización y sensibilización de la Política  Pùblica de Equidad de género para las mujeres en todo el departamento. </v>
      </c>
      <c r="AE61" s="106">
        <f>'2017'!N66</f>
        <v>0.1</v>
      </c>
      <c r="AF61" s="107">
        <f>'2017'!O66</f>
        <v>0.1</v>
      </c>
      <c r="AG61" s="115">
        <f>'2017'!P66</f>
        <v>1</v>
      </c>
      <c r="AH61" s="37">
        <f>'2017'!Q66</f>
        <v>0</v>
      </c>
      <c r="AI61" s="37">
        <f>'2017'!R66</f>
        <v>0</v>
      </c>
      <c r="AJ61" s="115">
        <f>'2017'!S66</f>
        <v>0</v>
      </c>
      <c r="AK61" s="31" t="str">
        <f>'2017'!T66</f>
        <v xml:space="preserve">Desde la jefatura de equidad de genero y mujer se Realizo una campaña de visibilización y sensibilización de la Política  Pùblica de Equidad de género para las mujeres en todo el departamento. </v>
      </c>
      <c r="AL61" s="106">
        <f>'2018'!N66</f>
        <v>0</v>
      </c>
      <c r="AM61" s="107">
        <f>'2018'!O66</f>
        <v>0</v>
      </c>
      <c r="AN61" s="115">
        <f>'2018'!P66</f>
        <v>0</v>
      </c>
      <c r="AO61" s="37">
        <f>'2018'!Q66</f>
        <v>0</v>
      </c>
      <c r="AP61" s="37">
        <f>'2018'!R66</f>
        <v>0</v>
      </c>
      <c r="AQ61" s="206">
        <f>'2018'!S66</f>
        <v>0</v>
      </c>
      <c r="AR61" s="31" t="str">
        <f>'2018'!AB66</f>
        <v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v>
      </c>
      <c r="AS61" s="106">
        <f>'2019'!N66</f>
        <v>0</v>
      </c>
      <c r="AT61" s="107">
        <f>'2019'!O66</f>
        <v>0</v>
      </c>
      <c r="AU61" s="115">
        <f>'2019'!P66</f>
        <v>1</v>
      </c>
      <c r="AV61" s="37">
        <f>'2019'!Q66</f>
        <v>0</v>
      </c>
      <c r="AW61" s="37">
        <f>'2019'!R66</f>
        <v>0</v>
      </c>
      <c r="AX61" s="115" t="e">
        <f>'2019'!#REF!</f>
        <v>#REF!</v>
      </c>
      <c r="AY61" s="359" t="str">
        <f>'2019'!S66</f>
        <v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v>
      </c>
      <c r="AZ61" s="358">
        <f>'2020'!N66</f>
        <v>0</v>
      </c>
      <c r="BA61" s="358">
        <f>'2020'!O66</f>
        <v>0</v>
      </c>
      <c r="BB61" s="206">
        <f>'2020'!P66</f>
        <v>0</v>
      </c>
      <c r="BC61" s="369">
        <f>'2020'!Q66</f>
        <v>0</v>
      </c>
      <c r="BD61" s="369">
        <f>'2020'!R66</f>
        <v>0</v>
      </c>
      <c r="BE61" s="206">
        <f>'2020'!S66</f>
        <v>0</v>
      </c>
      <c r="BF61" s="363" t="s">
        <v>1420</v>
      </c>
      <c r="BG61" s="472">
        <v>1</v>
      </c>
      <c r="BH61" s="693">
        <v>0</v>
      </c>
      <c r="BI61" s="479">
        <v>0</v>
      </c>
      <c r="BJ61" s="713"/>
      <c r="BK61" s="501"/>
      <c r="BL61" s="479">
        <v>0</v>
      </c>
      <c r="BM61" s="709" t="s">
        <v>2608</v>
      </c>
      <c r="BN61" s="721">
        <v>1</v>
      </c>
      <c r="BO61" s="773">
        <v>1</v>
      </c>
      <c r="BP61" s="479">
        <v>1</v>
      </c>
      <c r="BQ61" s="730">
        <v>800000</v>
      </c>
      <c r="BR61" s="730">
        <v>800000</v>
      </c>
      <c r="BS61" s="479">
        <v>1</v>
      </c>
      <c r="BT61" s="709" t="s">
        <v>2822</v>
      </c>
      <c r="BU61" s="26"/>
      <c r="BV61" s="917">
        <v>1</v>
      </c>
      <c r="BW61" s="951">
        <v>0</v>
      </c>
      <c r="BX61" s="927">
        <v>0</v>
      </c>
      <c r="BY61" s="26"/>
      <c r="BZ61" s="26"/>
      <c r="CA61" s="831"/>
      <c r="CB61" s="920" t="s">
        <v>2963</v>
      </c>
    </row>
    <row r="62" spans="1:80" ht="85.5" customHeight="1" x14ac:dyDescent="0.25">
      <c r="A62" s="1038"/>
      <c r="B62" s="1027"/>
      <c r="C62" s="1027"/>
      <c r="D62" s="680">
        <v>56</v>
      </c>
      <c r="E62" s="14" t="s">
        <v>375</v>
      </c>
      <c r="F62" s="5" t="s">
        <v>376</v>
      </c>
      <c r="G62" s="5" t="s">
        <v>377</v>
      </c>
      <c r="H62" s="5" t="s">
        <v>378</v>
      </c>
      <c r="I62" s="32" t="s">
        <v>379</v>
      </c>
      <c r="J62" s="1038"/>
      <c r="K62" s="1023"/>
      <c r="L62" s="1042"/>
      <c r="M62" s="1041"/>
      <c r="N62" s="780">
        <v>12</v>
      </c>
      <c r="O62" s="346">
        <v>12</v>
      </c>
      <c r="P62" s="356">
        <f>12/12*100</f>
        <v>100</v>
      </c>
      <c r="Q62" s="87" t="str">
        <f>'2015'!O67</f>
        <v>Conformación de un  subcomite en el consejo departamental de mujeres "Lina María Ramirez Alarcón" 10%</v>
      </c>
      <c r="R62" s="89">
        <f>'2015'!P67</f>
        <v>0.1</v>
      </c>
      <c r="S62" s="36">
        <f>'2015'!Q67</f>
        <v>0.1</v>
      </c>
      <c r="T62" s="37">
        <f>'2015'!R67</f>
        <v>50636666</v>
      </c>
      <c r="U62" s="37">
        <f>'2015'!S67</f>
        <v>28446666</v>
      </c>
      <c r="V62" s="36">
        <f>'2015'!T67</f>
        <v>0.56177999554710023</v>
      </c>
      <c r="W62" s="31" t="str">
        <f>'2015'!U67</f>
        <v>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v>
      </c>
      <c r="X62" s="106">
        <f>'2016'!N67</f>
        <v>0.12</v>
      </c>
      <c r="Y62" s="107">
        <f>'2016'!O67</f>
        <v>0.12</v>
      </c>
      <c r="Z62" s="115">
        <f>'2016'!P67</f>
        <v>1</v>
      </c>
      <c r="AA62" s="37">
        <f>'2016'!Q67</f>
        <v>0</v>
      </c>
      <c r="AB62" s="37">
        <f>'2016'!R67</f>
        <v>0</v>
      </c>
      <c r="AC62" s="115">
        <f>'2016'!S67</f>
        <v>0</v>
      </c>
      <c r="AD62" s="31" t="str">
        <f>'2016'!T67</f>
        <v xml:space="preserve">Se realizaron seguimiento a la divulgación, implementación, monitoreo y evaluación de la política publica de Equidad de Género para las mujeres en las  sesiones de los Consejos municipales de mujeres, como espacio que fue creado con esa finalidad.  </v>
      </c>
      <c r="AE62" s="106">
        <f>'2017'!N67</f>
        <v>0.12</v>
      </c>
      <c r="AF62" s="107">
        <f>'2017'!O67</f>
        <v>0</v>
      </c>
      <c r="AG62" s="115">
        <f>'2017'!P67</f>
        <v>0</v>
      </c>
      <c r="AH62" s="37">
        <f>'2017'!Q67</f>
        <v>0</v>
      </c>
      <c r="AI62" s="37">
        <f>'2017'!R67</f>
        <v>0</v>
      </c>
      <c r="AJ62" s="115">
        <f>'2017'!S67</f>
        <v>0</v>
      </c>
      <c r="AK62" s="31" t="str">
        <f>'2017'!T67</f>
        <v xml:space="preserve">La jefatura de equidad de genero y mujer reporta que esta accion se encuentra en fase de ejecución </v>
      </c>
      <c r="AL62" s="106">
        <f>'2018'!N67</f>
        <v>0</v>
      </c>
      <c r="AM62" s="107">
        <f>'2018'!O67</f>
        <v>0</v>
      </c>
      <c r="AN62" s="115">
        <f>'2018'!P67</f>
        <v>0</v>
      </c>
      <c r="AO62" s="37">
        <f>'2018'!Q67</f>
        <v>0</v>
      </c>
      <c r="AP62" s="37">
        <f>'2018'!R67</f>
        <v>0</v>
      </c>
      <c r="AQ62" s="206">
        <f>'2018'!S67</f>
        <v>0</v>
      </c>
      <c r="AR62" s="31" t="str">
        <f>'2018'!AB67</f>
        <v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v>
      </c>
      <c r="AS62" s="106">
        <f>'2019'!N67</f>
        <v>0</v>
      </c>
      <c r="AT62" s="107">
        <f>'2019'!O67</f>
        <v>0</v>
      </c>
      <c r="AU62" s="115">
        <f>'2019'!P67</f>
        <v>1</v>
      </c>
      <c r="AV62" s="37">
        <f>'2019'!Q67</f>
        <v>0</v>
      </c>
      <c r="AW62" s="37">
        <f>'2019'!R67</f>
        <v>0</v>
      </c>
      <c r="AX62" s="115" t="e">
        <f>'2019'!#REF!</f>
        <v>#REF!</v>
      </c>
      <c r="AY62" s="359" t="str">
        <f>'2019'!S67</f>
        <v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v>
      </c>
      <c r="AZ62" s="358">
        <f>'2020'!N67</f>
        <v>0</v>
      </c>
      <c r="BA62" s="358">
        <f>'2020'!O67</f>
        <v>0</v>
      </c>
      <c r="BB62" s="206">
        <f>'2020'!P67</f>
        <v>0</v>
      </c>
      <c r="BC62" s="369">
        <f>'2020'!Q67</f>
        <v>0</v>
      </c>
      <c r="BD62" s="369">
        <f>'2020'!R67</f>
        <v>0</v>
      </c>
      <c r="BE62" s="206">
        <f>'2020'!S67</f>
        <v>0</v>
      </c>
      <c r="BF62" s="363" t="s">
        <v>1420</v>
      </c>
      <c r="BG62" s="472">
        <v>12</v>
      </c>
      <c r="BH62" s="693">
        <v>10</v>
      </c>
      <c r="BI62" s="479">
        <v>0.83330000000000004</v>
      </c>
      <c r="BJ62" s="577">
        <v>10085000</v>
      </c>
      <c r="BK62" s="577">
        <v>6822777</v>
      </c>
      <c r="BL62" s="479">
        <v>0.68</v>
      </c>
      <c r="BM62" s="709" t="s">
        <v>2639</v>
      </c>
      <c r="BN62" s="713">
        <v>12</v>
      </c>
      <c r="BO62" s="720">
        <v>13</v>
      </c>
      <c r="BP62" s="479">
        <v>1</v>
      </c>
      <c r="BQ62" s="730">
        <v>0</v>
      </c>
      <c r="BR62" s="735">
        <v>0</v>
      </c>
      <c r="BS62" s="479">
        <v>0</v>
      </c>
      <c r="BT62" s="709" t="s">
        <v>2865</v>
      </c>
      <c r="BU62" s="710"/>
      <c r="BV62" s="918">
        <v>12</v>
      </c>
      <c r="BW62" s="918">
        <v>12</v>
      </c>
      <c r="BX62" s="925">
        <v>1</v>
      </c>
      <c r="BY62" s="26"/>
      <c r="BZ62" s="26"/>
      <c r="CA62" s="831"/>
      <c r="CB62" s="920" t="s">
        <v>2961</v>
      </c>
    </row>
    <row r="63" spans="1:80" ht="60" customHeight="1" x14ac:dyDescent="0.25">
      <c r="A63" s="1047" t="s">
        <v>393</v>
      </c>
      <c r="B63" s="1023" t="s">
        <v>394</v>
      </c>
      <c r="C63" s="1023" t="s">
        <v>395</v>
      </c>
      <c r="D63" s="681">
        <v>57</v>
      </c>
      <c r="E63" s="14" t="s">
        <v>396</v>
      </c>
      <c r="F63" s="5" t="s">
        <v>397</v>
      </c>
      <c r="G63" s="5" t="s">
        <v>398</v>
      </c>
      <c r="H63" s="5" t="s">
        <v>399</v>
      </c>
      <c r="I63" s="32" t="s">
        <v>400</v>
      </c>
      <c r="J63" s="42" t="s">
        <v>233</v>
      </c>
      <c r="K63" s="12" t="s">
        <v>234</v>
      </c>
      <c r="L63" s="15">
        <v>197</v>
      </c>
      <c r="M63" s="171" t="s">
        <v>217</v>
      </c>
      <c r="N63" s="425">
        <v>1</v>
      </c>
      <c r="O63" s="103">
        <v>1</v>
      </c>
      <c r="P63" s="740">
        <f>O63/N63</f>
        <v>1</v>
      </c>
      <c r="Q63" s="87">
        <f>'2015'!O68</f>
        <v>0</v>
      </c>
      <c r="R63" s="89">
        <f>'2015'!P68</f>
        <v>0</v>
      </c>
      <c r="S63" s="36">
        <f>'2015'!Q68</f>
        <v>0</v>
      </c>
      <c r="T63" s="37">
        <f>'2015'!R68</f>
        <v>0</v>
      </c>
      <c r="U63" s="37">
        <f>'2015'!S68</f>
        <v>0</v>
      </c>
      <c r="V63" s="36">
        <f>'2015'!T68</f>
        <v>0</v>
      </c>
      <c r="W63" s="31" t="str">
        <f>'2015'!U68</f>
        <v>ND</v>
      </c>
      <c r="X63" s="106">
        <f>'2016'!N68</f>
        <v>0.1</v>
      </c>
      <c r="Y63" s="107">
        <f>'2016'!O68</f>
        <v>0.1</v>
      </c>
      <c r="Z63" s="115">
        <f>'2016'!P68</f>
        <v>1</v>
      </c>
      <c r="AA63" s="37">
        <f>'2016'!Q68</f>
        <v>0</v>
      </c>
      <c r="AB63" s="37">
        <f>'2016'!R68</f>
        <v>0</v>
      </c>
      <c r="AC63" s="115">
        <f>'2016'!S68</f>
        <v>0</v>
      </c>
      <c r="AD63" s="31" t="str">
        <f>'2016'!T68</f>
        <v xml:space="preserve">En diferentes espacios se han  se ha Visibilizado  a través de una estrategía mediatica y con reconocimientos, el rol de las mujeres quindianas y sus aportes al desarrollo de la historia, la ciencia, las artes, la cultura y el deporte desde un enfoque de género. </v>
      </c>
      <c r="AE63" s="106">
        <f>'2017'!N68</f>
        <v>0.1</v>
      </c>
      <c r="AF63" s="107">
        <f>'2017'!O68</f>
        <v>0.08</v>
      </c>
      <c r="AG63" s="115">
        <f>'2017'!P68</f>
        <v>0.79999999999999993</v>
      </c>
      <c r="AH63" s="37">
        <f>'2017'!Q68</f>
        <v>82000000</v>
      </c>
      <c r="AI63" s="37">
        <f>'2017'!R68</f>
        <v>6570000</v>
      </c>
      <c r="AJ63" s="115">
        <f>'2017'!S68</f>
        <v>8.0121951219512197E-2</v>
      </c>
      <c r="AK63" s="31" t="str">
        <f>'2017'!T68</f>
        <v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v>
      </c>
      <c r="AL63" s="106">
        <f>'2018'!N68</f>
        <v>10</v>
      </c>
      <c r="AM63" s="107">
        <f>'2018'!O68</f>
        <v>0</v>
      </c>
      <c r="AN63" s="115">
        <f>'2018'!P68</f>
        <v>0</v>
      </c>
      <c r="AO63" s="37">
        <f>'2018'!Q68</f>
        <v>25980000</v>
      </c>
      <c r="AP63" s="37">
        <f>'2018'!R68</f>
        <v>8660000</v>
      </c>
      <c r="AQ63" s="206">
        <f>'2018'!S68</f>
        <v>0.33333333333333331</v>
      </c>
      <c r="AR63" s="31" t="str">
        <f>'2018'!AB68</f>
        <v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v>
      </c>
      <c r="AS63" s="106">
        <f>'2019'!N68</f>
        <v>0</v>
      </c>
      <c r="AT63" s="107">
        <f>'2019'!O68</f>
        <v>0</v>
      </c>
      <c r="AU63" s="115">
        <f>'2019'!P68</f>
        <v>1</v>
      </c>
      <c r="AV63" s="37">
        <f>'2019'!Q68</f>
        <v>0</v>
      </c>
      <c r="AW63" s="37">
        <f>'2019'!R68</f>
        <v>0</v>
      </c>
      <c r="AX63" s="115" t="e">
        <f>'2019'!#REF!</f>
        <v>#REF!</v>
      </c>
      <c r="AY63" s="359" t="str">
        <f>'2019'!S68</f>
        <v xml:space="preserve">Se reporta cumplimiento de esta acción concreta a través de lo relacionado en las acciones 53 y 54 según las actividades adelantadas por la Secretaría de Familia en este sentido. </v>
      </c>
      <c r="AZ63" s="358">
        <f>'2020'!N68</f>
        <v>10</v>
      </c>
      <c r="BA63" s="365">
        <f>'2020'!O68</f>
        <v>0</v>
      </c>
      <c r="BB63" s="206">
        <f>'2020'!P68</f>
        <v>0</v>
      </c>
      <c r="BC63" s="369">
        <f>'2020'!Q68</f>
        <v>0</v>
      </c>
      <c r="BD63" s="369">
        <f>'2020'!R68</f>
        <v>0</v>
      </c>
      <c r="BE63" s="206">
        <f>'2020'!S68</f>
        <v>0</v>
      </c>
      <c r="BF63" s="363" t="s">
        <v>1420</v>
      </c>
      <c r="BG63" s="472">
        <v>1</v>
      </c>
      <c r="BH63" s="523">
        <v>1</v>
      </c>
      <c r="BI63" s="479">
        <v>1</v>
      </c>
      <c r="BJ63" s="166">
        <v>0</v>
      </c>
      <c r="BK63" s="166">
        <v>0</v>
      </c>
      <c r="BL63" s="479">
        <v>0</v>
      </c>
      <c r="BM63" s="709" t="s">
        <v>2640</v>
      </c>
      <c r="BN63" s="713">
        <v>1</v>
      </c>
      <c r="BO63" s="722">
        <v>1</v>
      </c>
      <c r="BP63" s="479">
        <v>1</v>
      </c>
      <c r="BQ63" s="730">
        <v>40000000</v>
      </c>
      <c r="BR63" s="735">
        <v>20195000</v>
      </c>
      <c r="BS63" s="479">
        <v>0.21</v>
      </c>
      <c r="BT63" s="709" t="s">
        <v>2866</v>
      </c>
      <c r="BU63" s="26"/>
      <c r="BV63" s="947">
        <v>1</v>
      </c>
      <c r="BW63" s="947">
        <v>1</v>
      </c>
      <c r="BX63" s="925">
        <v>1</v>
      </c>
      <c r="BY63" s="26"/>
      <c r="BZ63" s="26"/>
      <c r="CA63" s="831"/>
      <c r="CB63" s="920" t="s">
        <v>2986</v>
      </c>
    </row>
    <row r="64" spans="1:80" ht="60" customHeight="1" x14ac:dyDescent="0.25">
      <c r="A64" s="1047"/>
      <c r="B64" s="1023"/>
      <c r="C64" s="1023"/>
      <c r="D64" s="681">
        <v>58</v>
      </c>
      <c r="E64" s="14" t="s">
        <v>401</v>
      </c>
      <c r="F64" s="5" t="s">
        <v>402</v>
      </c>
      <c r="G64" s="5" t="s">
        <v>403</v>
      </c>
      <c r="H64" s="5" t="s">
        <v>404</v>
      </c>
      <c r="I64" s="32" t="s">
        <v>405</v>
      </c>
      <c r="J64" s="51" t="s">
        <v>406</v>
      </c>
      <c r="K64" s="15" t="s">
        <v>407</v>
      </c>
      <c r="L64" s="17">
        <v>207</v>
      </c>
      <c r="M64" s="421" t="s">
        <v>408</v>
      </c>
      <c r="N64" s="425">
        <v>1</v>
      </c>
      <c r="O64" s="103">
        <v>1</v>
      </c>
      <c r="P64" s="355">
        <v>1</v>
      </c>
      <c r="Q64" s="87">
        <f>'2015'!O69</f>
        <v>0.1</v>
      </c>
      <c r="R64" s="89">
        <f>'2015'!P69</f>
        <v>0.1</v>
      </c>
      <c r="S64" s="743">
        <f>'2015'!Q69</f>
        <v>1</v>
      </c>
      <c r="T64" s="37">
        <f>'2015'!R69</f>
        <v>122227000</v>
      </c>
      <c r="U64" s="37">
        <f>'2015'!S69</f>
        <v>60000000</v>
      </c>
      <c r="V64" s="36">
        <f>'2015'!T69</f>
        <v>0.49088990157657475</v>
      </c>
      <c r="W64" s="31" t="str">
        <f>'2015'!U69</f>
        <v>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v>
      </c>
      <c r="X64" s="106">
        <f>'2016'!N69</f>
        <v>0.1</v>
      </c>
      <c r="Y64" s="107">
        <f>'2016'!O69</f>
        <v>0.1</v>
      </c>
      <c r="Z64" s="115">
        <f>'2016'!P69</f>
        <v>1</v>
      </c>
      <c r="AA64" s="37">
        <f>'2016'!Q69</f>
        <v>14433333</v>
      </c>
      <c r="AB64" s="37">
        <f>'2016'!R69</f>
        <v>14433333</v>
      </c>
      <c r="AC64" s="115">
        <f>'2016'!S69</f>
        <v>1</v>
      </c>
      <c r="AD64" s="31" t="str">
        <f>'2016'!T69</f>
        <v xml:space="preserve">Se  crearon   espacios de formacion y maxificacion deportiva  en el Departamento del Quindio </v>
      </c>
      <c r="AE64" s="106">
        <f>'2017'!N69</f>
        <v>0.1</v>
      </c>
      <c r="AF64" s="107">
        <f>'2017'!O69</f>
        <v>0.1</v>
      </c>
      <c r="AG64" s="115">
        <f>'2017'!P69</f>
        <v>1</v>
      </c>
      <c r="AH64" s="37">
        <f>'2017'!Q69</f>
        <v>63190226</v>
      </c>
      <c r="AI64" s="37">
        <f>'2017'!R69</f>
        <v>63190226</v>
      </c>
      <c r="AJ64" s="115">
        <f>'2017'!S69</f>
        <v>1</v>
      </c>
      <c r="AK64" s="31" t="str">
        <f>'2017'!T69</f>
        <v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v>
      </c>
      <c r="AL64" s="106">
        <f>'2018'!N69</f>
        <v>1</v>
      </c>
      <c r="AM64" s="107">
        <f>'2018'!O69</f>
        <v>0.2</v>
      </c>
      <c r="AN64" s="115">
        <f>'2018'!P69</f>
        <v>0.2</v>
      </c>
      <c r="AO64" s="37">
        <f>'2018'!Q69</f>
        <v>347228160</v>
      </c>
      <c r="AP64" s="37">
        <f>'2018'!R69</f>
        <v>81500000</v>
      </c>
      <c r="AQ64" s="206">
        <f>'2018'!S69</f>
        <v>0.23471598616886372</v>
      </c>
      <c r="AR64" s="31" t="str">
        <f>'2018'!AB69</f>
        <v>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v>
      </c>
      <c r="AS64" s="106">
        <f>'2019'!N69</f>
        <v>12</v>
      </c>
      <c r="AT64" s="107">
        <f>'2019'!O69</f>
        <v>12</v>
      </c>
      <c r="AU64" s="115">
        <f>'2019'!P69</f>
        <v>0.8</v>
      </c>
      <c r="AV64" s="37">
        <f>'2019'!Q69</f>
        <v>80000000</v>
      </c>
      <c r="AW64" s="37">
        <f>'2019'!R69</f>
        <v>2700000</v>
      </c>
      <c r="AX64" s="115" t="e">
        <f>'2019'!#REF!</f>
        <v>#REF!</v>
      </c>
      <c r="AY64" s="359" t="str">
        <f>'2019'!S69</f>
        <v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v>
      </c>
      <c r="AZ64" s="358">
        <f>'2020'!N69</f>
        <v>1</v>
      </c>
      <c r="BA64" s="365">
        <f>'2020'!O69</f>
        <v>0.2</v>
      </c>
      <c r="BB64" s="206">
        <f>'2020'!P69</f>
        <v>0.2</v>
      </c>
      <c r="BC64" s="369">
        <f>'2020'!Q69</f>
        <v>0</v>
      </c>
      <c r="BD64" s="369">
        <f>'2020'!R69</f>
        <v>0</v>
      </c>
      <c r="BE64" s="206">
        <f>'2020'!S69</f>
        <v>0</v>
      </c>
      <c r="BF64" s="363" t="s">
        <v>1420</v>
      </c>
      <c r="BG64" s="472">
        <v>2</v>
      </c>
      <c r="BH64" s="523">
        <v>2</v>
      </c>
      <c r="BI64" s="479">
        <v>1</v>
      </c>
      <c r="BJ64" s="526">
        <v>156112591.750193</v>
      </c>
      <c r="BK64" s="526">
        <v>156112591.750193</v>
      </c>
      <c r="BL64" s="479">
        <v>1</v>
      </c>
      <c r="BM64" s="709" t="s">
        <v>2641</v>
      </c>
      <c r="BN64" s="721">
        <v>1</v>
      </c>
      <c r="BO64" s="773">
        <v>1</v>
      </c>
      <c r="BP64" s="479">
        <v>1</v>
      </c>
      <c r="BQ64" s="730">
        <v>799786459</v>
      </c>
      <c r="BR64" s="735">
        <v>761186459</v>
      </c>
      <c r="BS64" s="479">
        <v>0.95</v>
      </c>
      <c r="BT64" s="709" t="s">
        <v>2867</v>
      </c>
      <c r="BU64" s="26"/>
      <c r="BV64" s="825">
        <v>1</v>
      </c>
      <c r="BW64" s="825">
        <v>1</v>
      </c>
      <c r="BX64" s="826">
        <v>1</v>
      </c>
      <c r="BY64" s="986">
        <v>365000000</v>
      </c>
      <c r="BZ64" s="986">
        <v>365000000</v>
      </c>
      <c r="CA64" s="925">
        <v>1</v>
      </c>
      <c r="CB64" s="920" t="s">
        <v>3088</v>
      </c>
    </row>
    <row r="65" spans="1:80" ht="60" customHeight="1" x14ac:dyDescent="0.25">
      <c r="A65" s="1047"/>
      <c r="B65" s="1023"/>
      <c r="C65" s="1023"/>
      <c r="D65" s="681">
        <v>59</v>
      </c>
      <c r="E65" s="922" t="s">
        <v>409</v>
      </c>
      <c r="F65" s="12" t="s">
        <v>410</v>
      </c>
      <c r="G65" s="12" t="s">
        <v>411</v>
      </c>
      <c r="H65" s="12" t="s">
        <v>412</v>
      </c>
      <c r="I65" s="52" t="s">
        <v>413</v>
      </c>
      <c r="J65" s="1038" t="s">
        <v>233</v>
      </c>
      <c r="K65" s="1023" t="s">
        <v>234</v>
      </c>
      <c r="L65" s="1039">
        <v>197</v>
      </c>
      <c r="M65" s="171" t="s">
        <v>217</v>
      </c>
      <c r="N65" s="425">
        <v>0.9</v>
      </c>
      <c r="O65" s="103">
        <v>1</v>
      </c>
      <c r="P65" s="355">
        <v>1</v>
      </c>
      <c r="Q65" s="87">
        <f>'2015'!O70</f>
        <v>0.2</v>
      </c>
      <c r="R65" s="89">
        <f>'2015'!P70</f>
        <v>0.2</v>
      </c>
      <c r="S65" s="743">
        <f>'2015'!Q70</f>
        <v>1</v>
      </c>
      <c r="T65" s="37">
        <f>'2015'!R70</f>
        <v>179900000</v>
      </c>
      <c r="U65" s="37">
        <f>'2015'!S70</f>
        <v>179900000</v>
      </c>
      <c r="V65" s="36">
        <f>'2015'!T70</f>
        <v>1</v>
      </c>
      <c r="W65" s="31" t="str">
        <f>'2015'!U70</f>
        <v>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v>
      </c>
      <c r="X65" s="106">
        <f>'2016'!N70</f>
        <v>0.09</v>
      </c>
      <c r="Y65" s="107">
        <f>'2016'!O70</f>
        <v>0.04</v>
      </c>
      <c r="Z65" s="115">
        <f>'2016'!P70</f>
        <v>0.44444444444444448</v>
      </c>
      <c r="AA65" s="37">
        <f>'2016'!Q70</f>
        <v>0</v>
      </c>
      <c r="AB65" s="37">
        <f>'2016'!R70</f>
        <v>0</v>
      </c>
      <c r="AC65" s="115">
        <f>'2016'!S70</f>
        <v>0</v>
      </c>
      <c r="AD65" s="31" t="str">
        <f>'2016'!T70</f>
        <v xml:space="preserve">Se establecieron los acercamientos con la universidad tecnologia de Pereira para realizar el II encuentro de mujeres cafeteras del paisaje cultural Cafetero. </v>
      </c>
      <c r="AE65" s="106">
        <f>'2017'!N70</f>
        <v>0.09</v>
      </c>
      <c r="AF65" s="107">
        <f>'2017'!O70</f>
        <v>0.09</v>
      </c>
      <c r="AG65" s="115">
        <f>'2017'!P70</f>
        <v>1</v>
      </c>
      <c r="AH65" s="37">
        <f>'2017'!Q70</f>
        <v>82000000</v>
      </c>
      <c r="AI65" s="37">
        <f>'2017'!R70</f>
        <v>6570000</v>
      </c>
      <c r="AJ65" s="115">
        <f>'2017'!S70</f>
        <v>8.0121951219512197E-2</v>
      </c>
      <c r="AK65" s="31" t="str">
        <f>'2017'!T70</f>
        <v>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v>
      </c>
      <c r="AL65" s="106">
        <f>'2018'!N70</f>
        <v>2</v>
      </c>
      <c r="AM65" s="107">
        <f>'2018'!O70</f>
        <v>0.5</v>
      </c>
      <c r="AN65" s="115">
        <f>'2018'!P70</f>
        <v>0.25</v>
      </c>
      <c r="AO65" s="37">
        <f>'2018'!Q70</f>
        <v>28000000</v>
      </c>
      <c r="AP65" s="37">
        <f>'2018'!R70</f>
        <v>23020000</v>
      </c>
      <c r="AQ65" s="206">
        <f>'2018'!S70</f>
        <v>0.82214285714285718</v>
      </c>
      <c r="AR65" s="31" t="str">
        <f>'2018'!AB70</f>
        <v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v>
      </c>
      <c r="AS65" s="106">
        <f>'2019'!N70</f>
        <v>1</v>
      </c>
      <c r="AT65" s="107">
        <f>'2019'!O70</f>
        <v>1</v>
      </c>
      <c r="AU65" s="115">
        <f>'2019'!P70</f>
        <v>0.7</v>
      </c>
      <c r="AV65" s="37">
        <f>'2019'!Q70</f>
        <v>45299000</v>
      </c>
      <c r="AW65" s="37">
        <f>'2019'!R70</f>
        <v>37501000</v>
      </c>
      <c r="AX65" s="115" t="e">
        <f>'2019'!#REF!</f>
        <v>#REF!</v>
      </c>
      <c r="AY65" s="359" t="str">
        <f>'2019'!S70</f>
        <v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v>
      </c>
      <c r="AZ65" s="358">
        <f>'2020'!N70</f>
        <v>2</v>
      </c>
      <c r="BA65" s="358">
        <f>'2020'!O70</f>
        <v>0.5</v>
      </c>
      <c r="BB65" s="206">
        <f>'2020'!P70</f>
        <v>0.25</v>
      </c>
      <c r="BC65" s="369">
        <f>'2020'!Q70</f>
        <v>0</v>
      </c>
      <c r="BD65" s="369">
        <f>'2020'!R70</f>
        <v>0</v>
      </c>
      <c r="BE65" s="206">
        <f>'2020'!S70</f>
        <v>0</v>
      </c>
      <c r="BF65" s="363" t="s">
        <v>1420</v>
      </c>
      <c r="BG65" s="472">
        <v>12</v>
      </c>
      <c r="BH65" s="594">
        <v>12</v>
      </c>
      <c r="BI65" s="674">
        <v>1</v>
      </c>
      <c r="BJ65" s="178">
        <v>0</v>
      </c>
      <c r="BK65" s="178">
        <v>0</v>
      </c>
      <c r="BL65" s="479">
        <v>0</v>
      </c>
      <c r="BM65" s="709" t="s">
        <v>2642</v>
      </c>
      <c r="BN65" s="721">
        <v>0.9</v>
      </c>
      <c r="BO65" s="773">
        <v>0.9</v>
      </c>
      <c r="BP65" s="674">
        <v>1</v>
      </c>
      <c r="BQ65" s="730">
        <v>10000000</v>
      </c>
      <c r="BR65" s="735">
        <v>10000000</v>
      </c>
      <c r="BS65" s="674">
        <v>1</v>
      </c>
      <c r="BT65" s="709" t="s">
        <v>2868</v>
      </c>
      <c r="BU65" s="26"/>
      <c r="BV65" s="824">
        <v>0.9</v>
      </c>
      <c r="BW65" s="934">
        <v>0</v>
      </c>
      <c r="BX65" s="927">
        <v>0</v>
      </c>
      <c r="BY65" s="26"/>
      <c r="BZ65" s="26"/>
      <c r="CA65" s="831"/>
      <c r="CB65" s="990" t="s">
        <v>3131</v>
      </c>
    </row>
    <row r="66" spans="1:80" ht="83.25" customHeight="1" x14ac:dyDescent="0.25">
      <c r="A66" s="1047"/>
      <c r="B66" s="1023"/>
      <c r="C66" s="1023"/>
      <c r="D66" s="681">
        <v>60</v>
      </c>
      <c r="E66" s="14" t="s">
        <v>414</v>
      </c>
      <c r="F66" s="14" t="s">
        <v>415</v>
      </c>
      <c r="G66" s="14" t="s">
        <v>416</v>
      </c>
      <c r="H66" s="14" t="s">
        <v>417</v>
      </c>
      <c r="I66" s="84" t="s">
        <v>413</v>
      </c>
      <c r="J66" s="1038"/>
      <c r="K66" s="1023"/>
      <c r="L66" s="1039"/>
      <c r="M66" s="422" t="s">
        <v>217</v>
      </c>
      <c r="N66" s="670">
        <v>10</v>
      </c>
      <c r="O66" s="346">
        <v>8</v>
      </c>
      <c r="P66" s="740">
        <v>0.8</v>
      </c>
      <c r="Q66" s="87">
        <f>'2015'!O71</f>
        <v>0.1</v>
      </c>
      <c r="R66" s="89">
        <f>'2015'!P71</f>
        <v>0.1</v>
      </c>
      <c r="S66" s="743">
        <f>'2015'!Q71</f>
        <v>1</v>
      </c>
      <c r="T66" s="37">
        <f>'2015'!R71</f>
        <v>179900000</v>
      </c>
      <c r="U66" s="37">
        <f>'2015'!S71</f>
        <v>179900000</v>
      </c>
      <c r="V66" s="36">
        <f>'2015'!T71</f>
        <v>1</v>
      </c>
      <c r="W66" s="31">
        <f>'2015'!U71</f>
        <v>0</v>
      </c>
      <c r="X66" s="106">
        <f>'2016'!N71</f>
        <v>1</v>
      </c>
      <c r="Y66" s="107">
        <f>'2016'!O71</f>
        <v>0.5</v>
      </c>
      <c r="Z66" s="115">
        <f>'2016'!P71</f>
        <v>0.5</v>
      </c>
      <c r="AA66" s="37">
        <f>'2016'!Q71</f>
        <v>0</v>
      </c>
      <c r="AB66" s="37">
        <f>'2016'!R71</f>
        <v>0</v>
      </c>
      <c r="AC66" s="115">
        <f>'2016'!S71</f>
        <v>0</v>
      </c>
      <c r="AD66" s="31">
        <f>'2016'!T71</f>
        <v>0</v>
      </c>
      <c r="AE66" s="106">
        <f>'2017'!N71</f>
        <v>1</v>
      </c>
      <c r="AF66" s="107">
        <f>'2017'!O71</f>
        <v>1</v>
      </c>
      <c r="AG66" s="115">
        <f>'2017'!P71</f>
        <v>1</v>
      </c>
      <c r="AH66" s="37">
        <f>'2017'!Q71</f>
        <v>0</v>
      </c>
      <c r="AI66" s="37">
        <f>'2017'!R71</f>
        <v>0</v>
      </c>
      <c r="AJ66" s="115">
        <f>'2017'!S71</f>
        <v>0</v>
      </c>
      <c r="AK66" s="31" t="str">
        <f>'2017'!T71</f>
        <v>Desde la jefatura de equidad de genero y mujer, a traves del  proyecto Paisaje, Mujer y Café; mujeres de Pijao y Filandia  han participado en el programa de Expoejecafé 2017.</v>
      </c>
      <c r="AL66" s="106">
        <f>'2018'!N71</f>
        <v>10</v>
      </c>
      <c r="AM66" s="107">
        <f>'2018'!O71</f>
        <v>0</v>
      </c>
      <c r="AN66" s="115">
        <f>'2018'!P71</f>
        <v>0</v>
      </c>
      <c r="AO66" s="37">
        <f>'2018'!Q71</f>
        <v>25980000</v>
      </c>
      <c r="AP66" s="37">
        <f>'2018'!R71</f>
        <v>8660000</v>
      </c>
      <c r="AQ66" s="206">
        <f>'2018'!S71</f>
        <v>0.33333333333333331</v>
      </c>
      <c r="AR66" s="31" t="str">
        <f>'2018'!AB71</f>
        <v>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v>
      </c>
      <c r="AS66" s="106">
        <f>'2019'!N71</f>
        <v>0</v>
      </c>
      <c r="AT66" s="107">
        <f>'2019'!O71</f>
        <v>0</v>
      </c>
      <c r="AU66" s="115">
        <f>'2019'!P71</f>
        <v>0.7</v>
      </c>
      <c r="AV66" s="37">
        <f>'2019'!Q71</f>
        <v>0</v>
      </c>
      <c r="AW66" s="37">
        <f>'2019'!R71</f>
        <v>0</v>
      </c>
      <c r="AX66" s="115" t="e">
        <f>'2019'!#REF!</f>
        <v>#REF!</v>
      </c>
      <c r="AY66" s="359" t="str">
        <f>'2019'!S71</f>
        <v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v>
      </c>
      <c r="AZ66" s="358">
        <f>'2020'!N71</f>
        <v>10</v>
      </c>
      <c r="BA66" s="365">
        <f>'2020'!O71</f>
        <v>0</v>
      </c>
      <c r="BB66" s="206">
        <f>'2020'!P71</f>
        <v>0</v>
      </c>
      <c r="BC66" s="369">
        <f>'2020'!Q71</f>
        <v>0</v>
      </c>
      <c r="BD66" s="369">
        <f>'2020'!R71</f>
        <v>0</v>
      </c>
      <c r="BE66" s="206">
        <f>'2020'!S71</f>
        <v>0</v>
      </c>
      <c r="BF66" s="363" t="s">
        <v>1420</v>
      </c>
      <c r="BG66" s="472">
        <v>1</v>
      </c>
      <c r="BH66" s="523">
        <v>0</v>
      </c>
      <c r="BI66" s="479">
        <v>0</v>
      </c>
      <c r="BJ66" s="166">
        <v>0</v>
      </c>
      <c r="BK66" s="166">
        <v>0</v>
      </c>
      <c r="BL66" s="479">
        <v>0</v>
      </c>
      <c r="BM66" s="709" t="s">
        <v>2608</v>
      </c>
      <c r="BN66" s="713">
        <v>1</v>
      </c>
      <c r="BO66" s="722">
        <v>2</v>
      </c>
      <c r="BP66" s="479">
        <v>1</v>
      </c>
      <c r="BQ66" s="730">
        <v>0</v>
      </c>
      <c r="BR66" s="735">
        <v>0</v>
      </c>
      <c r="BS66" s="479">
        <v>0</v>
      </c>
      <c r="BT66" s="709" t="s">
        <v>2869</v>
      </c>
      <c r="BU66" s="710"/>
      <c r="BV66" s="921">
        <v>1</v>
      </c>
      <c r="BW66" s="947">
        <v>0</v>
      </c>
      <c r="BX66" s="927">
        <v>0</v>
      </c>
      <c r="BY66" s="26"/>
      <c r="BZ66" s="26"/>
      <c r="CA66" s="831"/>
      <c r="CB66" s="920" t="s">
        <v>3011</v>
      </c>
    </row>
    <row r="67" spans="1:80" ht="60" customHeight="1" x14ac:dyDescent="0.25">
      <c r="A67" s="1047"/>
      <c r="B67" s="1023"/>
      <c r="C67" s="1023" t="s">
        <v>418</v>
      </c>
      <c r="D67" s="681">
        <v>61</v>
      </c>
      <c r="E67" s="14" t="s">
        <v>419</v>
      </c>
      <c r="F67" s="5" t="s">
        <v>420</v>
      </c>
      <c r="G67" s="5" t="s">
        <v>421</v>
      </c>
      <c r="H67" s="5" t="s">
        <v>422</v>
      </c>
      <c r="I67" s="32" t="s">
        <v>423</v>
      </c>
      <c r="J67" s="42" t="s">
        <v>389</v>
      </c>
      <c r="K67" s="12" t="s">
        <v>424</v>
      </c>
      <c r="L67" s="15">
        <v>234</v>
      </c>
      <c r="M67" s="420" t="s">
        <v>425</v>
      </c>
      <c r="N67" s="426">
        <v>10</v>
      </c>
      <c r="O67" s="346">
        <v>10</v>
      </c>
      <c r="P67" s="355">
        <v>1</v>
      </c>
      <c r="Q67" s="87">
        <f>'2015'!O72</f>
        <v>1</v>
      </c>
      <c r="R67" s="89">
        <f>'2015'!P72</f>
        <v>1</v>
      </c>
      <c r="S67" s="743">
        <f>'2015'!Q72</f>
        <v>1</v>
      </c>
      <c r="T67" s="37">
        <f>'2015'!R72</f>
        <v>23400000</v>
      </c>
      <c r="U67" s="37">
        <f>'2015'!S72</f>
        <v>23400000</v>
      </c>
      <c r="V67" s="36">
        <f>'2015'!T72</f>
        <v>1</v>
      </c>
      <c r="W67" s="31" t="str">
        <f>'2015'!U72</f>
        <v>En el  año 2015 se realizó un gran campaña mediatica respecto a la ley 1257 de 2008 y el uso de la linea 155</v>
      </c>
      <c r="X67" s="106">
        <f>'2016'!N72</f>
        <v>1</v>
      </c>
      <c r="Y67" s="107">
        <f>'2016'!O72</f>
        <v>0.5</v>
      </c>
      <c r="Z67" s="115">
        <f>'2016'!P72</f>
        <v>0.5</v>
      </c>
      <c r="AA67" s="37">
        <f>'2016'!Q72</f>
        <v>6000000</v>
      </c>
      <c r="AB67" s="37">
        <f>'2016'!R72</f>
        <v>6000000</v>
      </c>
      <c r="AC67" s="115">
        <f>'2016'!S72</f>
        <v>1</v>
      </c>
      <c r="AD67" s="31" t="str">
        <f>'2016'!T72</f>
        <v>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v>
      </c>
      <c r="AE67" s="106">
        <f>'2017'!N72</f>
        <v>1</v>
      </c>
      <c r="AF67" s="107">
        <f>'2017'!O72</f>
        <v>1</v>
      </c>
      <c r="AG67" s="115">
        <f>'2017'!P72</f>
        <v>1</v>
      </c>
      <c r="AH67" s="37">
        <f>'2017'!Q72</f>
        <v>13390000</v>
      </c>
      <c r="AI67" s="37">
        <f>'2017'!R72</f>
        <v>13390000</v>
      </c>
      <c r="AJ67" s="115">
        <f>'2017'!S72</f>
        <v>1</v>
      </c>
      <c r="AK67" s="31" t="str">
        <f>'2017'!T72</f>
        <v>Secretaria del interior reporta que en seis (6) municipios (Armenia, Circasia, Pijao,Córdoba, Génova  y Filandia)  por medio del Plan de Acción de DD.HH. en la que se ha realizado campañas  de promocion y prevencion para la transformacion de valores de discriminacion hacia la mujer.</v>
      </c>
      <c r="AL67" s="106">
        <f>'2018'!N72</f>
        <v>8</v>
      </c>
      <c r="AM67" s="107">
        <f>'2018'!O72</f>
        <v>8</v>
      </c>
      <c r="AN67" s="115">
        <f>'2018'!P72</f>
        <v>1</v>
      </c>
      <c r="AO67" s="37">
        <f>'2018'!Q72</f>
        <v>37000000</v>
      </c>
      <c r="AP67" s="37">
        <f>'2018'!R72</f>
        <v>22240000</v>
      </c>
      <c r="AQ67" s="206">
        <f>'2018'!S72</f>
        <v>0.60108108108108105</v>
      </c>
      <c r="AR67" s="31" t="str">
        <f>'2018'!AB72</f>
        <v>A la fecha no se cuenta con avances en cuanto a esta meta. Se tiene previsto para la presente vigencia la realización de estrategias comunicativas para promover los derechos sexuales y reproductivos asi como el enfoque de genero y reivindicacion de derechos.</v>
      </c>
      <c r="AS67" s="106">
        <f>'2019'!N72</f>
        <v>1</v>
      </c>
      <c r="AT67" s="107">
        <f>'2019'!O72</f>
        <v>1</v>
      </c>
      <c r="AU67" s="115">
        <f>'2019'!P72</f>
        <v>0.8</v>
      </c>
      <c r="AV67" s="37">
        <f>'2019'!Q72</f>
        <v>10000000</v>
      </c>
      <c r="AW67" s="37">
        <f>'2019'!R72</f>
        <v>9977333</v>
      </c>
      <c r="AX67" s="115" t="e">
        <f>'2019'!#REF!</f>
        <v>#REF!</v>
      </c>
      <c r="AY67" s="359" t="str">
        <f>'2019'!S72</f>
        <v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v>
      </c>
      <c r="AZ67" s="358">
        <f>'2020'!N72</f>
        <v>8</v>
      </c>
      <c r="BA67" s="358">
        <f>'2020'!O72</f>
        <v>8</v>
      </c>
      <c r="BB67" s="206">
        <f>'2020'!P72</f>
        <v>1</v>
      </c>
      <c r="BC67" s="369">
        <f>'2020'!Q72</f>
        <v>0</v>
      </c>
      <c r="BD67" s="369">
        <f>'2020'!R72</f>
        <v>0</v>
      </c>
      <c r="BE67" s="206">
        <f>'2020'!S72</f>
        <v>0</v>
      </c>
      <c r="BF67" s="363" t="s">
        <v>1420</v>
      </c>
      <c r="BG67" s="690">
        <v>3</v>
      </c>
      <c r="BH67" s="690">
        <v>3</v>
      </c>
      <c r="BI67" s="479">
        <v>1</v>
      </c>
      <c r="BJ67" s="595">
        <v>0</v>
      </c>
      <c r="BK67" s="561" t="s">
        <v>1911</v>
      </c>
      <c r="BL67" s="479">
        <v>1</v>
      </c>
      <c r="BM67" s="709" t="s">
        <v>2643</v>
      </c>
      <c r="BN67" s="713">
        <v>3</v>
      </c>
      <c r="BO67" s="713">
        <v>2</v>
      </c>
      <c r="BP67" s="479">
        <v>0.66659999999999997</v>
      </c>
      <c r="BQ67" s="730">
        <v>0</v>
      </c>
      <c r="BR67" s="735">
        <v>0</v>
      </c>
      <c r="BS67" s="479">
        <v>0</v>
      </c>
      <c r="BT67" s="709" t="s">
        <v>2870</v>
      </c>
      <c r="BU67" s="26"/>
      <c r="BV67" s="921">
        <v>1</v>
      </c>
      <c r="BW67" s="924">
        <v>0</v>
      </c>
      <c r="BX67" s="927">
        <v>0</v>
      </c>
      <c r="BY67" s="26"/>
      <c r="BZ67" s="26"/>
      <c r="CA67" s="831"/>
      <c r="CB67" s="920" t="s">
        <v>2964</v>
      </c>
    </row>
    <row r="68" spans="1:80" ht="60" customHeight="1" x14ac:dyDescent="0.25">
      <c r="A68" s="1047"/>
      <c r="B68" s="1023"/>
      <c r="C68" s="1023"/>
      <c r="D68" s="681">
        <v>62</v>
      </c>
      <c r="E68" s="14" t="s">
        <v>426</v>
      </c>
      <c r="F68" s="5" t="s">
        <v>427</v>
      </c>
      <c r="G68" s="5" t="s">
        <v>428</v>
      </c>
      <c r="H68" s="5" t="s">
        <v>429</v>
      </c>
      <c r="I68" s="32" t="s">
        <v>430</v>
      </c>
      <c r="J68" s="42" t="s">
        <v>233</v>
      </c>
      <c r="K68" s="12" t="s">
        <v>234</v>
      </c>
      <c r="L68" s="15">
        <v>197</v>
      </c>
      <c r="M68" s="171" t="s">
        <v>217</v>
      </c>
      <c r="N68" s="425">
        <v>0.9</v>
      </c>
      <c r="O68" s="103">
        <v>1</v>
      </c>
      <c r="P68" s="355">
        <v>1</v>
      </c>
      <c r="Q68" s="87">
        <f>'2015'!O73</f>
        <v>0.1</v>
      </c>
      <c r="R68" s="89">
        <f>'2015'!P73</f>
        <v>5.0000000000000001E-3</v>
      </c>
      <c r="S68" s="36">
        <f>'2015'!Q73</f>
        <v>4.9999999999999996E-2</v>
      </c>
      <c r="T68" s="37" t="str">
        <f>'2015'!R73</f>
        <v>Costos asumidos por  Consejeria Presidencial para la Equidad de  la Mujer.</v>
      </c>
      <c r="U68" s="37">
        <f>'2015'!S73</f>
        <v>0</v>
      </c>
      <c r="V68" s="36">
        <f>'2015'!T73</f>
        <v>0</v>
      </c>
      <c r="W68" s="31" t="str">
        <f>'2015'!U73</f>
        <v>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v>
      </c>
      <c r="X68" s="106">
        <f>'2016'!N73</f>
        <v>0.09</v>
      </c>
      <c r="Y68" s="107">
        <f>'2016'!O73</f>
        <v>0.03</v>
      </c>
      <c r="Z68" s="115">
        <f>'2016'!P73</f>
        <v>0.33333333333333331</v>
      </c>
      <c r="AA68" s="37">
        <f>'2016'!Q73</f>
        <v>0</v>
      </c>
      <c r="AB68" s="37">
        <f>'2016'!R73</f>
        <v>0</v>
      </c>
      <c r="AC68" s="115">
        <f>'2016'!S73</f>
        <v>0</v>
      </c>
      <c r="AD68" s="31" t="str">
        <f>'2016'!T73</f>
        <v>En el 2016 se coordino con  el observatorio de desarrollo Economico y social de Planeacion Departamental, con el fin de articular la informacion que este genera desde un enfoque de género. con el fin de elaborar el proyecto del Observatorio de Genero.</v>
      </c>
      <c r="AE68" s="106">
        <f>'2017'!N73</f>
        <v>0.09</v>
      </c>
      <c r="AF68" s="107">
        <f>'2017'!O73</f>
        <v>0.01</v>
      </c>
      <c r="AG68" s="115">
        <f>'2017'!P73</f>
        <v>0.11111111111111112</v>
      </c>
      <c r="AH68" s="37">
        <f>'2017'!Q73</f>
        <v>82000000</v>
      </c>
      <c r="AI68" s="37">
        <f>'2017'!R73</f>
        <v>6570000</v>
      </c>
      <c r="AJ68" s="115">
        <f>'2017'!S73</f>
        <v>8.0121951219512197E-2</v>
      </c>
      <c r="AK68" s="31" t="str">
        <f>'2017'!T73</f>
        <v xml:space="preserve">La jefatura de equidad de genero y mujer reporta que esta accion se encuentra en fase de ejecución </v>
      </c>
      <c r="AL68" s="106">
        <f>'2018'!N73</f>
        <v>1</v>
      </c>
      <c r="AM68" s="107">
        <f>'2018'!O73</f>
        <v>0.2</v>
      </c>
      <c r="AN68" s="115">
        <f>'2018'!P73</f>
        <v>0.2</v>
      </c>
      <c r="AO68" s="37">
        <f>'2018'!Q73</f>
        <v>69300000</v>
      </c>
      <c r="AP68" s="37">
        <f>'2018'!R73</f>
        <v>59520000</v>
      </c>
      <c r="AQ68" s="206">
        <f>'2018'!S73</f>
        <v>0.8588744588744589</v>
      </c>
      <c r="AR68" s="31" t="str">
        <f>'2018'!AB73</f>
        <v>El Departamento cuenta con un observatorio social, el cual se encuentra en proceso de revisión para la inclusión de componentes de desarrollo humano y género. Es así que se tiene previsto para la presente vigencia, la adopción del observatorio del género del Quindío</v>
      </c>
      <c r="AS68" s="106">
        <f>'2019'!N73</f>
        <v>1</v>
      </c>
      <c r="AT68" s="107">
        <f>'2019'!O73</f>
        <v>1</v>
      </c>
      <c r="AU68" s="115">
        <f>'2019'!P73</f>
        <v>0.8</v>
      </c>
      <c r="AV68" s="37">
        <f>'2019'!Q73</f>
        <v>45299000</v>
      </c>
      <c r="AW68" s="37">
        <f>'2019'!R73</f>
        <v>37501000</v>
      </c>
      <c r="AX68" s="115" t="e">
        <f>'2019'!#REF!</f>
        <v>#REF!</v>
      </c>
      <c r="AY68" s="359" t="str">
        <f>'2019'!S73</f>
        <v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v>
      </c>
      <c r="AZ68" s="358">
        <f>'2020'!N73</f>
        <v>1</v>
      </c>
      <c r="BA68" s="358">
        <f>'2020'!O73</f>
        <v>0.2</v>
      </c>
      <c r="BB68" s="206">
        <f>'2020'!P73</f>
        <v>0.2</v>
      </c>
      <c r="BC68" s="369">
        <f>'2020'!Q73</f>
        <v>0</v>
      </c>
      <c r="BD68" s="369">
        <f>'2020'!R73</f>
        <v>0</v>
      </c>
      <c r="BE68" s="206">
        <f>'2020'!S73</f>
        <v>0</v>
      </c>
      <c r="BF68" s="363" t="s">
        <v>1420</v>
      </c>
      <c r="BG68" s="472">
        <v>0</v>
      </c>
      <c r="BH68" s="693">
        <v>0</v>
      </c>
      <c r="BI68" s="479">
        <v>0</v>
      </c>
      <c r="BJ68" s="713">
        <v>0</v>
      </c>
      <c r="BK68" s="473">
        <v>0</v>
      </c>
      <c r="BL68" s="479">
        <v>0</v>
      </c>
      <c r="BM68" s="709" t="s">
        <v>2608</v>
      </c>
      <c r="BN68" s="713">
        <v>1</v>
      </c>
      <c r="BO68" s="720">
        <v>1</v>
      </c>
      <c r="BP68" s="479">
        <v>1</v>
      </c>
      <c r="BQ68" s="730">
        <v>0</v>
      </c>
      <c r="BR68" s="735">
        <v>0</v>
      </c>
      <c r="BS68" s="479">
        <v>0</v>
      </c>
      <c r="BT68" s="709" t="s">
        <v>2871</v>
      </c>
      <c r="BU68" s="26"/>
      <c r="BV68" s="921">
        <v>1</v>
      </c>
      <c r="BW68" s="953">
        <v>0.5</v>
      </c>
      <c r="BX68" s="479">
        <f>+BW68/BV68</f>
        <v>0.5</v>
      </c>
      <c r="BY68" s="26"/>
      <c r="BZ68" s="26"/>
      <c r="CA68" s="831"/>
      <c r="CB68" s="920" t="s">
        <v>3043</v>
      </c>
    </row>
    <row r="69" spans="1:80" ht="60" customHeight="1" x14ac:dyDescent="0.25">
      <c r="A69" s="1047"/>
      <c r="B69" s="1023"/>
      <c r="C69" s="1023"/>
      <c r="D69" s="681">
        <v>63</v>
      </c>
      <c r="E69" s="14" t="s">
        <v>431</v>
      </c>
      <c r="F69" s="5" t="s">
        <v>432</v>
      </c>
      <c r="G69" s="5" t="s">
        <v>433</v>
      </c>
      <c r="H69" s="5" t="s">
        <v>434</v>
      </c>
      <c r="I69" s="32" t="s">
        <v>435</v>
      </c>
      <c r="J69" s="65" t="s">
        <v>96</v>
      </c>
      <c r="K69" s="39" t="s">
        <v>96</v>
      </c>
      <c r="L69" s="39" t="s">
        <v>96</v>
      </c>
      <c r="M69" s="419" t="s">
        <v>96</v>
      </c>
      <c r="N69" s="426">
        <v>3</v>
      </c>
      <c r="O69" s="346">
        <v>3</v>
      </c>
      <c r="P69" s="740">
        <v>1</v>
      </c>
      <c r="Q69" s="87">
        <f>'2015'!O74</f>
        <v>0.5</v>
      </c>
      <c r="R69" s="89">
        <f>'2015'!P74</f>
        <v>0.5</v>
      </c>
      <c r="S69" s="36">
        <f>'2015'!Q74</f>
        <v>1</v>
      </c>
      <c r="T69" s="37">
        <f>'2015'!R74</f>
        <v>0</v>
      </c>
      <c r="U69" s="37">
        <f>'2015'!S74</f>
        <v>0</v>
      </c>
      <c r="V69" s="36">
        <f>'2015'!T74</f>
        <v>0</v>
      </c>
      <c r="W69" s="31" t="str">
        <f>'2015'!U74</f>
        <v>Inicio de una investigacion sobre el género y el espacio publico, la cual solo va en un 5%</v>
      </c>
      <c r="X69" s="106">
        <f>'2016'!N74</f>
        <v>3.0000000000000001E-3</v>
      </c>
      <c r="Y69" s="107">
        <f>'2016'!O74</f>
        <v>0</v>
      </c>
      <c r="Z69" s="115">
        <f>'2016'!P74</f>
        <v>0</v>
      </c>
      <c r="AA69" s="37">
        <f>'2016'!Q74</f>
        <v>0</v>
      </c>
      <c r="AB69" s="37">
        <f>'2016'!R74</f>
        <v>0</v>
      </c>
      <c r="AC69" s="115">
        <f>'2016'!S74</f>
        <v>0</v>
      </c>
      <c r="AD69" s="31" t="str">
        <f>'2016'!T74</f>
        <v>sin informacion disponible</v>
      </c>
      <c r="AE69" s="106">
        <f>'2017'!N74</f>
        <v>3.0000000000000001E-3</v>
      </c>
      <c r="AF69" s="107">
        <f>'2017'!O74</f>
        <v>2.2000000000000001E-3</v>
      </c>
      <c r="AG69" s="115">
        <f>'2017'!P74</f>
        <v>0.73333333333333339</v>
      </c>
      <c r="AH69" s="37" t="str">
        <f>'2017'!Q74</f>
        <v>PENDIENTE</v>
      </c>
      <c r="AI69" s="37" t="str">
        <f>'2017'!R74</f>
        <v>PENDIENTE</v>
      </c>
      <c r="AJ69" s="115">
        <f>'2017'!S74</f>
        <v>0</v>
      </c>
      <c r="AK69" s="31" t="str">
        <f>'2017'!T74</f>
        <v>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v>
      </c>
      <c r="AL69" s="106">
        <f>'2018'!N74</f>
        <v>1</v>
      </c>
      <c r="AM69" s="107">
        <f>'2018'!O74</f>
        <v>0</v>
      </c>
      <c r="AN69" s="115">
        <f>'2018'!P74</f>
        <v>0</v>
      </c>
      <c r="AO69" s="37">
        <f>'2018'!Q74</f>
        <v>1</v>
      </c>
      <c r="AP69" s="37" t="e">
        <f>'2018'!R74</f>
        <v>#VALUE!</v>
      </c>
      <c r="AQ69" s="206" t="e">
        <f>'2018'!S74</f>
        <v>#VALUE!</v>
      </c>
      <c r="AR69" s="31" t="str">
        <f>'2018'!AB74</f>
        <v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v>
      </c>
      <c r="AS69" s="106">
        <f>'2019'!N74</f>
        <v>1</v>
      </c>
      <c r="AT69" s="107">
        <f>'2019'!O74</f>
        <v>1</v>
      </c>
      <c r="AU69" s="115">
        <f>'2019'!P74</f>
        <v>0.7</v>
      </c>
      <c r="AV69" s="37">
        <f>'2019'!Q74</f>
        <v>0</v>
      </c>
      <c r="AW69" s="37" t="e">
        <f>'2019'!R74</f>
        <v>#REF!</v>
      </c>
      <c r="AX69" s="115" t="e">
        <f>'2019'!#REF!</f>
        <v>#REF!</v>
      </c>
      <c r="AY69" s="359" t="str">
        <f>'2019'!S74</f>
        <v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v>
      </c>
      <c r="AZ69" s="358">
        <f>'2020'!N74</f>
        <v>1</v>
      </c>
      <c r="BA69" s="358">
        <f>'2020'!O74</f>
        <v>0</v>
      </c>
      <c r="BB69" s="206">
        <f>'2020'!P74</f>
        <v>0</v>
      </c>
      <c r="BC69" s="369">
        <f>'2020'!Q74</f>
        <v>1</v>
      </c>
      <c r="BD69" s="369">
        <f>'2020'!R74</f>
        <v>0</v>
      </c>
      <c r="BE69" s="206">
        <f>'2020'!S74</f>
        <v>0</v>
      </c>
      <c r="BF69" s="363" t="s">
        <v>1420</v>
      </c>
      <c r="BG69" s="690">
        <v>0</v>
      </c>
      <c r="BH69" s="690">
        <v>0</v>
      </c>
      <c r="BI69" s="479">
        <v>0</v>
      </c>
      <c r="BJ69" s="713">
        <v>0</v>
      </c>
      <c r="BK69" s="473">
        <f>BQ69+BS69+BU69+BW69</f>
        <v>918000001.03999996</v>
      </c>
      <c r="BL69" s="479">
        <v>1</v>
      </c>
      <c r="BM69" s="709" t="s">
        <v>2644</v>
      </c>
      <c r="BN69" s="713">
        <v>1</v>
      </c>
      <c r="BO69" s="713">
        <v>1</v>
      </c>
      <c r="BP69" s="479">
        <v>1</v>
      </c>
      <c r="BQ69" s="730">
        <v>918000000</v>
      </c>
      <c r="BR69" s="735">
        <v>48674941</v>
      </c>
      <c r="BS69" s="479">
        <v>0.04</v>
      </c>
      <c r="BT69" s="709" t="s">
        <v>2872</v>
      </c>
      <c r="BU69" s="26"/>
      <c r="BV69" s="918">
        <v>1</v>
      </c>
      <c r="BW69" s="924">
        <v>1</v>
      </c>
      <c r="BX69" s="925">
        <v>1</v>
      </c>
      <c r="BY69" s="992">
        <v>7000000</v>
      </c>
      <c r="BZ69" s="992">
        <v>7000000</v>
      </c>
      <c r="CA69" s="479">
        <v>1</v>
      </c>
      <c r="CB69" s="920" t="s">
        <v>3089</v>
      </c>
    </row>
    <row r="70" spans="1:80" ht="60" customHeight="1" x14ac:dyDescent="0.25">
      <c r="A70" s="1047"/>
      <c r="B70" s="1023"/>
      <c r="C70" s="1023"/>
      <c r="D70" s="681">
        <v>64</v>
      </c>
      <c r="E70" s="14" t="s">
        <v>436</v>
      </c>
      <c r="F70" s="14" t="s">
        <v>437</v>
      </c>
      <c r="G70" s="14" t="s">
        <v>438</v>
      </c>
      <c r="H70" s="14" t="s">
        <v>439</v>
      </c>
      <c r="I70" s="84" t="s">
        <v>440</v>
      </c>
      <c r="J70" s="56" t="s">
        <v>389</v>
      </c>
      <c r="K70" s="16" t="s">
        <v>390</v>
      </c>
      <c r="L70" s="39" t="s">
        <v>441</v>
      </c>
      <c r="M70" s="423" t="s">
        <v>442</v>
      </c>
      <c r="N70" s="428">
        <v>0.5</v>
      </c>
      <c r="O70" s="103">
        <v>0.35</v>
      </c>
      <c r="P70" s="355">
        <v>0.8</v>
      </c>
      <c r="Q70" s="87">
        <f>'2015'!O75</f>
        <v>0</v>
      </c>
      <c r="R70" s="89">
        <f>'2015'!P75</f>
        <v>0</v>
      </c>
      <c r="S70" s="36">
        <f>'2015'!Q75</f>
        <v>0</v>
      </c>
      <c r="T70" s="37">
        <f>'2015'!R75</f>
        <v>0</v>
      </c>
      <c r="U70" s="37">
        <f>'2015'!S75</f>
        <v>0</v>
      </c>
      <c r="V70" s="36">
        <f>'2015'!T75</f>
        <v>0</v>
      </c>
      <c r="W70" s="31" t="str">
        <f>'2015'!U75</f>
        <v>ND</v>
      </c>
      <c r="X70" s="106">
        <f>'2016'!N75</f>
        <v>0.05</v>
      </c>
      <c r="Y70" s="107">
        <f>'2016'!O75</f>
        <v>0.05</v>
      </c>
      <c r="Z70" s="115">
        <f>'2016'!P75</f>
        <v>1</v>
      </c>
      <c r="AA70" s="37">
        <f>'2016'!Q75</f>
        <v>0</v>
      </c>
      <c r="AB70" s="37">
        <f>'2016'!R75</f>
        <v>0</v>
      </c>
      <c r="AC70" s="115">
        <f>'2016'!S75</f>
        <v>0</v>
      </c>
      <c r="AD70" s="31" t="str">
        <f>'2016'!T75</f>
        <v xml:space="preserve">Se ha realizado movilizacion de mujeres contra la violencia dentro del marco de la conmemoracion de la no violencia contra la mujer. </v>
      </c>
      <c r="AE70" s="106">
        <f>'2017'!N75</f>
        <v>0.05</v>
      </c>
      <c r="AF70" s="107">
        <f>'2017'!O75</f>
        <v>0.05</v>
      </c>
      <c r="AG70" s="115">
        <f>'2017'!P75</f>
        <v>1</v>
      </c>
      <c r="AH70" s="37" t="str">
        <f>'2017'!Q75</f>
        <v>3090000
18952000</v>
      </c>
      <c r="AI70" s="37" t="str">
        <f>'2017'!R75</f>
        <v>3090000
8952000</v>
      </c>
      <c r="AJ70" s="115">
        <f>'2017'!S75</f>
        <v>0</v>
      </c>
      <c r="AK70" s="31" t="str">
        <f>'2017'!T75</f>
        <v>La secretaria del interior, en el area de derechos humanos ha realizado marchas en el municipio de montenegro, frente a las violencias ejercidas contra  las mujeres, adicionalmente en el departamento se han realizado ejercicios de victimas.</v>
      </c>
      <c r="AL70" s="106">
        <f>'2018'!N75</f>
        <v>12</v>
      </c>
      <c r="AM70" s="107">
        <f>'2018'!O75</f>
        <v>3</v>
      </c>
      <c r="AN70" s="115">
        <f>'2018'!P75</f>
        <v>0.25</v>
      </c>
      <c r="AO70" s="37">
        <f>'2018'!Q75</f>
        <v>23800000</v>
      </c>
      <c r="AP70" s="37">
        <f>'2018'!R75</f>
        <v>750000</v>
      </c>
      <c r="AQ70" s="206">
        <f>'2018'!S75</f>
        <v>3.1512605042016806E-2</v>
      </c>
      <c r="AR70" s="31" t="str">
        <f>'2018'!AB75</f>
        <v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v>
      </c>
      <c r="AS70" s="106">
        <f>'2019'!N75</f>
        <v>1</v>
      </c>
      <c r="AT70" s="107">
        <f>'2019'!O75</f>
        <v>0</v>
      </c>
      <c r="AU70" s="115">
        <f>'2019'!P75</f>
        <v>0.7</v>
      </c>
      <c r="AV70" s="37">
        <f>'2019'!Q75</f>
        <v>11000000</v>
      </c>
      <c r="AW70" s="37">
        <f>'2019'!R75</f>
        <v>7750000</v>
      </c>
      <c r="AX70" s="115" t="e">
        <f>'2019'!#REF!</f>
        <v>#REF!</v>
      </c>
      <c r="AY70" s="359" t="str">
        <f>'2019'!S75</f>
        <v>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v>
      </c>
      <c r="AZ70" s="358">
        <f>'2020'!N75</f>
        <v>12</v>
      </c>
      <c r="BA70" s="358">
        <f>'2020'!O75</f>
        <v>3</v>
      </c>
      <c r="BB70" s="206">
        <f>'2020'!P75</f>
        <v>0.25</v>
      </c>
      <c r="BC70" s="369">
        <f>'2020'!Q75</f>
        <v>0</v>
      </c>
      <c r="BD70" s="369">
        <f>'2020'!R75</f>
        <v>0</v>
      </c>
      <c r="BE70" s="206">
        <f>'2020'!S75</f>
        <v>0</v>
      </c>
      <c r="BF70" s="363" t="s">
        <v>1420</v>
      </c>
      <c r="BG70" s="690">
        <v>60</v>
      </c>
      <c r="BH70" s="690">
        <v>0</v>
      </c>
      <c r="BI70" s="479">
        <v>0</v>
      </c>
      <c r="BJ70" s="713">
        <v>0</v>
      </c>
      <c r="BK70" s="473">
        <v>0</v>
      </c>
      <c r="BL70" s="479">
        <v>0</v>
      </c>
      <c r="BM70" s="709" t="s">
        <v>2608</v>
      </c>
      <c r="BN70" s="721">
        <v>0.5</v>
      </c>
      <c r="BO70" s="713">
        <v>5</v>
      </c>
      <c r="BP70" s="479">
        <v>0.1</v>
      </c>
      <c r="BQ70" s="730">
        <v>2885000</v>
      </c>
      <c r="BR70" s="735">
        <v>1082000</v>
      </c>
      <c r="BS70" s="479">
        <v>0.38</v>
      </c>
      <c r="BT70" s="709" t="s">
        <v>2873</v>
      </c>
      <c r="BU70" s="26"/>
      <c r="BV70" s="827">
        <v>0.5</v>
      </c>
      <c r="BW70" s="924">
        <v>0</v>
      </c>
      <c r="BX70" s="927">
        <v>0</v>
      </c>
      <c r="BY70" s="26"/>
      <c r="BZ70" s="26"/>
      <c r="CA70" s="831"/>
      <c r="CB70" s="920" t="s">
        <v>2963</v>
      </c>
    </row>
    <row r="71" spans="1:80" ht="113.25" customHeight="1" x14ac:dyDescent="0.25">
      <c r="A71" s="1047"/>
      <c r="B71" s="1023"/>
      <c r="C71" s="1023"/>
      <c r="D71" s="681">
        <v>65</v>
      </c>
      <c r="E71" s="14" t="s">
        <v>443</v>
      </c>
      <c r="F71" s="5" t="s">
        <v>444</v>
      </c>
      <c r="G71" s="5" t="s">
        <v>445</v>
      </c>
      <c r="H71" s="5" t="s">
        <v>446</v>
      </c>
      <c r="I71" s="32" t="s">
        <v>447</v>
      </c>
      <c r="J71" s="67" t="s">
        <v>233</v>
      </c>
      <c r="K71" s="17" t="s">
        <v>234</v>
      </c>
      <c r="L71" s="15">
        <v>197</v>
      </c>
      <c r="M71" s="171" t="s">
        <v>217</v>
      </c>
      <c r="N71" s="425">
        <v>0.9</v>
      </c>
      <c r="O71" s="103">
        <v>0.9</v>
      </c>
      <c r="P71" s="979">
        <f>O71/N71</f>
        <v>1</v>
      </c>
      <c r="Q71" s="87">
        <f>'2015'!O76</f>
        <v>0</v>
      </c>
      <c r="R71" s="89">
        <f>'2015'!P76</f>
        <v>0</v>
      </c>
      <c r="S71" s="36">
        <f>'2015'!Q76</f>
        <v>0</v>
      </c>
      <c r="T71" s="37">
        <f>'2015'!R76</f>
        <v>0</v>
      </c>
      <c r="U71" s="37">
        <f>'2015'!S76</f>
        <v>0</v>
      </c>
      <c r="V71" s="36">
        <f>'2015'!T76</f>
        <v>0</v>
      </c>
      <c r="W71" s="31" t="str">
        <f>'2015'!U76</f>
        <v>ND</v>
      </c>
      <c r="X71" s="106">
        <f>'2016'!N76</f>
        <v>0.09</v>
      </c>
      <c r="Y71" s="107">
        <f>'2016'!O76</f>
        <v>0.09</v>
      </c>
      <c r="Z71" s="115">
        <f>'2016'!P76</f>
        <v>1</v>
      </c>
      <c r="AA71" s="37">
        <f>'2016'!Q76</f>
        <v>4450000</v>
      </c>
      <c r="AB71" s="37">
        <f>'2016'!R76</f>
        <v>4450000</v>
      </c>
      <c r="AC71" s="115">
        <f>'2016'!S76</f>
        <v>1</v>
      </c>
      <c r="AD71" s="31" t="str">
        <f>'2016'!T76</f>
        <v xml:space="preserve">Se implemento una campaña en la gobernacion del Quindio en el marco del dia internacional de la mujer. </v>
      </c>
      <c r="AE71" s="106">
        <f>'2017'!N76</f>
        <v>0.09</v>
      </c>
      <c r="AF71" s="107">
        <f>'2017'!O76</f>
        <v>0.09</v>
      </c>
      <c r="AG71" s="115">
        <f>'2017'!P76</f>
        <v>1</v>
      </c>
      <c r="AH71" s="37">
        <f>'2017'!Q76</f>
        <v>82000000</v>
      </c>
      <c r="AI71" s="37">
        <f>'2017'!R76</f>
        <v>6570000</v>
      </c>
      <c r="AJ71" s="115">
        <f>'2017'!S76</f>
        <v>8.0121951219512197E-2</v>
      </c>
      <c r="AK71" s="31" t="str">
        <f>'2017'!T76</f>
        <v>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71" s="106">
        <f>'2018'!N76</f>
        <v>1</v>
      </c>
      <c r="AM71" s="107">
        <f>'2018'!O76</f>
        <v>0.2</v>
      </c>
      <c r="AN71" s="115">
        <f>'2018'!P76</f>
        <v>0.2</v>
      </c>
      <c r="AO71" s="37">
        <f>'2018'!Q76</f>
        <v>69300000</v>
      </c>
      <c r="AP71" s="37">
        <f>'2018'!R76</f>
        <v>59520000</v>
      </c>
      <c r="AQ71" s="206">
        <f>'2018'!S76</f>
        <v>0.8588744588744589</v>
      </c>
      <c r="AR71" s="31" t="str">
        <f>'2018'!AB76</f>
        <v>Pendiente de ejecición</v>
      </c>
      <c r="AS71" s="106">
        <f>'2019'!N76</f>
        <v>0</v>
      </c>
      <c r="AT71" s="107">
        <f>'2019'!O76</f>
        <v>0</v>
      </c>
      <c r="AU71" s="115">
        <f>'2019'!P76</f>
        <v>0.4</v>
      </c>
      <c r="AV71" s="37">
        <f>'2019'!Q76</f>
        <v>0</v>
      </c>
      <c r="AW71" s="37">
        <f>'2019'!R76</f>
        <v>0</v>
      </c>
      <c r="AX71" s="115" t="e">
        <f>'2019'!#REF!</f>
        <v>#REF!</v>
      </c>
      <c r="AY71" s="359" t="str">
        <f>'2019'!S76</f>
        <v xml:space="preserve">Esta actividad no cuenta con información reportada, quedando pendiente para la inclusión en el plan de acción de la oficina de género y diversidad para su efectivo cumplimiento. </v>
      </c>
      <c r="AZ71" s="358">
        <f>'2020'!N76</f>
        <v>1</v>
      </c>
      <c r="BA71" s="358">
        <f>'2020'!O76</f>
        <v>0.2</v>
      </c>
      <c r="BB71" s="206">
        <f>'2020'!P76</f>
        <v>0.2</v>
      </c>
      <c r="BC71" s="369">
        <f>'2020'!Q76</f>
        <v>0</v>
      </c>
      <c r="BD71" s="369">
        <f>'2020'!R76</f>
        <v>0</v>
      </c>
      <c r="BE71" s="206">
        <f>'2020'!S76</f>
        <v>0</v>
      </c>
      <c r="BF71" s="363" t="s">
        <v>1420</v>
      </c>
      <c r="BG71" s="472">
        <v>0</v>
      </c>
      <c r="BH71" s="693">
        <v>0</v>
      </c>
      <c r="BI71" s="675">
        <v>0</v>
      </c>
      <c r="BJ71" s="713">
        <v>0</v>
      </c>
      <c r="BK71" s="473">
        <v>0</v>
      </c>
      <c r="BL71" s="479">
        <v>0</v>
      </c>
      <c r="BM71" s="709" t="s">
        <v>2608</v>
      </c>
      <c r="BN71" s="721">
        <v>0.9</v>
      </c>
      <c r="BO71" s="773">
        <v>0.7</v>
      </c>
      <c r="BP71" s="675">
        <v>0.78</v>
      </c>
      <c r="BQ71" s="730">
        <v>0</v>
      </c>
      <c r="BR71" s="735">
        <v>360000</v>
      </c>
      <c r="BS71" s="675">
        <v>1</v>
      </c>
      <c r="BT71" s="709" t="s">
        <v>2874</v>
      </c>
      <c r="BU71" s="26"/>
      <c r="BV71" s="824">
        <v>0.9</v>
      </c>
      <c r="BW71" s="824">
        <v>1</v>
      </c>
      <c r="BX71" s="978">
        <v>1</v>
      </c>
      <c r="BY71" s="987">
        <v>1065000</v>
      </c>
      <c r="BZ71" s="987">
        <v>1065000</v>
      </c>
      <c r="CA71" s="925">
        <v>1</v>
      </c>
      <c r="CB71" s="920" t="s">
        <v>3114</v>
      </c>
    </row>
    <row r="72" spans="1:80" ht="60" customHeight="1" x14ac:dyDescent="0.25">
      <c r="A72" s="1047"/>
      <c r="B72" s="1023" t="s">
        <v>448</v>
      </c>
      <c r="C72" s="1023" t="s">
        <v>449</v>
      </c>
      <c r="D72" s="681">
        <v>66</v>
      </c>
      <c r="E72" s="922" t="s">
        <v>450</v>
      </c>
      <c r="F72" s="12" t="s">
        <v>451</v>
      </c>
      <c r="G72" s="12" t="s">
        <v>452</v>
      </c>
      <c r="H72" s="12" t="s">
        <v>453</v>
      </c>
      <c r="I72" s="52" t="s">
        <v>454</v>
      </c>
      <c r="J72" s="42" t="s">
        <v>254</v>
      </c>
      <c r="K72" s="12" t="s">
        <v>262</v>
      </c>
      <c r="L72" s="41">
        <v>136</v>
      </c>
      <c r="M72" s="171" t="s">
        <v>455</v>
      </c>
      <c r="N72" s="425">
        <v>1</v>
      </c>
      <c r="O72" s="103">
        <v>1</v>
      </c>
      <c r="P72" s="355">
        <v>1</v>
      </c>
      <c r="Q72" s="87">
        <f>'2015'!O77</f>
        <v>0</v>
      </c>
      <c r="R72" s="89">
        <f>'2015'!P77</f>
        <v>0</v>
      </c>
      <c r="S72" s="36">
        <f>'2015'!Q77</f>
        <v>0</v>
      </c>
      <c r="T72" s="37">
        <f>'2015'!R77</f>
        <v>0</v>
      </c>
      <c r="U72" s="37">
        <f>'2015'!S77</f>
        <v>0</v>
      </c>
      <c r="V72" s="36">
        <f>'2015'!T77</f>
        <v>0</v>
      </c>
      <c r="W72" s="31" t="str">
        <f>'2015'!U77</f>
        <v>ND</v>
      </c>
      <c r="X72" s="106">
        <f>'2016'!N77</f>
        <v>0.1</v>
      </c>
      <c r="Y72" s="107">
        <f>'2016'!O77</f>
        <v>0.1</v>
      </c>
      <c r="Z72" s="115">
        <f>'2016'!P77</f>
        <v>1</v>
      </c>
      <c r="AA72" s="37">
        <f>'2016'!Q77</f>
        <v>0</v>
      </c>
      <c r="AB72" s="37">
        <f>'2016'!R77</f>
        <v>0</v>
      </c>
      <c r="AC72" s="115">
        <f>'2016'!S77</f>
        <v>0</v>
      </c>
      <c r="AD72" s="31" t="str">
        <f>'2016'!T77</f>
        <v>El departamento consolida trimestralmente el informe de violencia de genero del SIVIGILA.</v>
      </c>
      <c r="AE72" s="106">
        <f>'2017'!N77</f>
        <v>0.1</v>
      </c>
      <c r="AF72" s="107">
        <f>'2017'!O77</f>
        <v>0.1</v>
      </c>
      <c r="AG72" s="115">
        <f>'2017'!P77</f>
        <v>1</v>
      </c>
      <c r="AH72" s="37">
        <f>'2017'!Q77</f>
        <v>55750000</v>
      </c>
      <c r="AI72" s="37">
        <f>'2017'!R77</f>
        <v>4630000</v>
      </c>
      <c r="AJ72" s="115">
        <f>'2017'!S77</f>
        <v>8.3049327354260086E-2</v>
      </c>
      <c r="AK72" s="31" t="str">
        <f>'2017'!T77</f>
        <v>En la secretaria de salud, a traves del Sivigila se ha encontrado que los tipos de conflicto que mas afectan a las mujeres son de naturaleza fisica, psicologica, abuso sexual, economico y de negligencia.</v>
      </c>
      <c r="AL72" s="106">
        <f>'2018'!N77</f>
        <v>8</v>
      </c>
      <c r="AM72" s="107">
        <f>'2018'!O77</f>
        <v>8</v>
      </c>
      <c r="AN72" s="115">
        <f>'2018'!P77</f>
        <v>1</v>
      </c>
      <c r="AO72" s="37">
        <f>'2018'!Q77</f>
        <v>37000000</v>
      </c>
      <c r="AP72" s="37">
        <f>'2018'!R77</f>
        <v>22240000</v>
      </c>
      <c r="AQ72" s="206">
        <f>'2018'!S77</f>
        <v>0.60108108108108105</v>
      </c>
      <c r="AR72" s="31" t="str">
        <f>'2018'!AB77</f>
        <v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v>
      </c>
      <c r="AS72" s="106">
        <f>'2019'!N77</f>
        <v>1</v>
      </c>
      <c r="AT72" s="107">
        <f>'2019'!O77</f>
        <v>1</v>
      </c>
      <c r="AU72" s="115">
        <f>'2019'!P77</f>
        <v>0.7</v>
      </c>
      <c r="AV72" s="37">
        <f>'2019'!Q77</f>
        <v>45299000</v>
      </c>
      <c r="AW72" s="37">
        <f>'2019'!R77</f>
        <v>37501000</v>
      </c>
      <c r="AX72" s="115" t="e">
        <f>'2019'!#REF!</f>
        <v>#REF!</v>
      </c>
      <c r="AY72" s="359" t="str">
        <f>'2019'!S77</f>
        <v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v>
      </c>
      <c r="AZ72" s="358">
        <f>'2020'!N77</f>
        <v>8</v>
      </c>
      <c r="BA72" s="358">
        <f>'2020'!O77</f>
        <v>8</v>
      </c>
      <c r="BB72" s="206">
        <f>'2020'!P77</f>
        <v>1</v>
      </c>
      <c r="BC72" s="369">
        <f>'2020'!Q77</f>
        <v>0</v>
      </c>
      <c r="BD72" s="369">
        <f>'2020'!R77</f>
        <v>0</v>
      </c>
      <c r="BE72" s="206">
        <f>'2020'!S77</f>
        <v>0</v>
      </c>
      <c r="BF72" s="363" t="s">
        <v>1420</v>
      </c>
      <c r="BG72" s="690">
        <v>0</v>
      </c>
      <c r="BH72" s="690">
        <v>0</v>
      </c>
      <c r="BI72" s="515">
        <v>0</v>
      </c>
      <c r="BJ72" s="713">
        <v>0</v>
      </c>
      <c r="BK72" s="166">
        <v>0</v>
      </c>
      <c r="BL72" s="479">
        <v>0</v>
      </c>
      <c r="BM72" s="709" t="s">
        <v>2608</v>
      </c>
      <c r="BN72" s="721">
        <v>1</v>
      </c>
      <c r="BO72" s="721">
        <v>1</v>
      </c>
      <c r="BP72" s="515">
        <v>1</v>
      </c>
      <c r="BQ72" s="730">
        <v>6185000</v>
      </c>
      <c r="BR72" s="735">
        <v>1048000</v>
      </c>
      <c r="BS72" s="515">
        <v>0.16</v>
      </c>
      <c r="BT72" s="709" t="s">
        <v>2875</v>
      </c>
      <c r="BU72" s="26"/>
      <c r="BV72" s="824">
        <v>1</v>
      </c>
      <c r="BW72" s="851">
        <v>1</v>
      </c>
      <c r="BX72" s="925">
        <v>1</v>
      </c>
      <c r="BY72" s="26"/>
      <c r="BZ72" s="26"/>
      <c r="CA72" s="831"/>
      <c r="CB72" s="920" t="s">
        <v>2936</v>
      </c>
    </row>
    <row r="73" spans="1:80" ht="60" customHeight="1" x14ac:dyDescent="0.25">
      <c r="A73" s="1047"/>
      <c r="B73" s="1023"/>
      <c r="C73" s="1023"/>
      <c r="D73" s="681">
        <v>67</v>
      </c>
      <c r="E73" s="14" t="s">
        <v>456</v>
      </c>
      <c r="F73" s="5" t="s">
        <v>457</v>
      </c>
      <c r="G73" s="5" t="s">
        <v>458</v>
      </c>
      <c r="H73" s="5" t="s">
        <v>459</v>
      </c>
      <c r="I73" s="32" t="s">
        <v>460</v>
      </c>
      <c r="J73" s="1038" t="s">
        <v>233</v>
      </c>
      <c r="K73" s="1023" t="s">
        <v>234</v>
      </c>
      <c r="L73" s="1039">
        <v>197</v>
      </c>
      <c r="M73" s="171" t="s">
        <v>217</v>
      </c>
      <c r="N73" s="426">
        <v>6</v>
      </c>
      <c r="O73" s="346">
        <f>R73+Y73+AF73+AM73+AT73+BA73</f>
        <v>0.42500000000000004</v>
      </c>
      <c r="P73" s="354">
        <f>O73/N73</f>
        <v>7.0833333333333345E-2</v>
      </c>
      <c r="Q73" s="87">
        <f>'2015'!O78</f>
        <v>0</v>
      </c>
      <c r="R73" s="89">
        <f>'2015'!P78</f>
        <v>0</v>
      </c>
      <c r="S73" s="36">
        <f>'2015'!Q78</f>
        <v>0</v>
      </c>
      <c r="T73" s="37">
        <f>'2015'!R78</f>
        <v>0</v>
      </c>
      <c r="U73" s="37">
        <f>'2015'!S78</f>
        <v>0</v>
      </c>
      <c r="V73" s="36">
        <f>'2015'!T78</f>
        <v>0</v>
      </c>
      <c r="W73" s="31" t="str">
        <f>'2015'!U78</f>
        <v>ND</v>
      </c>
      <c r="X73" s="106">
        <f>'2016'!N78</f>
        <v>6.0000000000000001E-3</v>
      </c>
      <c r="Y73" s="107">
        <f>'2016'!O78</f>
        <v>0</v>
      </c>
      <c r="Z73" s="115">
        <f>'2016'!P78</f>
        <v>0</v>
      </c>
      <c r="AA73" s="37">
        <f>'2016'!Q78</f>
        <v>0</v>
      </c>
      <c r="AB73" s="37">
        <f>'2016'!R78</f>
        <v>0</v>
      </c>
      <c r="AC73" s="115">
        <f>'2016'!S78</f>
        <v>0</v>
      </c>
      <c r="AD73" s="31" t="str">
        <f>'2016'!T78</f>
        <v>sin informacion disponible</v>
      </c>
      <c r="AE73" s="106">
        <v>0.06</v>
      </c>
      <c r="AF73" s="107">
        <v>2.5000000000000001E-2</v>
      </c>
      <c r="AG73" s="115">
        <f>'2017'!P78</f>
        <v>0.41666666666666669</v>
      </c>
      <c r="AH73" s="37">
        <f>'2017'!Q78</f>
        <v>82000000</v>
      </c>
      <c r="AI73" s="37">
        <f>'2017'!R78</f>
        <v>6570000</v>
      </c>
      <c r="AJ73" s="115">
        <f>'2017'!S78</f>
        <v>8.0121951219512197E-2</v>
      </c>
      <c r="AK73" s="31" t="str">
        <f>'2017'!T78</f>
        <v>En la jefatura de equidad de genero y mujer, se estan haciendo los acercamientos con las universidades para inciar este proceso.</v>
      </c>
      <c r="AL73" s="106">
        <f>'2018'!N78</f>
        <v>1</v>
      </c>
      <c r="AM73" s="107">
        <f>'2018'!O78</f>
        <v>0.2</v>
      </c>
      <c r="AN73" s="115">
        <f>'2018'!P78</f>
        <v>0.2</v>
      </c>
      <c r="AO73" s="37">
        <f>'2018'!Q78</f>
        <v>69300000</v>
      </c>
      <c r="AP73" s="37">
        <f>'2018'!R78</f>
        <v>59520000</v>
      </c>
      <c r="AQ73" s="206">
        <f>'2018'!S78</f>
        <v>0.8588744588744589</v>
      </c>
      <c r="AR73" s="31" t="str">
        <f>'2018'!AB78</f>
        <v>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v>
      </c>
      <c r="AS73" s="106">
        <f>'2019'!N78</f>
        <v>0</v>
      </c>
      <c r="AT73" s="107">
        <f>'2019'!O78</f>
        <v>0</v>
      </c>
      <c r="AU73" s="115">
        <f>'2019'!P78</f>
        <v>0.7</v>
      </c>
      <c r="AV73" s="37">
        <f>'2019'!Q78</f>
        <v>0</v>
      </c>
      <c r="AW73" s="37">
        <f>'2019'!R78</f>
        <v>0</v>
      </c>
      <c r="AX73" s="115" t="e">
        <f>'2019'!#REF!</f>
        <v>#REF!</v>
      </c>
      <c r="AY73" s="359" t="str">
        <f>'2019'!S78</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3" s="358">
        <f>'2020'!N78</f>
        <v>1</v>
      </c>
      <c r="BA73" s="358">
        <f>'2020'!O78</f>
        <v>0.2</v>
      </c>
      <c r="BB73" s="206">
        <f>'2020'!P78</f>
        <v>0.2</v>
      </c>
      <c r="BC73" s="369">
        <f>'2020'!Q78</f>
        <v>0</v>
      </c>
      <c r="BD73" s="369">
        <f>'2020'!R78</f>
        <v>0</v>
      </c>
      <c r="BE73" s="206">
        <f>'2020'!S78</f>
        <v>0</v>
      </c>
      <c r="BF73" s="363" t="s">
        <v>1420</v>
      </c>
      <c r="BG73" s="472">
        <v>0</v>
      </c>
      <c r="BH73" s="693">
        <v>0</v>
      </c>
      <c r="BI73" s="479">
        <v>0</v>
      </c>
      <c r="BJ73" s="713">
        <v>0</v>
      </c>
      <c r="BK73" s="501">
        <v>0</v>
      </c>
      <c r="BL73" s="479">
        <v>0</v>
      </c>
      <c r="BM73" s="709" t="s">
        <v>2608</v>
      </c>
      <c r="BN73" s="713">
        <v>0</v>
      </c>
      <c r="BO73" s="720">
        <v>0</v>
      </c>
      <c r="BP73" s="479">
        <v>0</v>
      </c>
      <c r="BQ73" s="730">
        <v>0</v>
      </c>
      <c r="BR73" s="730">
        <v>0</v>
      </c>
      <c r="BS73" s="479">
        <v>0</v>
      </c>
      <c r="BT73" s="38" t="s">
        <v>2905</v>
      </c>
      <c r="BU73" s="26"/>
      <c r="BV73" s="921">
        <v>0</v>
      </c>
      <c r="BW73" s="951">
        <v>0</v>
      </c>
      <c r="BX73" s="927">
        <v>0</v>
      </c>
      <c r="BY73" s="26"/>
      <c r="BZ73" s="26"/>
      <c r="CA73" s="831"/>
      <c r="CB73" s="920" t="s">
        <v>2965</v>
      </c>
    </row>
    <row r="74" spans="1:80" ht="60" customHeight="1" x14ac:dyDescent="0.25">
      <c r="A74" s="1047"/>
      <c r="B74" s="1023"/>
      <c r="C74" s="1023"/>
      <c r="D74" s="681">
        <v>68</v>
      </c>
      <c r="E74" s="14" t="s">
        <v>461</v>
      </c>
      <c r="F74" s="5" t="s">
        <v>462</v>
      </c>
      <c r="G74" s="5" t="s">
        <v>463</v>
      </c>
      <c r="H74" s="5" t="s">
        <v>464</v>
      </c>
      <c r="I74" s="32" t="s">
        <v>465</v>
      </c>
      <c r="J74" s="1038"/>
      <c r="K74" s="1023"/>
      <c r="L74" s="1039"/>
      <c r="M74" s="171" t="s">
        <v>217</v>
      </c>
      <c r="N74" s="425">
        <v>1</v>
      </c>
      <c r="O74" s="103">
        <v>1</v>
      </c>
      <c r="P74" s="740">
        <f>O74/N74</f>
        <v>1</v>
      </c>
      <c r="Q74" s="87">
        <f>'2015'!O79</f>
        <v>0.1</v>
      </c>
      <c r="R74" s="89">
        <f>'2015'!P79</f>
        <v>0.1</v>
      </c>
      <c r="S74" s="36">
        <f>'2015'!Q79</f>
        <v>1</v>
      </c>
      <c r="T74" s="37">
        <f>'2015'!R79</f>
        <v>23400000</v>
      </c>
      <c r="U74" s="37">
        <f>'2015'!S79</f>
        <v>23400000</v>
      </c>
      <c r="V74" s="36">
        <f>'2015'!T79</f>
        <v>1</v>
      </c>
      <c r="W74" s="31" t="str">
        <f>'2015'!U79</f>
        <v>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v>
      </c>
      <c r="X74" s="106">
        <f>'2016'!N79</f>
        <v>0.1</v>
      </c>
      <c r="Y74" s="107">
        <f>'2016'!O79</f>
        <v>0</v>
      </c>
      <c r="Z74" s="115">
        <f>'2016'!P79</f>
        <v>0</v>
      </c>
      <c r="AA74" s="37">
        <f>'2016'!Q79</f>
        <v>0</v>
      </c>
      <c r="AB74" s="37">
        <f>'2016'!R79</f>
        <v>0</v>
      </c>
      <c r="AC74" s="115">
        <f>'2016'!S79</f>
        <v>0</v>
      </c>
      <c r="AD74" s="31" t="str">
        <f>'2016'!T79</f>
        <v>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v>
      </c>
      <c r="AE74" s="106">
        <f>'2017'!N79</f>
        <v>0.1</v>
      </c>
      <c r="AF74" s="107">
        <f>'2017'!O79</f>
        <v>0.1</v>
      </c>
      <c r="AG74" s="115">
        <f>'2017'!P79</f>
        <v>1</v>
      </c>
      <c r="AH74" s="37">
        <f>'2017'!Q79</f>
        <v>0</v>
      </c>
      <c r="AI74" s="37">
        <f>'2017'!R79</f>
        <v>0</v>
      </c>
      <c r="AJ74" s="115">
        <f>'2017'!S79</f>
        <v>0</v>
      </c>
      <c r="AK74" s="31" t="str">
        <f>'2017'!T79</f>
        <v>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v>
      </c>
      <c r="AL74" s="106">
        <f>'2018'!N79</f>
        <v>0</v>
      </c>
      <c r="AM74" s="107">
        <f>'2018'!O79</f>
        <v>0</v>
      </c>
      <c r="AN74" s="115">
        <f>'2018'!P79</f>
        <v>0</v>
      </c>
      <c r="AO74" s="37">
        <f>'2018'!Q79</f>
        <v>0</v>
      </c>
      <c r="AP74" s="37">
        <f>'2018'!R79</f>
        <v>0</v>
      </c>
      <c r="AQ74" s="206">
        <f>'2018'!S79</f>
        <v>0</v>
      </c>
      <c r="AR74" s="31">
        <f>'2018'!AB79</f>
        <v>0</v>
      </c>
      <c r="AS74" s="106">
        <f>'2019'!N79</f>
        <v>0</v>
      </c>
      <c r="AT74" s="107">
        <f>'2019'!O79</f>
        <v>0</v>
      </c>
      <c r="AU74" s="115">
        <f>'2019'!P79</f>
        <v>0.7</v>
      </c>
      <c r="AV74" s="37">
        <f>'2019'!Q79</f>
        <v>0</v>
      </c>
      <c r="AW74" s="37">
        <f>'2019'!R79</f>
        <v>0</v>
      </c>
      <c r="AX74" s="115" t="e">
        <f>'2019'!#REF!</f>
        <v>#REF!</v>
      </c>
      <c r="AY74" s="359" t="str">
        <f>'2019'!S79</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4" s="358">
        <f>'2020'!N79</f>
        <v>0</v>
      </c>
      <c r="BA74" s="358">
        <f>'2020'!O79</f>
        <v>0</v>
      </c>
      <c r="BB74" s="206">
        <f>'2020'!P79</f>
        <v>0</v>
      </c>
      <c r="BC74" s="369">
        <f>'2020'!Q79</f>
        <v>0</v>
      </c>
      <c r="BD74" s="369">
        <f>'2020'!R79</f>
        <v>0</v>
      </c>
      <c r="BE74" s="206">
        <f>'2020'!S79</f>
        <v>0</v>
      </c>
      <c r="BF74" s="363" t="s">
        <v>1420</v>
      </c>
      <c r="BG74" s="472">
        <v>1</v>
      </c>
      <c r="BH74" s="495">
        <v>1</v>
      </c>
      <c r="BI74" s="479">
        <v>1</v>
      </c>
      <c r="BJ74" s="581">
        <v>1500000</v>
      </c>
      <c r="BK74" s="581">
        <v>1500000</v>
      </c>
      <c r="BL74" s="479">
        <v>1</v>
      </c>
      <c r="BM74" s="709" t="s">
        <v>2645</v>
      </c>
      <c r="BN74" s="713">
        <v>1</v>
      </c>
      <c r="BO74" s="720">
        <v>1</v>
      </c>
      <c r="BP74" s="479">
        <v>1</v>
      </c>
      <c r="BQ74" s="730">
        <v>0</v>
      </c>
      <c r="BR74" s="730">
        <v>1500000</v>
      </c>
      <c r="BS74" s="479">
        <f>BO74/BN74*1</f>
        <v>1</v>
      </c>
      <c r="BT74" s="709" t="s">
        <v>2876</v>
      </c>
      <c r="BU74" s="26"/>
      <c r="BV74" s="921">
        <v>1</v>
      </c>
      <c r="BW74" s="940">
        <v>1</v>
      </c>
      <c r="BX74" s="972">
        <v>1</v>
      </c>
      <c r="BY74" s="26"/>
      <c r="BZ74" s="26"/>
      <c r="CA74" s="831"/>
      <c r="CB74" s="920" t="s">
        <v>3090</v>
      </c>
    </row>
    <row r="75" spans="1:80" ht="60" customHeight="1" x14ac:dyDescent="0.25">
      <c r="A75" s="1047"/>
      <c r="B75" s="1023"/>
      <c r="C75" s="1023" t="s">
        <v>466</v>
      </c>
      <c r="D75" s="681">
        <v>69</v>
      </c>
      <c r="E75" s="14" t="s">
        <v>467</v>
      </c>
      <c r="F75" s="5" t="s">
        <v>468</v>
      </c>
      <c r="G75" s="5" t="s">
        <v>469</v>
      </c>
      <c r="H75" s="5" t="s">
        <v>470</v>
      </c>
      <c r="I75" s="32" t="s">
        <v>471</v>
      </c>
      <c r="J75" s="1038"/>
      <c r="K75" s="1023"/>
      <c r="L75" s="1039"/>
      <c r="M75" s="171" t="s">
        <v>217</v>
      </c>
      <c r="N75" s="425">
        <v>0.5</v>
      </c>
      <c r="O75" s="103">
        <v>0.4</v>
      </c>
      <c r="P75" s="756">
        <v>0.9</v>
      </c>
      <c r="Q75" s="87">
        <f>'2015'!O80</f>
        <v>0</v>
      </c>
      <c r="R75" s="89">
        <f>'2015'!P80</f>
        <v>0</v>
      </c>
      <c r="S75" s="36">
        <f>'2015'!Q80</f>
        <v>0</v>
      </c>
      <c r="T75" s="37">
        <f>'2015'!R80</f>
        <v>0</v>
      </c>
      <c r="U75" s="37">
        <f>'2015'!S80</f>
        <v>0</v>
      </c>
      <c r="V75" s="36">
        <f>'2015'!T80</f>
        <v>0</v>
      </c>
      <c r="W75" s="31" t="str">
        <f>'2015'!U80</f>
        <v>ND</v>
      </c>
      <c r="X75" s="106">
        <v>0.05</v>
      </c>
      <c r="Y75" s="107">
        <v>0.05</v>
      </c>
      <c r="Z75" s="115">
        <f>'2016'!P80</f>
        <v>1</v>
      </c>
      <c r="AA75" s="37">
        <f>'2016'!Q80</f>
        <v>0</v>
      </c>
      <c r="AB75" s="37">
        <f>'2016'!R80</f>
        <v>0</v>
      </c>
      <c r="AC75" s="115">
        <f>'2016'!S80</f>
        <v>0</v>
      </c>
      <c r="AD75" s="31" t="str">
        <f>'2016'!T80</f>
        <v xml:space="preserve">A traves de los consejos municipales de mujeres se vienen Incentivando la participación en la consturccion de paz de sus territorios </v>
      </c>
      <c r="AE75" s="106">
        <v>0.05</v>
      </c>
      <c r="AF75" s="671">
        <v>0.05</v>
      </c>
      <c r="AG75" s="115">
        <f>'2017'!P80</f>
        <v>1</v>
      </c>
      <c r="AH75" s="37">
        <f>'2017'!Q80</f>
        <v>0</v>
      </c>
      <c r="AI75" s="37">
        <f>'2017'!R80</f>
        <v>0</v>
      </c>
      <c r="AJ75" s="115">
        <f>'2017'!S80</f>
        <v>0</v>
      </c>
      <c r="AK75" s="31" t="str">
        <f>'2017'!T80</f>
        <v xml:space="preserve">Equidad de genero y mujer, a traves de los consejos municipales de mujeres se vienen Incentivando la participación en la consturccion de paz de sus territorios </v>
      </c>
      <c r="AL75" s="106">
        <f>'2018'!N80</f>
        <v>0</v>
      </c>
      <c r="AM75" s="107">
        <f>'2018'!O80</f>
        <v>0</v>
      </c>
      <c r="AN75" s="115">
        <f>'2018'!P80</f>
        <v>0</v>
      </c>
      <c r="AO75" s="37">
        <f>'2018'!Q80</f>
        <v>0</v>
      </c>
      <c r="AP75" s="37">
        <f>'2018'!R80</f>
        <v>0</v>
      </c>
      <c r="AQ75" s="206">
        <f>'2018'!S80</f>
        <v>0</v>
      </c>
      <c r="AR75" s="31">
        <f>'2018'!AB80</f>
        <v>0</v>
      </c>
      <c r="AS75" s="106">
        <v>0.05</v>
      </c>
      <c r="AT75" s="107">
        <v>7.0000000000000001E-3</v>
      </c>
      <c r="AU75" s="115">
        <f>'2019'!P80</f>
        <v>0.7</v>
      </c>
      <c r="AV75" s="37">
        <f>'2019'!Q80</f>
        <v>0</v>
      </c>
      <c r="AW75" s="37">
        <f>'2019'!R80</f>
        <v>0</v>
      </c>
      <c r="AX75" s="115" t="e">
        <f>'2019'!#REF!</f>
        <v>#REF!</v>
      </c>
      <c r="AY75" s="359" t="str">
        <f>'2019'!S80</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5" s="358">
        <f>'2020'!N80</f>
        <v>0</v>
      </c>
      <c r="BA75" s="358">
        <f>'2020'!O80</f>
        <v>0</v>
      </c>
      <c r="BB75" s="206">
        <f>'2020'!P80</f>
        <v>0</v>
      </c>
      <c r="BC75" s="369">
        <f>'2020'!Q80</f>
        <v>0</v>
      </c>
      <c r="BD75" s="369">
        <f>'2020'!R80</f>
        <v>0</v>
      </c>
      <c r="BE75" s="206">
        <f>'2020'!S80</f>
        <v>0</v>
      </c>
      <c r="BF75" s="363" t="s">
        <v>1420</v>
      </c>
      <c r="BG75" s="472">
        <v>12</v>
      </c>
      <c r="BH75" s="495">
        <v>12</v>
      </c>
      <c r="BI75" s="479">
        <v>1</v>
      </c>
      <c r="BJ75" s="600">
        <v>4500000</v>
      </c>
      <c r="BK75" s="561" t="s">
        <v>1911</v>
      </c>
      <c r="BL75" s="479">
        <v>0.66</v>
      </c>
      <c r="BM75" s="709" t="s">
        <v>2646</v>
      </c>
      <c r="BN75" s="713">
        <v>12</v>
      </c>
      <c r="BO75" s="720">
        <v>25</v>
      </c>
      <c r="BP75" s="479">
        <v>1</v>
      </c>
      <c r="BQ75" s="736" t="s">
        <v>1911</v>
      </c>
      <c r="BR75" s="730">
        <v>3150000</v>
      </c>
      <c r="BS75" s="479">
        <v>1</v>
      </c>
      <c r="BT75" s="709" t="s">
        <v>2823</v>
      </c>
      <c r="BU75" s="26"/>
      <c r="BV75" s="921">
        <v>12</v>
      </c>
      <c r="BW75" s="940">
        <v>0</v>
      </c>
      <c r="BX75" s="927">
        <v>0</v>
      </c>
      <c r="BY75" s="26"/>
      <c r="BZ75" s="26"/>
      <c r="CA75" s="831"/>
      <c r="CB75" s="990" t="s">
        <v>3132</v>
      </c>
    </row>
    <row r="76" spans="1:80" ht="60" customHeight="1" x14ac:dyDescent="0.25">
      <c r="A76" s="1047"/>
      <c r="B76" s="1023"/>
      <c r="C76" s="1023"/>
      <c r="D76" s="681">
        <v>70</v>
      </c>
      <c r="E76" s="918" t="s">
        <v>472</v>
      </c>
      <c r="F76" s="12" t="s">
        <v>473</v>
      </c>
      <c r="G76" s="12" t="s">
        <v>474</v>
      </c>
      <c r="H76" s="12" t="s">
        <v>475</v>
      </c>
      <c r="I76" s="52" t="s">
        <v>476</v>
      </c>
      <c r="J76" s="1038"/>
      <c r="K76" s="1023"/>
      <c r="L76" s="1039"/>
      <c r="M76" s="171" t="s">
        <v>217</v>
      </c>
      <c r="N76" s="425">
        <v>0.8</v>
      </c>
      <c r="O76" s="103">
        <v>1</v>
      </c>
      <c r="P76" s="756">
        <v>1</v>
      </c>
      <c r="Q76" s="87">
        <f>'2015'!O81</f>
        <v>0</v>
      </c>
      <c r="R76" s="89">
        <f>'2015'!P81</f>
        <v>0</v>
      </c>
      <c r="S76" s="36">
        <f>'2015'!Q81</f>
        <v>0</v>
      </c>
      <c r="T76" s="37">
        <f>'2015'!R81</f>
        <v>0</v>
      </c>
      <c r="U76" s="37">
        <f>'2015'!S81</f>
        <v>0</v>
      </c>
      <c r="V76" s="36">
        <f>'2015'!T81</f>
        <v>0</v>
      </c>
      <c r="W76" s="31" t="str">
        <f>'2015'!U81</f>
        <v>ND</v>
      </c>
      <c r="X76" s="106">
        <f>'2016'!N81</f>
        <v>0.08</v>
      </c>
      <c r="Y76" s="107">
        <f>'2016'!O81</f>
        <v>0.08</v>
      </c>
      <c r="Z76" s="115">
        <f>'2016'!P81</f>
        <v>1</v>
      </c>
      <c r="AA76" s="37">
        <f>'2016'!Q81</f>
        <v>19000000</v>
      </c>
      <c r="AB76" s="37">
        <f>'2016'!R81</f>
        <v>19000000</v>
      </c>
      <c r="AC76" s="115">
        <f>'2016'!S81</f>
        <v>1</v>
      </c>
      <c r="AD76" s="31" t="str">
        <f>'2016'!T81</f>
        <v>documentacion y socializacion de la experiencia de teatro de accion social, movimiento de mujeres por la vida cardumen</v>
      </c>
      <c r="AE76" s="106">
        <f>'2017'!N81</f>
        <v>0.08</v>
      </c>
      <c r="AF76" s="107">
        <f>'2017'!O81</f>
        <v>0.01</v>
      </c>
      <c r="AG76" s="115">
        <f>'2017'!P81</f>
        <v>0.125</v>
      </c>
      <c r="AH76" s="37">
        <f>'2017'!Q81</f>
        <v>0</v>
      </c>
      <c r="AI76" s="37">
        <f>'2017'!R81</f>
        <v>0</v>
      </c>
      <c r="AJ76" s="115">
        <f>'2017'!S81</f>
        <v>0</v>
      </c>
      <c r="AK76" s="31" t="str">
        <f>'2017'!T81</f>
        <v xml:space="preserve">La jefatura de equidad de genero y mujer reporta que esta accion se encuentra en fase de ejecución </v>
      </c>
      <c r="AL76" s="106">
        <f>'2018'!N81</f>
        <v>0</v>
      </c>
      <c r="AM76" s="107">
        <f>'2018'!O81</f>
        <v>0</v>
      </c>
      <c r="AN76" s="115">
        <f>'2018'!P81</f>
        <v>0</v>
      </c>
      <c r="AO76" s="37">
        <f>'2018'!Q81</f>
        <v>0</v>
      </c>
      <c r="AP76" s="37">
        <f>'2018'!R81</f>
        <v>0</v>
      </c>
      <c r="AQ76" s="206">
        <f>'2018'!S81</f>
        <v>0</v>
      </c>
      <c r="AR76" s="31">
        <f>'2018'!AB81</f>
        <v>0</v>
      </c>
      <c r="AS76" s="106">
        <v>0.08</v>
      </c>
      <c r="AT76" s="107">
        <v>0.05</v>
      </c>
      <c r="AU76" s="115">
        <f>'2019'!P81</f>
        <v>0.7</v>
      </c>
      <c r="AV76" s="37">
        <f>'2019'!Q81</f>
        <v>0</v>
      </c>
      <c r="AW76" s="37">
        <f>'2019'!R81</f>
        <v>0</v>
      </c>
      <c r="AX76" s="115" t="e">
        <f>'2019'!#REF!</f>
        <v>#REF!</v>
      </c>
      <c r="AY76" s="359" t="str">
        <f>'2019'!S81</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6" s="358">
        <f>'2020'!N81</f>
        <v>0</v>
      </c>
      <c r="BA76" s="358">
        <f>'2020'!O81</f>
        <v>0</v>
      </c>
      <c r="BB76" s="206">
        <f>'2020'!P81</f>
        <v>0</v>
      </c>
      <c r="BC76" s="369">
        <f>'2020'!Q81</f>
        <v>0</v>
      </c>
      <c r="BD76" s="369">
        <f>'2020'!R81</f>
        <v>0</v>
      </c>
      <c r="BE76" s="206">
        <f>'2020'!S81</f>
        <v>0</v>
      </c>
      <c r="BF76" s="363" t="s">
        <v>1420</v>
      </c>
      <c r="BG76" s="472">
        <v>2</v>
      </c>
      <c r="BH76" s="495">
        <v>7</v>
      </c>
      <c r="BI76" s="479">
        <v>1</v>
      </c>
      <c r="BJ76" s="713" t="s">
        <v>1371</v>
      </c>
      <c r="BK76" s="501" t="s">
        <v>2600</v>
      </c>
      <c r="BL76" s="479">
        <v>1</v>
      </c>
      <c r="BM76" s="709" t="s">
        <v>2647</v>
      </c>
      <c r="BN76" s="713">
        <v>2</v>
      </c>
      <c r="BO76" s="720">
        <v>8</v>
      </c>
      <c r="BP76" s="479">
        <v>1.75</v>
      </c>
      <c r="BQ76" s="730">
        <v>0</v>
      </c>
      <c r="BR76" s="735">
        <v>500000</v>
      </c>
      <c r="BS76" s="479">
        <v>1</v>
      </c>
      <c r="BT76" s="709" t="s">
        <v>2877</v>
      </c>
      <c r="BU76" s="26"/>
      <c r="BV76" s="921">
        <v>1</v>
      </c>
      <c r="BW76" s="940">
        <v>1</v>
      </c>
      <c r="BX76" s="910">
        <v>1</v>
      </c>
      <c r="BY76" s="26"/>
      <c r="BZ76" s="26"/>
      <c r="CA76" s="831"/>
      <c r="CB76" s="920" t="s">
        <v>2988</v>
      </c>
    </row>
    <row r="77" spans="1:80" ht="60" customHeight="1" x14ac:dyDescent="0.25">
      <c r="A77" s="1047"/>
      <c r="B77" s="1023"/>
      <c r="C77" s="1023"/>
      <c r="D77" s="681">
        <v>71</v>
      </c>
      <c r="E77" s="918" t="s">
        <v>477</v>
      </c>
      <c r="F77" s="12" t="s">
        <v>478</v>
      </c>
      <c r="G77" s="12" t="s">
        <v>479</v>
      </c>
      <c r="H77" s="12" t="s">
        <v>480</v>
      </c>
      <c r="I77" s="52" t="s">
        <v>481</v>
      </c>
      <c r="J77" s="42" t="s">
        <v>385</v>
      </c>
      <c r="K77" s="12" t="s">
        <v>386</v>
      </c>
      <c r="L77" s="17">
        <v>219</v>
      </c>
      <c r="M77" s="171" t="s">
        <v>482</v>
      </c>
      <c r="N77" s="425">
        <v>0.8</v>
      </c>
      <c r="O77" s="103">
        <v>1</v>
      </c>
      <c r="P77" s="355">
        <v>1</v>
      </c>
      <c r="Q77" s="87">
        <f>'2015'!O82</f>
        <v>0</v>
      </c>
      <c r="R77" s="89">
        <f>'2015'!P82</f>
        <v>0</v>
      </c>
      <c r="S77" s="36">
        <f>'2015'!Q82</f>
        <v>0</v>
      </c>
      <c r="T77" s="37">
        <f>'2015'!R82</f>
        <v>0</v>
      </c>
      <c r="U77" s="37">
        <f>'2015'!S82</f>
        <v>0</v>
      </c>
      <c r="V77" s="36">
        <f>'2015'!T82</f>
        <v>0</v>
      </c>
      <c r="W77" s="31" t="str">
        <f>'2015'!U82</f>
        <v>ND</v>
      </c>
      <c r="X77" s="106">
        <f>'2016'!N82</f>
        <v>0.08</v>
      </c>
      <c r="Y77" s="107">
        <f>'2016'!O82</f>
        <v>0.08</v>
      </c>
      <c r="Z77" s="115">
        <f>'2016'!P82</f>
        <v>1</v>
      </c>
      <c r="AA77" s="37">
        <f>'2016'!Q82</f>
        <v>0</v>
      </c>
      <c r="AB77" s="37">
        <f>'2016'!R82</f>
        <v>0</v>
      </c>
      <c r="AC77" s="115">
        <f>'2016'!S82</f>
        <v>0</v>
      </c>
      <c r="AD77" s="31" t="str">
        <f>'2016'!T82</f>
        <v>Se realizo acompañamiento desde la jefatura de la mujer a un grupo de mujeres quienes  fueron convocadaspor la ACR</v>
      </c>
      <c r="AE77" s="106">
        <f>'2017'!N82</f>
        <v>0.08</v>
      </c>
      <c r="AF77" s="107">
        <f>'2017'!O82</f>
        <v>0.08</v>
      </c>
      <c r="AG77" s="115">
        <f>'2017'!P82</f>
        <v>1</v>
      </c>
      <c r="AH77" s="37">
        <f>'2017'!Q82</f>
        <v>160719971</v>
      </c>
      <c r="AI77" s="37">
        <f>'2017'!R82</f>
        <v>160719971</v>
      </c>
      <c r="AJ77" s="115">
        <f>'2017'!S82</f>
        <v>1</v>
      </c>
      <c r="AK77" s="31" t="str">
        <f>'2017'!T82</f>
        <v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77" s="106">
        <f>'2018'!N82</f>
        <v>12</v>
      </c>
      <c r="AM77" s="107">
        <f>'2018'!O82</f>
        <v>8</v>
      </c>
      <c r="AN77" s="115">
        <f>'2018'!P82</f>
        <v>0.66666666666666663</v>
      </c>
      <c r="AO77" s="37">
        <f>'2018'!Q82</f>
        <v>210000000</v>
      </c>
      <c r="AP77" s="37">
        <f>'2018'!R82</f>
        <v>68175000</v>
      </c>
      <c r="AQ77" s="206">
        <f>'2018'!S82</f>
        <v>0.32464285714285712</v>
      </c>
      <c r="AR77" s="31" t="str">
        <f>'2018'!AB82</f>
        <v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v>
      </c>
      <c r="AS77" s="106">
        <f>'2019'!N82</f>
        <v>0</v>
      </c>
      <c r="AT77" s="107">
        <f>'2019'!O82</f>
        <v>0</v>
      </c>
      <c r="AU77" s="115">
        <f>'2019'!P82</f>
        <v>0</v>
      </c>
      <c r="AV77" s="37">
        <f>'2019'!Q82</f>
        <v>50000000</v>
      </c>
      <c r="AW77" s="37">
        <f>'2019'!R82</f>
        <v>16166000</v>
      </c>
      <c r="AX77" s="115" t="e">
        <f>'2019'!#REF!</f>
        <v>#REF!</v>
      </c>
      <c r="AY77" s="359" t="str">
        <f>'2019'!S82</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77" s="358">
        <f>'2020'!N82</f>
        <v>12</v>
      </c>
      <c r="BA77" s="358">
        <f>'2020'!O82</f>
        <v>8</v>
      </c>
      <c r="BB77" s="206">
        <f>'2020'!P82</f>
        <v>0.66666666666666663</v>
      </c>
      <c r="BC77" s="369">
        <f>'2020'!Q82</f>
        <v>0</v>
      </c>
      <c r="BD77" s="369">
        <f>'2020'!R82</f>
        <v>0</v>
      </c>
      <c r="BE77" s="206">
        <f>'2020'!S82</f>
        <v>0</v>
      </c>
      <c r="BF77" s="363" t="s">
        <v>1420</v>
      </c>
      <c r="BG77" s="690">
        <v>0</v>
      </c>
      <c r="BH77" s="690">
        <v>0</v>
      </c>
      <c r="BI77" s="479">
        <v>0</v>
      </c>
      <c r="BJ77" s="713">
        <v>0</v>
      </c>
      <c r="BK77" s="166">
        <v>0</v>
      </c>
      <c r="BL77" s="479">
        <v>0</v>
      </c>
      <c r="BM77" s="709" t="s">
        <v>2608</v>
      </c>
      <c r="BN77" s="713">
        <v>0</v>
      </c>
      <c r="BO77" s="713">
        <v>0</v>
      </c>
      <c r="BP77" s="479">
        <v>0</v>
      </c>
      <c r="BQ77" s="730">
        <v>0</v>
      </c>
      <c r="BR77" s="730">
        <v>0</v>
      </c>
      <c r="BS77" s="479">
        <v>0</v>
      </c>
      <c r="BT77" s="781" t="s">
        <v>2905</v>
      </c>
      <c r="BU77" s="26"/>
      <c r="BV77" s="824">
        <v>0.8</v>
      </c>
      <c r="BW77" s="924">
        <v>0</v>
      </c>
      <c r="BX77" s="927">
        <v>0</v>
      </c>
      <c r="BY77" s="26"/>
      <c r="BZ77" s="26"/>
      <c r="CA77" s="831"/>
      <c r="CB77" s="990" t="s">
        <v>3133</v>
      </c>
    </row>
    <row r="78" spans="1:80" ht="60" customHeight="1" x14ac:dyDescent="0.25">
      <c r="A78" s="1047"/>
      <c r="B78" s="1023"/>
      <c r="C78" s="1023"/>
      <c r="D78" s="681">
        <v>72</v>
      </c>
      <c r="E78" s="918" t="s">
        <v>483</v>
      </c>
      <c r="F78" s="12" t="s">
        <v>484</v>
      </c>
      <c r="G78" s="12" t="s">
        <v>485</v>
      </c>
      <c r="H78" s="12" t="s">
        <v>486</v>
      </c>
      <c r="I78" s="52" t="s">
        <v>487</v>
      </c>
      <c r="J78" s="42" t="s">
        <v>233</v>
      </c>
      <c r="K78" s="12" t="s">
        <v>234</v>
      </c>
      <c r="L78" s="15">
        <v>197</v>
      </c>
      <c r="M78" s="171" t="s">
        <v>217</v>
      </c>
      <c r="N78" s="425">
        <v>0.95</v>
      </c>
      <c r="O78" s="103">
        <v>1</v>
      </c>
      <c r="P78" s="756">
        <v>1</v>
      </c>
      <c r="Q78" s="87">
        <f>'2015'!O83</f>
        <v>0</v>
      </c>
      <c r="R78" s="89">
        <f>'2015'!P83</f>
        <v>0</v>
      </c>
      <c r="S78" s="36">
        <f>'2015'!Q83</f>
        <v>0</v>
      </c>
      <c r="T78" s="37">
        <f>'2015'!R83</f>
        <v>0</v>
      </c>
      <c r="U78" s="37">
        <f>'2015'!S83</f>
        <v>0</v>
      </c>
      <c r="V78" s="36">
        <f>'2015'!T83</f>
        <v>0</v>
      </c>
      <c r="W78" s="31" t="str">
        <f>'2015'!U83</f>
        <v>ND</v>
      </c>
      <c r="X78" s="106">
        <f>'2016'!N83</f>
        <v>9.5000000000000001E-2</v>
      </c>
      <c r="Y78" s="107">
        <f>'2016'!O83</f>
        <v>0</v>
      </c>
      <c r="Z78" s="115">
        <f>'2016'!P83</f>
        <v>0</v>
      </c>
      <c r="AA78" s="37">
        <f>'2016'!Q83</f>
        <v>0</v>
      </c>
      <c r="AB78" s="37">
        <f>'2016'!R83</f>
        <v>0</v>
      </c>
      <c r="AC78" s="115">
        <f>'2016'!S83</f>
        <v>0</v>
      </c>
      <c r="AD78" s="31" t="str">
        <f>'2016'!T83</f>
        <v>no se tiene informacion disponible</v>
      </c>
      <c r="AE78" s="106">
        <f>'2017'!N83</f>
        <v>9.5000000000000001E-2</v>
      </c>
      <c r="AF78" s="107">
        <f>'2017'!O83</f>
        <v>0</v>
      </c>
      <c r="AG78" s="115">
        <f>'2017'!P83</f>
        <v>0</v>
      </c>
      <c r="AH78" s="37">
        <f>'2017'!Q83</f>
        <v>82000000</v>
      </c>
      <c r="AI78" s="37">
        <f>'2017'!R83</f>
        <v>6570000</v>
      </c>
      <c r="AJ78" s="115">
        <f>'2017'!S83</f>
        <v>8.0121951219512197E-2</v>
      </c>
      <c r="AK78" s="31" t="str">
        <f>'2017'!T83</f>
        <v xml:space="preserve">En la jefatura de equidad de genero y mujer se realizo la convocatoria para la conformacion de la comision de seguimiento nacional a los acuerdos de la habana en el enfoque de Género. </v>
      </c>
      <c r="AL78" s="106">
        <v>9.5000000000000001E-2</v>
      </c>
      <c r="AM78" s="107">
        <f>'2018'!O83</f>
        <v>0.2</v>
      </c>
      <c r="AN78" s="115">
        <f>'2018'!P83</f>
        <v>0.2</v>
      </c>
      <c r="AO78" s="37">
        <f>'2018'!Q83</f>
        <v>69300000</v>
      </c>
      <c r="AP78" s="37">
        <f>'2018'!R83</f>
        <v>59520000</v>
      </c>
      <c r="AQ78" s="206">
        <f>'2018'!S83</f>
        <v>0.8588744588744589</v>
      </c>
      <c r="AR78" s="31" t="str">
        <f>'2018'!AB83</f>
        <v>El Departamento no cuenta con información con respecto a esta acción recomendada.</v>
      </c>
      <c r="AS78" s="106">
        <f>'2019'!N83</f>
        <v>0</v>
      </c>
      <c r="AT78" s="107">
        <f>'2019'!O83</f>
        <v>0</v>
      </c>
      <c r="AU78" s="115">
        <f>'2019'!P83</f>
        <v>0</v>
      </c>
      <c r="AV78" s="37" t="str">
        <f>'2019'!Q83</f>
        <v>N/A</v>
      </c>
      <c r="AW78" s="37" t="str">
        <f>'2019'!R83</f>
        <v>N/A</v>
      </c>
      <c r="AX78" s="115" t="e">
        <f>'2019'!#REF!</f>
        <v>#REF!</v>
      </c>
      <c r="AY78" s="359" t="str">
        <f>'2019'!S83</f>
        <v>El Departamento no cuenta con información con respecto a esta acción recomendada.</v>
      </c>
      <c r="AZ78" s="358">
        <f>'2020'!N83</f>
        <v>1</v>
      </c>
      <c r="BA78" s="358">
        <f>'2020'!O83</f>
        <v>0.2</v>
      </c>
      <c r="BB78" s="206">
        <f>'2020'!P83</f>
        <v>0.2</v>
      </c>
      <c r="BC78" s="369">
        <f>'2020'!Q83</f>
        <v>0</v>
      </c>
      <c r="BD78" s="369">
        <f>'2020'!R83</f>
        <v>0</v>
      </c>
      <c r="BE78" s="206">
        <f>'2020'!S83</f>
        <v>0</v>
      </c>
      <c r="BF78" s="363" t="s">
        <v>1420</v>
      </c>
      <c r="BG78" s="472">
        <v>1</v>
      </c>
      <c r="BH78" s="495">
        <v>1</v>
      </c>
      <c r="BI78" s="479">
        <v>1</v>
      </c>
      <c r="BJ78" s="603">
        <v>29855000</v>
      </c>
      <c r="BK78" s="603">
        <v>29855000</v>
      </c>
      <c r="BL78" s="479">
        <v>1</v>
      </c>
      <c r="BM78" s="709" t="s">
        <v>2648</v>
      </c>
      <c r="BN78" s="713">
        <v>1</v>
      </c>
      <c r="BO78" s="720">
        <v>14</v>
      </c>
      <c r="BP78" s="479">
        <v>1</v>
      </c>
      <c r="BQ78" s="711" t="s">
        <v>2325</v>
      </c>
      <c r="BR78" s="737">
        <v>2855000</v>
      </c>
      <c r="BS78" s="479">
        <v>0.28999999999999998</v>
      </c>
      <c r="BT78" s="709" t="s">
        <v>2879</v>
      </c>
      <c r="BU78" s="26"/>
      <c r="BV78" s="921">
        <v>1</v>
      </c>
      <c r="BW78" s="940">
        <v>0</v>
      </c>
      <c r="BX78" s="927">
        <v>0</v>
      </c>
      <c r="BY78" s="26"/>
      <c r="BZ78" s="26"/>
      <c r="CA78" s="831"/>
      <c r="CB78" s="990" t="s">
        <v>3134</v>
      </c>
    </row>
    <row r="79" spans="1:80" ht="60" customHeight="1" x14ac:dyDescent="0.25">
      <c r="A79" s="1047"/>
      <c r="B79" s="1023"/>
      <c r="C79" s="1023"/>
      <c r="D79" s="681">
        <v>73</v>
      </c>
      <c r="E79" s="14" t="s">
        <v>488</v>
      </c>
      <c r="F79" s="5" t="s">
        <v>489</v>
      </c>
      <c r="G79" s="5" t="s">
        <v>490</v>
      </c>
      <c r="H79" s="5" t="s">
        <v>491</v>
      </c>
      <c r="I79" s="32" t="s">
        <v>492</v>
      </c>
      <c r="J79" s="65" t="s">
        <v>236</v>
      </c>
      <c r="K79" s="39" t="s">
        <v>493</v>
      </c>
      <c r="L79" s="17">
        <v>86</v>
      </c>
      <c r="M79" s="359" t="s">
        <v>494</v>
      </c>
      <c r="N79" s="425">
        <v>0.9</v>
      </c>
      <c r="O79" s="103">
        <v>1</v>
      </c>
      <c r="P79" s="355">
        <v>1</v>
      </c>
      <c r="Q79" s="87">
        <f>'2015'!O84</f>
        <v>0</v>
      </c>
      <c r="R79" s="89">
        <f>'2015'!P84</f>
        <v>0</v>
      </c>
      <c r="S79" s="36">
        <f>'2015'!Q84</f>
        <v>0</v>
      </c>
      <c r="T79" s="37">
        <f>'2015'!R84</f>
        <v>0</v>
      </c>
      <c r="U79" s="37">
        <f>'2015'!S84</f>
        <v>0</v>
      </c>
      <c r="V79" s="36">
        <f>'2015'!T84</f>
        <v>0</v>
      </c>
      <c r="W79" s="31" t="str">
        <f>'2015'!U84</f>
        <v>ND</v>
      </c>
      <c r="X79" s="106">
        <f>'2016'!N84</f>
        <v>0.09</v>
      </c>
      <c r="Y79" s="107">
        <f>'2016'!O84</f>
        <v>0</v>
      </c>
      <c r="Z79" s="115">
        <f>'2016'!P84</f>
        <v>0</v>
      </c>
      <c r="AA79" s="37">
        <f>'2016'!Q84</f>
        <v>0</v>
      </c>
      <c r="AB79" s="37">
        <f>'2016'!R84</f>
        <v>0</v>
      </c>
      <c r="AC79" s="115">
        <f>'2016'!S84</f>
        <v>0</v>
      </c>
      <c r="AD79" s="31" t="str">
        <f>'2016'!T84</f>
        <v>no se tiene informacion disponible</v>
      </c>
      <c r="AE79" s="106">
        <f>'2017'!N84</f>
        <v>0.09</v>
      </c>
      <c r="AF79" s="107">
        <f>'2017'!O84</f>
        <v>0.09</v>
      </c>
      <c r="AG79" s="115">
        <f>'2017'!P84</f>
        <v>1</v>
      </c>
      <c r="AH79" s="37">
        <f>'2017'!Q84</f>
        <v>46673401</v>
      </c>
      <c r="AI79" s="37">
        <f>'2017'!R84</f>
        <v>0</v>
      </c>
      <c r="AJ79" s="115">
        <f>'2017'!S84</f>
        <v>0</v>
      </c>
      <c r="AK79" s="31" t="str">
        <f>'2017'!T84</f>
        <v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v>
      </c>
      <c r="AL79" s="106">
        <f>'2018'!N84</f>
        <v>26</v>
      </c>
      <c r="AM79" s="107">
        <f>'2018'!O84</f>
        <v>28</v>
      </c>
      <c r="AN79" s="115">
        <f>'2018'!P84</f>
        <v>1.0769230769230769</v>
      </c>
      <c r="AO79" s="37" t="str">
        <f>'2018'!Q84</f>
        <v>-</v>
      </c>
      <c r="AP79" s="37" t="str">
        <f>'2018'!R84</f>
        <v>-</v>
      </c>
      <c r="AQ79" s="206" t="e">
        <f>'2018'!S84</f>
        <v>#VALUE!</v>
      </c>
      <c r="AR79" s="31" t="str">
        <f>'2018'!AB84</f>
        <v>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v>
      </c>
      <c r="AS79" s="106">
        <f>'2019'!N84</f>
        <v>12</v>
      </c>
      <c r="AT79" s="107">
        <f>'2019'!O84</f>
        <v>12</v>
      </c>
      <c r="AU79" s="115">
        <f>'2019'!P84</f>
        <v>0.7</v>
      </c>
      <c r="AV79" s="37">
        <f>'2019'!Q84</f>
        <v>0</v>
      </c>
      <c r="AW79" s="37" t="e">
        <f>'2019'!R84</f>
        <v>#REF!</v>
      </c>
      <c r="AX79" s="115" t="e">
        <f>'2019'!#REF!</f>
        <v>#REF!</v>
      </c>
      <c r="AY79" s="359" t="str">
        <f>'2019'!S84</f>
        <v xml:space="preserve">Según reporte de la Secretaría de Educación departamental, se tiene previsto para el segundo semestre del 2019 la realización de eventos de muestras investigativas y de emprendimiento, lo cual a la fecha se encuentra en proceso de planificación. </v>
      </c>
      <c r="AZ79" s="358">
        <f>'2020'!N84</f>
        <v>26</v>
      </c>
      <c r="BA79" s="358">
        <f>'2020'!O84</f>
        <v>28</v>
      </c>
      <c r="BB79" s="206">
        <f>'2020'!P84</f>
        <v>1.0769230769230769</v>
      </c>
      <c r="BC79" s="369" t="str">
        <f>'2020'!Q84</f>
        <v>-</v>
      </c>
      <c r="BD79" s="369" t="str">
        <f>'2020'!R84</f>
        <v>-</v>
      </c>
      <c r="BE79" s="206">
        <f>'2020'!S84</f>
        <v>0</v>
      </c>
      <c r="BF79" s="363" t="s">
        <v>1420</v>
      </c>
      <c r="BG79" s="604">
        <v>0.09</v>
      </c>
      <c r="BH79" s="472">
        <v>0</v>
      </c>
      <c r="BI79" s="479">
        <v>0</v>
      </c>
      <c r="BJ79" s="713" t="s">
        <v>1079</v>
      </c>
      <c r="BK79" s="473" t="s">
        <v>1079</v>
      </c>
      <c r="BL79" s="479">
        <v>0</v>
      </c>
      <c r="BM79" s="709" t="s">
        <v>2608</v>
      </c>
      <c r="BN79" s="721">
        <v>0.9</v>
      </c>
      <c r="BO79" s="721">
        <v>1</v>
      </c>
      <c r="BP79" s="479">
        <v>1</v>
      </c>
      <c r="BQ79" s="730">
        <v>0</v>
      </c>
      <c r="BR79" s="730">
        <v>0</v>
      </c>
      <c r="BS79" s="479">
        <v>0</v>
      </c>
      <c r="BT79" s="709" t="s">
        <v>2878</v>
      </c>
      <c r="BU79" s="26"/>
      <c r="BV79" s="917">
        <v>0.9</v>
      </c>
      <c r="BW79" s="917">
        <v>0.38</v>
      </c>
      <c r="BX79" s="828">
        <v>0.38</v>
      </c>
      <c r="BY79" s="954">
        <v>9600000</v>
      </c>
      <c r="BZ79" s="954">
        <v>3200000</v>
      </c>
      <c r="CA79" s="479">
        <v>0.22</v>
      </c>
      <c r="CB79" s="920" t="s">
        <v>3091</v>
      </c>
    </row>
    <row r="80" spans="1:80" ht="60" customHeight="1" x14ac:dyDescent="0.25">
      <c r="A80" s="1047" t="s">
        <v>495</v>
      </c>
      <c r="B80" s="1039" t="s">
        <v>496</v>
      </c>
      <c r="C80" s="1023" t="s">
        <v>497</v>
      </c>
      <c r="D80" s="682">
        <v>74</v>
      </c>
      <c r="E80" s="918" t="s">
        <v>498</v>
      </c>
      <c r="F80" s="12" t="s">
        <v>499</v>
      </c>
      <c r="G80" s="12" t="s">
        <v>500</v>
      </c>
      <c r="H80" s="12" t="s">
        <v>501</v>
      </c>
      <c r="I80" s="52" t="s">
        <v>502</v>
      </c>
      <c r="J80" s="42" t="s">
        <v>382</v>
      </c>
      <c r="K80" s="12" t="s">
        <v>383</v>
      </c>
      <c r="L80" s="17">
        <v>250</v>
      </c>
      <c r="M80" s="415" t="s">
        <v>384</v>
      </c>
      <c r="N80" s="425">
        <v>0.9</v>
      </c>
      <c r="O80" s="103">
        <v>1</v>
      </c>
      <c r="P80" s="355">
        <v>1</v>
      </c>
      <c r="Q80" s="87">
        <f>'2015'!O85</f>
        <v>0</v>
      </c>
      <c r="R80" s="89">
        <f>'2015'!P85</f>
        <v>0</v>
      </c>
      <c r="S80" s="36">
        <f>'2015'!Q85</f>
        <v>0</v>
      </c>
      <c r="T80" s="37">
        <f>'2015'!R85</f>
        <v>0</v>
      </c>
      <c r="U80" s="37">
        <f>'2015'!S85</f>
        <v>0</v>
      </c>
      <c r="V80" s="36">
        <f>'2015'!T85</f>
        <v>0</v>
      </c>
      <c r="W80" s="31" t="str">
        <f>'2015'!U85</f>
        <v>ND</v>
      </c>
      <c r="X80" s="106">
        <f>'2016'!N85</f>
        <v>0.09</v>
      </c>
      <c r="Y80" s="107">
        <f>'2016'!O85</f>
        <v>0.09</v>
      </c>
      <c r="Z80" s="115">
        <f>'2016'!P85</f>
        <v>1</v>
      </c>
      <c r="AA80" s="37">
        <f>'2016'!Q85</f>
        <v>0</v>
      </c>
      <c r="AB80" s="37">
        <f>'2016'!R85</f>
        <v>0</v>
      </c>
      <c r="AC80" s="115">
        <f>'2016'!S85</f>
        <v>0</v>
      </c>
      <c r="AD80" s="31" t="str">
        <f>'2016'!T85</f>
        <v xml:space="preserve">se hizo la revision de los criterios de Genero en los planes </v>
      </c>
      <c r="AE80" s="106">
        <f>'2017'!N85</f>
        <v>0.09</v>
      </c>
      <c r="AF80" s="107">
        <f>'2017'!O85</f>
        <v>0.09</v>
      </c>
      <c r="AG80" s="115">
        <f>'2017'!P85</f>
        <v>1</v>
      </c>
      <c r="AH80" s="37">
        <f>'2017'!Q85</f>
        <v>274250000</v>
      </c>
      <c r="AI80" s="37">
        <f>'2017'!R85</f>
        <v>31600000</v>
      </c>
      <c r="AJ80" s="115">
        <f>'2017'!S85</f>
        <v>0.11522333637192343</v>
      </c>
      <c r="AK80" s="31" t="str">
        <f>'2017'!T85</f>
        <v>Secretaria del interior ha generado proyectos con enfoques de diferencia, de genero y de vulnerabilidad.</v>
      </c>
      <c r="AL80" s="106">
        <f>'2018'!N85</f>
        <v>3</v>
      </c>
      <c r="AM80" s="107">
        <f>'2018'!O85</f>
        <v>1</v>
      </c>
      <c r="AN80" s="115">
        <f>'2018'!P85</f>
        <v>0.33333333333333331</v>
      </c>
      <c r="AO80" s="37">
        <f>'2018'!Q85</f>
        <v>358000000</v>
      </c>
      <c r="AP80" s="37">
        <f>'2018'!R85</f>
        <v>84490000</v>
      </c>
      <c r="AQ80" s="206">
        <f>'2018'!S85</f>
        <v>0.23600558659217877</v>
      </c>
      <c r="AR80" s="31" t="str">
        <f>'2018'!AB85</f>
        <v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v>
      </c>
      <c r="AS80" s="106">
        <f>'2019'!N85</f>
        <v>12</v>
      </c>
      <c r="AT80" s="107">
        <f>'2019'!O85</f>
        <v>12</v>
      </c>
      <c r="AU80" s="115">
        <f>'2019'!P85</f>
        <v>0.7</v>
      </c>
      <c r="AV80" s="37">
        <f>'2019'!Q85</f>
        <v>8550000</v>
      </c>
      <c r="AW80" s="37">
        <f>'2019'!R85</f>
        <v>8550000</v>
      </c>
      <c r="AX80" s="115" t="e">
        <f>'2019'!#REF!</f>
        <v>#REF!</v>
      </c>
      <c r="AY80" s="359" t="str">
        <f>'2019'!S85</f>
        <v xml:space="preserve">Si bien se tiene el Plan Integral de Seguridad y Convivencia Ciudadana (PISCC),  este incluye como objetivos la prevención en la vulneración de los DDHH,  el enfoque se ha dado en los anteriores indicadores, y se ejecuta a través de las metas ya mencionadas. 
</v>
      </c>
      <c r="AZ80" s="358">
        <f>'2020'!N85</f>
        <v>3</v>
      </c>
      <c r="BA80" s="358">
        <f>'2020'!O85</f>
        <v>1</v>
      </c>
      <c r="BB80" s="206">
        <f>'2020'!P85</f>
        <v>0.33333333333333331</v>
      </c>
      <c r="BC80" s="369">
        <f>'2020'!Q85</f>
        <v>0</v>
      </c>
      <c r="BD80" s="369">
        <f>'2020'!R85</f>
        <v>0</v>
      </c>
      <c r="BE80" s="206">
        <f>'2020'!S85</f>
        <v>0</v>
      </c>
      <c r="BF80" s="363" t="s">
        <v>1420</v>
      </c>
      <c r="BG80" s="690">
        <v>1</v>
      </c>
      <c r="BH80" s="690">
        <v>1</v>
      </c>
      <c r="BI80" s="479">
        <v>1</v>
      </c>
      <c r="BJ80" s="607">
        <v>3855000</v>
      </c>
      <c r="BK80" s="607">
        <v>3855000</v>
      </c>
      <c r="BL80" s="479">
        <v>1</v>
      </c>
      <c r="BM80" s="709" t="s">
        <v>2649</v>
      </c>
      <c r="BN80" s="713">
        <v>1</v>
      </c>
      <c r="BO80" s="713">
        <v>1</v>
      </c>
      <c r="BP80" s="479">
        <v>1</v>
      </c>
      <c r="BQ80" s="730">
        <v>6000000</v>
      </c>
      <c r="BR80" s="730">
        <v>6000000</v>
      </c>
      <c r="BS80" s="479">
        <f>BO80/BN80*1</f>
        <v>1</v>
      </c>
      <c r="BT80" s="709" t="s">
        <v>2880</v>
      </c>
      <c r="BU80" s="26"/>
      <c r="BV80" s="921">
        <v>1</v>
      </c>
      <c r="BW80" s="921">
        <v>1</v>
      </c>
      <c r="BX80" s="925">
        <v>1</v>
      </c>
      <c r="BY80" s="954">
        <v>14400000</v>
      </c>
      <c r="BZ80" s="954">
        <v>14400000</v>
      </c>
      <c r="CA80" s="972">
        <v>1</v>
      </c>
      <c r="CB80" s="920" t="s">
        <v>3092</v>
      </c>
    </row>
    <row r="81" spans="1:80" ht="150" customHeight="1" x14ac:dyDescent="0.25">
      <c r="A81" s="1047"/>
      <c r="B81" s="1039"/>
      <c r="C81" s="1023"/>
      <c r="D81" s="682">
        <v>75</v>
      </c>
      <c r="E81" s="918" t="s">
        <v>503</v>
      </c>
      <c r="F81" s="12" t="s">
        <v>504</v>
      </c>
      <c r="G81" s="12" t="s">
        <v>505</v>
      </c>
      <c r="H81" s="12" t="s">
        <v>506</v>
      </c>
      <c r="I81" s="52" t="s">
        <v>507</v>
      </c>
      <c r="J81" s="42" t="s">
        <v>406</v>
      </c>
      <c r="K81" s="12" t="s">
        <v>407</v>
      </c>
      <c r="L81" s="17">
        <v>231</v>
      </c>
      <c r="M81" s="415" t="s">
        <v>391</v>
      </c>
      <c r="N81" s="426">
        <v>1</v>
      </c>
      <c r="O81" s="346">
        <v>1</v>
      </c>
      <c r="P81" s="668">
        <v>1</v>
      </c>
      <c r="Q81" s="87" t="str">
        <f>'2015'!O86</f>
        <v>Inclusión del enfoque de Derechos Humanos, diferencial y de género en la Política  Pública</v>
      </c>
      <c r="R81" s="89">
        <f>'2015'!P86</f>
        <v>1</v>
      </c>
      <c r="S81" s="36">
        <f>'2015'!Q86</f>
        <v>1</v>
      </c>
      <c r="T81" s="37">
        <f>'2015'!R86</f>
        <v>3832555980</v>
      </c>
      <c r="U81" s="37">
        <f>'2015'!S86</f>
        <v>124766658</v>
      </c>
      <c r="V81" s="36">
        <f>'2015'!T86</f>
        <v>3.2554425467256974E-2</v>
      </c>
      <c r="W81" s="31" t="str">
        <f>'2015'!U86</f>
        <v>Desde la secretaria del interior se formulò e implementó la politica integral de seguridad y convivencia ciudadana.</v>
      </c>
      <c r="X81" s="106">
        <f>'2016'!N86</f>
        <v>0.1</v>
      </c>
      <c r="Y81" s="107">
        <f>'2016'!O86</f>
        <v>0.1</v>
      </c>
      <c r="Z81" s="115">
        <f>'2016'!P86</f>
        <v>1</v>
      </c>
      <c r="AA81" s="37">
        <f>'2016'!Q86</f>
        <v>0</v>
      </c>
      <c r="AB81" s="37">
        <f>'2016'!R86</f>
        <v>0</v>
      </c>
      <c r="AC81" s="115">
        <f>'2016'!S86</f>
        <v>0</v>
      </c>
      <c r="AD81" s="31" t="str">
        <f>'2016'!T86</f>
        <v>Desde la secretaria del interior se formulò e implementó la politica integral de seguridad y convivencia ciudadana.</v>
      </c>
      <c r="AE81" s="106">
        <f>'2017'!N86</f>
        <v>0.1</v>
      </c>
      <c r="AF81" s="107">
        <f>'2017'!O86</f>
        <v>0.1</v>
      </c>
      <c r="AG81" s="115">
        <f>'2017'!P86</f>
        <v>1</v>
      </c>
      <c r="AH81" s="37">
        <f>'2017'!Q86</f>
        <v>3090000</v>
      </c>
      <c r="AI81" s="37">
        <f>'2017'!R86</f>
        <v>3090000</v>
      </c>
      <c r="AJ81" s="115">
        <f>'2017'!S86</f>
        <v>1</v>
      </c>
      <c r="AK81" s="31" t="str">
        <f>'2017'!T86</f>
        <v>Desde la secretaria del interior se formulò e implementó la politica integral de seguridad y convivencia ciudadana.</v>
      </c>
      <c r="AL81" s="106">
        <f>'2018'!N86</f>
        <v>1</v>
      </c>
      <c r="AM81" s="107">
        <f>'2018'!O86</f>
        <v>0.15</v>
      </c>
      <c r="AN81" s="115">
        <f>'2018'!P86</f>
        <v>0.15</v>
      </c>
      <c r="AO81" s="37">
        <f>'2018'!Q86</f>
        <v>7250000</v>
      </c>
      <c r="AP81" s="37">
        <f>'2018'!R86</f>
        <v>1500000</v>
      </c>
      <c r="AQ81" s="206">
        <f>'2018'!S86</f>
        <v>0.20689655172413793</v>
      </c>
      <c r="AR81" s="31" t="str">
        <f>'2018'!AB86</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81" s="106">
        <f>'2019'!N86</f>
        <v>1</v>
      </c>
      <c r="AT81" s="107">
        <f>'2019'!O86</f>
        <v>1</v>
      </c>
      <c r="AU81" s="115">
        <f>'2019'!P86</f>
        <v>0.8</v>
      </c>
      <c r="AV81" s="37">
        <f>'2019'!Q86</f>
        <v>6000000</v>
      </c>
      <c r="AW81" s="37">
        <f>'2019'!R86</f>
        <v>2750000</v>
      </c>
      <c r="AX81" s="115" t="e">
        <f>'2019'!#REF!</f>
        <v>#REF!</v>
      </c>
      <c r="AY81" s="359" t="str">
        <f>'2019'!S86</f>
        <v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v>
      </c>
      <c r="AZ81" s="358">
        <f>'2020'!N86</f>
        <v>1</v>
      </c>
      <c r="BA81" s="358">
        <f>'2020'!O86</f>
        <v>0.15</v>
      </c>
      <c r="BB81" s="206">
        <f>'2020'!P86</f>
        <v>0.15</v>
      </c>
      <c r="BC81" s="369">
        <f>'2020'!Q86</f>
        <v>0</v>
      </c>
      <c r="BD81" s="369">
        <f>'2020'!R86</f>
        <v>0</v>
      </c>
      <c r="BE81" s="206">
        <f>'2020'!S86</f>
        <v>0</v>
      </c>
      <c r="BF81" s="363" t="s">
        <v>1420</v>
      </c>
      <c r="BG81" s="472">
        <v>12</v>
      </c>
      <c r="BH81" s="495">
        <v>12</v>
      </c>
      <c r="BI81" s="479">
        <v>1</v>
      </c>
      <c r="BJ81" s="458">
        <v>2855000</v>
      </c>
      <c r="BK81" s="458">
        <v>2855000</v>
      </c>
      <c r="BL81" s="479">
        <v>1</v>
      </c>
      <c r="BM81" s="709" t="s">
        <v>2650</v>
      </c>
      <c r="BN81" s="713">
        <v>12</v>
      </c>
      <c r="BO81" s="720">
        <v>13</v>
      </c>
      <c r="BP81" s="479">
        <v>1</v>
      </c>
      <c r="BQ81" s="728">
        <v>3000000</v>
      </c>
      <c r="BR81" s="728">
        <v>5885000</v>
      </c>
      <c r="BS81" s="479">
        <v>1</v>
      </c>
      <c r="BT81" s="709" t="s">
        <v>2881</v>
      </c>
      <c r="BU81" s="710" t="s">
        <v>1397</v>
      </c>
      <c r="BV81" s="918">
        <v>1</v>
      </c>
      <c r="BW81" s="940">
        <v>0</v>
      </c>
      <c r="BX81" s="927">
        <v>0</v>
      </c>
      <c r="BY81" s="26"/>
      <c r="BZ81" s="26"/>
      <c r="CA81" s="831"/>
      <c r="CB81" s="920" t="s">
        <v>2963</v>
      </c>
    </row>
    <row r="82" spans="1:80" ht="60" customHeight="1" x14ac:dyDescent="0.25">
      <c r="A82" s="1047"/>
      <c r="B82" s="1039"/>
      <c r="C82" s="1023"/>
      <c r="D82" s="682">
        <v>76</v>
      </c>
      <c r="E82" s="918" t="s">
        <v>508</v>
      </c>
      <c r="F82" s="12" t="s">
        <v>509</v>
      </c>
      <c r="G82" s="12" t="s">
        <v>510</v>
      </c>
      <c r="H82" s="12" t="s">
        <v>511</v>
      </c>
      <c r="I82" s="85" t="s">
        <v>512</v>
      </c>
      <c r="J82" s="42" t="s">
        <v>389</v>
      </c>
      <c r="K82" s="12" t="s">
        <v>390</v>
      </c>
      <c r="L82" s="17">
        <v>232</v>
      </c>
      <c r="M82" s="415" t="s">
        <v>391</v>
      </c>
      <c r="N82" s="426">
        <v>2</v>
      </c>
      <c r="O82" s="918">
        <v>2</v>
      </c>
      <c r="P82" s="355">
        <v>1</v>
      </c>
      <c r="Q82" s="87">
        <f>'2015'!O87</f>
        <v>0</v>
      </c>
      <c r="R82" s="89">
        <f>'2015'!P87</f>
        <v>0</v>
      </c>
      <c r="S82" s="36">
        <f>'2015'!Q87</f>
        <v>0</v>
      </c>
      <c r="T82" s="37">
        <f>'2015'!R87</f>
        <v>0</v>
      </c>
      <c r="U82" s="37">
        <f>'2015'!S87</f>
        <v>0</v>
      </c>
      <c r="V82" s="36">
        <f>'2015'!T87</f>
        <v>0</v>
      </c>
      <c r="W82" s="31" t="str">
        <f>'2015'!U87</f>
        <v>ND</v>
      </c>
      <c r="X82" s="106">
        <f>'2016'!N87</f>
        <v>0.1</v>
      </c>
      <c r="Y82" s="107">
        <f>'2016'!O87</f>
        <v>0</v>
      </c>
      <c r="Z82" s="115">
        <f>'2016'!P87</f>
        <v>0</v>
      </c>
      <c r="AA82" s="37">
        <f>'2016'!Q87</f>
        <v>0</v>
      </c>
      <c r="AB82" s="37">
        <f>'2016'!R87</f>
        <v>0</v>
      </c>
      <c r="AC82" s="115">
        <f>'2016'!S87</f>
        <v>0</v>
      </c>
      <c r="AD82" s="31" t="str">
        <f>'2016'!T87</f>
        <v>No se ha implementado</v>
      </c>
      <c r="AE82" s="106">
        <f>'2017'!N87</f>
        <v>0.1</v>
      </c>
      <c r="AF82" s="107">
        <f>'2017'!O87</f>
        <v>0.1</v>
      </c>
      <c r="AG82" s="115">
        <f>'2017'!P87</f>
        <v>1</v>
      </c>
      <c r="AH82" s="37">
        <f>'2017'!Q87</f>
        <v>18952000</v>
      </c>
      <c r="AI82" s="37">
        <f>'2017'!R87</f>
        <v>8952000</v>
      </c>
      <c r="AJ82" s="115">
        <f>'2017'!S87</f>
        <v>0.47235120303925709</v>
      </c>
      <c r="AK82" s="31" t="str">
        <f>'2017'!T87</f>
        <v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v>
      </c>
      <c r="AL82" s="106">
        <f>'2018'!N87</f>
        <v>12</v>
      </c>
      <c r="AM82" s="107">
        <f>'2018'!O87</f>
        <v>3</v>
      </c>
      <c r="AN82" s="115">
        <f>'2018'!P87</f>
        <v>0.25</v>
      </c>
      <c r="AO82" s="37">
        <f>'2018'!Q87</f>
        <v>23800000</v>
      </c>
      <c r="AP82" s="37">
        <f>'2018'!R87</f>
        <v>750000</v>
      </c>
      <c r="AQ82" s="206">
        <f>'2018'!S87</f>
        <v>3.1512605042016806E-2</v>
      </c>
      <c r="AR82" s="31" t="str">
        <f>'2018'!AB87</f>
        <v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v>
      </c>
      <c r="AS82" s="106">
        <f>'2019'!N87</f>
        <v>1</v>
      </c>
      <c r="AT82" s="107">
        <f>'2019'!O87</f>
        <v>1</v>
      </c>
      <c r="AU82" s="115">
        <f>'2019'!P87</f>
        <v>0.7</v>
      </c>
      <c r="AV82" s="37">
        <f>'2019'!Q87</f>
        <v>40000000</v>
      </c>
      <c r="AW82" s="37">
        <f>'2019'!R87</f>
        <v>3848000</v>
      </c>
      <c r="AX82" s="115" t="e">
        <f>'2019'!#REF!</f>
        <v>#REF!</v>
      </c>
      <c r="AY82" s="359" t="str">
        <f>'2019'!S87</f>
        <v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v>
      </c>
      <c r="AZ82" s="358">
        <f>'2020'!N87</f>
        <v>12</v>
      </c>
      <c r="BA82" s="358">
        <f>'2020'!O87</f>
        <v>3</v>
      </c>
      <c r="BB82" s="206">
        <f>'2020'!P87</f>
        <v>0.25</v>
      </c>
      <c r="BC82" s="369">
        <f>'2020'!Q87</f>
        <v>0</v>
      </c>
      <c r="BD82" s="369">
        <f>'2020'!R87</f>
        <v>0</v>
      </c>
      <c r="BE82" s="206">
        <f>'2020'!S87</f>
        <v>0</v>
      </c>
      <c r="BF82" s="363" t="s">
        <v>1420</v>
      </c>
      <c r="BG82" s="690">
        <v>0</v>
      </c>
      <c r="BH82" s="690">
        <v>0</v>
      </c>
      <c r="BI82" s="479">
        <v>0</v>
      </c>
      <c r="BJ82" s="713">
        <v>0</v>
      </c>
      <c r="BK82" s="473">
        <v>0</v>
      </c>
      <c r="BL82" s="479">
        <v>0</v>
      </c>
      <c r="BM82" s="709" t="s">
        <v>2608</v>
      </c>
      <c r="BN82" s="713">
        <v>0</v>
      </c>
      <c r="BO82" s="713">
        <v>0</v>
      </c>
      <c r="BP82" s="479">
        <v>0</v>
      </c>
      <c r="BQ82" s="730">
        <v>0</v>
      </c>
      <c r="BR82" s="730">
        <v>0</v>
      </c>
      <c r="BS82" s="479">
        <v>0</v>
      </c>
      <c r="BT82" s="38" t="s">
        <v>2905</v>
      </c>
      <c r="BU82" s="26"/>
      <c r="BV82" s="918">
        <v>0</v>
      </c>
      <c r="BW82" s="924">
        <v>0</v>
      </c>
      <c r="BX82" s="927">
        <v>0</v>
      </c>
      <c r="BY82" s="26"/>
      <c r="BZ82" s="26"/>
      <c r="CA82" s="831"/>
      <c r="CB82" s="920" t="s">
        <v>2974</v>
      </c>
    </row>
    <row r="83" spans="1:80" ht="60" customHeight="1" x14ac:dyDescent="0.25">
      <c r="A83" s="1047"/>
      <c r="B83" s="1039"/>
      <c r="C83" s="1023"/>
      <c r="D83" s="682">
        <v>77</v>
      </c>
      <c r="E83" s="918" t="s">
        <v>513</v>
      </c>
      <c r="F83" s="12" t="s">
        <v>514</v>
      </c>
      <c r="G83" s="12" t="s">
        <v>515</v>
      </c>
      <c r="H83" s="12" t="s">
        <v>516</v>
      </c>
      <c r="I83" s="52" t="s">
        <v>517</v>
      </c>
      <c r="J83" s="58" t="s">
        <v>215</v>
      </c>
      <c r="K83" s="26" t="s">
        <v>216</v>
      </c>
      <c r="L83" s="27">
        <v>197</v>
      </c>
      <c r="M83" s="416" t="s">
        <v>217</v>
      </c>
      <c r="N83" s="425">
        <v>0.9</v>
      </c>
      <c r="O83" s="103">
        <v>1</v>
      </c>
      <c r="P83" s="355">
        <v>1</v>
      </c>
      <c r="Q83" s="87">
        <f>'2015'!O88</f>
        <v>0</v>
      </c>
      <c r="R83" s="89">
        <f>'2015'!P88</f>
        <v>0</v>
      </c>
      <c r="S83" s="36">
        <f>'2015'!Q88</f>
        <v>0</v>
      </c>
      <c r="T83" s="37">
        <f>'2015'!R88</f>
        <v>0</v>
      </c>
      <c r="U83" s="37">
        <f>'2015'!S88</f>
        <v>0</v>
      </c>
      <c r="V83" s="36">
        <f>'2015'!T88</f>
        <v>0</v>
      </c>
      <c r="W83" s="31" t="str">
        <f>'2015'!U88</f>
        <v>ND</v>
      </c>
      <c r="X83" s="106">
        <f>'2016'!N88</f>
        <v>0.09</v>
      </c>
      <c r="Y83" s="107">
        <f>'2016'!O88</f>
        <v>0.09</v>
      </c>
      <c r="Z83" s="115">
        <f>'2016'!P88</f>
        <v>1</v>
      </c>
      <c r="AA83" s="37">
        <f>'2016'!Q88</f>
        <v>5000000</v>
      </c>
      <c r="AB83" s="37">
        <f>'2016'!R88</f>
        <v>5000000</v>
      </c>
      <c r="AC83" s="115">
        <f>'2016'!S88</f>
        <v>1</v>
      </c>
      <c r="AD83" s="31" t="str">
        <f>'2016'!T88</f>
        <v>Se diseño 1 campañas para sensibilizar a la sociedad en general para la prevención de la violencia contra las mujeres por medio de afiches, entrega de manillas, separadores</v>
      </c>
      <c r="AE83" s="106">
        <f>'2017'!N88</f>
        <v>0.09</v>
      </c>
      <c r="AF83" s="107">
        <f>'2017'!O88</f>
        <v>0.09</v>
      </c>
      <c r="AG83" s="115">
        <f>'2017'!P88</f>
        <v>1</v>
      </c>
      <c r="AH83" s="37">
        <f>'2017'!Q88</f>
        <v>82000000</v>
      </c>
      <c r="AI83" s="37">
        <f>'2017'!R88</f>
        <v>6570000</v>
      </c>
      <c r="AJ83" s="115">
        <f>'2017'!S88</f>
        <v>8.0121951219512197E-2</v>
      </c>
      <c r="AK83" s="31" t="str">
        <f>'2017'!T88</f>
        <v>Jefatura de mujer y equidad en diferetes fechas se realizaron campañas de sensibilizacion para la prevencion de la violencia</v>
      </c>
      <c r="AL83" s="106">
        <f>'2018'!N88</f>
        <v>1</v>
      </c>
      <c r="AM83" s="107">
        <f>'2018'!O88</f>
        <v>0.2</v>
      </c>
      <c r="AN83" s="115">
        <f>'2018'!P88</f>
        <v>0.2</v>
      </c>
      <c r="AO83" s="37">
        <f>'2018'!Q88</f>
        <v>69300000</v>
      </c>
      <c r="AP83" s="37">
        <f>'2018'!R88</f>
        <v>59520000</v>
      </c>
      <c r="AQ83" s="206">
        <f>'2018'!S88</f>
        <v>0.8588744588744589</v>
      </c>
      <c r="AR83" s="31" t="str">
        <f>'2018'!AB88</f>
        <v>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v>
      </c>
      <c r="AS83" s="106">
        <f>'2019'!N88</f>
        <v>1</v>
      </c>
      <c r="AT83" s="107">
        <f>'2019'!O88</f>
        <v>1</v>
      </c>
      <c r="AU83" s="115">
        <f>'2019'!P88</f>
        <v>0.7</v>
      </c>
      <c r="AV83" s="37">
        <f>'2019'!Q88</f>
        <v>45299000</v>
      </c>
      <c r="AW83" s="37">
        <f>'2019'!R88</f>
        <v>37501000</v>
      </c>
      <c r="AX83" s="115" t="e">
        <f>'2019'!#REF!</f>
        <v>#REF!</v>
      </c>
      <c r="AY83" s="359" t="str">
        <f>'2019'!S88</f>
        <v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v>
      </c>
      <c r="AZ83" s="358">
        <f>'2020'!N88</f>
        <v>1</v>
      </c>
      <c r="BA83" s="358">
        <f>'2020'!O88</f>
        <v>0.2</v>
      </c>
      <c r="BB83" s="206">
        <f>'2020'!P88</f>
        <v>0.2</v>
      </c>
      <c r="BC83" s="369">
        <f>'2020'!Q88</f>
        <v>0</v>
      </c>
      <c r="BD83" s="369">
        <f>'2020'!R88</f>
        <v>0</v>
      </c>
      <c r="BE83" s="206">
        <f>'2020'!S88</f>
        <v>0</v>
      </c>
      <c r="BF83" s="363" t="s">
        <v>1420</v>
      </c>
      <c r="BG83" s="472">
        <v>3</v>
      </c>
      <c r="BH83" s="693">
        <v>3</v>
      </c>
      <c r="BI83" s="479">
        <v>1</v>
      </c>
      <c r="BJ83" s="713">
        <v>0</v>
      </c>
      <c r="BK83" s="501">
        <v>0</v>
      </c>
      <c r="BL83" s="479">
        <v>0</v>
      </c>
      <c r="BM83" s="709"/>
      <c r="BN83" s="721">
        <v>0.9</v>
      </c>
      <c r="BO83" s="773">
        <v>1</v>
      </c>
      <c r="BP83" s="479">
        <v>1</v>
      </c>
      <c r="BQ83" s="730">
        <v>0</v>
      </c>
      <c r="BR83" s="730">
        <v>0</v>
      </c>
      <c r="BS83" s="479">
        <v>0</v>
      </c>
      <c r="BT83" s="709" t="s">
        <v>2882</v>
      </c>
      <c r="BU83" s="26"/>
      <c r="BV83" s="917">
        <v>0.9</v>
      </c>
      <c r="BW83" s="917">
        <v>1</v>
      </c>
      <c r="BX83" s="925">
        <v>1</v>
      </c>
      <c r="BY83" s="975">
        <v>8000000</v>
      </c>
      <c r="BZ83" s="975">
        <v>8000000</v>
      </c>
      <c r="CA83" s="976">
        <v>1</v>
      </c>
      <c r="CB83" s="920" t="s">
        <v>3115</v>
      </c>
    </row>
    <row r="84" spans="1:80" ht="60" customHeight="1" x14ac:dyDescent="0.25">
      <c r="A84" s="1047"/>
      <c r="B84" s="1039"/>
      <c r="C84" s="1023"/>
      <c r="D84" s="682">
        <v>78</v>
      </c>
      <c r="E84" s="918" t="s">
        <v>518</v>
      </c>
      <c r="F84" s="12" t="s">
        <v>519</v>
      </c>
      <c r="G84" s="12" t="s">
        <v>520</v>
      </c>
      <c r="H84" s="12" t="s">
        <v>516</v>
      </c>
      <c r="I84" s="52" t="s">
        <v>521</v>
      </c>
      <c r="J84" s="58" t="s">
        <v>215</v>
      </c>
      <c r="K84" s="26" t="s">
        <v>216</v>
      </c>
      <c r="L84" s="27">
        <v>197</v>
      </c>
      <c r="M84" s="416" t="s">
        <v>217</v>
      </c>
      <c r="N84" s="425">
        <v>0.9</v>
      </c>
      <c r="O84" s="103">
        <v>1</v>
      </c>
      <c r="P84" s="355">
        <v>1</v>
      </c>
      <c r="Q84" s="87">
        <f>'2015'!O89</f>
        <v>0</v>
      </c>
      <c r="R84" s="89">
        <f>'2015'!P89</f>
        <v>0</v>
      </c>
      <c r="S84" s="36">
        <f>'2015'!Q89</f>
        <v>0</v>
      </c>
      <c r="T84" s="37">
        <f>'2015'!R89</f>
        <v>0</v>
      </c>
      <c r="U84" s="37">
        <f>'2015'!S89</f>
        <v>0</v>
      </c>
      <c r="V84" s="36">
        <f>'2015'!T89</f>
        <v>0</v>
      </c>
      <c r="W84" s="31" t="str">
        <f>'2015'!U89</f>
        <v>ND</v>
      </c>
      <c r="X84" s="106">
        <f>'2016'!N89</f>
        <v>0.09</v>
      </c>
      <c r="Y84" s="107">
        <f>'2016'!O89</f>
        <v>0.09</v>
      </c>
      <c r="Z84" s="115">
        <f>'2016'!P89</f>
        <v>1</v>
      </c>
      <c r="AA84" s="37">
        <f>'2016'!Q89</f>
        <v>0</v>
      </c>
      <c r="AB84" s="37">
        <f>'2016'!R89</f>
        <v>0</v>
      </c>
      <c r="AC84" s="115">
        <f>'2016'!S89</f>
        <v>0</v>
      </c>
      <c r="AD84" s="31" t="str">
        <f>'2016'!T89</f>
        <v>una campaña de sencibilizaicion contra todo ltipo de violencias contra la mujer</v>
      </c>
      <c r="AE84" s="106">
        <f>'2017'!N89</f>
        <v>0.09</v>
      </c>
      <c r="AF84" s="107">
        <f>'2017'!O89</f>
        <v>6.4000000000000001E-2</v>
      </c>
      <c r="AG84" s="115">
        <f>'2017'!P89</f>
        <v>0.71111111111111114</v>
      </c>
      <c r="AH84" s="37">
        <f>'2017'!Q89</f>
        <v>0</v>
      </c>
      <c r="AI84" s="37">
        <f>'2017'!R89</f>
        <v>0</v>
      </c>
      <c r="AJ84" s="115">
        <f>'2017'!S89</f>
        <v>0</v>
      </c>
      <c r="AK84" s="31" t="str">
        <f>'2017'!T89</f>
        <v>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v>
      </c>
      <c r="AL84" s="106">
        <f>'2018'!N89</f>
        <v>0</v>
      </c>
      <c r="AM84" s="107">
        <f>'2018'!O89</f>
        <v>0</v>
      </c>
      <c r="AN84" s="115">
        <f>'2018'!P89</f>
        <v>0</v>
      </c>
      <c r="AO84" s="37">
        <f>'2018'!Q89</f>
        <v>0</v>
      </c>
      <c r="AP84" s="37">
        <f>'2018'!R89</f>
        <v>0</v>
      </c>
      <c r="AQ84" s="206">
        <f>'2018'!S89</f>
        <v>0</v>
      </c>
      <c r="AR84" s="31" t="str">
        <f>'2018'!AB89</f>
        <v>La Secretaría de familia asiste tcnicamente a los municipios en la socializacion de abordaje del enfoque de genero asi como de rutas de atencion para la prevencion de violencias</v>
      </c>
      <c r="AS84" s="106">
        <f>'2019'!N89</f>
        <v>1</v>
      </c>
      <c r="AT84" s="107">
        <f>'2019'!O89</f>
        <v>1</v>
      </c>
      <c r="AU84" s="115">
        <f>'2019'!P89</f>
        <v>0.7</v>
      </c>
      <c r="AV84" s="37">
        <f>'2019'!Q89</f>
        <v>0</v>
      </c>
      <c r="AW84" s="37">
        <f>'2019'!R89</f>
        <v>0</v>
      </c>
      <c r="AX84" s="115" t="e">
        <f>'2019'!#REF!</f>
        <v>#REF!</v>
      </c>
      <c r="AY84" s="359" t="str">
        <f>'2019'!S89</f>
        <v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v>
      </c>
      <c r="AZ84" s="358">
        <f>'2020'!N89</f>
        <v>0</v>
      </c>
      <c r="BA84" s="358">
        <f>'2020'!O89</f>
        <v>0</v>
      </c>
      <c r="BB84" s="206">
        <f>'2020'!P89</f>
        <v>0</v>
      </c>
      <c r="BC84" s="369">
        <f>'2020'!Q89</f>
        <v>0</v>
      </c>
      <c r="BD84" s="369">
        <f>'2020'!R89</f>
        <v>0</v>
      </c>
      <c r="BE84" s="206">
        <f>'2020'!S89</f>
        <v>0</v>
      </c>
      <c r="BF84" s="363" t="s">
        <v>1420</v>
      </c>
      <c r="BG84" s="472">
        <v>1</v>
      </c>
      <c r="BH84" s="693">
        <v>1</v>
      </c>
      <c r="BI84" s="479">
        <v>1</v>
      </c>
      <c r="BJ84" s="713"/>
      <c r="BK84" s="501"/>
      <c r="BL84" s="479">
        <v>0</v>
      </c>
      <c r="BM84" s="709"/>
      <c r="BN84" s="713">
        <v>1</v>
      </c>
      <c r="BO84" s="720">
        <v>1</v>
      </c>
      <c r="BP84" s="479">
        <v>1</v>
      </c>
      <c r="BQ84" s="730">
        <v>3300000</v>
      </c>
      <c r="BR84" s="735">
        <v>267000</v>
      </c>
      <c r="BS84" s="479">
        <v>0.08</v>
      </c>
      <c r="BT84" s="709" t="s">
        <v>2883</v>
      </c>
      <c r="BU84" s="26"/>
      <c r="BV84" s="918">
        <v>1</v>
      </c>
      <c r="BW84" s="918">
        <v>1</v>
      </c>
      <c r="BX84" s="925">
        <v>1</v>
      </c>
      <c r="BY84" s="975">
        <v>2665000</v>
      </c>
      <c r="BZ84" s="975">
        <v>2665000</v>
      </c>
      <c r="CA84" s="976">
        <v>1</v>
      </c>
      <c r="CB84" s="920" t="s">
        <v>3102</v>
      </c>
    </row>
    <row r="85" spans="1:80" ht="60" customHeight="1" x14ac:dyDescent="0.25">
      <c r="A85" s="1047"/>
      <c r="B85" s="1039"/>
      <c r="C85" s="1027" t="s">
        <v>522</v>
      </c>
      <c r="D85" s="682">
        <v>79</v>
      </c>
      <c r="E85" s="918" t="s">
        <v>523</v>
      </c>
      <c r="F85" s="12" t="s">
        <v>524</v>
      </c>
      <c r="G85" s="12" t="s">
        <v>525</v>
      </c>
      <c r="H85" s="12" t="s">
        <v>59</v>
      </c>
      <c r="I85" s="52" t="s">
        <v>521</v>
      </c>
      <c r="J85" s="56" t="s">
        <v>265</v>
      </c>
      <c r="K85" s="16" t="s">
        <v>266</v>
      </c>
      <c r="L85" s="26">
        <v>186</v>
      </c>
      <c r="M85" s="420" t="s">
        <v>526</v>
      </c>
      <c r="N85" s="425">
        <v>0.9</v>
      </c>
      <c r="O85" s="103">
        <v>1</v>
      </c>
      <c r="P85" s="355">
        <v>1</v>
      </c>
      <c r="Q85" s="87">
        <f>'2015'!O90</f>
        <v>0</v>
      </c>
      <c r="R85" s="89">
        <f>'2015'!P90</f>
        <v>0</v>
      </c>
      <c r="S85" s="36">
        <f>'2015'!Q90</f>
        <v>0</v>
      </c>
      <c r="T85" s="37">
        <f>'2015'!R90</f>
        <v>0</v>
      </c>
      <c r="U85" s="37">
        <f>'2015'!S90</f>
        <v>0</v>
      </c>
      <c r="V85" s="36">
        <f>'2015'!T90</f>
        <v>0</v>
      </c>
      <c r="W85" s="31" t="str">
        <f>'2015'!U90</f>
        <v>ND</v>
      </c>
      <c r="X85" s="106">
        <f>'2016'!N90</f>
        <v>0.09</v>
      </c>
      <c r="Y85" s="107">
        <f>'2016'!O90</f>
        <v>0.09</v>
      </c>
      <c r="Z85" s="115">
        <f>'2016'!P90</f>
        <v>1</v>
      </c>
      <c r="AA85" s="37">
        <f>'2016'!Q90</f>
        <v>0</v>
      </c>
      <c r="AB85" s="37">
        <f>'2016'!R90</f>
        <v>0</v>
      </c>
      <c r="AC85" s="115">
        <f>'2016'!S90</f>
        <v>0</v>
      </c>
      <c r="AD85" s="31" t="str">
        <f>'2016'!T90</f>
        <v>El departamento a traves de talento humano y la secretaria de familia han desarrollado diferentes actividades para la prevencion del acoso sexual y laboral en el marco del lugar de trabajo, en virtud del tema de género.</v>
      </c>
      <c r="AE85" s="106">
        <f>'2017'!N90</f>
        <v>0.09</v>
      </c>
      <c r="AF85" s="107">
        <f>'2017'!O90</f>
        <v>0.09</v>
      </c>
      <c r="AG85" s="115">
        <f>'2017'!P90</f>
        <v>1</v>
      </c>
      <c r="AH85" s="37">
        <f>'2017'!Q90</f>
        <v>0</v>
      </c>
      <c r="AI85" s="37">
        <f>'2017'!R90</f>
        <v>0</v>
      </c>
      <c r="AJ85" s="115">
        <f>'2017'!S90</f>
        <v>0</v>
      </c>
      <c r="AK85" s="31" t="str">
        <f>'2017'!T90</f>
        <v>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v>
      </c>
      <c r="AL85" s="106">
        <f>'2018'!N90</f>
        <v>1</v>
      </c>
      <c r="AM85" s="107">
        <f>'2018'!O90</f>
        <v>0.4</v>
      </c>
      <c r="AN85" s="115">
        <f>'2018'!P90</f>
        <v>0.4</v>
      </c>
      <c r="AO85" s="37">
        <f>'2018'!Q90</f>
        <v>56400000</v>
      </c>
      <c r="AP85" s="37">
        <f>'2018'!R90</f>
        <v>56400000</v>
      </c>
      <c r="AQ85" s="206">
        <f>'2018'!S90</f>
        <v>1</v>
      </c>
      <c r="AR85" s="31">
        <f>'2018'!AB90</f>
        <v>0</v>
      </c>
      <c r="AS85" s="106">
        <f>'2019'!N90</f>
        <v>1</v>
      </c>
      <c r="AT85" s="107">
        <f>'2019'!O90</f>
        <v>1</v>
      </c>
      <c r="AU85" s="115">
        <f>'2019'!P90</f>
        <v>0.7</v>
      </c>
      <c r="AV85" s="37">
        <f>'2019'!Q90</f>
        <v>40000000</v>
      </c>
      <c r="AW85" s="37">
        <f>'2019'!R90</f>
        <v>864000</v>
      </c>
      <c r="AX85" s="115" t="e">
        <f>'2019'!#REF!</f>
        <v>#REF!</v>
      </c>
      <c r="AY85" s="359" t="str">
        <f>'2019'!S90</f>
        <v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v>
      </c>
      <c r="AZ85" s="358">
        <f>'2020'!N90</f>
        <v>1</v>
      </c>
      <c r="BA85" s="358">
        <f>'2020'!O90</f>
        <v>0.4</v>
      </c>
      <c r="BB85" s="206">
        <f>'2020'!P90</f>
        <v>0.4</v>
      </c>
      <c r="BC85" s="369">
        <f>'2020'!Q90</f>
        <v>0</v>
      </c>
      <c r="BD85" s="369">
        <f>'2020'!R90</f>
        <v>0</v>
      </c>
      <c r="BE85" s="206">
        <f>'2020'!S90</f>
        <v>0.1</v>
      </c>
      <c r="BF85" s="363" t="s">
        <v>1420</v>
      </c>
      <c r="BG85" s="472">
        <v>0</v>
      </c>
      <c r="BH85" s="693">
        <v>1</v>
      </c>
      <c r="BI85" s="479">
        <v>1</v>
      </c>
      <c r="BJ85" s="713">
        <v>0</v>
      </c>
      <c r="BK85" s="473">
        <v>0</v>
      </c>
      <c r="BL85" s="479">
        <v>0</v>
      </c>
      <c r="BM85" s="709"/>
      <c r="BN85" s="713">
        <v>4</v>
      </c>
      <c r="BO85" s="720">
        <v>4</v>
      </c>
      <c r="BP85" s="479">
        <v>1</v>
      </c>
      <c r="BQ85" s="730">
        <v>6185000</v>
      </c>
      <c r="BR85" s="735">
        <v>1009000</v>
      </c>
      <c r="BS85" s="479">
        <v>0.16</v>
      </c>
      <c r="BT85" s="709" t="s">
        <v>2824</v>
      </c>
      <c r="BU85" s="26"/>
      <c r="BV85" s="824">
        <v>0.9</v>
      </c>
      <c r="BW85" s="824">
        <v>0.9</v>
      </c>
      <c r="BX85" s="925">
        <v>1</v>
      </c>
      <c r="BY85" s="26"/>
      <c r="BZ85" s="26"/>
      <c r="CA85" s="831"/>
      <c r="CB85" s="920" t="s">
        <v>2966</v>
      </c>
    </row>
    <row r="86" spans="1:80" ht="60" customHeight="1" x14ac:dyDescent="0.25">
      <c r="A86" s="1047"/>
      <c r="B86" s="1039"/>
      <c r="C86" s="1027"/>
      <c r="D86" s="682">
        <v>80</v>
      </c>
      <c r="E86" s="918" t="s">
        <v>527</v>
      </c>
      <c r="F86" s="12" t="s">
        <v>528</v>
      </c>
      <c r="G86" s="12" t="s">
        <v>529</v>
      </c>
      <c r="H86" s="12" t="s">
        <v>530</v>
      </c>
      <c r="I86" s="85" t="s">
        <v>531</v>
      </c>
      <c r="J86" s="42" t="s">
        <v>532</v>
      </c>
      <c r="K86" s="12" t="s">
        <v>533</v>
      </c>
      <c r="L86" s="12" t="s">
        <v>534</v>
      </c>
      <c r="M86" s="415" t="s">
        <v>535</v>
      </c>
      <c r="N86" s="425">
        <v>0.9</v>
      </c>
      <c r="O86" s="103">
        <v>1</v>
      </c>
      <c r="P86" s="355">
        <v>1</v>
      </c>
      <c r="Q86" s="87">
        <f>'2015'!O91</f>
        <v>0.05</v>
      </c>
      <c r="R86" s="89">
        <f>'2015'!P91</f>
        <v>0.05</v>
      </c>
      <c r="S86" s="36">
        <f>'2015'!Q91</f>
        <v>1</v>
      </c>
      <c r="T86" s="37">
        <f>'2015'!R91</f>
        <v>199000000</v>
      </c>
      <c r="U86" s="37">
        <f>'2015'!S91</f>
        <v>195883062</v>
      </c>
      <c r="V86" s="36">
        <f>'2015'!T91</f>
        <v>0.98433699497487437</v>
      </c>
      <c r="W86" s="31" t="str">
        <f>'2015'!U91</f>
        <v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v>
      </c>
      <c r="X86" s="106">
        <f>'2016'!N91</f>
        <v>0.09</v>
      </c>
      <c r="Y86" s="107">
        <f>'2016'!O91</f>
        <v>0.09</v>
      </c>
      <c r="Z86" s="115">
        <f>'2016'!P91</f>
        <v>1</v>
      </c>
      <c r="AA86" s="37">
        <f>'2016'!Q91</f>
        <v>0</v>
      </c>
      <c r="AB86" s="37">
        <f>'2016'!R91</f>
        <v>0</v>
      </c>
      <c r="AC86" s="115">
        <f>'2016'!S91</f>
        <v>0</v>
      </c>
      <c r="AD86" s="31" t="str">
        <f>'2016'!T91</f>
        <v xml:space="preserve">A traves de las reuniones que se trabajaron desde la secretaria de educacon departamental se han adelantado acciones deprevención de la violencia y practicas no discriminatorias </v>
      </c>
      <c r="AE86" s="106">
        <f>'2017'!N91</f>
        <v>0.09</v>
      </c>
      <c r="AF86" s="107">
        <f>'2017'!O91</f>
        <v>7.4999999999999997E-2</v>
      </c>
      <c r="AG86" s="115">
        <f>'2017'!P91</f>
        <v>0.83333333333333337</v>
      </c>
      <c r="AH86" s="37" t="str">
        <f>'2017'!Q91</f>
        <v>82.000.000
12848000</v>
      </c>
      <c r="AI86" s="37" t="str">
        <f>'2017'!R91</f>
        <v>6570000
7303000</v>
      </c>
      <c r="AJ86" s="115">
        <f>'2017'!S91</f>
        <v>0</v>
      </c>
      <c r="AK86" s="31" t="str">
        <f>'2017'!T91</f>
        <v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v>
      </c>
      <c r="AL86" s="106">
        <f>'2018'!N91</f>
        <v>1</v>
      </c>
      <c r="AM86" s="107">
        <f>'2018'!O91</f>
        <v>0.25</v>
      </c>
      <c r="AN86" s="115">
        <f>'2018'!P91</f>
        <v>0.25</v>
      </c>
      <c r="AO86" s="37">
        <f>'2018'!Q91</f>
        <v>20950000</v>
      </c>
      <c r="AP86" s="37">
        <f>'2018'!R91</f>
        <v>5600000</v>
      </c>
      <c r="AQ86" s="206">
        <f>'2018'!S91</f>
        <v>0.26730310262529833</v>
      </c>
      <c r="AR86" s="31" t="str">
        <f>'2018'!AB91</f>
        <v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v>
      </c>
      <c r="AS86" s="106">
        <f>'2019'!N91</f>
        <v>1</v>
      </c>
      <c r="AT86" s="107">
        <f>'2019'!O91</f>
        <v>1</v>
      </c>
      <c r="AU86" s="115">
        <f>'2019'!P91</f>
        <v>0.8</v>
      </c>
      <c r="AV86" s="37">
        <f>'2019'!Q91</f>
        <v>45299000</v>
      </c>
      <c r="AW86" s="37">
        <f>'2019'!R91</f>
        <v>37501000</v>
      </c>
      <c r="AX86" s="115" t="e">
        <f>'2019'!#REF!</f>
        <v>#REF!</v>
      </c>
      <c r="AY86" s="359" t="str">
        <f>'2019'!S91</f>
        <v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v>
      </c>
      <c r="AZ86" s="358">
        <f>'2020'!N91</f>
        <v>1</v>
      </c>
      <c r="BA86" s="358">
        <f>'2020'!O91</f>
        <v>0.25</v>
      </c>
      <c r="BB86" s="206">
        <f>'2020'!P91</f>
        <v>0.25</v>
      </c>
      <c r="BC86" s="369">
        <f>'2020'!Q91</f>
        <v>0</v>
      </c>
      <c r="BD86" s="369">
        <f>'2020'!R91</f>
        <v>0</v>
      </c>
      <c r="BE86" s="206">
        <f>'2020'!S91</f>
        <v>0</v>
      </c>
      <c r="BF86" s="363" t="s">
        <v>1420</v>
      </c>
      <c r="BG86" s="690">
        <v>3</v>
      </c>
      <c r="BH86" s="690">
        <v>1</v>
      </c>
      <c r="BI86" s="479">
        <v>0.33329999999999999</v>
      </c>
      <c r="BJ86" s="713">
        <v>0</v>
      </c>
      <c r="BK86" s="473">
        <v>0</v>
      </c>
      <c r="BL86" s="479">
        <v>0.33</v>
      </c>
      <c r="BM86" s="709"/>
      <c r="BN86" s="713">
        <v>1</v>
      </c>
      <c r="BO86" s="713">
        <v>1</v>
      </c>
      <c r="BP86" s="479">
        <v>1</v>
      </c>
      <c r="BQ86" s="730">
        <v>0</v>
      </c>
      <c r="BR86" s="730">
        <v>0</v>
      </c>
      <c r="BS86" s="674">
        <v>0</v>
      </c>
      <c r="BT86" s="752" t="s">
        <v>2884</v>
      </c>
      <c r="BU86" s="26"/>
      <c r="BV86" s="918">
        <v>1</v>
      </c>
      <c r="BW86" s="918">
        <v>1</v>
      </c>
      <c r="BX86" s="925">
        <v>1</v>
      </c>
      <c r="BY86" s="26"/>
      <c r="BZ86" s="26"/>
      <c r="CA86" s="831"/>
      <c r="CB86" s="920" t="s">
        <v>3093</v>
      </c>
    </row>
    <row r="87" spans="1:80" ht="60" customHeight="1" x14ac:dyDescent="0.25">
      <c r="A87" s="1047"/>
      <c r="B87" s="1039"/>
      <c r="C87" s="1027"/>
      <c r="D87" s="682">
        <v>81</v>
      </c>
      <c r="E87" s="918" t="s">
        <v>536</v>
      </c>
      <c r="F87" s="12" t="s">
        <v>537</v>
      </c>
      <c r="G87" s="12" t="s">
        <v>538</v>
      </c>
      <c r="H87" s="12" t="s">
        <v>539</v>
      </c>
      <c r="I87" s="52" t="s">
        <v>540</v>
      </c>
      <c r="J87" s="42" t="s">
        <v>385</v>
      </c>
      <c r="K87" s="12" t="s">
        <v>386</v>
      </c>
      <c r="L87" s="17">
        <v>219</v>
      </c>
      <c r="M87" s="359" t="s">
        <v>482</v>
      </c>
      <c r="N87" s="425">
        <v>0.9</v>
      </c>
      <c r="O87" s="103">
        <v>1</v>
      </c>
      <c r="P87" s="355">
        <v>1</v>
      </c>
      <c r="Q87" s="87">
        <f>'2015'!O92</f>
        <v>0.1</v>
      </c>
      <c r="R87" s="89">
        <f>'2015'!P92</f>
        <v>0.05</v>
      </c>
      <c r="S87" s="36">
        <f>'2015'!Q92</f>
        <v>0.5</v>
      </c>
      <c r="T87" s="37" t="str">
        <f>'2015'!R92</f>
        <v>Costos asumidos por  consejeria presidencial para la equidad de  la mujer.</v>
      </c>
      <c r="U87" s="37">
        <f>'2015'!S92</f>
        <v>0</v>
      </c>
      <c r="V87" s="36">
        <f>'2015'!T92</f>
        <v>0</v>
      </c>
      <c r="W87" s="31" t="str">
        <f>'2015'!U92</f>
        <v>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v>
      </c>
      <c r="X87" s="106">
        <f>'2016'!N92</f>
        <v>0.09</v>
      </c>
      <c r="Y87" s="107">
        <f>'2016'!O92</f>
        <v>0.09</v>
      </c>
      <c r="Z87" s="115">
        <f>'2016'!P92</f>
        <v>1</v>
      </c>
      <c r="AA87" s="37">
        <f>'2016'!Q92</f>
        <v>5000000</v>
      </c>
      <c r="AB87" s="37">
        <f>'2016'!R92</f>
        <v>5000000</v>
      </c>
      <c r="AC87" s="115">
        <f>'2016'!S92</f>
        <v>1</v>
      </c>
      <c r="AD87" s="31" t="str">
        <f>'2016'!T92</f>
        <v>Se diseño 1 campañas para sensibilizar a la sociedad en general para la prevención de la violencia contra las mujeres por medio de afiches, entrega de manillas, separadores</v>
      </c>
      <c r="AE87" s="106">
        <f>'2017'!N92</f>
        <v>0.09</v>
      </c>
      <c r="AF87" s="107">
        <f>'2017'!O92</f>
        <v>0.09</v>
      </c>
      <c r="AG87" s="115">
        <f>'2017'!P92</f>
        <v>1</v>
      </c>
      <c r="AH87" s="37">
        <f>'2017'!Q92</f>
        <v>111600000</v>
      </c>
      <c r="AI87" s="37">
        <f>'2017'!R92</f>
        <v>94500000</v>
      </c>
      <c r="AJ87" s="115">
        <f>'2017'!S92</f>
        <v>0.84677419354838712</v>
      </c>
      <c r="AK87" s="31" t="str">
        <f>'2017'!T92</f>
        <v>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87" s="106">
        <f>'2018'!N92</f>
        <v>1</v>
      </c>
      <c r="AM87" s="107">
        <f>'2018'!O92</f>
        <v>0.1</v>
      </c>
      <c r="AN87" s="115">
        <f>'2018'!P92</f>
        <v>0.1</v>
      </c>
      <c r="AO87" s="37">
        <f>'2018'!Q92</f>
        <v>40000000</v>
      </c>
      <c r="AP87" s="37">
        <f>'2018'!R92</f>
        <v>7500000</v>
      </c>
      <c r="AQ87" s="206">
        <f>'2018'!S92</f>
        <v>0.1875</v>
      </c>
      <c r="AR87" s="31" t="str">
        <f>'2018'!AB92</f>
        <v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v>
      </c>
      <c r="AS87" s="106">
        <f>'2019'!N92</f>
        <v>1</v>
      </c>
      <c r="AT87" s="107">
        <f>'2019'!O92</f>
        <v>1</v>
      </c>
      <c r="AU87" s="115">
        <f>'2019'!P92</f>
        <v>0.7</v>
      </c>
      <c r="AV87" s="37">
        <f>'2019'!Q92</f>
        <v>50000000</v>
      </c>
      <c r="AW87" s="37">
        <f>'2019'!R92</f>
        <v>16166000</v>
      </c>
      <c r="AX87" s="115" t="e">
        <f>'2019'!#REF!</f>
        <v>#REF!</v>
      </c>
      <c r="AY87" s="359" t="str">
        <f>'2019'!S92</f>
        <v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87" s="358">
        <f>'2020'!N92</f>
        <v>1</v>
      </c>
      <c r="BA87" s="358">
        <f>'2020'!O92</f>
        <v>0.1</v>
      </c>
      <c r="BB87" s="206">
        <f>'2020'!P92</f>
        <v>0.1</v>
      </c>
      <c r="BC87" s="369">
        <f>'2020'!Q92</f>
        <v>0</v>
      </c>
      <c r="BD87" s="369">
        <f>'2020'!R92</f>
        <v>0</v>
      </c>
      <c r="BE87" s="206">
        <f>'2020'!S92</f>
        <v>0</v>
      </c>
      <c r="BF87" s="363" t="s">
        <v>1420</v>
      </c>
      <c r="BG87" s="472">
        <v>0</v>
      </c>
      <c r="BH87" s="693">
        <v>0</v>
      </c>
      <c r="BI87" s="479">
        <v>0</v>
      </c>
      <c r="BJ87" s="166">
        <v>0</v>
      </c>
      <c r="BK87" s="166">
        <v>0</v>
      </c>
      <c r="BL87" s="479">
        <v>0</v>
      </c>
      <c r="BM87" s="709" t="s">
        <v>2608</v>
      </c>
      <c r="BN87" s="721">
        <v>0.9</v>
      </c>
      <c r="BO87" s="723">
        <v>0.03</v>
      </c>
      <c r="BP87" s="479">
        <v>0.25</v>
      </c>
      <c r="BQ87" s="730">
        <v>0</v>
      </c>
      <c r="BR87" s="730">
        <v>0</v>
      </c>
      <c r="BS87" s="479">
        <v>0.25</v>
      </c>
      <c r="BT87" s="709" t="s">
        <v>2885</v>
      </c>
      <c r="BU87" s="26"/>
      <c r="BV87" s="917">
        <v>0.9</v>
      </c>
      <c r="BW87" s="917">
        <v>1</v>
      </c>
      <c r="BX87" s="972">
        <v>1</v>
      </c>
      <c r="BY87" s="988">
        <v>23400000</v>
      </c>
      <c r="BZ87" s="988">
        <v>11400000</v>
      </c>
      <c r="CA87" s="850">
        <v>0.49</v>
      </c>
      <c r="CB87" s="920" t="s">
        <v>3094</v>
      </c>
    </row>
    <row r="88" spans="1:80" ht="83.25" customHeight="1" x14ac:dyDescent="0.25">
      <c r="A88" s="1047"/>
      <c r="B88" s="1039"/>
      <c r="C88" s="1027"/>
      <c r="D88" s="682">
        <v>82</v>
      </c>
      <c r="E88" s="918" t="s">
        <v>541</v>
      </c>
      <c r="F88" s="12" t="s">
        <v>542</v>
      </c>
      <c r="G88" s="12" t="s">
        <v>543</v>
      </c>
      <c r="H88" s="12" t="s">
        <v>59</v>
      </c>
      <c r="I88" s="1040" t="s">
        <v>544</v>
      </c>
      <c r="J88" s="1038" t="s">
        <v>215</v>
      </c>
      <c r="K88" s="1023" t="s">
        <v>216</v>
      </c>
      <c r="L88" s="1042">
        <v>197</v>
      </c>
      <c r="M88" s="1041" t="s">
        <v>217</v>
      </c>
      <c r="N88" s="426" t="s">
        <v>623</v>
      </c>
      <c r="O88" s="103">
        <v>0.54</v>
      </c>
      <c r="P88" s="695">
        <v>0.48</v>
      </c>
      <c r="Q88" s="87">
        <f>'2015'!O93</f>
        <v>0</v>
      </c>
      <c r="R88" s="89">
        <f>'2015'!P93</f>
        <v>0</v>
      </c>
      <c r="S88" s="36">
        <f>'2015'!Q93</f>
        <v>0</v>
      </c>
      <c r="T88" s="37">
        <f>'2015'!R93</f>
        <v>0</v>
      </c>
      <c r="U88" s="37">
        <f>'2015'!S93</f>
        <v>0</v>
      </c>
      <c r="V88" s="36">
        <f>'2015'!T93</f>
        <v>0</v>
      </c>
      <c r="W88" s="31" t="str">
        <f>'2015'!U93</f>
        <v>ND</v>
      </c>
      <c r="X88" s="106">
        <f>'2016'!N93</f>
        <v>0.09</v>
      </c>
      <c r="Y88" s="107">
        <f>'2016'!O93</f>
        <v>0.09</v>
      </c>
      <c r="Z88" s="115">
        <f>'2016'!P93</f>
        <v>1</v>
      </c>
      <c r="AA88" s="37">
        <f>'2016'!Q93</f>
        <v>0</v>
      </c>
      <c r="AB88" s="37">
        <f>'2016'!R93</f>
        <v>0</v>
      </c>
      <c r="AC88" s="115">
        <f>'2016'!S93</f>
        <v>0</v>
      </c>
      <c r="AD88" s="31" t="str">
        <f>'2016'!T93</f>
        <v xml:space="preserve">A traves de las reuniones que se trabajaron desde la secretaria de educacon departamental se han adelantado acciones de prevención de la violencia y practicas no discriminatorias </v>
      </c>
      <c r="AE88" s="106">
        <f>'2017'!N93</f>
        <v>0.09</v>
      </c>
      <c r="AF88" s="107">
        <f>'2017'!O93</f>
        <v>0.09</v>
      </c>
      <c r="AG88" s="115">
        <f>'2017'!P93</f>
        <v>1</v>
      </c>
      <c r="AH88" s="37">
        <f>'2017'!Q93</f>
        <v>82000000</v>
      </c>
      <c r="AI88" s="37">
        <f>'2017'!R93</f>
        <v>6570000</v>
      </c>
      <c r="AJ88" s="115">
        <f>'2017'!S93</f>
        <v>8.0121951219512197E-2</v>
      </c>
      <c r="AK88" s="31" t="str">
        <f>'2017'!T93</f>
        <v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v>
      </c>
      <c r="AL88" s="106">
        <f>'2018'!N93</f>
        <v>1</v>
      </c>
      <c r="AM88" s="107">
        <f>'2018'!O93</f>
        <v>0.2</v>
      </c>
      <c r="AN88" s="115">
        <f>'2018'!P93</f>
        <v>0.2</v>
      </c>
      <c r="AO88" s="37">
        <f>'2018'!Q93</f>
        <v>69300000</v>
      </c>
      <c r="AP88" s="37">
        <f>'2018'!R93</f>
        <v>59520000</v>
      </c>
      <c r="AQ88" s="206">
        <f>'2018'!S93</f>
        <v>0.8588744588744589</v>
      </c>
      <c r="AR88" s="31" t="e">
        <f>'2018'!#REF!</f>
        <v>#REF!</v>
      </c>
      <c r="AS88" s="106">
        <f>'2019'!N93</f>
        <v>1</v>
      </c>
      <c r="AT88" s="107">
        <f>'2019'!O93</f>
        <v>1</v>
      </c>
      <c r="AU88" s="115">
        <f>'2019'!P93</f>
        <v>0.8</v>
      </c>
      <c r="AV88" s="37">
        <f>'2019'!Q93</f>
        <v>45299000</v>
      </c>
      <c r="AW88" s="37">
        <f>'2019'!R93</f>
        <v>37501000</v>
      </c>
      <c r="AX88" s="115" t="e">
        <f>'2019'!#REF!</f>
        <v>#REF!</v>
      </c>
      <c r="AY88" s="359" t="str">
        <f>'2019'!S93</f>
        <v>A través de estos talleres se vienen trabajando componentes de género, nuevas masculinidades, prevención de embarazos tempranos y no discriminación.</v>
      </c>
      <c r="AZ88" s="358">
        <f>'2020'!N93</f>
        <v>1</v>
      </c>
      <c r="BA88" s="358">
        <f>'2020'!O93</f>
        <v>0.2</v>
      </c>
      <c r="BB88" s="206">
        <f>'2020'!P93</f>
        <v>0.2</v>
      </c>
      <c r="BC88" s="369">
        <f>'2020'!Q93</f>
        <v>0</v>
      </c>
      <c r="BD88" s="369">
        <f>'2020'!R93</f>
        <v>0</v>
      </c>
      <c r="BE88" s="206">
        <f>'2020'!S93</f>
        <v>0</v>
      </c>
      <c r="BF88" s="363" t="s">
        <v>1420</v>
      </c>
      <c r="BG88" s="472">
        <v>3</v>
      </c>
      <c r="BH88" s="693">
        <v>2</v>
      </c>
      <c r="BI88" s="479">
        <v>0.66659999999999997</v>
      </c>
      <c r="BJ88" s="713">
        <v>0</v>
      </c>
      <c r="BK88" s="501">
        <v>0</v>
      </c>
      <c r="BL88" s="479">
        <v>0</v>
      </c>
      <c r="BM88" s="709"/>
      <c r="BN88" s="713">
        <v>3</v>
      </c>
      <c r="BO88" s="720">
        <v>0</v>
      </c>
      <c r="BP88" s="479">
        <v>0</v>
      </c>
      <c r="BQ88" s="730">
        <v>0</v>
      </c>
      <c r="BR88" s="730">
        <v>0</v>
      </c>
      <c r="BS88" s="479">
        <v>0</v>
      </c>
      <c r="BT88" s="38" t="s">
        <v>2840</v>
      </c>
      <c r="BU88" s="710"/>
      <c r="BV88" s="917">
        <v>0.9</v>
      </c>
      <c r="BW88" s="851">
        <v>1</v>
      </c>
      <c r="BX88" s="925">
        <v>1</v>
      </c>
      <c r="BY88" s="26"/>
      <c r="BZ88" s="26"/>
      <c r="CA88" s="831"/>
      <c r="CB88" s="920" t="s">
        <v>3029</v>
      </c>
    </row>
    <row r="89" spans="1:80" ht="120.75" customHeight="1" x14ac:dyDescent="0.25">
      <c r="A89" s="1047"/>
      <c r="B89" s="1039"/>
      <c r="C89" s="1027"/>
      <c r="D89" s="682">
        <v>83</v>
      </c>
      <c r="E89" s="918" t="s">
        <v>545</v>
      </c>
      <c r="F89" s="12" t="s">
        <v>546</v>
      </c>
      <c r="G89" s="12" t="s">
        <v>547</v>
      </c>
      <c r="H89" s="12" t="s">
        <v>548</v>
      </c>
      <c r="I89" s="1040"/>
      <c r="J89" s="1038"/>
      <c r="K89" s="1023"/>
      <c r="L89" s="1042"/>
      <c r="M89" s="1041"/>
      <c r="N89" s="425">
        <v>0.8</v>
      </c>
      <c r="O89" s="103">
        <v>0.8</v>
      </c>
      <c r="P89" s="756">
        <v>1</v>
      </c>
      <c r="Q89" s="87">
        <f>'2015'!O94</f>
        <v>0</v>
      </c>
      <c r="R89" s="89">
        <f>'2015'!P94</f>
        <v>0</v>
      </c>
      <c r="S89" s="36">
        <f>'2015'!Q94</f>
        <v>0</v>
      </c>
      <c r="T89" s="37">
        <f>'2015'!R94</f>
        <v>0</v>
      </c>
      <c r="U89" s="37">
        <f>'2015'!S94</f>
        <v>0</v>
      </c>
      <c r="V89" s="36">
        <f>'2015'!T94</f>
        <v>0</v>
      </c>
      <c r="W89" s="31" t="str">
        <f>'2015'!U94</f>
        <v>ND</v>
      </c>
      <c r="X89" s="106">
        <f>'2016'!N94</f>
        <v>0.08</v>
      </c>
      <c r="Y89" s="107">
        <f>'2016'!O94</f>
        <v>0.08</v>
      </c>
      <c r="Z89" s="115">
        <f>'2016'!P94</f>
        <v>1</v>
      </c>
      <c r="AA89" s="37">
        <f>'2016'!Q94</f>
        <v>0</v>
      </c>
      <c r="AB89" s="37">
        <f>'2016'!R94</f>
        <v>0</v>
      </c>
      <c r="AC89" s="115">
        <f>'2016'!S94</f>
        <v>0</v>
      </c>
      <c r="AD89" s="31" t="str">
        <f>'2016'!T94</f>
        <v>Este año no se ha hecho Campañas de sensibilización para los periodistas  de Prevención de violencias contra las mujeres, promoción de sus derechos bajo un enfoque diferencial y de género.</v>
      </c>
      <c r="AE89" s="106">
        <f>'2017'!N94</f>
        <v>0.08</v>
      </c>
      <c r="AF89" s="107">
        <f>'2017'!O94</f>
        <v>0.03</v>
      </c>
      <c r="AG89" s="115">
        <f>'2017'!P94</f>
        <v>0.375</v>
      </c>
      <c r="AH89" s="37">
        <f>'2017'!Q94</f>
        <v>0</v>
      </c>
      <c r="AI89" s="37">
        <f>'2017'!R94</f>
        <v>0</v>
      </c>
      <c r="AJ89" s="115">
        <f>'2017'!S94</f>
        <v>0</v>
      </c>
      <c r="AK89" s="31" t="str">
        <f>'2017'!T94</f>
        <v>en el mes de noviembre secretaria de familia se realizara un seminario para periodistas y estudiantes de comunicación social en el que se analizaran acciones y estrategias que los periodistas puedan usar con el fin de cubrir y rechazar la violencia de genero.</v>
      </c>
      <c r="AL89" s="106">
        <f>'2018'!N94</f>
        <v>0</v>
      </c>
      <c r="AM89" s="107">
        <f>'2018'!O94</f>
        <v>0</v>
      </c>
      <c r="AN89" s="115">
        <f>'2018'!P94</f>
        <v>0</v>
      </c>
      <c r="AO89" s="37">
        <f>'2018'!Q94</f>
        <v>0</v>
      </c>
      <c r="AP89" s="37">
        <f>'2018'!R94</f>
        <v>0</v>
      </c>
      <c r="AQ89" s="206">
        <f>'2018'!S94</f>
        <v>0</v>
      </c>
      <c r="AR89" s="31" t="str">
        <f>'2018'!AB93</f>
        <v xml:space="preserve">Se realizó un foro sobre el papel de los medios en la construcción de paz y equidad de género, en el cual se contó con una profesional de la comunicación social y la participación de lideresas del departamento con el fin de discutir sobre este asunto. </v>
      </c>
      <c r="AS89" s="106">
        <f>'2019'!N94</f>
        <v>0</v>
      </c>
      <c r="AT89" s="107">
        <v>0</v>
      </c>
      <c r="AU89" s="115">
        <f>'2019'!P94</f>
        <v>0</v>
      </c>
      <c r="AV89" s="37">
        <f>'2019'!Q94</f>
        <v>0</v>
      </c>
      <c r="AW89" s="37">
        <f>'2019'!R94</f>
        <v>0</v>
      </c>
      <c r="AX89" s="115" t="e">
        <f>'2019'!#REF!</f>
        <v>#REF!</v>
      </c>
      <c r="AY89" s="359">
        <f>'2019'!S94</f>
        <v>0</v>
      </c>
      <c r="AZ89" s="358">
        <f>'2020'!N94</f>
        <v>0</v>
      </c>
      <c r="BA89" s="358">
        <f>'2020'!O94</f>
        <v>0</v>
      </c>
      <c r="BB89" s="206">
        <f>'2020'!P94</f>
        <v>0</v>
      </c>
      <c r="BC89" s="369">
        <f>'2020'!Q94</f>
        <v>0</v>
      </c>
      <c r="BD89" s="369">
        <f>'2020'!R94</f>
        <v>0</v>
      </c>
      <c r="BE89" s="206">
        <f>'2020'!S94</f>
        <v>0</v>
      </c>
      <c r="BF89" s="26" t="s">
        <v>1075</v>
      </c>
      <c r="BG89" s="604">
        <v>0.8</v>
      </c>
      <c r="BH89" s="693">
        <v>80</v>
      </c>
      <c r="BI89" s="479">
        <v>1</v>
      </c>
      <c r="BJ89" s="713"/>
      <c r="BK89" s="501"/>
      <c r="BL89" s="479">
        <v>0</v>
      </c>
      <c r="BM89" s="26"/>
      <c r="BN89" s="721">
        <v>0.8</v>
      </c>
      <c r="BO89" s="723">
        <v>0.8</v>
      </c>
      <c r="BP89" s="479">
        <v>1</v>
      </c>
      <c r="BQ89" s="730">
        <v>360000</v>
      </c>
      <c r="BR89" s="735">
        <v>360000</v>
      </c>
      <c r="BS89" s="479">
        <v>1</v>
      </c>
      <c r="BT89" s="26" t="s">
        <v>2886</v>
      </c>
      <c r="BU89" s="710" t="s">
        <v>1398</v>
      </c>
      <c r="BV89" s="917">
        <v>0.8</v>
      </c>
      <c r="BW89" s="917">
        <v>1</v>
      </c>
      <c r="BX89" s="925">
        <v>1</v>
      </c>
      <c r="BY89" s="858">
        <v>600000</v>
      </c>
      <c r="BZ89" s="858">
        <v>600000</v>
      </c>
      <c r="CA89" s="925">
        <v>1</v>
      </c>
      <c r="CB89" s="920" t="s">
        <v>2975</v>
      </c>
    </row>
    <row r="90" spans="1:80" ht="60" customHeight="1" x14ac:dyDescent="0.25">
      <c r="A90" s="1047"/>
      <c r="B90" s="1039"/>
      <c r="C90" s="1027"/>
      <c r="D90" s="682">
        <v>84</v>
      </c>
      <c r="E90" s="918" t="s">
        <v>549</v>
      </c>
      <c r="F90" s="12" t="s">
        <v>550</v>
      </c>
      <c r="G90" s="12" t="s">
        <v>551</v>
      </c>
      <c r="H90" s="12" t="s">
        <v>59</v>
      </c>
      <c r="I90" s="52" t="s">
        <v>552</v>
      </c>
      <c r="J90" s="42" t="s">
        <v>389</v>
      </c>
      <c r="K90" s="12" t="s">
        <v>424</v>
      </c>
      <c r="L90" s="17">
        <v>234</v>
      </c>
      <c r="M90" s="359" t="s">
        <v>425</v>
      </c>
      <c r="N90" s="425">
        <v>0.9</v>
      </c>
      <c r="O90" s="103">
        <v>1</v>
      </c>
      <c r="P90" s="355">
        <v>1</v>
      </c>
      <c r="Q90" s="87">
        <f>'2015'!O95</f>
        <v>0</v>
      </c>
      <c r="R90" s="89">
        <f>'2015'!P95</f>
        <v>0</v>
      </c>
      <c r="S90" s="36">
        <f>'2015'!Q95</f>
        <v>0</v>
      </c>
      <c r="T90" s="37">
        <f>'2015'!R95</f>
        <v>0</v>
      </c>
      <c r="U90" s="37">
        <f>'2015'!S95</f>
        <v>0</v>
      </c>
      <c r="V90" s="36">
        <f>'2015'!T95</f>
        <v>0</v>
      </c>
      <c r="W90" s="31" t="str">
        <f>'2015'!U95</f>
        <v>ND</v>
      </c>
      <c r="X90" s="106">
        <f>'2016'!N95</f>
        <v>0.09</v>
      </c>
      <c r="Y90" s="107">
        <f>'2016'!O95</f>
        <v>0</v>
      </c>
      <c r="Z90" s="115">
        <f>'2016'!P95</f>
        <v>0</v>
      </c>
      <c r="AA90" s="37">
        <f>'2016'!Q95</f>
        <v>0</v>
      </c>
      <c r="AB90" s="37">
        <f>'2016'!R95</f>
        <v>0</v>
      </c>
      <c r="AC90" s="115">
        <f>'2016'!S95</f>
        <v>0</v>
      </c>
      <c r="AD90" s="31" t="str">
        <f>'2016'!T95</f>
        <v xml:space="preserve">no se tiene informacion disponible </v>
      </c>
      <c r="AE90" s="106">
        <f>'2017'!N95</f>
        <v>0.09</v>
      </c>
      <c r="AF90" s="107">
        <f>'2017'!O95</f>
        <v>0.08</v>
      </c>
      <c r="AG90" s="115">
        <f>'2017'!P95</f>
        <v>0.88888888888888895</v>
      </c>
      <c r="AH90" s="37">
        <f>'2017'!Q95</f>
        <v>13390000</v>
      </c>
      <c r="AI90" s="37">
        <f>'2017'!R95</f>
        <v>4955000</v>
      </c>
      <c r="AJ90" s="115">
        <f>'2017'!S95</f>
        <v>0.37005227781926808</v>
      </c>
      <c r="AK90" s="31" t="str">
        <f>'2017'!T95</f>
        <v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v>
      </c>
      <c r="AL90" s="106">
        <f>'2018'!N95</f>
        <v>1</v>
      </c>
      <c r="AM90" s="107">
        <f>'2018'!O95</f>
        <v>0.3</v>
      </c>
      <c r="AN90" s="115">
        <f>'2018'!P95</f>
        <v>0.3</v>
      </c>
      <c r="AO90" s="37">
        <f>'2018'!Q95</f>
        <v>1185000000</v>
      </c>
      <c r="AP90" s="37">
        <f>'2018'!R95</f>
        <v>179880000</v>
      </c>
      <c r="AQ90" s="206">
        <f>'2018'!S95</f>
        <v>0.15179746835443039</v>
      </c>
      <c r="AR90" s="31" t="str">
        <f>'2018'!AB95</f>
        <v>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v>
      </c>
      <c r="AS90" s="106">
        <f>'2019'!N95</f>
        <v>1</v>
      </c>
      <c r="AT90" s="107">
        <f>'2019'!O95</f>
        <v>1</v>
      </c>
      <c r="AU90" s="115">
        <f>'2019'!P95</f>
        <v>0.8</v>
      </c>
      <c r="AV90" s="37">
        <f>'2019'!Q95</f>
        <v>0</v>
      </c>
      <c r="AW90" s="37">
        <f>'2019'!R95</f>
        <v>0</v>
      </c>
      <c r="AX90" s="115" t="e">
        <f>'2019'!#REF!</f>
        <v>#REF!</v>
      </c>
      <c r="AY90" s="359" t="str">
        <f>'2019'!S95</f>
        <v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v>
      </c>
      <c r="AZ90" s="358">
        <f>'2020'!N95</f>
        <v>1</v>
      </c>
      <c r="BA90" s="358">
        <f>'2020'!O95</f>
        <v>0.3</v>
      </c>
      <c r="BB90" s="206">
        <f>'2020'!P95</f>
        <v>0.3</v>
      </c>
      <c r="BC90" s="369">
        <f>'2020'!Q95</f>
        <v>0</v>
      </c>
      <c r="BD90" s="369">
        <f>'2020'!R95</f>
        <v>0</v>
      </c>
      <c r="BE90" s="206">
        <f>'2020'!S95</f>
        <v>0</v>
      </c>
      <c r="BF90" s="26" t="s">
        <v>1075</v>
      </c>
      <c r="BG90" s="472">
        <v>0</v>
      </c>
      <c r="BH90" s="693">
        <v>0</v>
      </c>
      <c r="BI90" s="479">
        <v>0</v>
      </c>
      <c r="BJ90" s="166">
        <v>0</v>
      </c>
      <c r="BK90" s="174">
        <v>0</v>
      </c>
      <c r="BL90" s="479">
        <v>0</v>
      </c>
      <c r="BM90" s="26" t="s">
        <v>2608</v>
      </c>
      <c r="BN90" s="713">
        <v>1</v>
      </c>
      <c r="BO90" s="720">
        <v>5</v>
      </c>
      <c r="BP90" s="479">
        <v>1</v>
      </c>
      <c r="BQ90" s="730">
        <v>2885000</v>
      </c>
      <c r="BR90" s="735">
        <v>1081000</v>
      </c>
      <c r="BS90" s="479">
        <v>0.37</v>
      </c>
      <c r="BT90" s="26" t="s">
        <v>2887</v>
      </c>
      <c r="BU90" s="26"/>
      <c r="BV90" s="918">
        <v>1</v>
      </c>
      <c r="BW90" s="951">
        <v>0</v>
      </c>
      <c r="BX90" s="927">
        <v>0</v>
      </c>
      <c r="BY90" s="26"/>
      <c r="BZ90" s="26"/>
      <c r="CA90" s="831"/>
      <c r="CB90" s="920" t="s">
        <v>2963</v>
      </c>
    </row>
    <row r="91" spans="1:80" ht="51.75" customHeight="1" x14ac:dyDescent="0.25">
      <c r="A91" s="1047"/>
      <c r="B91" s="1039"/>
      <c r="C91" s="1027"/>
      <c r="D91" s="682">
        <v>85</v>
      </c>
      <c r="E91" s="918" t="s">
        <v>553</v>
      </c>
      <c r="F91" s="12" t="s">
        <v>554</v>
      </c>
      <c r="G91" s="12" t="s">
        <v>555</v>
      </c>
      <c r="H91" s="12" t="s">
        <v>556</v>
      </c>
      <c r="I91" s="52" t="s">
        <v>557</v>
      </c>
      <c r="J91" s="1038" t="s">
        <v>215</v>
      </c>
      <c r="K91" s="1023" t="s">
        <v>216</v>
      </c>
      <c r="L91" s="1042">
        <v>197</v>
      </c>
      <c r="M91" s="1041" t="s">
        <v>217</v>
      </c>
      <c r="N91" s="425">
        <v>0.8</v>
      </c>
      <c r="O91" s="103">
        <v>1</v>
      </c>
      <c r="P91" s="355">
        <v>1</v>
      </c>
      <c r="Q91" s="87">
        <f>'2015'!O96</f>
        <v>0.05</v>
      </c>
      <c r="R91" s="89">
        <f>'2015'!P96</f>
        <v>0.05</v>
      </c>
      <c r="S91" s="36">
        <f>'2015'!Q96</f>
        <v>1</v>
      </c>
      <c r="T91" s="37" t="str">
        <f>'2015'!R96</f>
        <v>Costos asumidos por el tribunal superior de Armenia.</v>
      </c>
      <c r="U91" s="37">
        <f>'2015'!S96</f>
        <v>0</v>
      </c>
      <c r="V91" s="36">
        <f>'2015'!T96</f>
        <v>0</v>
      </c>
      <c r="W91" s="31" t="str">
        <f>'2015'!U96</f>
        <v xml:space="preserve">Sensibilizacion a la rama judicial sobre los derechos de la mujer y las leyes que las protegen. </v>
      </c>
      <c r="X91" s="106">
        <f>'2016'!N96</f>
        <v>0.08</v>
      </c>
      <c r="Y91" s="107">
        <f>'2016'!O96</f>
        <v>0</v>
      </c>
      <c r="Z91" s="115">
        <f>'2016'!P96</f>
        <v>0</v>
      </c>
      <c r="AA91" s="37">
        <f>'2016'!Q96</f>
        <v>0</v>
      </c>
      <c r="AB91" s="37">
        <f>'2016'!R96</f>
        <v>0</v>
      </c>
      <c r="AC91" s="115">
        <f>'2016'!S96</f>
        <v>0</v>
      </c>
      <c r="AD91" s="31" t="str">
        <f>'2016'!T96</f>
        <v>Este año no se reportó información de  participación en los cursos.</v>
      </c>
      <c r="AE91" s="106">
        <f>'2017'!N96</f>
        <v>0.08</v>
      </c>
      <c r="AF91" s="107">
        <f>'2017'!O96</f>
        <v>0</v>
      </c>
      <c r="AG91" s="115">
        <f>'2017'!P96</f>
        <v>0</v>
      </c>
      <c r="AH91" s="37">
        <f>'2017'!Q96</f>
        <v>82000000</v>
      </c>
      <c r="AI91" s="37">
        <f>'2017'!R96</f>
        <v>6570000</v>
      </c>
      <c r="AJ91" s="115">
        <f>'2017'!S96</f>
        <v>8.0121951219512197E-2</v>
      </c>
      <c r="AK91" s="31" t="str">
        <f>'2017'!T96</f>
        <v>la jefatura de mujer y equidad verificará la participación en los cursos.</v>
      </c>
      <c r="AL91" s="106">
        <f>'2018'!N96</f>
        <v>1</v>
      </c>
      <c r="AM91" s="107">
        <f>'2018'!O96</f>
        <v>0.2</v>
      </c>
      <c r="AN91" s="115">
        <f>'2018'!P96</f>
        <v>0.2</v>
      </c>
      <c r="AO91" s="37">
        <f>'2018'!Q96</f>
        <v>69300000</v>
      </c>
      <c r="AP91" s="37">
        <f>'2018'!R96</f>
        <v>59520000</v>
      </c>
      <c r="AQ91" s="206">
        <f>'2018'!S96</f>
        <v>0.8588744588744589</v>
      </c>
      <c r="AR91" s="31" t="str">
        <f>'2018'!AB96</f>
        <v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v>
      </c>
      <c r="AS91" s="106">
        <f>'2019'!N96</f>
        <v>1</v>
      </c>
      <c r="AT91" s="107">
        <f>'2019'!O96</f>
        <v>1</v>
      </c>
      <c r="AU91" s="115">
        <f>'2019'!P96</f>
        <v>0.7</v>
      </c>
      <c r="AV91" s="37">
        <f>'2019'!Q96</f>
        <v>10000000</v>
      </c>
      <c r="AW91" s="37" t="e">
        <f>'2019'!R96</f>
        <v>#REF!</v>
      </c>
      <c r="AX91" s="115" t="e">
        <f>'2019'!#REF!</f>
        <v>#REF!</v>
      </c>
      <c r="AY91" s="359" t="str">
        <f>'2019'!S96</f>
        <v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v>
      </c>
      <c r="AZ91" s="358">
        <f>'2020'!N96</f>
        <v>1</v>
      </c>
      <c r="BA91" s="358">
        <f>'2020'!O96</f>
        <v>0.2</v>
      </c>
      <c r="BB91" s="206">
        <f>'2020'!P96</f>
        <v>0.2</v>
      </c>
      <c r="BC91" s="369">
        <f>'2020'!Q96</f>
        <v>0</v>
      </c>
      <c r="BD91" s="369">
        <f>'2020'!R96</f>
        <v>0</v>
      </c>
      <c r="BE91" s="206">
        <f>'2020'!S96</f>
        <v>0</v>
      </c>
      <c r="BF91" s="26" t="s">
        <v>1420</v>
      </c>
      <c r="BG91" s="472">
        <v>0</v>
      </c>
      <c r="BH91" s="693">
        <v>0</v>
      </c>
      <c r="BI91" s="479">
        <v>0</v>
      </c>
      <c r="BJ91" s="713">
        <v>0</v>
      </c>
      <c r="BK91" s="501">
        <v>0</v>
      </c>
      <c r="BL91" s="479">
        <v>0</v>
      </c>
      <c r="BM91" s="26" t="s">
        <v>2608</v>
      </c>
      <c r="BN91" s="713">
        <v>0</v>
      </c>
      <c r="BO91" s="720">
        <v>0</v>
      </c>
      <c r="BP91" s="479">
        <v>0</v>
      </c>
      <c r="BQ91" s="730">
        <v>0</v>
      </c>
      <c r="BR91" s="730">
        <v>0</v>
      </c>
      <c r="BS91" s="479">
        <v>0</v>
      </c>
      <c r="BT91" s="38" t="s">
        <v>2905</v>
      </c>
      <c r="BU91" s="26"/>
      <c r="BV91" s="917">
        <v>0.8</v>
      </c>
      <c r="BW91" s="951">
        <v>0</v>
      </c>
      <c r="BX91" s="927">
        <v>0</v>
      </c>
      <c r="BY91" s="26"/>
      <c r="BZ91" s="26"/>
      <c r="CA91" s="831"/>
      <c r="CB91" s="920" t="s">
        <v>2962</v>
      </c>
    </row>
    <row r="92" spans="1:80" ht="133.5" customHeight="1" x14ac:dyDescent="0.25">
      <c r="A92" s="1047"/>
      <c r="B92" s="1043" t="s">
        <v>558</v>
      </c>
      <c r="C92" s="1027" t="s">
        <v>559</v>
      </c>
      <c r="D92" s="682">
        <v>86</v>
      </c>
      <c r="E92" s="918" t="s">
        <v>560</v>
      </c>
      <c r="F92" s="12" t="s">
        <v>561</v>
      </c>
      <c r="G92" s="12" t="s">
        <v>562</v>
      </c>
      <c r="H92" s="12" t="s">
        <v>563</v>
      </c>
      <c r="I92" s="85" t="s">
        <v>564</v>
      </c>
      <c r="J92" s="1038"/>
      <c r="K92" s="1023"/>
      <c r="L92" s="1042"/>
      <c r="M92" s="1041"/>
      <c r="N92" s="426">
        <v>1</v>
      </c>
      <c r="O92" s="912">
        <v>1</v>
      </c>
      <c r="P92" s="853">
        <v>1</v>
      </c>
      <c r="Q92" s="87">
        <f>'2015'!O97</f>
        <v>0</v>
      </c>
      <c r="R92" s="89">
        <f>'2015'!P97</f>
        <v>0</v>
      </c>
      <c r="S92" s="36">
        <f>'2015'!Q97</f>
        <v>0</v>
      </c>
      <c r="T92" s="37">
        <f>'2015'!R97</f>
        <v>0</v>
      </c>
      <c r="U92" s="37">
        <f>'2015'!S97</f>
        <v>0</v>
      </c>
      <c r="V92" s="36">
        <f>'2015'!T97</f>
        <v>0</v>
      </c>
      <c r="W92" s="31" t="str">
        <f>'2015'!U97</f>
        <v>ND</v>
      </c>
      <c r="X92" s="106">
        <f>'2016'!N97</f>
        <v>0.1</v>
      </c>
      <c r="Y92" s="107">
        <f>'2016'!O97</f>
        <v>0</v>
      </c>
      <c r="Z92" s="115">
        <f>'2016'!P97</f>
        <v>0</v>
      </c>
      <c r="AA92" s="37">
        <f>'2016'!Q97</f>
        <v>0</v>
      </c>
      <c r="AB92" s="37">
        <f>'2016'!R97</f>
        <v>0</v>
      </c>
      <c r="AC92" s="115">
        <f>'2016'!S97</f>
        <v>0</v>
      </c>
      <c r="AD92" s="31" t="str">
        <f>'2016'!T97</f>
        <v xml:space="preserve">Estos lineamientos ya estan estalbecidos por competencia a las entidades responslabes. </v>
      </c>
      <c r="AE92" s="106">
        <f>'2017'!N97</f>
        <v>0.1</v>
      </c>
      <c r="AF92" s="107">
        <f>'2017'!O97</f>
        <v>0.04</v>
      </c>
      <c r="AG92" s="115">
        <f>'2017'!P97</f>
        <v>0.39999999999999997</v>
      </c>
      <c r="AH92" s="37">
        <f>'2017'!Q97</f>
        <v>0</v>
      </c>
      <c r="AI92" s="37">
        <f>'2017'!R97</f>
        <v>0</v>
      </c>
      <c r="AJ92" s="115">
        <f>'2017'!S97</f>
        <v>0</v>
      </c>
      <c r="AK92" s="31" t="str">
        <f>'2017'!T97</f>
        <v xml:space="preserve">En la jefatura de mujer y equidad se esta priorizando los lineamientos para la investigación y atención de violencia, vulnerabilidad, entre otros. </v>
      </c>
      <c r="AL92" s="106">
        <f>'2018'!N97</f>
        <v>0</v>
      </c>
      <c r="AM92" s="107">
        <f>'2018'!O97</f>
        <v>0</v>
      </c>
      <c r="AN92" s="115">
        <f>'2018'!P97</f>
        <v>0</v>
      </c>
      <c r="AO92" s="37">
        <f>'2018'!Q97</f>
        <v>0</v>
      </c>
      <c r="AP92" s="37">
        <f>'2018'!R97</f>
        <v>0</v>
      </c>
      <c r="AQ92" s="206">
        <f>'2018'!S97</f>
        <v>0</v>
      </c>
      <c r="AR92" s="31" t="str">
        <f>'2018'!AB97</f>
        <v>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v>
      </c>
      <c r="AS92" s="106">
        <f>'2019'!N97</f>
        <v>1</v>
      </c>
      <c r="AT92" s="107">
        <f>'2019'!O97</f>
        <v>1</v>
      </c>
      <c r="AU92" s="115">
        <f>'2019'!P97</f>
        <v>0.8</v>
      </c>
      <c r="AV92" s="37">
        <f>'2019'!Q97</f>
        <v>45299000</v>
      </c>
      <c r="AW92" s="37">
        <f>'2019'!R97</f>
        <v>37501000</v>
      </c>
      <c r="AX92" s="115" t="e">
        <f>'2019'!#REF!</f>
        <v>#REF!</v>
      </c>
      <c r="AY92" s="359" t="str">
        <f>'2019'!S97</f>
        <v>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v>
      </c>
      <c r="AZ92" s="358">
        <f>'2020'!N97</f>
        <v>0</v>
      </c>
      <c r="BA92" s="358">
        <f>'2020'!O97</f>
        <v>0</v>
      </c>
      <c r="BB92" s="206">
        <f>'2020'!P97</f>
        <v>0</v>
      </c>
      <c r="BC92" s="369">
        <f>'2020'!Q97</f>
        <v>0</v>
      </c>
      <c r="BD92" s="369">
        <f>'2020'!R97</f>
        <v>0</v>
      </c>
      <c r="BE92" s="206">
        <f>'2020'!S97</f>
        <v>0</v>
      </c>
      <c r="BF92" s="26" t="s">
        <v>1420</v>
      </c>
      <c r="BG92" s="472">
        <v>0</v>
      </c>
      <c r="BH92" s="693">
        <v>0</v>
      </c>
      <c r="BI92" s="479">
        <v>0</v>
      </c>
      <c r="BJ92" s="713"/>
      <c r="BK92" s="501"/>
      <c r="BL92" s="479">
        <v>0</v>
      </c>
      <c r="BM92" s="26" t="s">
        <v>2608</v>
      </c>
      <c r="BN92" s="713">
        <v>0</v>
      </c>
      <c r="BO92" s="720">
        <v>0</v>
      </c>
      <c r="BP92" s="479">
        <v>0</v>
      </c>
      <c r="BQ92" s="730">
        <v>0</v>
      </c>
      <c r="BR92" s="730">
        <v>0</v>
      </c>
      <c r="BS92" s="479">
        <v>0</v>
      </c>
      <c r="BT92" s="38" t="s">
        <v>2905</v>
      </c>
      <c r="BU92" s="710"/>
      <c r="BV92" s="918">
        <v>1</v>
      </c>
      <c r="BW92" s="918">
        <v>1</v>
      </c>
      <c r="BX92" s="925">
        <v>1</v>
      </c>
      <c r="BY92" s="26"/>
      <c r="BZ92" s="26"/>
      <c r="CA92" s="831"/>
      <c r="CB92" s="920" t="s">
        <v>2967</v>
      </c>
    </row>
    <row r="93" spans="1:80" ht="60" customHeight="1" x14ac:dyDescent="0.25">
      <c r="A93" s="1047"/>
      <c r="B93" s="1043"/>
      <c r="C93" s="1027"/>
      <c r="D93" s="682">
        <v>87</v>
      </c>
      <c r="E93" s="918" t="s">
        <v>565</v>
      </c>
      <c r="F93" s="12" t="s">
        <v>566</v>
      </c>
      <c r="G93" s="12" t="s">
        <v>567</v>
      </c>
      <c r="H93" s="12" t="s">
        <v>568</v>
      </c>
      <c r="I93" s="52" t="s">
        <v>569</v>
      </c>
      <c r="J93" s="1038"/>
      <c r="K93" s="1023"/>
      <c r="L93" s="1042"/>
      <c r="M93" s="1041"/>
      <c r="N93" s="425">
        <v>0.9</v>
      </c>
      <c r="O93" s="103">
        <v>0.45</v>
      </c>
      <c r="P93" s="695">
        <v>0.5</v>
      </c>
      <c r="Q93" s="87">
        <f>'2015'!O98</f>
        <v>0</v>
      </c>
      <c r="R93" s="89">
        <f>'2015'!P98</f>
        <v>0</v>
      </c>
      <c r="S93" s="36">
        <f>'2015'!Q98</f>
        <v>0</v>
      </c>
      <c r="T93" s="37">
        <f>'2015'!R98</f>
        <v>0</v>
      </c>
      <c r="U93" s="37">
        <f>'2015'!S98</f>
        <v>0</v>
      </c>
      <c r="V93" s="36">
        <f>'2015'!T98</f>
        <v>0</v>
      </c>
      <c r="W93" s="31" t="str">
        <f>'2015'!U98</f>
        <v>ND</v>
      </c>
      <c r="X93" s="106">
        <f>'2016'!N98</f>
        <v>0.09</v>
      </c>
      <c r="Y93" s="107">
        <f>'2016'!O98</f>
        <v>0.09</v>
      </c>
      <c r="Z93" s="115">
        <f>'2016'!P98</f>
        <v>1</v>
      </c>
      <c r="AA93" s="37">
        <f>'2016'!Q98</f>
        <v>0</v>
      </c>
      <c r="AB93" s="37">
        <f>'2016'!R98</f>
        <v>0</v>
      </c>
      <c r="AC93" s="115">
        <f>'2016'!S98</f>
        <v>0</v>
      </c>
      <c r="AD93" s="31" t="str">
        <f>'2016'!T98</f>
        <v xml:space="preserve">Se garantiza la atencion especializada por las entidades competentes para el restablecimiento de derechos de las niñas y adolescentes victimas de viloncia sexual. </v>
      </c>
      <c r="AE93" s="106">
        <f>'2017'!N98</f>
        <v>0.09</v>
      </c>
      <c r="AF93" s="107">
        <f>'2017'!O98</f>
        <v>0.09</v>
      </c>
      <c r="AG93" s="115">
        <f>'2017'!P98</f>
        <v>1</v>
      </c>
      <c r="AH93" s="37">
        <f>'2017'!Q98</f>
        <v>0</v>
      </c>
      <c r="AI93" s="37">
        <f>'2017'!R98</f>
        <v>0</v>
      </c>
      <c r="AJ93" s="115">
        <f>'2017'!S98</f>
        <v>0</v>
      </c>
      <c r="AK93" s="31" t="str">
        <f>'2017'!T98</f>
        <v xml:space="preserve">La jefaturade equidad y mujer garantiza la atencion especializada por las entidades competentes para el restablecimiento de derechos de las niñas y adolescentes victimas de viloncia sexual. </v>
      </c>
      <c r="AL93" s="106">
        <f>'2018'!N98</f>
        <v>0</v>
      </c>
      <c r="AM93" s="107">
        <f>'2018'!O98</f>
        <v>0</v>
      </c>
      <c r="AN93" s="115">
        <f>'2018'!P98</f>
        <v>0</v>
      </c>
      <c r="AO93" s="37">
        <f>'2018'!Q98</f>
        <v>0</v>
      </c>
      <c r="AP93" s="37">
        <f>'2018'!R98</f>
        <v>0</v>
      </c>
      <c r="AQ93" s="206">
        <f>'2018'!S98</f>
        <v>0</v>
      </c>
      <c r="AR93" s="31" t="str">
        <f>'2018'!AB98</f>
        <v>El ICBF, en el primer semestre del año 2018 realizó una capacitación de rutas de atención ante amenaza  vulneración de los derechos, construcción del diagnostico sitiacional y pacto de convivencia.</v>
      </c>
      <c r="AS93" s="106">
        <f>'2019'!N98</f>
        <v>0</v>
      </c>
      <c r="AT93" s="107">
        <f>'2019'!O98</f>
        <v>0</v>
      </c>
      <c r="AU93" s="115">
        <f>'2019'!P98</f>
        <v>0.8</v>
      </c>
      <c r="AV93" s="37">
        <f>'2019'!Q98</f>
        <v>0</v>
      </c>
      <c r="AW93" s="37">
        <f>'2019'!R98</f>
        <v>0</v>
      </c>
      <c r="AX93" s="115" t="e">
        <f>'2019'!#REF!</f>
        <v>#REF!</v>
      </c>
      <c r="AY93" s="359" t="str">
        <f>'2019'!S98</f>
        <v xml:space="preserve"> Este proceso hace parte de las acciones que se derivan del comité consultivo intersectorial para el abordaje integral de la violencia de género. </v>
      </c>
      <c r="AZ93" s="358">
        <f>'2020'!N98</f>
        <v>0</v>
      </c>
      <c r="BA93" s="358">
        <f>'2020'!O98</f>
        <v>0</v>
      </c>
      <c r="BB93" s="206">
        <f>'2020'!P98</f>
        <v>0</v>
      </c>
      <c r="BC93" s="369">
        <f>'2020'!Q98</f>
        <v>0</v>
      </c>
      <c r="BD93" s="369">
        <f>'2020'!R98</f>
        <v>0</v>
      </c>
      <c r="BE93" s="206">
        <f>'2020'!S98</f>
        <v>0</v>
      </c>
      <c r="BF93" s="669" t="s">
        <v>1420</v>
      </c>
      <c r="BG93" s="472">
        <v>0</v>
      </c>
      <c r="BH93" s="693">
        <v>0</v>
      </c>
      <c r="BI93" s="479">
        <v>0</v>
      </c>
      <c r="BJ93" s="713">
        <v>509485277</v>
      </c>
      <c r="BK93" s="501">
        <v>4193941309</v>
      </c>
      <c r="BL93" s="479">
        <v>0.82</v>
      </c>
      <c r="BM93" s="26" t="s">
        <v>2651</v>
      </c>
      <c r="BN93" s="713">
        <v>0</v>
      </c>
      <c r="BO93" s="720">
        <v>0</v>
      </c>
      <c r="BP93" s="479">
        <v>0</v>
      </c>
      <c r="BQ93" s="730">
        <v>0</v>
      </c>
      <c r="BR93" s="730">
        <v>0</v>
      </c>
      <c r="BS93" s="479">
        <v>0</v>
      </c>
      <c r="BT93" s="38" t="s">
        <v>2905</v>
      </c>
      <c r="BU93" s="26"/>
      <c r="BV93" s="917">
        <v>0.9</v>
      </c>
      <c r="BW93" s="917">
        <v>1</v>
      </c>
      <c r="BX93" s="925">
        <v>1</v>
      </c>
      <c r="BY93" s="26"/>
      <c r="BZ93" s="26"/>
      <c r="CA93" s="831"/>
      <c r="CB93" s="920" t="s">
        <v>2994</v>
      </c>
    </row>
    <row r="94" spans="1:80" ht="60" customHeight="1" x14ac:dyDescent="0.25">
      <c r="A94" s="1047"/>
      <c r="B94" s="1043"/>
      <c r="C94" s="1027"/>
      <c r="D94" s="682">
        <v>88</v>
      </c>
      <c r="E94" s="918" t="s">
        <v>570</v>
      </c>
      <c r="F94" s="12" t="s">
        <v>571</v>
      </c>
      <c r="G94" s="12" t="s">
        <v>572</v>
      </c>
      <c r="H94" s="12" t="s">
        <v>59</v>
      </c>
      <c r="I94" s="52" t="s">
        <v>573</v>
      </c>
      <c r="J94" s="1053" t="s">
        <v>574</v>
      </c>
      <c r="K94" s="1042"/>
      <c r="L94" s="1042"/>
      <c r="M94" s="1054"/>
      <c r="N94" s="425">
        <v>0.9</v>
      </c>
      <c r="O94" s="103">
        <v>0.09</v>
      </c>
      <c r="P94" s="354">
        <f>O94/N94</f>
        <v>9.9999999999999992E-2</v>
      </c>
      <c r="Q94" s="87">
        <f>'2015'!O99</f>
        <v>0</v>
      </c>
      <c r="R94" s="89">
        <f>'2015'!P99</f>
        <v>0</v>
      </c>
      <c r="S94" s="36">
        <f>'2015'!Q99</f>
        <v>0</v>
      </c>
      <c r="T94" s="37">
        <f>'2015'!R99</f>
        <v>0</v>
      </c>
      <c r="U94" s="37">
        <f>'2015'!S99</f>
        <v>0</v>
      </c>
      <c r="V94" s="36">
        <f>'2015'!T99</f>
        <v>0</v>
      </c>
      <c r="W94" s="31" t="str">
        <f>'2015'!U99</f>
        <v>ND</v>
      </c>
      <c r="X94" s="106">
        <f>'2016'!N99</f>
        <v>0.09</v>
      </c>
      <c r="Y94" s="107">
        <f>'2016'!O99</f>
        <v>0.09</v>
      </c>
      <c r="Z94" s="115">
        <f>'2016'!P99</f>
        <v>1</v>
      </c>
      <c r="AA94" s="37">
        <f>'2016'!Q99</f>
        <v>0</v>
      </c>
      <c r="AB94" s="37">
        <f>'2016'!R99</f>
        <v>0</v>
      </c>
      <c r="AC94" s="115">
        <f>'2016'!S99</f>
        <v>0</v>
      </c>
      <c r="AD94" s="31" t="str">
        <f>'2016'!T99</f>
        <v>se ha garantizado el funcionamiento en todo el departamento</v>
      </c>
      <c r="AE94" s="106">
        <f>'2017'!N99</f>
        <v>0.09</v>
      </c>
      <c r="AF94" s="107">
        <f>'2017'!O99</f>
        <v>0</v>
      </c>
      <c r="AG94" s="115">
        <f>'2017'!P99</f>
        <v>0</v>
      </c>
      <c r="AH94" s="37" t="str">
        <f>'2017'!Q99</f>
        <v>PENDIENTE</v>
      </c>
      <c r="AI94" s="37" t="str">
        <f>'2017'!R99</f>
        <v>PENDIENTE</v>
      </c>
      <c r="AJ94" s="115">
        <f>'2017'!S99</f>
        <v>0</v>
      </c>
      <c r="AK94" s="31" t="str">
        <f>'2017'!T99</f>
        <v>Se ha citado con su respectivo oficio, sin embargo, no se ha logrado consolidar informacion.</v>
      </c>
      <c r="AL94" s="106">
        <f>'2018'!N99</f>
        <v>0</v>
      </c>
      <c r="AM94" s="107">
        <f>'2018'!O99</f>
        <v>0</v>
      </c>
      <c r="AN94" s="115">
        <f>'2018'!P99</f>
        <v>0</v>
      </c>
      <c r="AO94" s="37">
        <f>'2018'!Q99</f>
        <v>0</v>
      </c>
      <c r="AP94" s="37" t="e">
        <f>'2018'!R99</f>
        <v>#VALUE!</v>
      </c>
      <c r="AQ94" s="206">
        <f>'2018'!S99</f>
        <v>0</v>
      </c>
      <c r="AR94" s="31" t="str">
        <f>'2018'!AB99</f>
        <v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v>
      </c>
      <c r="AS94" s="106">
        <f>'2019'!N99</f>
        <v>0</v>
      </c>
      <c r="AT94" s="107">
        <f>'2019'!O99</f>
        <v>0</v>
      </c>
      <c r="AU94" s="115">
        <f>'2019'!P99</f>
        <v>0.8</v>
      </c>
      <c r="AV94" s="37">
        <f>'2019'!Q99</f>
        <v>0</v>
      </c>
      <c r="AW94" s="37">
        <f>'2019'!R99</f>
        <v>0</v>
      </c>
      <c r="AX94" s="115" t="e">
        <f>'2019'!#REF!</f>
        <v>#REF!</v>
      </c>
      <c r="AY94" s="359" t="str">
        <f>'2019'!S99</f>
        <v>El ICBF en conjunto con la Fiscalía General de la Nación garantiza el funcionamiento del CAIVAS y la atención de niñas, niños y adolescentes, se han realizado 142 procesos de restablecimiento de derechos a niñas y adolescentes.</v>
      </c>
      <c r="AZ94" s="358">
        <f>'2020'!N99</f>
        <v>0</v>
      </c>
      <c r="BA94" s="358">
        <f>'2020'!O99</f>
        <v>0</v>
      </c>
      <c r="BB94" s="206">
        <f>'2020'!P99</f>
        <v>0</v>
      </c>
      <c r="BC94" s="369">
        <f>'2020'!Q99</f>
        <v>0</v>
      </c>
      <c r="BD94" s="369">
        <f>'2020'!R99</f>
        <v>0</v>
      </c>
      <c r="BE94" s="206">
        <f>'2020'!S99</f>
        <v>0</v>
      </c>
      <c r="BF94" s="372"/>
      <c r="BG94" s="690">
        <v>0</v>
      </c>
      <c r="BH94" s="690">
        <f>BL94+BN94+BP94+BR94</f>
        <v>0</v>
      </c>
      <c r="BI94" s="479">
        <v>0</v>
      </c>
      <c r="BJ94" s="713">
        <v>0</v>
      </c>
      <c r="BK94" s="473">
        <v>0</v>
      </c>
      <c r="BL94" s="479">
        <v>0</v>
      </c>
      <c r="BM94" s="26" t="s">
        <v>2608</v>
      </c>
      <c r="BN94" s="713">
        <v>0</v>
      </c>
      <c r="BO94" s="713">
        <v>0</v>
      </c>
      <c r="BP94" s="479">
        <v>0</v>
      </c>
      <c r="BQ94" s="730">
        <v>0</v>
      </c>
      <c r="BR94" s="730">
        <v>0</v>
      </c>
      <c r="BS94" s="479">
        <v>0</v>
      </c>
      <c r="BT94" s="38" t="s">
        <v>2905</v>
      </c>
      <c r="BU94" s="26"/>
      <c r="BV94" s="829">
        <v>0.9</v>
      </c>
      <c r="BW94" s="924">
        <v>0</v>
      </c>
      <c r="BX94" s="927">
        <v>0</v>
      </c>
      <c r="BY94" s="26"/>
      <c r="BZ94" s="26"/>
      <c r="CA94" s="831"/>
      <c r="CB94" s="920" t="s">
        <v>2963</v>
      </c>
    </row>
    <row r="95" spans="1:80" ht="60" customHeight="1" x14ac:dyDescent="0.25">
      <c r="A95" s="1047"/>
      <c r="B95" s="1039" t="s">
        <v>558</v>
      </c>
      <c r="C95" s="1027" t="s">
        <v>559</v>
      </c>
      <c r="D95" s="682">
        <v>89</v>
      </c>
      <c r="E95" s="918" t="s">
        <v>575</v>
      </c>
      <c r="F95" s="12" t="s">
        <v>576</v>
      </c>
      <c r="G95" s="12" t="s">
        <v>577</v>
      </c>
      <c r="H95" s="12" t="s">
        <v>59</v>
      </c>
      <c r="I95" s="52" t="s">
        <v>578</v>
      </c>
      <c r="J95" s="1038" t="s">
        <v>215</v>
      </c>
      <c r="K95" s="1023" t="s">
        <v>216</v>
      </c>
      <c r="L95" s="1042">
        <v>197</v>
      </c>
      <c r="M95" s="1041" t="s">
        <v>217</v>
      </c>
      <c r="N95" s="425">
        <v>0.9</v>
      </c>
      <c r="O95" s="103">
        <v>0.9</v>
      </c>
      <c r="P95" s="356">
        <v>100</v>
      </c>
      <c r="Q95" s="87">
        <f>'2015'!O100</f>
        <v>0</v>
      </c>
      <c r="R95" s="89">
        <f>'2015'!P100</f>
        <v>0</v>
      </c>
      <c r="S95" s="36">
        <f>'2015'!Q100</f>
        <v>0</v>
      </c>
      <c r="T95" s="37">
        <f>'2015'!R100</f>
        <v>0</v>
      </c>
      <c r="U95" s="37">
        <f>'2015'!S100</f>
        <v>0</v>
      </c>
      <c r="V95" s="36">
        <f>'2015'!T100</f>
        <v>0</v>
      </c>
      <c r="W95" s="31" t="str">
        <f>'2015'!U100</f>
        <v>ND</v>
      </c>
      <c r="X95" s="106">
        <f>'2016'!N100</f>
        <v>0.09</v>
      </c>
      <c r="Y95" s="107">
        <f>'2016'!O100</f>
        <v>0.09</v>
      </c>
      <c r="Z95" s="115">
        <f>'2016'!P100</f>
        <v>1</v>
      </c>
      <c r="AA95" s="37">
        <f>'2016'!Q100</f>
        <v>0</v>
      </c>
      <c r="AB95" s="37">
        <f>'2016'!R100</f>
        <v>0</v>
      </c>
      <c r="AC95" s="115">
        <f>'2016'!S100</f>
        <v>0</v>
      </c>
      <c r="AD95" s="31" t="str">
        <f>'2016'!T100</f>
        <v>se ha acompañado  el fortalecimiento de la Línea estratégica de violencia basada en género del Programa de Casas de Justicia.</v>
      </c>
      <c r="AE95" s="106">
        <f>'2017'!N100</f>
        <v>0.09</v>
      </c>
      <c r="AF95" s="107">
        <f>'2017'!O100</f>
        <v>0.09</v>
      </c>
      <c r="AG95" s="115">
        <f>'2017'!P100</f>
        <v>1</v>
      </c>
      <c r="AH95" s="37">
        <f>'2017'!Q100</f>
        <v>82000000</v>
      </c>
      <c r="AI95" s="37">
        <f>'2017'!R100</f>
        <v>6570000</v>
      </c>
      <c r="AJ95" s="115">
        <f>'2017'!S100</f>
        <v>8.0121951219512197E-2</v>
      </c>
      <c r="AK95" s="31" t="str">
        <f>'2017'!T100</f>
        <v>La jefatura de mujer y equiad de genero se ha acompañado  el fortalecimiento de la Línea estratégica de violencia basada en género del Programa de Casas de Justicia.</v>
      </c>
      <c r="AL95" s="106">
        <f>'2018'!N100</f>
        <v>1</v>
      </c>
      <c r="AM95" s="107">
        <f>'2018'!O100</f>
        <v>0.2</v>
      </c>
      <c r="AN95" s="115">
        <f>'2018'!P100</f>
        <v>0.2</v>
      </c>
      <c r="AO95" s="37">
        <f>'2018'!Q100</f>
        <v>69300000</v>
      </c>
      <c r="AP95" s="37">
        <f>'2018'!R100</f>
        <v>59520000</v>
      </c>
      <c r="AQ95" s="206">
        <f>'2018'!S100</f>
        <v>0.8588744588744589</v>
      </c>
      <c r="AR95" s="31" t="e">
        <f>'2018'!#REF!</f>
        <v>#REF!</v>
      </c>
      <c r="AS95" s="106">
        <f>'2019'!N100</f>
        <v>0</v>
      </c>
      <c r="AT95" s="107" t="e">
        <f>'2019'!O100</f>
        <v>#REF!</v>
      </c>
      <c r="AU95" s="115">
        <f>'2019'!P100</f>
        <v>0</v>
      </c>
      <c r="AV95" s="37">
        <f>'2019'!Q100</f>
        <v>0</v>
      </c>
      <c r="AW95" s="37" t="e">
        <f>'2019'!R100</f>
        <v>#REF!</v>
      </c>
      <c r="AX95" s="115" t="e">
        <f>'2019'!#REF!</f>
        <v>#REF!</v>
      </c>
      <c r="AY95" s="359" t="str">
        <f>'2019'!S100</f>
        <v xml:space="preserve"> Este proceso hace parte de las acciones que se derivan del comité consultivo intersectorial para el abordaje integral de la violencia de género. </v>
      </c>
      <c r="AZ95" s="358">
        <f>'2020'!N100</f>
        <v>1</v>
      </c>
      <c r="BA95" s="358">
        <f>'2020'!O100</f>
        <v>0.2</v>
      </c>
      <c r="BB95" s="206">
        <f>'2020'!P100</f>
        <v>0.2</v>
      </c>
      <c r="BC95" s="369">
        <f>'2020'!Q100</f>
        <v>0</v>
      </c>
      <c r="BD95" s="369">
        <f>'2020'!R100</f>
        <v>0</v>
      </c>
      <c r="BE95" s="206">
        <f>'2020'!S100</f>
        <v>0</v>
      </c>
      <c r="BF95" s="362" t="s">
        <v>1016</v>
      </c>
      <c r="BG95" s="472">
        <v>0</v>
      </c>
      <c r="BH95" s="693">
        <v>0</v>
      </c>
      <c r="BI95" s="479">
        <v>0</v>
      </c>
      <c r="BJ95" s="713">
        <v>11540000</v>
      </c>
      <c r="BK95" s="501">
        <v>0</v>
      </c>
      <c r="BL95" s="479">
        <v>0</v>
      </c>
      <c r="BM95" s="710" t="s">
        <v>2608</v>
      </c>
      <c r="BN95" s="721">
        <v>0.9</v>
      </c>
      <c r="BO95" s="773">
        <v>0.9</v>
      </c>
      <c r="BP95" s="479">
        <v>1</v>
      </c>
      <c r="BQ95" s="730">
        <v>0</v>
      </c>
      <c r="BR95" s="735">
        <v>1010000</v>
      </c>
      <c r="BS95" s="479">
        <v>1</v>
      </c>
      <c r="BT95" s="710" t="s">
        <v>2888</v>
      </c>
      <c r="BU95" s="710"/>
      <c r="BV95" s="917">
        <v>0.9</v>
      </c>
      <c r="BW95" s="917">
        <v>1</v>
      </c>
      <c r="BX95" s="925">
        <v>1</v>
      </c>
      <c r="BY95" s="858">
        <v>1775000</v>
      </c>
      <c r="BZ95" s="858">
        <v>1775000</v>
      </c>
      <c r="CA95" s="925">
        <v>1</v>
      </c>
      <c r="CB95" s="920" t="s">
        <v>3108</v>
      </c>
    </row>
    <row r="96" spans="1:80" ht="60" customHeight="1" x14ac:dyDescent="0.25">
      <c r="A96" s="1047"/>
      <c r="B96" s="1039"/>
      <c r="C96" s="1027"/>
      <c r="D96" s="682">
        <v>90</v>
      </c>
      <c r="E96" s="918" t="s">
        <v>579</v>
      </c>
      <c r="F96" s="12" t="s">
        <v>580</v>
      </c>
      <c r="G96" s="12" t="s">
        <v>581</v>
      </c>
      <c r="H96" s="12" t="s">
        <v>563</v>
      </c>
      <c r="I96" s="52" t="s">
        <v>582</v>
      </c>
      <c r="J96" s="1038"/>
      <c r="K96" s="1023"/>
      <c r="L96" s="1042"/>
      <c r="M96" s="1041"/>
      <c r="N96" s="426">
        <v>1</v>
      </c>
      <c r="O96" s="346">
        <v>1</v>
      </c>
      <c r="P96" s="356">
        <v>100</v>
      </c>
      <c r="Q96" s="87" t="str">
        <f>'2015'!O101</f>
        <v xml:space="preserve">Implementación de Lineamientos para la atención adecuada de mujeres víctimas </v>
      </c>
      <c r="R96" s="89">
        <f>'2015'!P101</f>
        <v>1</v>
      </c>
      <c r="S96" s="36">
        <f>'2015'!Q101</f>
        <v>1</v>
      </c>
      <c r="T96" s="37">
        <f>'2015'!R101</f>
        <v>120477539</v>
      </c>
      <c r="U96" s="37">
        <f>'2015'!S101</f>
        <v>48449646</v>
      </c>
      <c r="V96" s="36">
        <f>'2015'!T101</f>
        <v>0.4021467105167213</v>
      </c>
      <c r="W96" s="31" t="str">
        <f>'2015'!U101</f>
        <v>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v>
      </c>
      <c r="X96" s="106">
        <f>'2016'!N101</f>
        <v>0.1</v>
      </c>
      <c r="Y96" s="107">
        <f>'2016'!O101</f>
        <v>0.1</v>
      </c>
      <c r="Z96" s="115">
        <f>'2016'!P101</f>
        <v>1</v>
      </c>
      <c r="AA96" s="37">
        <f>'2016'!Q101</f>
        <v>0</v>
      </c>
      <c r="AB96" s="37">
        <f>'2016'!R101</f>
        <v>0</v>
      </c>
      <c r="AC96" s="115">
        <f>'2016'!S101</f>
        <v>0</v>
      </c>
      <c r="AD96" s="31" t="str">
        <f>'2016'!T101</f>
        <v xml:space="preserve">se han socializado las rutas de atencion deseañadas para la atencion adecuada a mujeres victimas de violencia de genero. </v>
      </c>
      <c r="AE96" s="106">
        <f>'2017'!N101</f>
        <v>0.1</v>
      </c>
      <c r="AF96" s="107">
        <f>'2017'!O101</f>
        <v>0.1</v>
      </c>
      <c r="AG96" s="115">
        <f>'2017'!P101</f>
        <v>1</v>
      </c>
      <c r="AH96" s="37">
        <f>'2017'!Q101</f>
        <v>0</v>
      </c>
      <c r="AI96" s="37">
        <f>'2017'!R101</f>
        <v>0</v>
      </c>
      <c r="AJ96" s="115">
        <f>'2017'!S101</f>
        <v>0</v>
      </c>
      <c r="AK96" s="31" t="str">
        <f>'2017'!T101</f>
        <v xml:space="preserve">jefatura de equidad y mujer, se han socializado las rutas de atencion deseañadas para la atencion adecuada a mujeres victimas de violencia de genero. </v>
      </c>
      <c r="AL96" s="106">
        <f>'2018'!N101</f>
        <v>0</v>
      </c>
      <c r="AM96" s="107">
        <f>'2018'!O101</f>
        <v>0</v>
      </c>
      <c r="AN96" s="115">
        <f>'2018'!P101</f>
        <v>0</v>
      </c>
      <c r="AO96" s="37">
        <f>'2018'!Q101</f>
        <v>0</v>
      </c>
      <c r="AP96" s="37">
        <f>'2018'!R101</f>
        <v>0</v>
      </c>
      <c r="AQ96" s="206">
        <f>'2018'!S101</f>
        <v>0</v>
      </c>
      <c r="AR96" s="31">
        <f>'2018'!AB101</f>
        <v>0</v>
      </c>
      <c r="AS96" s="106">
        <f>'2019'!N101</f>
        <v>1</v>
      </c>
      <c r="AT96" s="107">
        <f>'2019'!O101</f>
        <v>1</v>
      </c>
      <c r="AU96" s="115">
        <f>'2019'!P101</f>
        <v>0.8</v>
      </c>
      <c r="AV96" s="37">
        <f>'2019'!Q101</f>
        <v>50000000</v>
      </c>
      <c r="AW96" s="37">
        <f>'2019'!R101</f>
        <v>12768000</v>
      </c>
      <c r="AX96" s="115" t="e">
        <f>'2019'!#REF!</f>
        <v>#REF!</v>
      </c>
      <c r="AY96" s="359" t="str">
        <f>'2019'!S101</f>
        <v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v>
      </c>
      <c r="AZ96" s="358">
        <f>'2020'!N101</f>
        <v>0</v>
      </c>
      <c r="BA96" s="358">
        <f>'2020'!O101</f>
        <v>0</v>
      </c>
      <c r="BB96" s="206">
        <f>'2020'!P101</f>
        <v>0</v>
      </c>
      <c r="BC96" s="369">
        <f>'2020'!Q101</f>
        <v>0</v>
      </c>
      <c r="BD96" s="369">
        <f>'2020'!R101</f>
        <v>0</v>
      </c>
      <c r="BE96" s="206">
        <f>'2020'!S101</f>
        <v>0</v>
      </c>
      <c r="BF96" s="363" t="s">
        <v>1420</v>
      </c>
      <c r="BG96" s="604">
        <v>1</v>
      </c>
      <c r="BH96" s="604">
        <v>1</v>
      </c>
      <c r="BI96" s="479">
        <v>1</v>
      </c>
      <c r="BJ96" s="619">
        <v>11540000</v>
      </c>
      <c r="BK96" s="577">
        <v>8655000</v>
      </c>
      <c r="BL96" s="479">
        <v>0.75</v>
      </c>
      <c r="BM96" s="709" t="s">
        <v>2652</v>
      </c>
      <c r="BN96" s="809">
        <v>0</v>
      </c>
      <c r="BO96" s="809">
        <v>1</v>
      </c>
      <c r="BP96" s="479">
        <v>1</v>
      </c>
      <c r="BQ96" s="730">
        <v>0</v>
      </c>
      <c r="BR96" s="730">
        <v>0</v>
      </c>
      <c r="BS96" s="479">
        <v>0</v>
      </c>
      <c r="BT96" s="709" t="s">
        <v>2889</v>
      </c>
      <c r="BU96" s="710"/>
      <c r="BV96" s="918">
        <v>1</v>
      </c>
      <c r="BW96" s="918">
        <v>1</v>
      </c>
      <c r="BX96" s="925">
        <v>1</v>
      </c>
      <c r="BY96" s="26"/>
      <c r="BZ96" s="26"/>
      <c r="CA96" s="831"/>
      <c r="CB96" s="920" t="s">
        <v>3045</v>
      </c>
    </row>
    <row r="97" spans="1:80" ht="60" customHeight="1" x14ac:dyDescent="0.25">
      <c r="A97" s="1047"/>
      <c r="B97" s="1039"/>
      <c r="C97" s="1027"/>
      <c r="D97" s="682">
        <v>91</v>
      </c>
      <c r="E97" s="918" t="s">
        <v>583</v>
      </c>
      <c r="F97" s="12" t="s">
        <v>584</v>
      </c>
      <c r="G97" s="12" t="s">
        <v>585</v>
      </c>
      <c r="H97" s="12" t="s">
        <v>586</v>
      </c>
      <c r="I97" s="52" t="s">
        <v>587</v>
      </c>
      <c r="J97" s="42" t="s">
        <v>588</v>
      </c>
      <c r="K97" s="12" t="s">
        <v>589</v>
      </c>
      <c r="L97" s="12" t="s">
        <v>590</v>
      </c>
      <c r="M97" s="415" t="s">
        <v>591</v>
      </c>
      <c r="N97" s="425">
        <v>0.9</v>
      </c>
      <c r="O97" s="103">
        <v>0.8</v>
      </c>
      <c r="P97" s="748">
        <f>O97/N97</f>
        <v>0.88888888888888895</v>
      </c>
      <c r="Q97" s="87" t="str">
        <f>'2015'!O102</f>
        <v>Verificación del 20% de cumplimiento de los protocolo de atención a víctimas de violencia de genero</v>
      </c>
      <c r="R97" s="89">
        <f>'2015'!P102</f>
        <v>0.2</v>
      </c>
      <c r="S97" s="36">
        <f>'2015'!Q102</f>
        <v>1</v>
      </c>
      <c r="T97" s="37">
        <f>'2015'!R102</f>
        <v>148240000</v>
      </c>
      <c r="U97" s="37">
        <f>'2015'!S102</f>
        <v>21708252</v>
      </c>
      <c r="V97" s="36">
        <f>'2015'!T102</f>
        <v>0.14643990825688075</v>
      </c>
      <c r="W97" s="31" t="str">
        <f>'2015'!U102</f>
        <v>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v>
      </c>
      <c r="X97" s="106">
        <f>'2016'!N102</f>
        <v>0.09</v>
      </c>
      <c r="Y97" s="107">
        <f>'2016'!O102</f>
        <v>0.09</v>
      </c>
      <c r="Z97" s="115">
        <f>'2016'!P102</f>
        <v>1</v>
      </c>
      <c r="AA97" s="37">
        <f>'2016'!Q102</f>
        <v>0</v>
      </c>
      <c r="AB97" s="37">
        <f>'2016'!R102</f>
        <v>0</v>
      </c>
      <c r="AC97" s="115">
        <f>'2016'!S102</f>
        <v>0</v>
      </c>
      <c r="AD97" s="31" t="str">
        <f>'2016'!T102</f>
        <v xml:space="preserve">se ha realizado el seguimiento a las rutas de atencion a las mujeres victimas de violencia de género. </v>
      </c>
      <c r="AE97" s="106">
        <f>'2017'!N102</f>
        <v>0.09</v>
      </c>
      <c r="AF97" s="107">
        <f>'2017'!O102</f>
        <v>7.8E-2</v>
      </c>
      <c r="AG97" s="115">
        <f>'2017'!P102</f>
        <v>0.8666666666666667</v>
      </c>
      <c r="AH97" s="37" t="str">
        <f>'2017'!Q102</f>
        <v>82.000.000
25100000</v>
      </c>
      <c r="AI97" s="37" t="str">
        <f>'2017'!R102</f>
        <v>6.570.000
12176208</v>
      </c>
      <c r="AJ97" s="115">
        <f>'2017'!S102</f>
        <v>0</v>
      </c>
      <c r="AK97" s="31" t="str">
        <f>'2017'!T102</f>
        <v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7" s="106">
        <f>'2018'!N102</f>
        <v>1</v>
      </c>
      <c r="AM97" s="107">
        <f>'2018'!O102</f>
        <v>0.2</v>
      </c>
      <c r="AN97" s="115">
        <f>'2018'!P102</f>
        <v>0.2</v>
      </c>
      <c r="AO97" s="37">
        <f>'2018'!Q102</f>
        <v>69300000</v>
      </c>
      <c r="AP97" s="37">
        <f>'2018'!R102</f>
        <v>59520000</v>
      </c>
      <c r="AQ97" s="206">
        <f>'2018'!S102</f>
        <v>0.8588744588744589</v>
      </c>
      <c r="AR97" s="31" t="str">
        <f>'2018'!AB100</f>
        <v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v>
      </c>
      <c r="AS97" s="106">
        <f>'2019'!N102</f>
        <v>0</v>
      </c>
      <c r="AT97" s="107">
        <f>'2019'!O102</f>
        <v>0</v>
      </c>
      <c r="AU97" s="115">
        <f>'2019'!P102</f>
        <v>0.8</v>
      </c>
      <c r="AV97" s="37">
        <f>'2019'!Q102</f>
        <v>0</v>
      </c>
      <c r="AW97" s="37">
        <f>'2019'!R102</f>
        <v>0</v>
      </c>
      <c r="AX97" s="115" t="e">
        <f>'2019'!#REF!</f>
        <v>#REF!</v>
      </c>
      <c r="AY97" s="359" t="str">
        <f>'2019'!S102</f>
        <v xml:space="preserve"> Este proceso hace parte de las acciones que se derivan del comité consultivo intersectorial para el abordaje integral de la violencia de género. </v>
      </c>
      <c r="AZ97" s="358">
        <f>'2020'!N102</f>
        <v>1</v>
      </c>
      <c r="BA97" s="358">
        <f>'2020'!O102</f>
        <v>0.2</v>
      </c>
      <c r="BB97" s="206">
        <f>'2020'!P102</f>
        <v>0.2</v>
      </c>
      <c r="BC97" s="369">
        <f>'2020'!Q102</f>
        <v>0</v>
      </c>
      <c r="BD97" s="369">
        <f>'2020'!R102</f>
        <v>0</v>
      </c>
      <c r="BE97" s="206">
        <f>'2020'!S102</f>
        <v>0</v>
      </c>
      <c r="BF97" s="363" t="s">
        <v>1420</v>
      </c>
      <c r="BG97" s="472">
        <v>0</v>
      </c>
      <c r="BH97" s="693">
        <v>1</v>
      </c>
      <c r="BI97" s="479">
        <v>1</v>
      </c>
      <c r="BJ97" s="713">
        <v>0</v>
      </c>
      <c r="BK97" s="473">
        <v>0</v>
      </c>
      <c r="BL97" s="479">
        <v>0</v>
      </c>
      <c r="BM97" s="709" t="s">
        <v>2653</v>
      </c>
      <c r="BN97" s="713">
        <v>1</v>
      </c>
      <c r="BO97" s="720">
        <v>1</v>
      </c>
      <c r="BP97" s="479">
        <v>1</v>
      </c>
      <c r="BQ97" s="730">
        <v>17310000</v>
      </c>
      <c r="BR97" s="730">
        <v>17310000</v>
      </c>
      <c r="BS97" s="479">
        <v>1</v>
      </c>
      <c r="BT97" s="709" t="s">
        <v>2890</v>
      </c>
      <c r="BU97" s="26"/>
      <c r="BV97" s="918">
        <v>1</v>
      </c>
      <c r="BW97" s="918">
        <v>1</v>
      </c>
      <c r="BX97" s="925">
        <v>1</v>
      </c>
      <c r="BY97" s="26"/>
      <c r="BZ97" s="26"/>
      <c r="CA97" s="831"/>
      <c r="CB97" s="920" t="s">
        <v>2890</v>
      </c>
    </row>
    <row r="98" spans="1:80" ht="60" customHeight="1" x14ac:dyDescent="0.25">
      <c r="A98" s="1047"/>
      <c r="B98" s="1039"/>
      <c r="C98" s="1027"/>
      <c r="D98" s="682">
        <v>92</v>
      </c>
      <c r="E98" s="918" t="s">
        <v>592</v>
      </c>
      <c r="F98" s="12" t="s">
        <v>593</v>
      </c>
      <c r="G98" s="12" t="s">
        <v>594</v>
      </c>
      <c r="H98" s="12" t="s">
        <v>595</v>
      </c>
      <c r="I98" s="52" t="s">
        <v>596</v>
      </c>
      <c r="J98" s="42" t="s">
        <v>597</v>
      </c>
      <c r="K98" s="12" t="s">
        <v>386</v>
      </c>
      <c r="L98" s="17">
        <v>219</v>
      </c>
      <c r="M98" s="359" t="s">
        <v>482</v>
      </c>
      <c r="N98" s="426">
        <v>2</v>
      </c>
      <c r="O98" s="346">
        <v>2</v>
      </c>
      <c r="P98" s="756">
        <f>O98/N98</f>
        <v>1</v>
      </c>
      <c r="Q98" s="87">
        <f>'2015'!O103</f>
        <v>1</v>
      </c>
      <c r="R98" s="89">
        <f>'2015'!P103</f>
        <v>1</v>
      </c>
      <c r="S98" s="36">
        <f>'2015'!Q103</f>
        <v>1</v>
      </c>
      <c r="T98" s="37">
        <f>'2015'!R103</f>
        <v>42709999</v>
      </c>
      <c r="U98" s="37">
        <f>'2015'!S103</f>
        <v>35673333</v>
      </c>
      <c r="V98" s="36">
        <f>'2015'!T103</f>
        <v>0.83524546558757817</v>
      </c>
      <c r="W98" s="31" t="str">
        <f>'2015'!U103</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98" s="106">
        <f>'2016'!N103</f>
        <v>0.1</v>
      </c>
      <c r="Y98" s="107">
        <f>'2016'!O103</f>
        <v>0.1</v>
      </c>
      <c r="Z98" s="115">
        <f>'2016'!P103</f>
        <v>1</v>
      </c>
      <c r="AA98" s="37">
        <f>'2016'!Q103</f>
        <v>0</v>
      </c>
      <c r="AB98" s="37">
        <f>'2016'!R103</f>
        <v>0</v>
      </c>
      <c r="AC98" s="115">
        <f>'2016'!S103</f>
        <v>0</v>
      </c>
      <c r="AD98" s="31" t="str">
        <f>'2016'!T103</f>
        <v>Estan establecidas en el codigo de infancia y adolescencia</v>
      </c>
      <c r="AE98" s="106">
        <f>'2017'!N103</f>
        <v>0.1</v>
      </c>
      <c r="AF98" s="107">
        <f>'2017'!O103</f>
        <v>0.08</v>
      </c>
      <c r="AG98" s="115">
        <f>'2017'!P103</f>
        <v>0.79999999999999993</v>
      </c>
      <c r="AH98" s="37">
        <f>'2017'!Q103</f>
        <v>111600000</v>
      </c>
      <c r="AI98" s="37">
        <f>'2017'!R103</f>
        <v>94500000</v>
      </c>
      <c r="AJ98" s="115">
        <f>'2017'!S103</f>
        <v>0.84677419354838712</v>
      </c>
      <c r="AK98" s="31" t="str">
        <f>'2017'!T103</f>
        <v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98" s="106">
        <f>'2018'!N103</f>
        <v>1</v>
      </c>
      <c r="AM98" s="107">
        <f>'2018'!O103</f>
        <v>0.15</v>
      </c>
      <c r="AN98" s="115">
        <f>'2018'!P103</f>
        <v>0.15</v>
      </c>
      <c r="AO98" s="37">
        <f>'2018'!Q103</f>
        <v>7250000</v>
      </c>
      <c r="AP98" s="37">
        <f>'2018'!R103</f>
        <v>1500000</v>
      </c>
      <c r="AQ98" s="206">
        <f>'2018'!S103</f>
        <v>0.20689655172413793</v>
      </c>
      <c r="AR98" s="31" t="str">
        <f>'2018'!AB103</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98" s="106">
        <f>'2019'!N103</f>
        <v>0</v>
      </c>
      <c r="AT98" s="107">
        <f>'2019'!O103</f>
        <v>0</v>
      </c>
      <c r="AU98" s="115">
        <f>'2019'!P103</f>
        <v>0.8</v>
      </c>
      <c r="AV98" s="37">
        <f>'2019'!Q103</f>
        <v>0</v>
      </c>
      <c r="AW98" s="37">
        <f>'2019'!R103</f>
        <v>0</v>
      </c>
      <c r="AX98" s="115" t="e">
        <f>'2019'!#REF!</f>
        <v>#REF!</v>
      </c>
      <c r="AY98" s="359" t="str">
        <f>'2019'!S103</f>
        <v xml:space="preserve"> Este proceso hace parte de las acciones que se derivan del comité consultivo intersectorial para el abordaje integral de la violencia de género. </v>
      </c>
      <c r="AZ98" s="358">
        <f>'2020'!N103</f>
        <v>1</v>
      </c>
      <c r="BA98" s="358">
        <f>'2020'!O103</f>
        <v>0.15</v>
      </c>
      <c r="BB98" s="206">
        <f>'2020'!P103</f>
        <v>0.15</v>
      </c>
      <c r="BC98" s="369">
        <f>'2020'!Q103</f>
        <v>0</v>
      </c>
      <c r="BD98" s="369">
        <f>'2020'!R103</f>
        <v>0</v>
      </c>
      <c r="BE98" s="206">
        <f>'2020'!S103</f>
        <v>0</v>
      </c>
      <c r="BF98" s="363" t="s">
        <v>1420</v>
      </c>
      <c r="BG98" s="472">
        <v>0</v>
      </c>
      <c r="BH98" s="693">
        <v>0</v>
      </c>
      <c r="BI98" s="479">
        <v>0</v>
      </c>
      <c r="BJ98" s="713">
        <v>0</v>
      </c>
      <c r="BK98" s="473">
        <v>0</v>
      </c>
      <c r="BL98" s="479">
        <v>0</v>
      </c>
      <c r="BM98" s="709" t="s">
        <v>2608</v>
      </c>
      <c r="BN98" s="713">
        <v>2</v>
      </c>
      <c r="BO98" s="720">
        <v>2</v>
      </c>
      <c r="BP98" s="479">
        <v>1</v>
      </c>
      <c r="BQ98" s="730">
        <v>0</v>
      </c>
      <c r="BR98" s="730">
        <v>0</v>
      </c>
      <c r="BS98" s="479">
        <v>0</v>
      </c>
      <c r="BT98" s="752" t="s">
        <v>2891</v>
      </c>
      <c r="BU98" s="26"/>
      <c r="BV98" s="918">
        <v>2</v>
      </c>
      <c r="BW98" s="918">
        <v>2</v>
      </c>
      <c r="BX98" s="925">
        <v>1</v>
      </c>
      <c r="BY98" s="26"/>
      <c r="BZ98" s="26"/>
      <c r="CA98" s="831"/>
      <c r="CB98" s="920" t="s">
        <v>3046</v>
      </c>
    </row>
    <row r="99" spans="1:80" ht="60" customHeight="1" x14ac:dyDescent="0.25">
      <c r="A99" s="1047"/>
      <c r="B99" s="1039"/>
      <c r="C99" s="1027"/>
      <c r="D99" s="682">
        <v>93</v>
      </c>
      <c r="E99" s="918" t="s">
        <v>598</v>
      </c>
      <c r="F99" s="12" t="s">
        <v>599</v>
      </c>
      <c r="G99" s="12" t="s">
        <v>600</v>
      </c>
      <c r="H99" s="12" t="s">
        <v>601</v>
      </c>
      <c r="I99" s="52" t="s">
        <v>602</v>
      </c>
      <c r="J99" s="58" t="s">
        <v>389</v>
      </c>
      <c r="K99" s="26" t="s">
        <v>603</v>
      </c>
      <c r="L99" s="26">
        <v>228</v>
      </c>
      <c r="M99" s="416" t="s">
        <v>604</v>
      </c>
      <c r="N99" s="426">
        <v>1</v>
      </c>
      <c r="O99" s="346">
        <v>0.5</v>
      </c>
      <c r="P99" s="695">
        <f>5/10*1</f>
        <v>0.5</v>
      </c>
      <c r="Q99" s="87">
        <f>'2015'!O104</f>
        <v>0</v>
      </c>
      <c r="R99" s="89">
        <f>'2015'!P104</f>
        <v>0</v>
      </c>
      <c r="S99" s="36">
        <f>'2015'!Q104</f>
        <v>0</v>
      </c>
      <c r="T99" s="37">
        <f>'2015'!R104</f>
        <v>0</v>
      </c>
      <c r="U99" s="37">
        <f>'2015'!S104</f>
        <v>0</v>
      </c>
      <c r="V99" s="36">
        <f>'2015'!T104</f>
        <v>0</v>
      </c>
      <c r="W99" s="31">
        <f>'2015'!U104</f>
        <v>0</v>
      </c>
      <c r="X99" s="106">
        <f>'2016'!N104</f>
        <v>0.1</v>
      </c>
      <c r="Y99" s="107">
        <f>'2016'!O104</f>
        <v>0</v>
      </c>
      <c r="Z99" s="115">
        <f>'2016'!P104</f>
        <v>0</v>
      </c>
      <c r="AA99" s="37">
        <f>'2016'!Q104</f>
        <v>0</v>
      </c>
      <c r="AB99" s="37">
        <f>'2016'!R104</f>
        <v>0</v>
      </c>
      <c r="AC99" s="115">
        <f>'2016'!S104</f>
        <v>0</v>
      </c>
      <c r="AD99" s="31" t="str">
        <f>'2016'!T104</f>
        <v xml:space="preserve">No reporta informacion </v>
      </c>
      <c r="AE99" s="106">
        <f>'2017'!N104</f>
        <v>0.1</v>
      </c>
      <c r="AF99" s="107">
        <f>'2017'!O104</f>
        <v>0.08</v>
      </c>
      <c r="AG99" s="115">
        <f>'2017'!P104</f>
        <v>0.79999999999999993</v>
      </c>
      <c r="AH99" s="37">
        <f>'2017'!Q104</f>
        <v>25100000</v>
      </c>
      <c r="AI99" s="37">
        <f>'2017'!R104</f>
        <v>12176208</v>
      </c>
      <c r="AJ99" s="115">
        <f>'2017'!S104</f>
        <v>0.48510788844621516</v>
      </c>
      <c r="AK99" s="31" t="str">
        <f>'2017'!T104</f>
        <v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9" s="106">
        <f>'2018'!N104</f>
        <v>12</v>
      </c>
      <c r="AM99" s="107">
        <f>'2018'!O104</f>
        <v>8</v>
      </c>
      <c r="AN99" s="115">
        <f>'2018'!P104</f>
        <v>0.66666666666666663</v>
      </c>
      <c r="AO99" s="37">
        <f>'2018'!Q104</f>
        <v>210000000</v>
      </c>
      <c r="AP99" s="37">
        <f>'2018'!R104</f>
        <v>68175000</v>
      </c>
      <c r="AQ99" s="206">
        <f>'2018'!S104</f>
        <v>0.32464285714285712</v>
      </c>
      <c r="AR99" s="31" t="str">
        <f>'2018'!AB104</f>
        <v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v>
      </c>
      <c r="AS99" s="106">
        <f>'2019'!N104</f>
        <v>1</v>
      </c>
      <c r="AT99" s="107">
        <f>'2019'!O104</f>
        <v>1</v>
      </c>
      <c r="AU99" s="115">
        <f>'2019'!P104</f>
        <v>0.7</v>
      </c>
      <c r="AV99" s="37">
        <f>'2019'!Q104</f>
        <v>50000000</v>
      </c>
      <c r="AW99" s="37">
        <f>'2019'!R104</f>
        <v>16166000</v>
      </c>
      <c r="AX99" s="115" t="e">
        <f>'2019'!#REF!</f>
        <v>#REF!</v>
      </c>
      <c r="AY99" s="359" t="str">
        <f>'2019'!S104</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99" s="358">
        <f>'2020'!N104</f>
        <v>12</v>
      </c>
      <c r="BA99" s="358">
        <f>'2020'!O104</f>
        <v>8</v>
      </c>
      <c r="BB99" s="206">
        <f>'2020'!P104</f>
        <v>0.66666666666666663</v>
      </c>
      <c r="BC99" s="369">
        <f>'2020'!Q104</f>
        <v>0</v>
      </c>
      <c r="BD99" s="369">
        <f>'2020'!R104</f>
        <v>0</v>
      </c>
      <c r="BE99" s="206">
        <f>'2020'!S104</f>
        <v>0</v>
      </c>
      <c r="BF99" s="363" t="s">
        <v>1420</v>
      </c>
      <c r="BG99" s="690">
        <v>0</v>
      </c>
      <c r="BH99" s="690">
        <v>0</v>
      </c>
      <c r="BI99" s="479">
        <v>0</v>
      </c>
      <c r="BJ99" s="713">
        <v>0</v>
      </c>
      <c r="BK99" s="166">
        <v>0</v>
      </c>
      <c r="BL99" s="479">
        <v>0</v>
      </c>
      <c r="BM99" s="709" t="s">
        <v>2608</v>
      </c>
      <c r="BN99" s="713">
        <v>0</v>
      </c>
      <c r="BO99" s="713">
        <v>0</v>
      </c>
      <c r="BP99" s="479">
        <v>0</v>
      </c>
      <c r="BQ99" s="730">
        <v>0</v>
      </c>
      <c r="BR99" s="730">
        <v>0</v>
      </c>
      <c r="BS99" s="479">
        <v>0</v>
      </c>
      <c r="BT99" s="38" t="s">
        <v>2905</v>
      </c>
      <c r="BU99" s="710"/>
      <c r="BV99" s="918">
        <v>1</v>
      </c>
      <c r="BW99" s="924">
        <v>0</v>
      </c>
      <c r="BX99" s="927">
        <v>0</v>
      </c>
      <c r="BY99" s="26"/>
      <c r="BZ99" s="26"/>
      <c r="CA99" s="831"/>
      <c r="CB99" s="920" t="s">
        <v>2963</v>
      </c>
    </row>
    <row r="100" spans="1:80" ht="60" customHeight="1" x14ac:dyDescent="0.25">
      <c r="A100" s="1047"/>
      <c r="B100" s="1039"/>
      <c r="C100" s="1027"/>
      <c r="D100" s="682">
        <v>94</v>
      </c>
      <c r="E100" s="918" t="s">
        <v>605</v>
      </c>
      <c r="F100" s="12" t="s">
        <v>606</v>
      </c>
      <c r="G100" s="12" t="s">
        <v>607</v>
      </c>
      <c r="H100" s="12" t="s">
        <v>608</v>
      </c>
      <c r="I100" s="52" t="s">
        <v>609</v>
      </c>
      <c r="J100" s="42" t="s">
        <v>254</v>
      </c>
      <c r="K100" s="17" t="s">
        <v>262</v>
      </c>
      <c r="L100" s="12">
        <v>137</v>
      </c>
      <c r="M100" s="415" t="s">
        <v>263</v>
      </c>
      <c r="N100" s="426">
        <v>1</v>
      </c>
      <c r="O100" s="346">
        <v>1</v>
      </c>
      <c r="P100" s="756">
        <v>1</v>
      </c>
      <c r="Q100" s="87" t="str">
        <f>'2015'!O105</f>
        <v>Dar inicio a los protocolos de las medidas de atencion establecidas en los literales a) y b) del artículo 19 de la Ley 1257 de 2008, de acuerdo a lo reglametado por el Gobierno Nacional (Ministerios de Salud, Defensa y Justicia)</v>
      </c>
      <c r="R100" s="89">
        <f>'2015'!P105</f>
        <v>0.5</v>
      </c>
      <c r="S100" s="36">
        <f>'2015'!Q105</f>
        <v>0.5</v>
      </c>
      <c r="T100" s="37">
        <f>'2015'!R105</f>
        <v>75646965.310000002</v>
      </c>
      <c r="U100" s="37">
        <f>'2015'!S105</f>
        <v>40525000</v>
      </c>
      <c r="V100" s="36">
        <f>'2015'!T105</f>
        <v>0.53571217079137579</v>
      </c>
      <c r="W100" s="31" t="str">
        <f>'2015'!U105</f>
        <v>A la fecha no registra asignación de recursos especiales de la nación, en dicho proceso de reconocimiento por lo que las atenciones integrales de las víctimas de violencia se realiza con la  concurrencia de las EPS.</v>
      </c>
      <c r="X100" s="106">
        <f>'2016'!N105</f>
        <v>0.1</v>
      </c>
      <c r="Y100" s="107">
        <f>'2016'!O105</f>
        <v>0</v>
      </c>
      <c r="Z100" s="115">
        <f>'2016'!P105</f>
        <v>0</v>
      </c>
      <c r="AA100" s="37">
        <f>'2016'!Q105</f>
        <v>0</v>
      </c>
      <c r="AB100" s="37">
        <f>'2016'!R105</f>
        <v>0</v>
      </c>
      <c r="AC100" s="115">
        <f>'2016'!S105</f>
        <v>0</v>
      </c>
      <c r="AD100" s="31" t="str">
        <f>'2016'!T105</f>
        <v>A la fecha no registra asignación de recursos especiales de la nación, en dicho proceso de reconocimiento por lo que las atenciones integrales de las víctimas de violencia se realiza con la  concurrencia de las EPS.</v>
      </c>
      <c r="AE100" s="106">
        <f>'2017'!N105</f>
        <v>0.1</v>
      </c>
      <c r="AF100" s="107">
        <f>'2017'!O105</f>
        <v>0.1</v>
      </c>
      <c r="AG100" s="115">
        <f>'2017'!P105</f>
        <v>1</v>
      </c>
      <c r="AH100" s="37">
        <f>'2017'!Q105</f>
        <v>41200000</v>
      </c>
      <c r="AI100" s="37">
        <f>'2017'!R105</f>
        <v>38560000</v>
      </c>
      <c r="AJ100" s="115">
        <f>'2017'!S105</f>
        <v>0.93592233009708736</v>
      </c>
      <c r="AK100" s="31" t="str">
        <f>'2017'!T105</f>
        <v>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100" s="106">
        <f>'2018'!N105</f>
        <v>12</v>
      </c>
      <c r="AM100" s="107">
        <f>'2018'!O105</f>
        <v>2</v>
      </c>
      <c r="AN100" s="115">
        <f>'2018'!P105</f>
        <v>0.16666666666666666</v>
      </c>
      <c r="AO100" s="37">
        <f>'2018'!Q105</f>
        <v>53000000</v>
      </c>
      <c r="AP100" s="37">
        <f>'2018'!R105</f>
        <v>26400000</v>
      </c>
      <c r="AQ100" s="206">
        <f>'2018'!S105</f>
        <v>0.49811320754716981</v>
      </c>
      <c r="AR100" s="31" t="str">
        <f>'2018'!AB105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100" s="106">
        <f>'2019'!N105</f>
        <v>1</v>
      </c>
      <c r="AT100" s="107">
        <f>'2019'!O105</f>
        <v>1</v>
      </c>
      <c r="AU100" s="115">
        <f>'2019'!P105</f>
        <v>0.7</v>
      </c>
      <c r="AV100" s="37">
        <f>'2019'!Q105</f>
        <v>26100000</v>
      </c>
      <c r="AW100" s="37">
        <f>'2019'!R105</f>
        <v>7955922</v>
      </c>
      <c r="AX100" s="115" t="e">
        <f>'2019'!#REF!</f>
        <v>#REF!</v>
      </c>
      <c r="AY100" s="359" t="str">
        <f>'2019'!S105</f>
        <v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v>
      </c>
      <c r="AZ100" s="358">
        <f>'2020'!N105</f>
        <v>12</v>
      </c>
      <c r="BA100" s="358">
        <f>'2020'!O105</f>
        <v>2</v>
      </c>
      <c r="BB100" s="206">
        <f>'2020'!P105</f>
        <v>0.16666666666666666</v>
      </c>
      <c r="BC100" s="369">
        <f>'2020'!Q105</f>
        <v>0</v>
      </c>
      <c r="BD100" s="369">
        <f>'2020'!R105</f>
        <v>0</v>
      </c>
      <c r="BE100" s="206">
        <f>'2020'!S105</f>
        <v>0</v>
      </c>
      <c r="BF100" s="26" t="s">
        <v>1419</v>
      </c>
      <c r="BG100" s="690">
        <v>12</v>
      </c>
      <c r="BH100" s="690">
        <v>0</v>
      </c>
      <c r="BI100" s="479">
        <v>0</v>
      </c>
      <c r="BJ100" s="713">
        <v>0</v>
      </c>
      <c r="BK100" s="166">
        <v>0</v>
      </c>
      <c r="BL100" s="479">
        <v>0.1666</v>
      </c>
      <c r="BM100" s="26" t="s">
        <v>2608</v>
      </c>
      <c r="BN100" s="713">
        <v>1</v>
      </c>
      <c r="BO100" s="713">
        <v>1</v>
      </c>
      <c r="BP100" s="479">
        <v>1</v>
      </c>
      <c r="BQ100" s="730">
        <v>0</v>
      </c>
      <c r="BR100" s="730">
        <v>0</v>
      </c>
      <c r="BS100" s="479">
        <v>0</v>
      </c>
      <c r="BT100" s="26" t="s">
        <v>2892</v>
      </c>
      <c r="BU100" s="710"/>
      <c r="BV100" s="918">
        <v>1</v>
      </c>
      <c r="BW100" s="985">
        <v>1</v>
      </c>
      <c r="BX100" s="925">
        <v>1</v>
      </c>
      <c r="BY100" s="26"/>
      <c r="BZ100" s="26"/>
      <c r="CA100" s="831"/>
      <c r="CB100" s="920" t="s">
        <v>2892</v>
      </c>
    </row>
    <row r="101" spans="1:80" ht="99.75" customHeight="1" x14ac:dyDescent="0.25">
      <c r="A101" s="1047"/>
      <c r="B101" s="1039"/>
      <c r="C101" s="1027"/>
      <c r="D101" s="682">
        <v>95</v>
      </c>
      <c r="E101" s="918" t="s">
        <v>610</v>
      </c>
      <c r="F101" s="12" t="s">
        <v>611</v>
      </c>
      <c r="G101" s="12" t="s">
        <v>612</v>
      </c>
      <c r="H101" s="12" t="s">
        <v>87</v>
      </c>
      <c r="I101" s="52" t="s">
        <v>613</v>
      </c>
      <c r="J101" s="1038" t="s">
        <v>215</v>
      </c>
      <c r="K101" s="1023" t="s">
        <v>216</v>
      </c>
      <c r="L101" s="1042">
        <v>197</v>
      </c>
      <c r="M101" s="1041" t="s">
        <v>217</v>
      </c>
      <c r="N101" s="426">
        <v>1</v>
      </c>
      <c r="O101" s="346">
        <v>1</v>
      </c>
      <c r="P101" s="756">
        <v>1</v>
      </c>
      <c r="Q101" s="87">
        <f>'2015'!O106</f>
        <v>1</v>
      </c>
      <c r="R101" s="89">
        <f>'2015'!P106</f>
        <v>1</v>
      </c>
      <c r="S101" s="36">
        <f>'2015'!Q106</f>
        <v>1</v>
      </c>
      <c r="T101" s="37">
        <f>'2015'!R106</f>
        <v>42709999</v>
      </c>
      <c r="U101" s="37">
        <f>'2015'!S106</f>
        <v>35673333</v>
      </c>
      <c r="V101" s="36">
        <f>'2015'!T106</f>
        <v>0.83524546558757817</v>
      </c>
      <c r="W101" s="31" t="str">
        <f>'2015'!U106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101" s="106">
        <f>'2016'!N106</f>
        <v>0.1</v>
      </c>
      <c r="Y101" s="107">
        <f>'2016'!O106</f>
        <v>0.1</v>
      </c>
      <c r="Z101" s="115">
        <f>'2016'!P106</f>
        <v>1</v>
      </c>
      <c r="AA101" s="37">
        <f>'2016'!Q106</f>
        <v>0</v>
      </c>
      <c r="AB101" s="37">
        <f>'2016'!R106</f>
        <v>0</v>
      </c>
      <c r="AC101" s="115">
        <f>'2016'!S106</f>
        <v>0</v>
      </c>
      <c r="AD101" s="31" t="str">
        <f>'2016'!T106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E101" s="106">
        <f>'2017'!N106</f>
        <v>0.1</v>
      </c>
      <c r="AF101" s="107">
        <f>'2017'!O106</f>
        <v>0.06</v>
      </c>
      <c r="AG101" s="115">
        <f>'2017'!P106</f>
        <v>0.6</v>
      </c>
      <c r="AH101" s="37">
        <f>'2017'!Q106</f>
        <v>82000000</v>
      </c>
      <c r="AI101" s="37">
        <f>'2017'!R106</f>
        <v>6570000</v>
      </c>
      <c r="AJ101" s="115">
        <f>'2017'!S106</f>
        <v>8.0121951219512197E-2</v>
      </c>
      <c r="AK101" s="31" t="str">
        <f>'2017'!T106</f>
        <v>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v>
      </c>
      <c r="AL101" s="106">
        <f>'2018'!N106</f>
        <v>1</v>
      </c>
      <c r="AM101" s="107">
        <f>'2018'!O106</f>
        <v>0.2</v>
      </c>
      <c r="AN101" s="115">
        <f>'2018'!P106</f>
        <v>0.2</v>
      </c>
      <c r="AO101" s="37">
        <f>'2018'!Q106</f>
        <v>69300000</v>
      </c>
      <c r="AP101" s="37">
        <f>'2018'!R106</f>
        <v>59520000</v>
      </c>
      <c r="AQ101" s="206">
        <f>'2018'!S106</f>
        <v>0.8588744588744589</v>
      </c>
      <c r="AR101" s="31" t="str">
        <f>'2018'!AB106</f>
        <v>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v>
      </c>
      <c r="AS101" s="106">
        <f>'2019'!N106</f>
        <v>1</v>
      </c>
      <c r="AT101" s="107">
        <f>'2019'!O106</f>
        <v>1</v>
      </c>
      <c r="AU101" s="115">
        <f>'2019'!P106</f>
        <v>0.7</v>
      </c>
      <c r="AV101" s="37">
        <f>'2019'!Q106</f>
        <v>56000000</v>
      </c>
      <c r="AW101" s="37">
        <f>'2019'!R106</f>
        <v>2798000</v>
      </c>
      <c r="AX101" s="115" t="e">
        <f>'2019'!#REF!</f>
        <v>#REF!</v>
      </c>
      <c r="AY101" s="359" t="str">
        <f>'2019'!S106</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101" s="358">
        <f>'2020'!N106</f>
        <v>1</v>
      </c>
      <c r="BA101" s="358">
        <f>'2020'!O106</f>
        <v>0.2</v>
      </c>
      <c r="BB101" s="206">
        <f>'2020'!P106</f>
        <v>0.2</v>
      </c>
      <c r="BC101" s="369">
        <f>'2020'!Q106</f>
        <v>0</v>
      </c>
      <c r="BD101" s="369">
        <f>'2020'!R106</f>
        <v>0</v>
      </c>
      <c r="BE101" s="206">
        <f>'2020'!S106</f>
        <v>0.15</v>
      </c>
      <c r="BF101" s="26" t="s">
        <v>1419</v>
      </c>
      <c r="BG101" s="472">
        <v>1</v>
      </c>
      <c r="BH101" s="495">
        <v>9</v>
      </c>
      <c r="BI101" s="479">
        <v>1</v>
      </c>
      <c r="BJ101" s="577">
        <v>22900833</v>
      </c>
      <c r="BK101" s="577">
        <v>1121944</v>
      </c>
      <c r="BL101" s="479">
        <v>0.01</v>
      </c>
      <c r="BM101" s="26" t="s">
        <v>2654</v>
      </c>
      <c r="BN101" s="713">
        <v>1</v>
      </c>
      <c r="BO101" s="720">
        <v>43</v>
      </c>
      <c r="BP101" s="479">
        <v>1</v>
      </c>
      <c r="BQ101" s="730">
        <v>68187000</v>
      </c>
      <c r="BR101" s="730">
        <v>48627000</v>
      </c>
      <c r="BS101" s="479">
        <v>0.71</v>
      </c>
      <c r="BT101" s="26" t="s">
        <v>2893</v>
      </c>
      <c r="BU101" s="710"/>
      <c r="BV101" s="918">
        <v>1</v>
      </c>
      <c r="BW101" s="918">
        <v>10</v>
      </c>
      <c r="BX101" s="925">
        <v>1</v>
      </c>
      <c r="BY101" s="989">
        <v>9140000</v>
      </c>
      <c r="BZ101" s="989">
        <v>3140000</v>
      </c>
      <c r="CA101" s="830">
        <v>0.34</v>
      </c>
      <c r="CB101" s="920" t="s">
        <v>3053</v>
      </c>
    </row>
    <row r="102" spans="1:80" ht="60" customHeight="1" x14ac:dyDescent="0.25">
      <c r="A102" s="1047"/>
      <c r="B102" s="1039"/>
      <c r="C102" s="1027"/>
      <c r="D102" s="682">
        <v>96</v>
      </c>
      <c r="E102" s="918" t="s">
        <v>614</v>
      </c>
      <c r="F102" s="12" t="s">
        <v>615</v>
      </c>
      <c r="G102" s="12" t="s">
        <v>616</v>
      </c>
      <c r="H102" s="12" t="s">
        <v>59</v>
      </c>
      <c r="I102" s="52" t="s">
        <v>617</v>
      </c>
      <c r="J102" s="1038"/>
      <c r="K102" s="1023"/>
      <c r="L102" s="1042"/>
      <c r="M102" s="1041"/>
      <c r="N102" s="425">
        <v>0.9</v>
      </c>
      <c r="O102" s="103">
        <v>1</v>
      </c>
      <c r="P102" s="355">
        <v>1</v>
      </c>
      <c r="Q102" s="87" t="str">
        <f>'2015'!O107</f>
        <v>5 % de asesorias ejecutadas al Comité de Seguimiento</v>
      </c>
      <c r="R102" s="89">
        <f>'2015'!P107</f>
        <v>0.02</v>
      </c>
      <c r="S102" s="36">
        <f>'2015'!Q107</f>
        <v>0.4</v>
      </c>
      <c r="T102" s="37">
        <f>'2015'!R107</f>
        <v>148240000</v>
      </c>
      <c r="U102" s="37">
        <f>'2015'!S107</f>
        <v>21708252</v>
      </c>
      <c r="V102" s="36">
        <f>'2015'!T107</f>
        <v>0.14643990825688075</v>
      </c>
      <c r="W102" s="31" t="str">
        <f>'2015'!U107</f>
        <v>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v>
      </c>
      <c r="X102" s="106">
        <f>'2016'!N107</f>
        <v>0.09</v>
      </c>
      <c r="Y102" s="107">
        <f>'2016'!O107</f>
        <v>0.09</v>
      </c>
      <c r="Z102" s="115">
        <f>'2016'!P107</f>
        <v>1</v>
      </c>
      <c r="AA102" s="37">
        <f>'2016'!Q107</f>
        <v>0</v>
      </c>
      <c r="AB102" s="37">
        <f>'2016'!R107</f>
        <v>0</v>
      </c>
      <c r="AC102" s="115">
        <f>'2016'!S107</f>
        <v>0</v>
      </c>
      <c r="AD102" s="31" t="str">
        <f>'2016'!T107</f>
        <v xml:space="preserve">se participa en la convocatoria que realiza para el seguimento la defensoria del pueblo. </v>
      </c>
      <c r="AE102" s="106">
        <f>'2017'!N107</f>
        <v>0.09</v>
      </c>
      <c r="AF102" s="107">
        <f>'2017'!O107</f>
        <v>0.06</v>
      </c>
      <c r="AG102" s="115">
        <f>'2017'!P107</f>
        <v>0.66666666666666663</v>
      </c>
      <c r="AH102" s="37">
        <f>'2017'!Q107</f>
        <v>0</v>
      </c>
      <c r="AI102" s="37">
        <f>'2017'!R107</f>
        <v>0</v>
      </c>
      <c r="AJ102" s="115">
        <f>'2017'!S107</f>
        <v>0</v>
      </c>
      <c r="AK102" s="31" t="str">
        <f>'2017'!T107</f>
        <v xml:space="preserve">Jefatura de mujer y equidad desarrolla eventos en los que socializa la ley 1257 por parte de los abogados del equipo, de igual forma, participa en la convocatoria que realiza para el seguimento la defensoria del pueblo. </v>
      </c>
      <c r="AL102" s="106">
        <f>'2018'!N107</f>
        <v>0</v>
      </c>
      <c r="AM102" s="107">
        <f>'2018'!O107</f>
        <v>0</v>
      </c>
      <c r="AN102" s="115">
        <f>'2018'!P107</f>
        <v>0</v>
      </c>
      <c r="AO102" s="37">
        <f>'2018'!Q107</f>
        <v>0</v>
      </c>
      <c r="AP102" s="37">
        <f>'2018'!R107</f>
        <v>0</v>
      </c>
      <c r="AQ102" s="206">
        <f>'2018'!S107</f>
        <v>0</v>
      </c>
      <c r="AR102" s="31">
        <f>'2018'!AB107</f>
        <v>0</v>
      </c>
      <c r="AS102" s="106">
        <f>'2019'!N107</f>
        <v>1</v>
      </c>
      <c r="AT102" s="107">
        <f>'2019'!O107</f>
        <v>1</v>
      </c>
      <c r="AU102" s="115">
        <f>'2019'!P107</f>
        <v>0.8</v>
      </c>
      <c r="AV102" s="37">
        <f>'2019'!Q107</f>
        <v>50000000</v>
      </c>
      <c r="AW102" s="37">
        <f>'2019'!R107</f>
        <v>12768000</v>
      </c>
      <c r="AX102" s="115" t="e">
        <f>'2019'!#REF!</f>
        <v>#REF!</v>
      </c>
      <c r="AY102" s="359" t="str">
        <f>'2019'!S107</f>
        <v xml:space="preserve">Se tiene dentro del Comité la estrategia de reporte de información coordinada con SIVIGILA y CAIVAS como herramienta en tiempo real de casos reportados, su intervención y activación de rutas de atención. </v>
      </c>
      <c r="AZ102" s="358">
        <f>'2020'!N107</f>
        <v>0</v>
      </c>
      <c r="BA102" s="358">
        <f>'2020'!O107</f>
        <v>0</v>
      </c>
      <c r="BB102" s="206">
        <f>'2020'!P107</f>
        <v>0</v>
      </c>
      <c r="BC102" s="369">
        <f>'2020'!Q107</f>
        <v>0</v>
      </c>
      <c r="BD102" s="369">
        <f>'2020'!R107</f>
        <v>0</v>
      </c>
      <c r="BE102" s="206">
        <f>'2020'!S107</f>
        <v>0</v>
      </c>
      <c r="BF102" s="26" t="s">
        <v>1419</v>
      </c>
      <c r="BG102" s="472">
        <v>1</v>
      </c>
      <c r="BH102" s="693">
        <v>1</v>
      </c>
      <c r="BI102" s="479">
        <v>1</v>
      </c>
      <c r="BJ102" s="713" t="s">
        <v>2601</v>
      </c>
      <c r="BK102" s="473" t="s">
        <v>2602</v>
      </c>
      <c r="BL102" s="479">
        <v>0.49</v>
      </c>
      <c r="BM102" s="26" t="s">
        <v>2655</v>
      </c>
      <c r="BN102" s="721">
        <v>0.9</v>
      </c>
      <c r="BO102" s="773">
        <v>1</v>
      </c>
      <c r="BP102" s="479" t="s">
        <v>2828</v>
      </c>
      <c r="BQ102" s="730">
        <v>0</v>
      </c>
      <c r="BR102" s="730" t="s">
        <v>2597</v>
      </c>
      <c r="BS102" s="479">
        <v>1</v>
      </c>
      <c r="BT102" s="26" t="s">
        <v>2894</v>
      </c>
      <c r="BU102" s="26"/>
      <c r="BV102" s="917">
        <v>0.9</v>
      </c>
      <c r="BW102" s="917">
        <v>1</v>
      </c>
      <c r="BX102" s="925">
        <v>1</v>
      </c>
      <c r="BY102" s="26"/>
      <c r="BZ102" s="26"/>
      <c r="CA102" s="831"/>
      <c r="CB102" s="920" t="s">
        <v>3122</v>
      </c>
    </row>
    <row r="103" spans="1:80" ht="60" customHeight="1" x14ac:dyDescent="0.25">
      <c r="A103" s="1047"/>
      <c r="B103" s="1039"/>
      <c r="C103" s="26" t="s">
        <v>618</v>
      </c>
      <c r="D103" s="682">
        <v>97</v>
      </c>
      <c r="E103" s="918" t="s">
        <v>619</v>
      </c>
      <c r="F103" s="12" t="s">
        <v>620</v>
      </c>
      <c r="G103" s="12" t="s">
        <v>621</v>
      </c>
      <c r="H103" s="12" t="s">
        <v>59</v>
      </c>
      <c r="I103" s="52" t="s">
        <v>622</v>
      </c>
      <c r="J103" s="42" t="s">
        <v>406</v>
      </c>
      <c r="K103" s="12" t="s">
        <v>407</v>
      </c>
      <c r="L103" s="17">
        <v>136</v>
      </c>
      <c r="M103" s="415" t="s">
        <v>455</v>
      </c>
      <c r="N103" s="425">
        <v>0.9</v>
      </c>
      <c r="O103" s="911">
        <v>1</v>
      </c>
      <c r="P103" s="355">
        <v>1</v>
      </c>
      <c r="Q103" s="87">
        <f>'2015'!O108</f>
        <v>0</v>
      </c>
      <c r="R103" s="89">
        <f>'2015'!P108</f>
        <v>0</v>
      </c>
      <c r="S103" s="36">
        <f>'2015'!Q108</f>
        <v>0</v>
      </c>
      <c r="T103" s="37">
        <f>'2015'!R108</f>
        <v>0</v>
      </c>
      <c r="U103" s="37">
        <f>'2015'!S108</f>
        <v>0</v>
      </c>
      <c r="V103" s="36">
        <f>'2015'!T108</f>
        <v>0</v>
      </c>
      <c r="W103" s="31">
        <f>'2015'!U108</f>
        <v>0</v>
      </c>
      <c r="X103" s="106">
        <f>'2016'!N108</f>
        <v>0.09</v>
      </c>
      <c r="Y103" s="107">
        <f>'2016'!O108</f>
        <v>0.09</v>
      </c>
      <c r="Z103" s="115">
        <f>'2016'!P108</f>
        <v>1</v>
      </c>
      <c r="AA103" s="37">
        <f>'2016'!Q108</f>
        <v>0</v>
      </c>
      <c r="AB103" s="37">
        <f>'2016'!R108</f>
        <v>0</v>
      </c>
      <c r="AC103" s="115">
        <f>'2016'!S108</f>
        <v>0</v>
      </c>
      <c r="AD103" s="31" t="str">
        <f>'2016'!T108</f>
        <v>El departamento consolida trimestralmente el informe de violencia de genero del SIVIGILA.</v>
      </c>
      <c r="AE103" s="106">
        <f>'2017'!N108</f>
        <v>0.09</v>
      </c>
      <c r="AF103" s="107">
        <f>'2017'!O108</f>
        <v>0.09</v>
      </c>
      <c r="AG103" s="115">
        <f>'2017'!P108</f>
        <v>1</v>
      </c>
      <c r="AH103" s="37">
        <f>'2017'!Q108</f>
        <v>55750000</v>
      </c>
      <c r="AI103" s="37">
        <f>'2017'!R108</f>
        <v>4630000</v>
      </c>
      <c r="AJ103" s="115">
        <f>'2017'!S108</f>
        <v>8.3049327354260086E-2</v>
      </c>
      <c r="AK103" s="31" t="str">
        <f>'2017'!T108</f>
        <v>a traves de la secretaria departamental de salud se consolida las estadisticas sobre victimas de violencia con un enfoque de genero, desde donde se entrega un informe trismetralmente.</v>
      </c>
      <c r="AL103" s="106">
        <f>'2018'!N108</f>
        <v>12</v>
      </c>
      <c r="AM103" s="107">
        <f>'2018'!O108</f>
        <v>8</v>
      </c>
      <c r="AN103" s="115">
        <f>'2018'!P108</f>
        <v>0.66666666666666663</v>
      </c>
      <c r="AO103" s="37">
        <f>'2018'!Q108</f>
        <v>210000000</v>
      </c>
      <c r="AP103" s="37">
        <f>'2018'!R108</f>
        <v>68175000</v>
      </c>
      <c r="AQ103" s="206">
        <f>'2018'!S108</f>
        <v>0.32464285714285712</v>
      </c>
      <c r="AR103" s="31">
        <f>'2018'!AB108</f>
        <v>0</v>
      </c>
      <c r="AS103" s="106">
        <f>'2019'!N108</f>
        <v>1</v>
      </c>
      <c r="AT103" s="107">
        <f>'2019'!O108</f>
        <v>1</v>
      </c>
      <c r="AU103" s="115">
        <f>'2019'!P108</f>
        <v>0.8</v>
      </c>
      <c r="AV103" s="37">
        <f>'2019'!Q108</f>
        <v>0</v>
      </c>
      <c r="AW103" s="37">
        <f>'2019'!R108</f>
        <v>0</v>
      </c>
      <c r="AX103" s="115" t="e">
        <f>'2019'!#REF!</f>
        <v>#REF!</v>
      </c>
      <c r="AY103" s="359" t="str">
        <f>'2019'!S108</f>
        <v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v>
      </c>
      <c r="AZ103" s="358">
        <f>'2020'!N108</f>
        <v>12</v>
      </c>
      <c r="BA103" s="358">
        <f>'2020'!O108</f>
        <v>8</v>
      </c>
      <c r="BB103" s="206">
        <f>'2020'!P108</f>
        <v>0.66666666666666663</v>
      </c>
      <c r="BC103" s="369">
        <f>'2020'!Q108</f>
        <v>0</v>
      </c>
      <c r="BD103" s="369">
        <f>'2020'!R108</f>
        <v>0</v>
      </c>
      <c r="BE103" s="206">
        <f>'2020'!S108</f>
        <v>0.15</v>
      </c>
      <c r="BF103" s="363" t="s">
        <v>1419</v>
      </c>
      <c r="BG103" s="690">
        <v>0</v>
      </c>
      <c r="BH103" s="690">
        <v>0</v>
      </c>
      <c r="BI103" s="479">
        <v>0</v>
      </c>
      <c r="BJ103" s="713">
        <v>0</v>
      </c>
      <c r="BK103" s="166">
        <v>0</v>
      </c>
      <c r="BL103" s="479">
        <v>0</v>
      </c>
      <c r="BM103" s="709" t="s">
        <v>2608</v>
      </c>
      <c r="BN103" s="713">
        <v>0</v>
      </c>
      <c r="BO103" s="726">
        <v>0</v>
      </c>
      <c r="BP103" s="479">
        <v>0</v>
      </c>
      <c r="BQ103" s="730">
        <v>0</v>
      </c>
      <c r="BR103" s="730">
        <v>0</v>
      </c>
      <c r="BS103" s="479">
        <v>0</v>
      </c>
      <c r="BT103" s="38" t="s">
        <v>2905</v>
      </c>
      <c r="BU103" s="26"/>
      <c r="BV103" s="917">
        <v>0.9</v>
      </c>
      <c r="BW103" s="851">
        <v>1</v>
      </c>
      <c r="BX103" s="925">
        <v>1</v>
      </c>
      <c r="BY103" s="26"/>
      <c r="BZ103" s="26"/>
      <c r="CA103" s="831"/>
      <c r="CB103" s="920" t="s">
        <v>3047</v>
      </c>
    </row>
    <row r="104" spans="1:80" ht="78.75" customHeight="1" x14ac:dyDescent="0.25">
      <c r="A104" s="1048" t="s">
        <v>624</v>
      </c>
      <c r="B104" s="1027" t="s">
        <v>625</v>
      </c>
      <c r="C104" s="1059" t="s">
        <v>626</v>
      </c>
      <c r="D104" s="12">
        <v>98</v>
      </c>
      <c r="E104" s="14" t="s">
        <v>627</v>
      </c>
      <c r="F104" s="11" t="s">
        <v>628</v>
      </c>
      <c r="G104" s="11" t="s">
        <v>629</v>
      </c>
      <c r="H104" s="11" t="s">
        <v>630</v>
      </c>
      <c r="I104" s="31" t="s">
        <v>631</v>
      </c>
      <c r="J104" s="1038" t="s">
        <v>233</v>
      </c>
      <c r="K104" s="1023" t="s">
        <v>234</v>
      </c>
      <c r="L104" s="1039">
        <v>197</v>
      </c>
      <c r="M104" s="1036" t="s">
        <v>217</v>
      </c>
      <c r="N104" s="425">
        <v>1</v>
      </c>
      <c r="O104" s="911">
        <v>1</v>
      </c>
      <c r="P104" s="355">
        <v>1</v>
      </c>
      <c r="Q104" s="87">
        <f>'2015'!O109</f>
        <v>0</v>
      </c>
      <c r="R104" s="89">
        <f>'2015'!P109</f>
        <v>0</v>
      </c>
      <c r="S104" s="36">
        <f>'2015'!Q109</f>
        <v>0</v>
      </c>
      <c r="T104" s="37">
        <f>'2015'!R109</f>
        <v>0</v>
      </c>
      <c r="U104" s="37">
        <f>'2015'!S109</f>
        <v>0</v>
      </c>
      <c r="V104" s="36">
        <f>'2015'!T109</f>
        <v>0</v>
      </c>
      <c r="W104" s="31">
        <f>'2015'!U109</f>
        <v>0</v>
      </c>
      <c r="X104" s="106">
        <f>'2016'!N109</f>
        <v>0.1</v>
      </c>
      <c r="Y104" s="107">
        <f>'2016'!O109</f>
        <v>0</v>
      </c>
      <c r="Z104" s="115">
        <f>'2016'!P109</f>
        <v>0</v>
      </c>
      <c r="AA104" s="37">
        <f>'2016'!Q109</f>
        <v>0</v>
      </c>
      <c r="AB104" s="37">
        <f>'2016'!R109</f>
        <v>0</v>
      </c>
      <c r="AC104" s="115">
        <f>'2016'!S109</f>
        <v>0</v>
      </c>
      <c r="AD104" s="31" t="str">
        <f>'2016'!T109</f>
        <v>no se ha hecho Diagnóstico de detección de prácticas e imaginarios patriarcales, androcenticas y sexistas en los funcionarios publicos</v>
      </c>
      <c r="AE104" s="106">
        <f>'2017'!N109</f>
        <v>0.1</v>
      </c>
      <c r="AF104" s="107">
        <f>'2017'!O109</f>
        <v>0</v>
      </c>
      <c r="AG104" s="115">
        <f>'2017'!P109</f>
        <v>0</v>
      </c>
      <c r="AH104" s="37">
        <f>'2017'!Q109</f>
        <v>82000000</v>
      </c>
      <c r="AI104" s="37">
        <f>'2017'!R109</f>
        <v>6570000</v>
      </c>
      <c r="AJ104" s="115">
        <f>'2017'!S109</f>
        <v>8.0121951219512197E-2</v>
      </c>
      <c r="AK104" s="31" t="str">
        <f>'2017'!T109</f>
        <v>La jefatura de equidad de genero y mujer reporta que esta accion se encuentra en fase de planeacion</v>
      </c>
      <c r="AL104" s="106">
        <f>'2018'!N109</f>
        <v>1</v>
      </c>
      <c r="AM104" s="107">
        <f>'2018'!O109</f>
        <v>0.2</v>
      </c>
      <c r="AN104" s="115">
        <f>'2018'!P109</f>
        <v>0.2</v>
      </c>
      <c r="AO104" s="37">
        <f>'2018'!Q109</f>
        <v>69300000</v>
      </c>
      <c r="AP104" s="37">
        <f>'2018'!R109</f>
        <v>59520000</v>
      </c>
      <c r="AQ104" s="206">
        <f>'2018'!S109</f>
        <v>0.8588744588744589</v>
      </c>
      <c r="AR104" s="31" t="str">
        <f>'2018'!AB109</f>
        <v>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v>
      </c>
      <c r="AS104" s="106">
        <f>'2019'!N109</f>
        <v>1</v>
      </c>
      <c r="AT104" s="107">
        <f>'2019'!O109</f>
        <v>1</v>
      </c>
      <c r="AU104" s="115">
        <f>'2019'!P109</f>
        <v>0.8</v>
      </c>
      <c r="AV104" s="37">
        <f>'2019'!Q109</f>
        <v>28000000</v>
      </c>
      <c r="AW104" s="37" t="e">
        <f>'2019'!R109</f>
        <v>#REF!</v>
      </c>
      <c r="AX104" s="115" t="e">
        <f>'2019'!#REF!</f>
        <v>#REF!</v>
      </c>
      <c r="AY104" s="359" t="str">
        <f>'2019'!S109</f>
        <v xml:space="preserve">Se realizó asistencia tecnica para el proceso de adopcion de la Politica Pública de Salud Mental en el municipio Armenia. se brindaron indicaciones para iniciar el proceso de adopción de la Resolución 089 de 2019 y la Resolución 04886. </v>
      </c>
      <c r="AZ104" s="358">
        <f>'2020'!N109</f>
        <v>1</v>
      </c>
      <c r="BA104" s="358">
        <f>'2020'!O109</f>
        <v>0.2</v>
      </c>
      <c r="BB104" s="206">
        <f>'2020'!P109</f>
        <v>0.2</v>
      </c>
      <c r="BC104" s="369">
        <f>'2020'!Q109</f>
        <v>0</v>
      </c>
      <c r="BD104" s="369">
        <f>'2020'!R109</f>
        <v>0</v>
      </c>
      <c r="BE104" s="206">
        <f>'2020'!S109</f>
        <v>0.03</v>
      </c>
      <c r="BF104" s="363" t="s">
        <v>1419</v>
      </c>
      <c r="BG104" s="472">
        <v>0</v>
      </c>
      <c r="BH104" s="693">
        <v>0</v>
      </c>
      <c r="BI104" s="479">
        <v>0</v>
      </c>
      <c r="BJ104" s="713">
        <v>0</v>
      </c>
      <c r="BK104" s="501">
        <v>0</v>
      </c>
      <c r="BL104" s="479">
        <v>0</v>
      </c>
      <c r="BM104" s="709" t="s">
        <v>2608</v>
      </c>
      <c r="BN104" s="713">
        <v>0</v>
      </c>
      <c r="BO104" s="720">
        <v>0</v>
      </c>
      <c r="BP104" s="479">
        <v>0</v>
      </c>
      <c r="BQ104" s="730">
        <v>0</v>
      </c>
      <c r="BR104" s="730">
        <v>0</v>
      </c>
      <c r="BS104" s="479">
        <v>0</v>
      </c>
      <c r="BT104" s="38" t="s">
        <v>2905</v>
      </c>
      <c r="BU104" s="26"/>
      <c r="BV104" s="824">
        <v>1</v>
      </c>
      <c r="BW104" s="951">
        <v>0</v>
      </c>
      <c r="BX104" s="927">
        <v>0</v>
      </c>
      <c r="BY104" s="26"/>
      <c r="BZ104" s="26"/>
      <c r="CA104" s="831"/>
      <c r="CB104" s="920" t="s">
        <v>2963</v>
      </c>
    </row>
    <row r="105" spans="1:80" ht="60" customHeight="1" x14ac:dyDescent="0.25">
      <c r="A105" s="1048"/>
      <c r="B105" s="1027"/>
      <c r="C105" s="1059"/>
      <c r="D105" s="12">
        <v>99</v>
      </c>
      <c r="E105" s="14" t="s">
        <v>632</v>
      </c>
      <c r="F105" s="5" t="s">
        <v>633</v>
      </c>
      <c r="G105" s="5" t="s">
        <v>634</v>
      </c>
      <c r="H105" s="5" t="s">
        <v>635</v>
      </c>
      <c r="I105" s="32" t="s">
        <v>631</v>
      </c>
      <c r="J105" s="1038"/>
      <c r="K105" s="1023"/>
      <c r="L105" s="1039"/>
      <c r="M105" s="1036"/>
      <c r="N105" s="425">
        <v>0.8</v>
      </c>
      <c r="O105" s="103">
        <v>1</v>
      </c>
      <c r="P105" s="355">
        <v>1</v>
      </c>
      <c r="Q105" s="87">
        <f>'2015'!O110</f>
        <v>0</v>
      </c>
      <c r="R105" s="89">
        <f>'2015'!P110</f>
        <v>0</v>
      </c>
      <c r="S105" s="36">
        <f>'2015'!Q110</f>
        <v>0</v>
      </c>
      <c r="T105" s="37">
        <f>'2015'!R110</f>
        <v>0</v>
      </c>
      <c r="U105" s="37">
        <f>'2015'!S110</f>
        <v>0</v>
      </c>
      <c r="V105" s="36">
        <f>'2015'!T110</f>
        <v>0</v>
      </c>
      <c r="W105" s="31">
        <f>'2015'!U110</f>
        <v>0</v>
      </c>
      <c r="X105" s="106">
        <f>'2016'!N110</f>
        <v>0.08</v>
      </c>
      <c r="Y105" s="107">
        <f>'2016'!O110</f>
        <v>0</v>
      </c>
      <c r="Z105" s="115">
        <f>'2016'!P110</f>
        <v>0</v>
      </c>
      <c r="AA105" s="37">
        <f>'2016'!Q110</f>
        <v>0</v>
      </c>
      <c r="AB105" s="37">
        <f>'2016'!R110</f>
        <v>0</v>
      </c>
      <c r="AC105" s="115">
        <f>'2016'!S110</f>
        <v>0</v>
      </c>
      <c r="AD105" s="31" t="str">
        <f>'2016'!T110</f>
        <v>no se ha Promovido una campaña de Reflexión, reconocimiento y autocrítica frente a los imaginarios sexistas, patriarcales y androcentricos en los servidores y funcionarios publicos.</v>
      </c>
      <c r="AE105" s="106">
        <f>'2017'!N110</f>
        <v>0.08</v>
      </c>
      <c r="AF105" s="107">
        <f>'2017'!O110</f>
        <v>0.08</v>
      </c>
      <c r="AG105" s="115">
        <f>'2017'!P110</f>
        <v>1</v>
      </c>
      <c r="AH105" s="37">
        <f>'2017'!Q110</f>
        <v>0</v>
      </c>
      <c r="AI105" s="37">
        <f>'2017'!R110</f>
        <v>0</v>
      </c>
      <c r="AJ105" s="115">
        <f>'2017'!S110</f>
        <v>0</v>
      </c>
      <c r="AK105" s="31" t="str">
        <f>'2017'!T110</f>
        <v>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105" s="106">
        <f>'2018'!N110</f>
        <v>0</v>
      </c>
      <c r="AM105" s="107">
        <f>'2018'!O110</f>
        <v>0</v>
      </c>
      <c r="AN105" s="115">
        <f>'2018'!P110</f>
        <v>0</v>
      </c>
      <c r="AO105" s="37">
        <f>'2018'!Q110</f>
        <v>0</v>
      </c>
      <c r="AP105" s="37">
        <f>'2018'!R110</f>
        <v>0</v>
      </c>
      <c r="AQ105" s="206">
        <f>'2018'!S110</f>
        <v>0</v>
      </c>
      <c r="AR105" s="31">
        <f>'2018'!AB110</f>
        <v>0</v>
      </c>
      <c r="AS105" s="106">
        <f>'2019'!N110</f>
        <v>1</v>
      </c>
      <c r="AT105" s="107">
        <f>'2019'!O110</f>
        <v>1</v>
      </c>
      <c r="AU105" s="115">
        <f>'2019'!P110</f>
        <v>0.8</v>
      </c>
      <c r="AV105" s="37">
        <f>'2019'!Q110</f>
        <v>45299000</v>
      </c>
      <c r="AW105" s="37">
        <f>'2019'!R110</f>
        <v>37501000</v>
      </c>
      <c r="AX105" s="115" t="e">
        <f>'2019'!#REF!</f>
        <v>#REF!</v>
      </c>
      <c r="AY105" s="359" t="str">
        <f>'2019'!S110</f>
        <v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v>
      </c>
      <c r="AZ105" s="358">
        <f>'2020'!N110</f>
        <v>0</v>
      </c>
      <c r="BA105" s="358">
        <f>'2020'!O110</f>
        <v>0</v>
      </c>
      <c r="BB105" s="206">
        <f>'2020'!P110</f>
        <v>0</v>
      </c>
      <c r="BC105" s="369">
        <f>'2020'!Q110</f>
        <v>0</v>
      </c>
      <c r="BD105" s="369">
        <f>'2020'!R110</f>
        <v>0</v>
      </c>
      <c r="BE105" s="206">
        <f>'2020'!S110</f>
        <v>0.03</v>
      </c>
      <c r="BF105" s="363" t="s">
        <v>1420</v>
      </c>
      <c r="BG105" s="472">
        <v>0</v>
      </c>
      <c r="BH105" s="693">
        <v>0</v>
      </c>
      <c r="BI105" s="479">
        <v>0</v>
      </c>
      <c r="BJ105" s="713"/>
      <c r="BK105" s="501"/>
      <c r="BL105" s="479">
        <v>0</v>
      </c>
      <c r="BM105" s="709" t="s">
        <v>2608</v>
      </c>
      <c r="BN105" s="775">
        <v>0.8</v>
      </c>
      <c r="BO105" s="773">
        <v>0.3</v>
      </c>
      <c r="BP105" s="479">
        <v>0.38</v>
      </c>
      <c r="BQ105" s="730">
        <v>6185000</v>
      </c>
      <c r="BR105" s="730">
        <v>1738000</v>
      </c>
      <c r="BS105" s="479">
        <v>0.28000000000000003</v>
      </c>
      <c r="BT105" s="709" t="s">
        <v>2895</v>
      </c>
      <c r="BU105" s="26"/>
      <c r="BV105" s="824">
        <v>0.8</v>
      </c>
      <c r="BW105" s="824">
        <v>0.8</v>
      </c>
      <c r="BX105" s="925">
        <v>0.8</v>
      </c>
      <c r="BY105" s="955">
        <v>10131089</v>
      </c>
      <c r="BZ105" s="955">
        <v>10131089</v>
      </c>
      <c r="CA105" s="978">
        <v>1</v>
      </c>
      <c r="CB105" s="920" t="s">
        <v>3123</v>
      </c>
    </row>
    <row r="106" spans="1:80" ht="60" customHeight="1" x14ac:dyDescent="0.25">
      <c r="A106" s="1048"/>
      <c r="B106" s="1027"/>
      <c r="C106" s="1039" t="s">
        <v>636</v>
      </c>
      <c r="D106" s="15">
        <v>100</v>
      </c>
      <c r="E106" s="14" t="s">
        <v>637</v>
      </c>
      <c r="F106" s="11" t="s">
        <v>638</v>
      </c>
      <c r="G106" s="11" t="s">
        <v>639</v>
      </c>
      <c r="H106" s="11" t="s">
        <v>640</v>
      </c>
      <c r="I106" s="31" t="s">
        <v>641</v>
      </c>
      <c r="J106" s="1038"/>
      <c r="K106" s="1023"/>
      <c r="L106" s="1039"/>
      <c r="M106" s="1036"/>
      <c r="N106" s="425">
        <v>0.9</v>
      </c>
      <c r="O106" s="103">
        <v>0.18</v>
      </c>
      <c r="P106" s="354">
        <f>O106/N106</f>
        <v>0.19999999999999998</v>
      </c>
      <c r="Q106" s="87">
        <f>'2015'!O111</f>
        <v>0</v>
      </c>
      <c r="R106" s="89">
        <f>'2015'!P111</f>
        <v>0</v>
      </c>
      <c r="S106" s="36">
        <f>'2015'!Q111</f>
        <v>0</v>
      </c>
      <c r="T106" s="37">
        <f>'2015'!R111</f>
        <v>0</v>
      </c>
      <c r="U106" s="37">
        <f>'2015'!S111</f>
        <v>0</v>
      </c>
      <c r="V106" s="36">
        <f>'2015'!T111</f>
        <v>0</v>
      </c>
      <c r="W106" s="31">
        <f>'2015'!U111</f>
        <v>0</v>
      </c>
      <c r="X106" s="106">
        <f>'2016'!N111</f>
        <v>0.09</v>
      </c>
      <c r="Y106" s="107">
        <f>'2016'!O111</f>
        <v>0.09</v>
      </c>
      <c r="Z106" s="115">
        <f>'2016'!P111</f>
        <v>1</v>
      </c>
      <c r="AA106" s="37">
        <f>'2016'!Q111</f>
        <v>0</v>
      </c>
      <c r="AB106" s="37">
        <f>'2016'!R111</f>
        <v>0</v>
      </c>
      <c r="AC106" s="115">
        <f>'2016'!S111</f>
        <v>0</v>
      </c>
      <c r="AD106" s="31" t="str">
        <f>'2016'!T111</f>
        <v xml:space="preserve">A traves del observatorio economico y social se vienen incorporando nuevos indicadores de genero que permita obtener mejores datos con enfoque de genero. </v>
      </c>
      <c r="AE106" s="106">
        <f>'2017'!N111</f>
        <v>0.09</v>
      </c>
      <c r="AF106" s="107">
        <f>'2017'!O111</f>
        <v>0.09</v>
      </c>
      <c r="AG106" s="115">
        <f>'2017'!P111</f>
        <v>1</v>
      </c>
      <c r="AH106" s="37">
        <f>'2017'!Q111</f>
        <v>0</v>
      </c>
      <c r="AI106" s="37">
        <f>'2017'!R111</f>
        <v>0</v>
      </c>
      <c r="AJ106" s="115">
        <f>'2017'!S111</f>
        <v>0</v>
      </c>
      <c r="AK106" s="31" t="str">
        <f>'2017'!T111</f>
        <v xml:space="preserve">A traves del observatorio economico y social se vienen incorporando nuevos indicadores de genero que permita obtener mejores datos con enfoque de genero. </v>
      </c>
      <c r="AL106" s="106">
        <f>'2018'!N111</f>
        <v>0</v>
      </c>
      <c r="AM106" s="107">
        <f>'2018'!O111</f>
        <v>0</v>
      </c>
      <c r="AN106" s="115">
        <f>'2018'!P111</f>
        <v>0</v>
      </c>
      <c r="AO106" s="37">
        <f>'2018'!Q111</f>
        <v>0</v>
      </c>
      <c r="AP106" s="37">
        <f>'2018'!R111</f>
        <v>0</v>
      </c>
      <c r="AQ106" s="206">
        <f>'2018'!S111</f>
        <v>0</v>
      </c>
      <c r="AR106" s="31">
        <f>'2018'!AB111</f>
        <v>0</v>
      </c>
      <c r="AS106" s="106">
        <f>'2019'!N111</f>
        <v>0</v>
      </c>
      <c r="AT106" s="107">
        <f>'2019'!O111</f>
        <v>0</v>
      </c>
      <c r="AU106" s="115">
        <f>'2019'!P111</f>
        <v>0.8</v>
      </c>
      <c r="AV106" s="37">
        <f>'2019'!Q111</f>
        <v>0</v>
      </c>
      <c r="AW106" s="37">
        <f>'2019'!R111</f>
        <v>0</v>
      </c>
      <c r="AX106" s="115" t="e">
        <f>'2019'!#REF!</f>
        <v>#REF!</v>
      </c>
      <c r="AY106" s="359" t="str">
        <f>'2019'!S111</f>
        <v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v>
      </c>
      <c r="AZ106" s="358">
        <f>'2020'!N111</f>
        <v>0</v>
      </c>
      <c r="BA106" s="358">
        <f>'2020'!O111</f>
        <v>0</v>
      </c>
      <c r="BB106" s="206">
        <f>'2020'!P111</f>
        <v>0</v>
      </c>
      <c r="BC106" s="369">
        <f>'2020'!Q111</f>
        <v>0</v>
      </c>
      <c r="BD106" s="369">
        <f>'2020'!R111</f>
        <v>0</v>
      </c>
      <c r="BE106" s="206">
        <f>'2020'!S111</f>
        <v>0.03</v>
      </c>
      <c r="BF106" s="1010" t="s">
        <v>1418</v>
      </c>
      <c r="BG106" s="472">
        <v>0</v>
      </c>
      <c r="BH106" s="693">
        <v>0</v>
      </c>
      <c r="BI106" s="479">
        <v>0</v>
      </c>
      <c r="BJ106" s="577"/>
      <c r="BK106" s="577"/>
      <c r="BL106" s="479">
        <v>0</v>
      </c>
      <c r="BM106" s="669" t="s">
        <v>2608</v>
      </c>
      <c r="BN106" s="713">
        <v>0</v>
      </c>
      <c r="BO106" s="720">
        <v>0</v>
      </c>
      <c r="BP106" s="479">
        <v>0</v>
      </c>
      <c r="BQ106" s="730">
        <v>0</v>
      </c>
      <c r="BR106" s="730">
        <v>0</v>
      </c>
      <c r="BS106" s="479">
        <v>0</v>
      </c>
      <c r="BT106" s="38" t="s">
        <v>2905</v>
      </c>
      <c r="BU106" s="26"/>
      <c r="BV106" s="824">
        <v>0.9</v>
      </c>
      <c r="BW106" s="824">
        <v>0.9</v>
      </c>
      <c r="BX106" s="925">
        <v>1</v>
      </c>
      <c r="BY106" s="26"/>
      <c r="BZ106" s="26"/>
      <c r="CA106" s="831"/>
      <c r="CB106" s="920" t="s">
        <v>3048</v>
      </c>
    </row>
    <row r="107" spans="1:80" ht="60" customHeight="1" x14ac:dyDescent="0.25">
      <c r="A107" s="1048"/>
      <c r="B107" s="1027"/>
      <c r="C107" s="1039"/>
      <c r="D107" s="12">
        <v>101</v>
      </c>
      <c r="E107" s="906" t="s">
        <v>642</v>
      </c>
      <c r="F107" s="11" t="s">
        <v>643</v>
      </c>
      <c r="G107" s="11" t="s">
        <v>644</v>
      </c>
      <c r="H107" s="11" t="s">
        <v>645</v>
      </c>
      <c r="I107" s="31" t="s">
        <v>641</v>
      </c>
      <c r="J107" s="1038"/>
      <c r="K107" s="1023"/>
      <c r="L107" s="1039"/>
      <c r="M107" s="1036"/>
      <c r="N107" s="425">
        <v>0.9</v>
      </c>
      <c r="O107" s="103">
        <v>1</v>
      </c>
      <c r="P107" s="756">
        <v>1</v>
      </c>
      <c r="Q107" s="87">
        <f>'2015'!O112</f>
        <v>0</v>
      </c>
      <c r="R107" s="89">
        <f>'2015'!P112</f>
        <v>0</v>
      </c>
      <c r="S107" s="36">
        <f>'2015'!Q112</f>
        <v>0</v>
      </c>
      <c r="T107" s="37">
        <f>'2015'!R112</f>
        <v>0</v>
      </c>
      <c r="U107" s="37">
        <f>'2015'!S112</f>
        <v>0</v>
      </c>
      <c r="V107" s="36">
        <f>'2015'!T112</f>
        <v>0</v>
      </c>
      <c r="W107" s="31">
        <f>'2015'!U112</f>
        <v>0</v>
      </c>
      <c r="X107" s="106">
        <f>'2016'!N112</f>
        <v>0.09</v>
      </c>
      <c r="Y107" s="107">
        <f>'2016'!O112</f>
        <v>0.09</v>
      </c>
      <c r="Z107" s="115">
        <f>'2016'!P112</f>
        <v>1</v>
      </c>
      <c r="AA107" s="37">
        <f>'2016'!Q112</f>
        <v>0</v>
      </c>
      <c r="AB107" s="37">
        <f>'2016'!R112</f>
        <v>0</v>
      </c>
      <c r="AC107" s="115">
        <f>'2016'!S112</f>
        <v>0</v>
      </c>
      <c r="AD107" s="31" t="str">
        <f>'2016'!T112</f>
        <v xml:space="preserve">se han articulado los planes de accion de las diferentes politicas publicas departamentales, garantizando un enfoque de genero en su ejecucion. </v>
      </c>
      <c r="AE107" s="106">
        <f>'2017'!N112</f>
        <v>0.09</v>
      </c>
      <c r="AF107" s="107">
        <f>'2017'!O112</f>
        <v>0.09</v>
      </c>
      <c r="AG107" s="115">
        <f>'2017'!P112</f>
        <v>1</v>
      </c>
      <c r="AH107" s="37">
        <f>'2017'!Q112</f>
        <v>0</v>
      </c>
      <c r="AI107" s="37">
        <f>'2017'!R112</f>
        <v>0</v>
      </c>
      <c r="AJ107" s="115">
        <f>'2017'!S112</f>
        <v>0</v>
      </c>
      <c r="AK107" s="31" t="str">
        <f>'2017'!T112</f>
        <v xml:space="preserve">se han articulado y estructurado los planes de accion de las diferentes politicas publicas departamentales, garantizando un enfoque de genero en su ejecucion. </v>
      </c>
      <c r="AL107" s="106">
        <f>'2018'!N112</f>
        <v>0</v>
      </c>
      <c r="AM107" s="107">
        <f>'2018'!O112</f>
        <v>0</v>
      </c>
      <c r="AN107" s="115">
        <f>'2018'!P112</f>
        <v>0</v>
      </c>
      <c r="AO107" s="37">
        <f>'2018'!Q112</f>
        <v>0</v>
      </c>
      <c r="AP107" s="37">
        <f>'2018'!R112</f>
        <v>0</v>
      </c>
      <c r="AQ107" s="206">
        <f>'2018'!S112</f>
        <v>0</v>
      </c>
      <c r="AR107" s="31">
        <f>'2018'!AB112</f>
        <v>0</v>
      </c>
      <c r="AS107" s="106">
        <f>'2019'!N112</f>
        <v>0</v>
      </c>
      <c r="AT107" s="107">
        <f>'2019'!O112</f>
        <v>0</v>
      </c>
      <c r="AU107" s="115">
        <f>'2019'!P112</f>
        <v>0.8</v>
      </c>
      <c r="AV107" s="37">
        <f>'2019'!Q112</f>
        <v>0</v>
      </c>
      <c r="AW107" s="37">
        <f>'2019'!R112</f>
        <v>0</v>
      </c>
      <c r="AX107" s="115" t="e">
        <f>'2019'!#REF!</f>
        <v>#REF!</v>
      </c>
      <c r="AY107" s="359" t="str">
        <f>'2019'!S112</f>
        <v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v>
      </c>
      <c r="AZ107" s="358">
        <f>'2020'!N112</f>
        <v>0</v>
      </c>
      <c r="BA107" s="358">
        <f>'2020'!O112</f>
        <v>0</v>
      </c>
      <c r="BB107" s="206">
        <f>'2020'!P112</f>
        <v>0</v>
      </c>
      <c r="BC107" s="369">
        <f>'2020'!Q112</f>
        <v>0</v>
      </c>
      <c r="BD107" s="369">
        <f>'2020'!R112</f>
        <v>0</v>
      </c>
      <c r="BE107" s="206">
        <f>'2020'!S112</f>
        <v>0.03</v>
      </c>
      <c r="BF107" s="1011"/>
      <c r="BG107" s="472">
        <v>13</v>
      </c>
      <c r="BH107" s="495">
        <v>6</v>
      </c>
      <c r="BI107" s="479">
        <v>0.55000000000000004</v>
      </c>
      <c r="BJ107" s="577">
        <v>2885000</v>
      </c>
      <c r="BK107" s="577">
        <v>1442500</v>
      </c>
      <c r="BL107" s="479">
        <v>0.46</v>
      </c>
      <c r="BM107" s="26" t="s">
        <v>2656</v>
      </c>
      <c r="BN107" s="721">
        <v>0.9</v>
      </c>
      <c r="BO107" s="773">
        <v>1</v>
      </c>
      <c r="BP107" s="479">
        <v>1</v>
      </c>
      <c r="BQ107" s="730">
        <v>0</v>
      </c>
      <c r="BR107" s="730">
        <v>0</v>
      </c>
      <c r="BS107" s="479">
        <v>0</v>
      </c>
      <c r="BT107" s="26" t="s">
        <v>2896</v>
      </c>
      <c r="BU107" s="26"/>
      <c r="BV107" s="824">
        <v>0.9</v>
      </c>
      <c r="BW107" s="824">
        <v>1</v>
      </c>
      <c r="BX107" s="925">
        <v>1</v>
      </c>
      <c r="BY107" s="26"/>
      <c r="BZ107" s="26"/>
      <c r="CA107" s="831"/>
      <c r="CB107" s="920" t="s">
        <v>2958</v>
      </c>
    </row>
    <row r="108" spans="1:80" ht="60" customHeight="1" x14ac:dyDescent="0.25">
      <c r="A108" s="1048"/>
      <c r="B108" s="1027"/>
      <c r="C108" s="1039"/>
      <c r="D108" s="12">
        <v>102</v>
      </c>
      <c r="E108" s="14" t="s">
        <v>646</v>
      </c>
      <c r="F108" s="11" t="s">
        <v>647</v>
      </c>
      <c r="G108" s="11" t="s">
        <v>648</v>
      </c>
      <c r="H108" s="11" t="s">
        <v>649</v>
      </c>
      <c r="I108" s="31" t="s">
        <v>650</v>
      </c>
      <c r="J108" s="1038"/>
      <c r="K108" s="1023"/>
      <c r="L108" s="1039"/>
      <c r="M108" s="1036"/>
      <c r="N108" s="425">
        <v>0.9</v>
      </c>
      <c r="O108" s="103">
        <v>0.9</v>
      </c>
      <c r="P108" s="756">
        <v>1</v>
      </c>
      <c r="Q108" s="87">
        <f>'2015'!O113</f>
        <v>0</v>
      </c>
      <c r="R108" s="89">
        <f>'2015'!P113</f>
        <v>0</v>
      </c>
      <c r="S108" s="36">
        <f>'2015'!Q113</f>
        <v>0</v>
      </c>
      <c r="T108" s="37">
        <f>'2015'!R113</f>
        <v>0</v>
      </c>
      <c r="U108" s="37">
        <f>'2015'!S113</f>
        <v>0</v>
      </c>
      <c r="V108" s="36">
        <f>'2015'!T113</f>
        <v>0</v>
      </c>
      <c r="W108" s="31">
        <f>'2015'!U113</f>
        <v>0</v>
      </c>
      <c r="X108" s="106">
        <f>'2016'!N113</f>
        <v>0.09</v>
      </c>
      <c r="Y108" s="107">
        <f>'2016'!O113</f>
        <v>0.09</v>
      </c>
      <c r="Z108" s="115">
        <f>'2016'!P113</f>
        <v>1</v>
      </c>
      <c r="AA108" s="37">
        <f>'2016'!Q113</f>
        <v>0</v>
      </c>
      <c r="AB108" s="37">
        <f>'2016'!R113</f>
        <v>0</v>
      </c>
      <c r="AC108" s="115">
        <f>'2016'!S113</f>
        <v>0</v>
      </c>
      <c r="AD108" s="31" t="str">
        <f>'2016'!T113</f>
        <v xml:space="preserve">se ha socializado y sensibilizo  a los funcionarios del departamento en la ley 1257, buscando mejorar la atencion y garantizar los derechos de las mujeres del departamento. </v>
      </c>
      <c r="AE108" s="106">
        <f>'2017'!N113</f>
        <v>0.09</v>
      </c>
      <c r="AF108" s="107">
        <f>'2017'!O113</f>
        <v>7.0000000000000007E-2</v>
      </c>
      <c r="AG108" s="115">
        <f>'2017'!P113</f>
        <v>0.7777777777777779</v>
      </c>
      <c r="AH108" s="37">
        <f>'2017'!Q113</f>
        <v>0</v>
      </c>
      <c r="AI108" s="37">
        <f>'2017'!R113</f>
        <v>0</v>
      </c>
      <c r="AJ108" s="115">
        <f>'2017'!S113</f>
        <v>0</v>
      </c>
      <c r="AK108" s="31" t="str">
        <f>'2017'!T113</f>
        <v xml:space="preserve">se ha proporcionado espacio de sensibilizacioncon el fin de socializar  la ley 1257 de 2008 a los funcionarios  del departamento para garantizar los derechos de las mujeres. </v>
      </c>
      <c r="AL108" s="106">
        <f>'2018'!N113</f>
        <v>0</v>
      </c>
      <c r="AM108" s="107">
        <f>'2018'!O113</f>
        <v>0</v>
      </c>
      <c r="AN108" s="115">
        <f>'2018'!P113</f>
        <v>0</v>
      </c>
      <c r="AO108" s="37">
        <f>'2018'!Q113</f>
        <v>0</v>
      </c>
      <c r="AP108" s="37">
        <f>'2018'!R113</f>
        <v>0</v>
      </c>
      <c r="AQ108" s="206">
        <f>'2018'!S113</f>
        <v>0</v>
      </c>
      <c r="AR108" s="31">
        <f>'2018'!AB113</f>
        <v>0</v>
      </c>
      <c r="AS108" s="106">
        <f>'2019'!N113</f>
        <v>0</v>
      </c>
      <c r="AT108" s="107">
        <f>'2019'!O113</f>
        <v>0</v>
      </c>
      <c r="AU108" s="115">
        <f>'2019'!P113</f>
        <v>0.8</v>
      </c>
      <c r="AV108" s="37">
        <f>'2019'!Q113</f>
        <v>0</v>
      </c>
      <c r="AW108" s="37">
        <f>'2019'!R113</f>
        <v>0</v>
      </c>
      <c r="AX108" s="115" t="e">
        <f>'2019'!#REF!</f>
        <v>#REF!</v>
      </c>
      <c r="AY108" s="359" t="str">
        <f>'2019'!S113</f>
        <v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v>
      </c>
      <c r="AZ108" s="358">
        <f>'2020'!N113</f>
        <v>0</v>
      </c>
      <c r="BA108" s="358">
        <f>'2020'!O113</f>
        <v>0</v>
      </c>
      <c r="BB108" s="206">
        <f>'2020'!P113</f>
        <v>0</v>
      </c>
      <c r="BC108" s="369">
        <f>'2020'!Q113</f>
        <v>0</v>
      </c>
      <c r="BD108" s="369">
        <f>'2020'!R113</f>
        <v>0</v>
      </c>
      <c r="BE108" s="206">
        <f>'2020'!S113</f>
        <v>0.03</v>
      </c>
      <c r="BF108" s="1012"/>
      <c r="BG108" s="472">
        <v>2</v>
      </c>
      <c r="BH108" s="495">
        <v>16</v>
      </c>
      <c r="BI108" s="515">
        <v>1</v>
      </c>
      <c r="BJ108" s="627">
        <v>16667360</v>
      </c>
      <c r="BK108" s="628" t="s">
        <v>2603</v>
      </c>
      <c r="BL108" s="515">
        <v>8</v>
      </c>
      <c r="BM108" s="372" t="s">
        <v>2657</v>
      </c>
      <c r="BN108" s="713">
        <v>1</v>
      </c>
      <c r="BO108" s="720">
        <v>8</v>
      </c>
      <c r="BP108" s="515">
        <v>1</v>
      </c>
      <c r="BQ108" s="730">
        <v>800000</v>
      </c>
      <c r="BR108" s="730">
        <v>1400000</v>
      </c>
      <c r="BS108" s="515">
        <v>1</v>
      </c>
      <c r="BT108" s="26" t="s">
        <v>2897</v>
      </c>
      <c r="BU108" s="26"/>
      <c r="BV108" s="921">
        <v>2</v>
      </c>
      <c r="BW108" s="984">
        <v>3</v>
      </c>
      <c r="BX108" s="859">
        <v>1</v>
      </c>
      <c r="BY108" s="858">
        <v>1775000</v>
      </c>
      <c r="BZ108" s="858">
        <v>1775000</v>
      </c>
      <c r="CA108" s="860">
        <v>1</v>
      </c>
      <c r="CB108" s="920" t="s">
        <v>3126</v>
      </c>
    </row>
    <row r="109" spans="1:80" ht="60" customHeight="1" x14ac:dyDescent="0.25">
      <c r="A109" s="1048"/>
      <c r="B109" s="1027"/>
      <c r="C109" s="1039"/>
      <c r="D109" s="12">
        <v>103</v>
      </c>
      <c r="E109" s="904" t="s">
        <v>651</v>
      </c>
      <c r="F109" s="11" t="s">
        <v>652</v>
      </c>
      <c r="G109" s="11" t="s">
        <v>653</v>
      </c>
      <c r="H109" s="11" t="s">
        <v>654</v>
      </c>
      <c r="I109" s="31" t="s">
        <v>655</v>
      </c>
      <c r="J109" s="1038"/>
      <c r="K109" s="1023"/>
      <c r="L109" s="1039"/>
      <c r="M109" s="1036"/>
      <c r="N109" s="425">
        <v>0.9</v>
      </c>
      <c r="O109" s="103">
        <v>0.38</v>
      </c>
      <c r="P109" s="784">
        <v>0.42</v>
      </c>
      <c r="Q109" s="87">
        <f>'2015'!O114</f>
        <v>0</v>
      </c>
      <c r="R109" s="89">
        <f>'2015'!P114</f>
        <v>0</v>
      </c>
      <c r="S109" s="36">
        <f>'2015'!Q114</f>
        <v>0</v>
      </c>
      <c r="T109" s="37">
        <f>'2015'!R114</f>
        <v>0</v>
      </c>
      <c r="U109" s="37">
        <f>'2015'!S114</f>
        <v>0</v>
      </c>
      <c r="V109" s="36">
        <f>'2015'!T114</f>
        <v>0</v>
      </c>
      <c r="W109" s="31">
        <f>'2015'!U114</f>
        <v>0</v>
      </c>
      <c r="X109" s="106">
        <f>'2016'!N114</f>
        <v>0.09</v>
      </c>
      <c r="Y109" s="107">
        <f>'2016'!O114</f>
        <v>0.09</v>
      </c>
      <c r="Z109" s="115">
        <f>'2016'!P114</f>
        <v>1</v>
      </c>
      <c r="AA109" s="37">
        <f>'2016'!Q114</f>
        <v>0</v>
      </c>
      <c r="AB109" s="37">
        <f>'2016'!R114</f>
        <v>0</v>
      </c>
      <c r="AC109" s="115">
        <f>'2016'!S114</f>
        <v>0</v>
      </c>
      <c r="AD109" s="31" t="str">
        <f>'2016'!T114</f>
        <v xml:space="preserve">se ha socializado y sensibilizo  a los funcionarios del departamento en la ley 1257, buscando mejorar la atencion y garantizar los derechos de las mujeres del departamento. </v>
      </c>
      <c r="AE109" s="106">
        <f>'2017'!N114</f>
        <v>0.09</v>
      </c>
      <c r="AF109" s="107">
        <f>'2017'!O114</f>
        <v>0.09</v>
      </c>
      <c r="AG109" s="115">
        <f>'2017'!P114</f>
        <v>1</v>
      </c>
      <c r="AH109" s="37">
        <f>'2017'!Q114</f>
        <v>0</v>
      </c>
      <c r="AI109" s="37">
        <f>'2017'!R114</f>
        <v>0</v>
      </c>
      <c r="AJ109" s="115">
        <f>'2017'!S114</f>
        <v>0</v>
      </c>
      <c r="AK109" s="31" t="str">
        <f>'2017'!T114</f>
        <v xml:space="preserve">Desde la secretaria de familia se vienen adelantando permanentemente la divulgacion de la politica publica departamental de equidad de genero, asi como la sensibillizacion de un enfoque de genero como herramienta de trabajo para las siguientes instituciones </v>
      </c>
      <c r="AL109" s="106">
        <f>'2018'!N114</f>
        <v>0</v>
      </c>
      <c r="AM109" s="107">
        <f>'2018'!O114</f>
        <v>0</v>
      </c>
      <c r="AN109" s="115">
        <f>'2018'!P114</f>
        <v>0</v>
      </c>
      <c r="AO109" s="37">
        <f>'2018'!Q114</f>
        <v>0</v>
      </c>
      <c r="AP109" s="37">
        <f>'2018'!R114</f>
        <v>0</v>
      </c>
      <c r="AQ109" s="206">
        <f>'2018'!S114</f>
        <v>0</v>
      </c>
      <c r="AR109" s="31">
        <f>'2018'!AB114</f>
        <v>0</v>
      </c>
      <c r="AS109" s="106">
        <f>'2019'!N114</f>
        <v>0</v>
      </c>
      <c r="AT109" s="107">
        <f>'2019'!O114</f>
        <v>0</v>
      </c>
      <c r="AU109" s="115">
        <f>'2019'!P114</f>
        <v>0.8</v>
      </c>
      <c r="AV109" s="37">
        <f>'2019'!Q114</f>
        <v>0</v>
      </c>
      <c r="AW109" s="37">
        <f>'2019'!R114</f>
        <v>0</v>
      </c>
      <c r="AX109" s="115" t="e">
        <f>'2019'!#REF!</f>
        <v>#REF!</v>
      </c>
      <c r="AY109" s="359" t="str">
        <f>'2019'!S114</f>
        <v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v>
      </c>
      <c r="AZ109" s="358">
        <f>'2020'!N114</f>
        <v>0</v>
      </c>
      <c r="BA109" s="358">
        <f>'2020'!O114</f>
        <v>0</v>
      </c>
      <c r="BB109" s="206">
        <f>'2020'!P114</f>
        <v>0</v>
      </c>
      <c r="BC109" s="369">
        <f>'2020'!Q114</f>
        <v>0</v>
      </c>
      <c r="BD109" s="369">
        <f>'2020'!R114</f>
        <v>0</v>
      </c>
      <c r="BE109" s="206">
        <f>'2020'!S114</f>
        <v>0.03</v>
      </c>
      <c r="BF109" s="26" t="s">
        <v>1417</v>
      </c>
      <c r="BG109" s="686">
        <v>3</v>
      </c>
      <c r="BH109" s="693">
        <v>3</v>
      </c>
      <c r="BI109" s="479">
        <v>1</v>
      </c>
      <c r="BJ109" s="713"/>
      <c r="BK109" s="713"/>
      <c r="BL109" s="479">
        <v>0</v>
      </c>
      <c r="BM109" s="26" t="s">
        <v>2658</v>
      </c>
      <c r="BN109" s="724">
        <v>3</v>
      </c>
      <c r="BO109" s="720">
        <v>0</v>
      </c>
      <c r="BP109" s="479">
        <v>0</v>
      </c>
      <c r="BQ109" s="730">
        <v>0</v>
      </c>
      <c r="BR109" s="730">
        <v>0</v>
      </c>
      <c r="BS109" s="479">
        <f>BO109/BN109*1</f>
        <v>0</v>
      </c>
      <c r="BT109" s="38" t="s">
        <v>2840</v>
      </c>
      <c r="BU109" s="26"/>
      <c r="BV109" s="824">
        <v>0.9</v>
      </c>
      <c r="BW109" s="951">
        <v>0</v>
      </c>
      <c r="BX109" s="927">
        <v>0</v>
      </c>
      <c r="BY109" s="26"/>
      <c r="BZ109" s="26"/>
      <c r="CA109" s="831"/>
      <c r="CB109" s="920" t="s">
        <v>2968</v>
      </c>
    </row>
    <row r="110" spans="1:80" ht="60" customHeight="1" x14ac:dyDescent="0.25">
      <c r="A110" s="1048"/>
      <c r="B110" s="1027"/>
      <c r="C110" s="1039"/>
      <c r="D110" s="15">
        <v>104</v>
      </c>
      <c r="E110" s="904" t="s">
        <v>656</v>
      </c>
      <c r="F110" s="11" t="s">
        <v>657</v>
      </c>
      <c r="G110" s="11" t="s">
        <v>658</v>
      </c>
      <c r="H110" s="11" t="s">
        <v>659</v>
      </c>
      <c r="I110" s="31" t="s">
        <v>660</v>
      </c>
      <c r="J110" s="1038"/>
      <c r="K110" s="1023"/>
      <c r="L110" s="1039"/>
      <c r="M110" s="1036"/>
      <c r="N110" s="425">
        <v>0.9</v>
      </c>
      <c r="O110" s="103">
        <v>0.9</v>
      </c>
      <c r="P110" s="756">
        <v>1</v>
      </c>
      <c r="Q110" s="87" t="str">
        <f>'2015'!O115</f>
        <v>3% de la Fuerza Pública</v>
      </c>
      <c r="R110" s="89">
        <f>'2015'!P115</f>
        <v>0.03</v>
      </c>
      <c r="S110" s="36">
        <f>'2015'!Q115</f>
        <v>1</v>
      </c>
      <c r="T110" s="37" t="str">
        <f>'2015'!R115</f>
        <v>Costos asumidos por  la policia nacional seccional quindio</v>
      </c>
      <c r="U110" s="37" t="str">
        <f>'2015'!S115</f>
        <v>Costos asumidos por  la policia nacional seccional quindio</v>
      </c>
      <c r="V110" s="36">
        <f>'2015'!T115</f>
        <v>0</v>
      </c>
      <c r="W110" s="31" t="str">
        <f>'2015'!U115</f>
        <v>1 capcitacion a las mujeres de la policia del departamento del quindio sobre la equidad de genero</v>
      </c>
      <c r="X110" s="106">
        <f>'2016'!N115</f>
        <v>0.09</v>
      </c>
      <c r="Y110" s="107">
        <f>'2016'!O115</f>
        <v>0.09</v>
      </c>
      <c r="Z110" s="115">
        <f>'2016'!P115</f>
        <v>1</v>
      </c>
      <c r="AA110" s="37">
        <f>'2016'!Q115</f>
        <v>0</v>
      </c>
      <c r="AB110" s="37">
        <f>'2016'!R115</f>
        <v>0</v>
      </c>
      <c r="AC110" s="115">
        <f>'2016'!S115</f>
        <v>0</v>
      </c>
      <c r="AD110" s="31" t="str">
        <f>'2016'!T115</f>
        <v>Se realizo  socializacio de la Ley 1257 de 2008 a las femeninas de la Policia Nacional  , en el Comando de Policia de Armenia.</v>
      </c>
      <c r="AE110" s="106">
        <f>'2017'!N115</f>
        <v>0.09</v>
      </c>
      <c r="AF110" s="107">
        <f>'2017'!O115</f>
        <v>0.05</v>
      </c>
      <c r="AG110" s="115">
        <f>'2017'!P115</f>
        <v>0.55555555555555558</v>
      </c>
      <c r="AH110" s="37">
        <f>'2017'!Q115</f>
        <v>0</v>
      </c>
      <c r="AI110" s="37">
        <f>'2017'!R115</f>
        <v>0</v>
      </c>
      <c r="AJ110" s="115">
        <f>'2017'!S115</f>
        <v>0</v>
      </c>
      <c r="AK110" s="31" t="str">
        <f>'2017'!T115</f>
        <v>Se realizo  socializacion de la Ley 1257 de 2008 a las femeninas de la Policia Nacional , en el Comando de Policia de Armenia.</v>
      </c>
      <c r="AL110" s="106">
        <f>'2018'!N115</f>
        <v>0</v>
      </c>
      <c r="AM110" s="107">
        <f>'2018'!O115</f>
        <v>0</v>
      </c>
      <c r="AN110" s="115">
        <f>'2018'!P115</f>
        <v>0</v>
      </c>
      <c r="AO110" s="37">
        <f>'2018'!Q115</f>
        <v>0</v>
      </c>
      <c r="AP110" s="37">
        <f>'2018'!R115</f>
        <v>0</v>
      </c>
      <c r="AQ110" s="206">
        <f>'2018'!S115</f>
        <v>0</v>
      </c>
      <c r="AR110" s="31" t="str">
        <f>'2018'!AB115</f>
        <v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v>
      </c>
      <c r="AS110" s="106">
        <f>'2019'!N115</f>
        <v>0</v>
      </c>
      <c r="AT110" s="107">
        <f>'2019'!O115</f>
        <v>0</v>
      </c>
      <c r="AU110" s="115">
        <f>'2019'!P115</f>
        <v>0.8</v>
      </c>
      <c r="AV110" s="37">
        <f>'2019'!Q115</f>
        <v>0</v>
      </c>
      <c r="AW110" s="37">
        <f>'2019'!R115</f>
        <v>0</v>
      </c>
      <c r="AX110" s="115" t="e">
        <f>'2019'!#REF!</f>
        <v>#REF!</v>
      </c>
      <c r="AY110" s="359" t="str">
        <f>'2019'!S115</f>
        <v xml:space="preserve">Así mismo, la Secretaría de Familia a través de la oficina de género realiza capacitaciones a estos funcionarios en todos los asuntos relacionados con la prevención y detección de violencias, transversalización del enfoque de género, entre otros. </v>
      </c>
      <c r="AZ110" s="358">
        <f>'2020'!N115</f>
        <v>0</v>
      </c>
      <c r="BA110" s="358">
        <f>'2020'!O115</f>
        <v>0</v>
      </c>
      <c r="BB110" s="206">
        <f>'2020'!P115</f>
        <v>0</v>
      </c>
      <c r="BC110" s="369">
        <f>'2020'!Q115</f>
        <v>0</v>
      </c>
      <c r="BD110" s="369">
        <f>'2020'!R115</f>
        <v>0</v>
      </c>
      <c r="BE110" s="206">
        <f>'2020'!S115</f>
        <v>0.03</v>
      </c>
      <c r="BF110" s="26" t="s">
        <v>1417</v>
      </c>
      <c r="BG110" s="472">
        <v>0</v>
      </c>
      <c r="BH110" s="693">
        <v>2</v>
      </c>
      <c r="BI110" s="479">
        <v>1</v>
      </c>
      <c r="BJ110" s="713"/>
      <c r="BK110" s="501"/>
      <c r="BL110" s="479">
        <v>0</v>
      </c>
      <c r="BM110" s="26" t="s">
        <v>2659</v>
      </c>
      <c r="BN110" s="713">
        <v>3</v>
      </c>
      <c r="BO110" s="720">
        <v>3</v>
      </c>
      <c r="BP110" s="479">
        <v>1</v>
      </c>
      <c r="BQ110" s="734">
        <v>6485000</v>
      </c>
      <c r="BR110" s="735">
        <v>3878000</v>
      </c>
      <c r="BS110" s="479">
        <v>0.6</v>
      </c>
      <c r="BT110" s="26" t="s">
        <v>2829</v>
      </c>
      <c r="BU110" s="26"/>
      <c r="BV110" s="921">
        <v>3</v>
      </c>
      <c r="BW110" s="921">
        <v>1</v>
      </c>
      <c r="BX110" s="828">
        <v>0.33329999999999999</v>
      </c>
      <c r="BY110" s="858">
        <v>233000</v>
      </c>
      <c r="BZ110" s="858">
        <v>233000</v>
      </c>
      <c r="CA110" s="860">
        <v>1</v>
      </c>
      <c r="CB110" s="920" t="s">
        <v>2976</v>
      </c>
    </row>
    <row r="111" spans="1:80" ht="154.5" customHeight="1" x14ac:dyDescent="0.25">
      <c r="A111" s="1048"/>
      <c r="B111" s="1027"/>
      <c r="C111" s="1039"/>
      <c r="D111" s="12">
        <v>105</v>
      </c>
      <c r="E111" s="904" t="s">
        <v>661</v>
      </c>
      <c r="F111" s="11" t="s">
        <v>662</v>
      </c>
      <c r="G111" s="11" t="s">
        <v>663</v>
      </c>
      <c r="H111" s="11" t="s">
        <v>664</v>
      </c>
      <c r="I111" s="31" t="s">
        <v>665</v>
      </c>
      <c r="J111" s="1038"/>
      <c r="K111" s="1023"/>
      <c r="L111" s="1039"/>
      <c r="M111" s="1036"/>
      <c r="N111" s="426">
        <v>13</v>
      </c>
      <c r="O111" s="346">
        <v>1</v>
      </c>
      <c r="P111" s="354">
        <f>O111/N111</f>
        <v>7.6923076923076927E-2</v>
      </c>
      <c r="Q111" s="87">
        <f>'2015'!O116</f>
        <v>0</v>
      </c>
      <c r="R111" s="89">
        <f>'2015'!P116</f>
        <v>0</v>
      </c>
      <c r="S111" s="36">
        <f>'2015'!Q116</f>
        <v>0</v>
      </c>
      <c r="T111" s="37">
        <f>'2015'!R116</f>
        <v>0</v>
      </c>
      <c r="U111" s="37">
        <f>'2015'!S116</f>
        <v>0</v>
      </c>
      <c r="V111" s="36">
        <f>'2015'!T116</f>
        <v>0</v>
      </c>
      <c r="W111" s="31">
        <f>'2015'!U116</f>
        <v>0</v>
      </c>
      <c r="X111" s="106">
        <f>'2016'!N116</f>
        <v>1.2E-2</v>
      </c>
      <c r="Y111" s="107">
        <f>'2016'!O116</f>
        <v>5.0000000000000001E-3</v>
      </c>
      <c r="Z111" s="115">
        <f>'2016'!P116</f>
        <v>0.41666666666666669</v>
      </c>
      <c r="AA111" s="37">
        <f>'2016'!Q116</f>
        <v>13000000</v>
      </c>
      <c r="AB111" s="37">
        <f>'2016'!R116</f>
        <v>13000000</v>
      </c>
      <c r="AC111" s="115">
        <f>'2016'!S116</f>
        <v>1</v>
      </c>
      <c r="AD111" s="31" t="str">
        <f>'2016'!T116</f>
        <v xml:space="preserve">Implementación  de un plan de acción de protección de Derechos Humanos con incorporacion de perspectiva de género articulado interinstitucionalmente.. </v>
      </c>
      <c r="AE111" s="106">
        <f>'2017'!N116</f>
        <v>1.2E-2</v>
      </c>
      <c r="AF111" s="107">
        <f>'2017'!O116</f>
        <v>0.01</v>
      </c>
      <c r="AG111" s="115">
        <f>'2017'!P116</f>
        <v>0.83333333333333337</v>
      </c>
      <c r="AH111" s="37">
        <f>'2017'!Q116</f>
        <v>0</v>
      </c>
      <c r="AI111" s="37">
        <f>'2017'!R116</f>
        <v>0</v>
      </c>
      <c r="AJ111" s="115">
        <f>'2017'!S116</f>
        <v>0</v>
      </c>
      <c r="AK111" s="31" t="str">
        <f>'2017'!T116</f>
        <v>Se Implementaron 1 planes de acción de Derechos Humanos con incorporación de perspectiva de genero articulado interinstitucionalmente.</v>
      </c>
      <c r="AL111" s="106">
        <f>'2018'!N116</f>
        <v>0</v>
      </c>
      <c r="AM111" s="107">
        <f>'2018'!O116</f>
        <v>0</v>
      </c>
      <c r="AN111" s="115">
        <f>'2018'!P116</f>
        <v>0</v>
      </c>
      <c r="AO111" s="37">
        <f>'2018'!Q116</f>
        <v>0</v>
      </c>
      <c r="AP111" s="37">
        <f>'2018'!R116</f>
        <v>0</v>
      </c>
      <c r="AQ111" s="206">
        <f>'2018'!S116</f>
        <v>0</v>
      </c>
      <c r="AR111" s="31" t="str">
        <f>'2018'!AB116</f>
        <v>La Secretaría del Interior a través de la dirección de derechos humanos ha incorporado este componente en los planes y consejos de DDHH. De igual forma cada consejo cuenta con representante de consejos comunitarios de mujer</v>
      </c>
      <c r="AS111" s="106">
        <f>'2019'!N116</f>
        <v>0</v>
      </c>
      <c r="AT111" s="107">
        <f>'2019'!O116</f>
        <v>0</v>
      </c>
      <c r="AU111" s="115">
        <f>'2019'!P116</f>
        <v>0.8</v>
      </c>
      <c r="AV111" s="37">
        <f>'2019'!Q116</f>
        <v>0</v>
      </c>
      <c r="AW111" s="37">
        <f>'2019'!R116</f>
        <v>0</v>
      </c>
      <c r="AX111" s="115" t="e">
        <f>'2019'!#REF!</f>
        <v>#REF!</v>
      </c>
      <c r="AY111" s="359" t="str">
        <f>'2019'!S116</f>
        <v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v>
      </c>
      <c r="AZ111" s="358">
        <f>'2020'!N116</f>
        <v>0</v>
      </c>
      <c r="BA111" s="358">
        <f>'2020'!O116</f>
        <v>0</v>
      </c>
      <c r="BB111" s="206">
        <f>'2020'!P116</f>
        <v>0</v>
      </c>
      <c r="BC111" s="369">
        <f>'2020'!Q116</f>
        <v>0</v>
      </c>
      <c r="BD111" s="369">
        <f>'2020'!R116</f>
        <v>0</v>
      </c>
      <c r="BE111" s="206">
        <f>'2020'!S116</f>
        <v>0.03</v>
      </c>
      <c r="BF111" s="26" t="s">
        <v>1417</v>
      </c>
      <c r="BG111" s="472">
        <v>12</v>
      </c>
      <c r="BH111" s="693">
        <v>0</v>
      </c>
      <c r="BI111" s="479">
        <v>0</v>
      </c>
      <c r="BJ111" s="713"/>
      <c r="BK111" s="501"/>
      <c r="BL111" s="479">
        <v>0</v>
      </c>
      <c r="BM111" s="26" t="s">
        <v>2608</v>
      </c>
      <c r="BN111" s="713">
        <v>12</v>
      </c>
      <c r="BO111" s="720">
        <v>0</v>
      </c>
      <c r="BP111" s="479">
        <v>0</v>
      </c>
      <c r="BQ111" s="730">
        <v>0</v>
      </c>
      <c r="BR111" s="730">
        <v>0</v>
      </c>
      <c r="BS111" s="479">
        <f>BO111/BN111*1</f>
        <v>0</v>
      </c>
      <c r="BT111" s="38" t="s">
        <v>2840</v>
      </c>
      <c r="BU111" s="710" t="s">
        <v>1399</v>
      </c>
      <c r="BV111" s="921">
        <v>13</v>
      </c>
      <c r="BW111" s="951">
        <v>0</v>
      </c>
      <c r="BX111" s="927">
        <v>0</v>
      </c>
      <c r="BY111" s="26"/>
      <c r="BZ111" s="26"/>
      <c r="CA111" s="831"/>
      <c r="CB111" s="990" t="s">
        <v>2963</v>
      </c>
    </row>
    <row r="112" spans="1:80" ht="60" customHeight="1" x14ac:dyDescent="0.25">
      <c r="A112" s="1048"/>
      <c r="B112" s="1027"/>
      <c r="C112" s="1039"/>
      <c r="D112" s="12">
        <v>106</v>
      </c>
      <c r="E112" s="904" t="s">
        <v>666</v>
      </c>
      <c r="F112" s="11" t="s">
        <v>667</v>
      </c>
      <c r="G112" s="11" t="s">
        <v>668</v>
      </c>
      <c r="H112" s="11" t="s">
        <v>669</v>
      </c>
      <c r="I112" s="31" t="s">
        <v>670</v>
      </c>
      <c r="J112" s="1038"/>
      <c r="K112" s="1023"/>
      <c r="L112" s="1039"/>
      <c r="M112" s="1036"/>
      <c r="N112" s="425">
        <v>0.9</v>
      </c>
      <c r="O112" s="913">
        <v>0.9</v>
      </c>
      <c r="P112" s="778">
        <v>1</v>
      </c>
      <c r="Q112" s="87" t="str">
        <f>'2015'!O117</f>
        <v>10% de implementación de campaña de sensibilización de rutas de atención a mujeres víctimas.</v>
      </c>
      <c r="R112" s="89">
        <f>'2015'!P117</f>
        <v>0</v>
      </c>
      <c r="S112" s="36">
        <f>'2015'!Q117</f>
        <v>0</v>
      </c>
      <c r="T112" s="37">
        <f>'2015'!R117</f>
        <v>148240000</v>
      </c>
      <c r="U112" s="37">
        <f>'2015'!S117</f>
        <v>21708252</v>
      </c>
      <c r="V112" s="36">
        <f>'2015'!T117</f>
        <v>0.14643990825688075</v>
      </c>
      <c r="W112" s="31" t="str">
        <f>'2015'!U117</f>
        <v xml:space="preserve">Desde la jefatura de la mujer se llevan a cabo campañas permanentes en instituciones educativas, comisarias de familia, gurpos de mujeres gestantes, grupos de mujeres lactantes, consejos de mujeres, grupos de adulto mayor </v>
      </c>
      <c r="X112" s="106">
        <f>'2016'!N117</f>
        <v>0.09</v>
      </c>
      <c r="Y112" s="107">
        <f>'2016'!O117</f>
        <v>0.09</v>
      </c>
      <c r="Z112" s="115">
        <f>'2016'!P117</f>
        <v>1</v>
      </c>
      <c r="AA112" s="37">
        <f>'2016'!Q117</f>
        <v>0</v>
      </c>
      <c r="AB112" s="37">
        <f>'2016'!R117</f>
        <v>0</v>
      </c>
      <c r="AC112" s="115">
        <f>'2016'!S117</f>
        <v>0</v>
      </c>
      <c r="AD112" s="31" t="str">
        <f>'2016'!T117</f>
        <v>Desde la  jefatura de la mujer se llevo a cabo Socializacion de las rutas de atencion en violencia a diferentes organizaciones de mujeres.(consejo Departamental y Municipales de Mujeres, Organizaciones de mujeres, comisarias de familias)</v>
      </c>
      <c r="AE112" s="106">
        <f>'2017'!N117</f>
        <v>0.09</v>
      </c>
      <c r="AF112" s="107">
        <f>'2017'!O117</f>
        <v>0.09</v>
      </c>
      <c r="AG112" s="115">
        <f>'2017'!P117</f>
        <v>1</v>
      </c>
      <c r="AH112" s="37">
        <f>'2017'!Q117</f>
        <v>0</v>
      </c>
      <c r="AI112" s="37">
        <f>'2017'!R117</f>
        <v>0</v>
      </c>
      <c r="AJ112" s="115">
        <f>'2017'!S117</f>
        <v>0</v>
      </c>
      <c r="AK112" s="31" t="str">
        <f>'2017'!T117</f>
        <v>Desde la  jefatura de la mujer se llevo a cabo Socializacion de las rutas de atencion en violencia a diferentes organizaciones de mujeres.(consejo Departamental y Municipales de Mujeres, Organizaciones de mujeres, comisarias de familias)</v>
      </c>
      <c r="AL112" s="106">
        <f>'2018'!N117</f>
        <v>0</v>
      </c>
      <c r="AM112" s="107">
        <f>'2018'!O117</f>
        <v>0</v>
      </c>
      <c r="AN112" s="115">
        <f>'2018'!P117</f>
        <v>0</v>
      </c>
      <c r="AO112" s="37">
        <f>'2018'!Q117</f>
        <v>0</v>
      </c>
      <c r="AP112" s="37">
        <f>'2018'!R117</f>
        <v>0</v>
      </c>
      <c r="AQ112" s="206">
        <f>'2018'!S117</f>
        <v>0</v>
      </c>
      <c r="AR112" s="31" t="str">
        <f>'2018'!AB117</f>
        <v>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v>
      </c>
      <c r="AS112" s="106">
        <f>'2019'!N117</f>
        <v>0</v>
      </c>
      <c r="AT112" s="107">
        <f>'2019'!O117</f>
        <v>0</v>
      </c>
      <c r="AU112" s="115">
        <f>'2019'!P117</f>
        <v>0.8</v>
      </c>
      <c r="AV112" s="37">
        <f>'2019'!Q117</f>
        <v>0</v>
      </c>
      <c r="AW112" s="37">
        <f>'2019'!R117</f>
        <v>0</v>
      </c>
      <c r="AX112" s="115" t="e">
        <f>'2019'!#REF!</f>
        <v>#REF!</v>
      </c>
      <c r="AY112" s="359" t="str">
        <f>'2019'!S117</f>
        <v>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v>
      </c>
      <c r="AZ112" s="358">
        <f>'2020'!N117</f>
        <v>0</v>
      </c>
      <c r="BA112" s="358">
        <f>'2020'!O117</f>
        <v>0</v>
      </c>
      <c r="BB112" s="206">
        <f>'2020'!P117</f>
        <v>0</v>
      </c>
      <c r="BC112" s="369">
        <f>'2020'!Q117</f>
        <v>0</v>
      </c>
      <c r="BD112" s="369">
        <f>'2020'!R117</f>
        <v>0</v>
      </c>
      <c r="BE112" s="206">
        <f>'2020'!S117</f>
        <v>0.03</v>
      </c>
      <c r="BF112" s="363" t="s">
        <v>1414</v>
      </c>
      <c r="BG112" s="472">
        <v>4</v>
      </c>
      <c r="BH112" s="693">
        <v>4</v>
      </c>
      <c r="BI112" s="479">
        <v>1</v>
      </c>
      <c r="BJ112" s="628">
        <v>11299583</v>
      </c>
      <c r="BK112" s="628">
        <v>11299583</v>
      </c>
      <c r="BL112" s="479">
        <v>1</v>
      </c>
      <c r="BM112" s="709" t="s">
        <v>2660</v>
      </c>
      <c r="BN112" s="713">
        <v>4</v>
      </c>
      <c r="BO112" s="720">
        <v>14</v>
      </c>
      <c r="BP112" s="479">
        <v>1</v>
      </c>
      <c r="BQ112" s="730">
        <v>8967300</v>
      </c>
      <c r="BR112" s="730">
        <v>4300300</v>
      </c>
      <c r="BS112" s="479">
        <v>0.47</v>
      </c>
      <c r="BT112" s="709" t="s">
        <v>2898</v>
      </c>
      <c r="BU112" s="26"/>
      <c r="BV112" s="940">
        <v>4</v>
      </c>
      <c r="BW112" s="940">
        <v>4</v>
      </c>
      <c r="BX112" s="925">
        <v>1</v>
      </c>
      <c r="BY112" s="956">
        <v>1065000</v>
      </c>
      <c r="BZ112" s="956">
        <v>1257307</v>
      </c>
      <c r="CA112" s="831"/>
      <c r="CB112" s="920" t="s">
        <v>3124</v>
      </c>
    </row>
    <row r="113" spans="1:80" ht="60" customHeight="1" x14ac:dyDescent="0.25">
      <c r="A113" s="1048"/>
      <c r="B113" s="1027"/>
      <c r="C113" s="1039"/>
      <c r="D113" s="12">
        <v>107</v>
      </c>
      <c r="E113" s="904" t="s">
        <v>671</v>
      </c>
      <c r="F113" s="11" t="s">
        <v>672</v>
      </c>
      <c r="G113" s="11" t="s">
        <v>673</v>
      </c>
      <c r="H113" s="11" t="s">
        <v>59</v>
      </c>
      <c r="I113" s="31" t="s">
        <v>674</v>
      </c>
      <c r="J113" s="1038"/>
      <c r="K113" s="1023"/>
      <c r="L113" s="1039"/>
      <c r="M113" s="1036"/>
      <c r="N113" s="425">
        <v>0.9</v>
      </c>
      <c r="O113" s="103">
        <v>1</v>
      </c>
      <c r="P113" s="756">
        <v>1</v>
      </c>
      <c r="Q113" s="87">
        <f>'2015'!O118</f>
        <v>0</v>
      </c>
      <c r="R113" s="89">
        <f>'2015'!P118</f>
        <v>0</v>
      </c>
      <c r="S113" s="36">
        <f>'2015'!Q118</f>
        <v>0</v>
      </c>
      <c r="T113" s="37">
        <f>'2015'!R118</f>
        <v>0</v>
      </c>
      <c r="U113" s="37">
        <f>'2015'!S118</f>
        <v>0</v>
      </c>
      <c r="V113" s="36">
        <f>'2015'!T118</f>
        <v>0</v>
      </c>
      <c r="W113" s="31">
        <f>'2015'!U118</f>
        <v>0</v>
      </c>
      <c r="X113" s="106">
        <f>'2016'!N118</f>
        <v>0.09</v>
      </c>
      <c r="Y113" s="107">
        <f>'2016'!O118</f>
        <v>0.09</v>
      </c>
      <c r="Z113" s="115">
        <f>'2016'!P118</f>
        <v>1</v>
      </c>
      <c r="AA113" s="37">
        <f>'2016'!Q118</f>
        <v>0</v>
      </c>
      <c r="AB113" s="37">
        <f>'2016'!R118</f>
        <v>0</v>
      </c>
      <c r="AC113" s="115">
        <f>'2016'!S118</f>
        <v>0</v>
      </c>
      <c r="AD113" s="31" t="str">
        <f>'2016'!T118</f>
        <v>Este comité esta articulado por la defensoria del Pueblo</v>
      </c>
      <c r="AE113" s="106">
        <f>'2017'!N118</f>
        <v>0.09</v>
      </c>
      <c r="AF113" s="107">
        <f>'2017'!O118</f>
        <v>3.5999999999999997E-2</v>
      </c>
      <c r="AG113" s="115">
        <f>'2017'!P118</f>
        <v>0.39999999999999997</v>
      </c>
      <c r="AH113" s="37">
        <f>'2017'!Q118</f>
        <v>0</v>
      </c>
      <c r="AI113" s="37">
        <f>'2017'!R118</f>
        <v>0</v>
      </c>
      <c r="AJ113" s="115">
        <f>'2017'!S118</f>
        <v>0</v>
      </c>
      <c r="AK113" s="31" t="str">
        <f>'2017'!T118</f>
        <v>Este comité esta articulado por la defensoria del Pueblo, sin embargo, secretaria de familia con el fin de hacer seguimiento a la ley 1257 consolida por medio de la politica publica de equidad de genero los items para realizar el control pertinente.</v>
      </c>
      <c r="AL113" s="106">
        <f>'2018'!N118</f>
        <v>0</v>
      </c>
      <c r="AM113" s="107">
        <f>'2018'!O118</f>
        <v>0</v>
      </c>
      <c r="AN113" s="115">
        <f>'2018'!P118</f>
        <v>0</v>
      </c>
      <c r="AO113" s="37">
        <f>'2018'!Q118</f>
        <v>0</v>
      </c>
      <c r="AP113" s="37">
        <f>'2018'!R118</f>
        <v>0</v>
      </c>
      <c r="AQ113" s="206">
        <f>'2018'!S118</f>
        <v>0</v>
      </c>
      <c r="AR113" s="31" t="str">
        <f>'2018'!AB118</f>
        <v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v>
      </c>
      <c r="AS113" s="106">
        <f>'2019'!N118</f>
        <v>0</v>
      </c>
      <c r="AT113" s="107">
        <f>'2019'!O118</f>
        <v>0</v>
      </c>
      <c r="AU113" s="115">
        <f>'2019'!P118</f>
        <v>0.8</v>
      </c>
      <c r="AV113" s="37">
        <f>'2019'!Q118</f>
        <v>0</v>
      </c>
      <c r="AW113" s="37">
        <f>'2019'!R118</f>
        <v>0</v>
      </c>
      <c r="AX113" s="115" t="e">
        <f>'2019'!#REF!</f>
        <v>#REF!</v>
      </c>
      <c r="AY113" s="359" t="str">
        <f>'2019'!S118</f>
        <v>El ICBF a través de sus diferentes programas socializa las rutas de atención existentes para las mujeres víctimas, proceso que se adelanta con los diferentes funcionarios adscritos tanto al ICBF como a los operadores de los programas del ICBF.</v>
      </c>
      <c r="AZ113" s="358">
        <f>'2020'!N118</f>
        <v>0</v>
      </c>
      <c r="BA113" s="358">
        <f>'2020'!O118</f>
        <v>0</v>
      </c>
      <c r="BB113" s="206">
        <f>'2020'!P118</f>
        <v>0</v>
      </c>
      <c r="BC113" s="369">
        <f>'2020'!Q118</f>
        <v>0</v>
      </c>
      <c r="BD113" s="369">
        <f>'2020'!R118</f>
        <v>0</v>
      </c>
      <c r="BE113" s="206">
        <f>'2020'!S118</f>
        <v>0.03</v>
      </c>
      <c r="BF113" s="363" t="s">
        <v>1413</v>
      </c>
      <c r="BG113" s="472">
        <v>0</v>
      </c>
      <c r="BH113" s="693">
        <v>0</v>
      </c>
      <c r="BI113" s="479">
        <v>0</v>
      </c>
      <c r="BJ113" s="713"/>
      <c r="BK113" s="501"/>
      <c r="BL113" s="479">
        <v>0</v>
      </c>
      <c r="BM113" s="709" t="s">
        <v>2608</v>
      </c>
      <c r="BN113" s="721">
        <v>0.9</v>
      </c>
      <c r="BO113" s="773">
        <v>1</v>
      </c>
      <c r="BP113" s="479">
        <v>1</v>
      </c>
      <c r="BQ113" s="730">
        <v>0</v>
      </c>
      <c r="BR113" s="730">
        <v>0</v>
      </c>
      <c r="BS113" s="479">
        <v>0</v>
      </c>
      <c r="BT113" s="752" t="s">
        <v>2899</v>
      </c>
      <c r="BU113" s="26"/>
      <c r="BV113" s="824">
        <v>0.9</v>
      </c>
      <c r="BW113" s="950">
        <v>0</v>
      </c>
      <c r="BX113" s="927">
        <v>0</v>
      </c>
      <c r="BY113" s="26"/>
      <c r="BZ113" s="26"/>
      <c r="CA113" s="831"/>
      <c r="CB113" s="990" t="s">
        <v>3049</v>
      </c>
    </row>
    <row r="114" spans="1:80" ht="60" customHeight="1" x14ac:dyDescent="0.25">
      <c r="A114" s="1048"/>
      <c r="B114" s="1055" t="s">
        <v>675</v>
      </c>
      <c r="C114" s="1057" t="s">
        <v>676</v>
      </c>
      <c r="D114" s="15">
        <v>108</v>
      </c>
      <c r="E114" s="904" t="s">
        <v>677</v>
      </c>
      <c r="F114" s="11" t="s">
        <v>678</v>
      </c>
      <c r="G114" s="11" t="s">
        <v>679</v>
      </c>
      <c r="H114" s="11" t="s">
        <v>680</v>
      </c>
      <c r="I114" s="31" t="s">
        <v>670</v>
      </c>
      <c r="J114" s="1038"/>
      <c r="K114" s="1023"/>
      <c r="L114" s="1039"/>
      <c r="M114" s="1036"/>
      <c r="N114" s="425">
        <v>0.9</v>
      </c>
      <c r="O114" s="913">
        <v>0.9</v>
      </c>
      <c r="P114" s="914">
        <v>1</v>
      </c>
      <c r="Q114" s="87">
        <f>'2015'!O119</f>
        <v>0</v>
      </c>
      <c r="R114" s="89">
        <f>'2015'!P119</f>
        <v>0</v>
      </c>
      <c r="S114" s="36">
        <f>'2015'!Q119</f>
        <v>0</v>
      </c>
      <c r="T114" s="37">
        <f>'2015'!R119</f>
        <v>0</v>
      </c>
      <c r="U114" s="37">
        <f>'2015'!S119</f>
        <v>0</v>
      </c>
      <c r="V114" s="36">
        <f>'2015'!T119</f>
        <v>0</v>
      </c>
      <c r="W114" s="31">
        <f>'2015'!U119</f>
        <v>0</v>
      </c>
      <c r="X114" s="106">
        <f>'2016'!N119</f>
        <v>0.09</v>
      </c>
      <c r="Y114" s="107">
        <f>'2016'!O119</f>
        <v>0.09</v>
      </c>
      <c r="Z114" s="115">
        <f>'2016'!P119</f>
        <v>1</v>
      </c>
      <c r="AA114" s="37">
        <f>'2016'!Q119</f>
        <v>0</v>
      </c>
      <c r="AB114" s="37">
        <f>'2016'!R119</f>
        <v>0</v>
      </c>
      <c r="AC114" s="115">
        <f>'2016'!S119</f>
        <v>0</v>
      </c>
      <c r="AD114" s="31" t="str">
        <f>'2016'!T119</f>
        <v xml:space="preserve">este proceso esta a cargo del consejo departamental de mujeres </v>
      </c>
      <c r="AE114" s="106">
        <f>'2017'!N119</f>
        <v>0.09</v>
      </c>
      <c r="AF114" s="107">
        <f>'2017'!O119</f>
        <v>0.09</v>
      </c>
      <c r="AG114" s="115">
        <f>'2017'!P119</f>
        <v>1</v>
      </c>
      <c r="AH114" s="37">
        <f>'2017'!Q119</f>
        <v>0</v>
      </c>
      <c r="AI114" s="37">
        <f>'2017'!R119</f>
        <v>0</v>
      </c>
      <c r="AJ114" s="115">
        <f>'2017'!S119</f>
        <v>0</v>
      </c>
      <c r="AK114" s="31" t="str">
        <f>'2017'!T119</f>
        <v>se ha consolidado el comité departamental de muejeres en el departamental, el cual le hace seguimiento a la  Política Pública de Equidad de Género para las mujeres.</v>
      </c>
      <c r="AL114" s="106">
        <f>'2018'!N119</f>
        <v>0</v>
      </c>
      <c r="AM114" s="107">
        <f>'2018'!O119</f>
        <v>0</v>
      </c>
      <c r="AN114" s="115">
        <f>'2018'!P119</f>
        <v>0</v>
      </c>
      <c r="AO114" s="37">
        <f>'2018'!Q119</f>
        <v>0</v>
      </c>
      <c r="AP114" s="37">
        <f>'2018'!R119</f>
        <v>0</v>
      </c>
      <c r="AQ114" s="206">
        <f>'2018'!S119</f>
        <v>0</v>
      </c>
      <c r="AR114" s="31" t="str">
        <f>'2018'!AB119</f>
        <v>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v>
      </c>
      <c r="AS114" s="106">
        <f>'2019'!N119</f>
        <v>0</v>
      </c>
      <c r="AT114" s="107">
        <f>'2019'!O119</f>
        <v>0</v>
      </c>
      <c r="AU114" s="115">
        <f>'2019'!P119</f>
        <v>0.8</v>
      </c>
      <c r="AV114" s="37">
        <f>'2019'!Q119</f>
        <v>0</v>
      </c>
      <c r="AW114" s="37">
        <f>'2019'!R119</f>
        <v>0</v>
      </c>
      <c r="AX114" s="115" t="e">
        <f>'2019'!#REF!</f>
        <v>#REF!</v>
      </c>
      <c r="AY114" s="359" t="str">
        <f>'2019'!S119</f>
        <v>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v>
      </c>
      <c r="AZ114" s="358">
        <f>'2020'!N119</f>
        <v>0</v>
      </c>
      <c r="BA114" s="358">
        <f>'2020'!O119</f>
        <v>0</v>
      </c>
      <c r="BB114" s="206">
        <f>'2020'!P119</f>
        <v>0</v>
      </c>
      <c r="BC114" s="369">
        <f>'2020'!Q119</f>
        <v>0</v>
      </c>
      <c r="BD114" s="369">
        <f>'2020'!R119</f>
        <v>0</v>
      </c>
      <c r="BE114" s="206">
        <f>'2020'!S119</f>
        <v>0.03</v>
      </c>
      <c r="BF114" s="363" t="s">
        <v>1041</v>
      </c>
      <c r="BG114" s="472">
        <v>2</v>
      </c>
      <c r="BH114" s="495">
        <v>2</v>
      </c>
      <c r="BI114" s="479">
        <v>1</v>
      </c>
      <c r="BJ114" s="713">
        <v>0</v>
      </c>
      <c r="BK114" s="473"/>
      <c r="BL114" s="479">
        <v>0</v>
      </c>
      <c r="BM114" s="709" t="s">
        <v>2662</v>
      </c>
      <c r="BN114" s="713">
        <v>1</v>
      </c>
      <c r="BO114" s="720">
        <v>1</v>
      </c>
      <c r="BP114" s="479">
        <v>1</v>
      </c>
      <c r="BQ114" s="730">
        <v>800000</v>
      </c>
      <c r="BR114" s="730">
        <v>800000</v>
      </c>
      <c r="BS114" s="479">
        <v>1</v>
      </c>
      <c r="BT114" s="709" t="s">
        <v>2900</v>
      </c>
      <c r="BU114" s="26"/>
      <c r="BV114" s="940">
        <v>0.9</v>
      </c>
      <c r="BW114" s="948">
        <v>1</v>
      </c>
      <c r="BX114" s="925">
        <v>1</v>
      </c>
      <c r="BY114" s="26"/>
      <c r="BZ114" s="26"/>
      <c r="CA114" s="831"/>
      <c r="CB114" s="920" t="s">
        <v>3125</v>
      </c>
    </row>
    <row r="115" spans="1:80" ht="60" customHeight="1" thickBot="1" x14ac:dyDescent="0.3">
      <c r="A115" s="1049"/>
      <c r="B115" s="1056"/>
      <c r="C115" s="1058"/>
      <c r="D115" s="43">
        <v>109</v>
      </c>
      <c r="E115" s="907" t="s">
        <v>681</v>
      </c>
      <c r="F115" s="33" t="s">
        <v>682</v>
      </c>
      <c r="G115" s="33" t="s">
        <v>683</v>
      </c>
      <c r="H115" s="33" t="s">
        <v>684</v>
      </c>
      <c r="I115" s="34" t="s">
        <v>685</v>
      </c>
      <c r="J115" s="1045"/>
      <c r="K115" s="1050"/>
      <c r="L115" s="1051"/>
      <c r="M115" s="1052"/>
      <c r="N115" s="429">
        <v>0.9</v>
      </c>
      <c r="O115" s="103">
        <v>0.48</v>
      </c>
      <c r="P115" s="695">
        <v>0.48</v>
      </c>
      <c r="Q115" s="88">
        <f>'2015'!O120</f>
        <v>0</v>
      </c>
      <c r="R115" s="90">
        <f>'2015'!P120</f>
        <v>0</v>
      </c>
      <c r="S115" s="44">
        <f>'2015'!Q120</f>
        <v>0</v>
      </c>
      <c r="T115" s="45">
        <f>'2015'!R120</f>
        <v>0</v>
      </c>
      <c r="U115" s="45">
        <f>'2015'!S120</f>
        <v>0</v>
      </c>
      <c r="V115" s="44">
        <f>'2015'!T120</f>
        <v>0</v>
      </c>
      <c r="W115" s="34">
        <f>'2015'!U120</f>
        <v>0</v>
      </c>
      <c r="X115" s="108">
        <f>'2016'!N120</f>
        <v>0.09</v>
      </c>
      <c r="Y115" s="109">
        <f>'2016'!O120</f>
        <v>0.09</v>
      </c>
      <c r="Z115" s="44">
        <f>'2016'!P120</f>
        <v>1</v>
      </c>
      <c r="AA115" s="45">
        <f>'2016'!Q120</f>
        <v>0</v>
      </c>
      <c r="AB115" s="45">
        <f>'2016'!R120</f>
        <v>0</v>
      </c>
      <c r="AC115" s="44">
        <f>'2016'!S120</f>
        <v>0</v>
      </c>
      <c r="AD115" s="34" t="str">
        <f>'2016'!T120</f>
        <v>A traves de los consejos municipales de mujeres se vienen Incentivando la participación activa de las organizaciones de mujeres  en el monitoreo y evaluación de la Política Pública de Equidad de Género para las mujeres.</v>
      </c>
      <c r="AE115" s="108">
        <f>'2017'!N120</f>
        <v>0.09</v>
      </c>
      <c r="AF115" s="109">
        <f>'2017'!O120</f>
        <v>4.4999999999999998E-2</v>
      </c>
      <c r="AG115" s="44">
        <f>'2017'!P120</f>
        <v>0.5</v>
      </c>
      <c r="AH115" s="45">
        <f>'2017'!Q120</f>
        <v>0</v>
      </c>
      <c r="AI115" s="45">
        <f>'2017'!R120</f>
        <v>0</v>
      </c>
      <c r="AJ115" s="44">
        <f>'2017'!S120</f>
        <v>0</v>
      </c>
      <c r="AK115" s="34" t="str">
        <f>'2017'!T120</f>
        <v>A traves de los consejos municipales de mujeres se vienen Incentivando la participación activa de las organizaciones de mujeres  en el monitoreo y evaluación de la Política Pública de Equidad de Género para las mujeres.</v>
      </c>
      <c r="AL115" s="108">
        <f>'2018'!N120</f>
        <v>0</v>
      </c>
      <c r="AM115" s="109">
        <f>'2018'!O120</f>
        <v>0</v>
      </c>
      <c r="AN115" s="44">
        <f>'2018'!P120</f>
        <v>0</v>
      </c>
      <c r="AO115" s="45">
        <f>'2018'!Q120</f>
        <v>0</v>
      </c>
      <c r="AP115" s="45">
        <f>'2018'!R120</f>
        <v>0</v>
      </c>
      <c r="AQ115" s="206">
        <f>'2018'!S120</f>
        <v>0</v>
      </c>
      <c r="AR115" s="34" t="str">
        <f>'2018'!AB120</f>
        <v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v>
      </c>
      <c r="AS115" s="108">
        <f>'2019'!N120</f>
        <v>0</v>
      </c>
      <c r="AT115" s="109">
        <f>'2019'!O120</f>
        <v>0</v>
      </c>
      <c r="AU115" s="44">
        <f>'2019'!P120</f>
        <v>0.8</v>
      </c>
      <c r="AV115" s="45">
        <f>'2019'!Q120</f>
        <v>0</v>
      </c>
      <c r="AW115" s="45">
        <f>'2019'!R120</f>
        <v>0</v>
      </c>
      <c r="AX115" s="44" t="e">
        <f>'2019'!#REF!</f>
        <v>#REF!</v>
      </c>
      <c r="AY115" s="361" t="str">
        <f>'2019'!S120</f>
        <v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v>
      </c>
      <c r="AZ115" s="358">
        <f>'2020'!N120</f>
        <v>0</v>
      </c>
      <c r="BA115" s="358">
        <f>'2020'!O120</f>
        <v>0</v>
      </c>
      <c r="BB115" s="206">
        <f>'2020'!P120</f>
        <v>0</v>
      </c>
      <c r="BC115" s="369">
        <f>'2020'!Q120</f>
        <v>0</v>
      </c>
      <c r="BD115" s="369">
        <f>'2020'!R120</f>
        <v>0</v>
      </c>
      <c r="BE115" s="206">
        <f>'2020'!S120</f>
        <v>0.03</v>
      </c>
      <c r="BF115" s="363" t="s">
        <v>1422</v>
      </c>
      <c r="BG115" s="472">
        <v>10</v>
      </c>
      <c r="BH115" s="693">
        <v>8</v>
      </c>
      <c r="BI115" s="479">
        <v>0.8</v>
      </c>
      <c r="BJ115" s="640"/>
      <c r="BK115" s="640"/>
      <c r="BL115" s="479">
        <v>0</v>
      </c>
      <c r="BM115" s="709" t="s">
        <v>2663</v>
      </c>
      <c r="BN115" s="713">
        <v>6</v>
      </c>
      <c r="BO115" s="720">
        <v>6</v>
      </c>
      <c r="BP115" s="479">
        <v>1</v>
      </c>
      <c r="BQ115" s="730">
        <v>2210000</v>
      </c>
      <c r="BR115" s="730">
        <v>3800000</v>
      </c>
      <c r="BS115" s="479">
        <v>1</v>
      </c>
      <c r="BT115" s="709" t="s">
        <v>2901</v>
      </c>
      <c r="BU115" s="26"/>
      <c r="BV115" s="948">
        <v>1</v>
      </c>
      <c r="BW115" s="948">
        <v>1</v>
      </c>
      <c r="BX115" s="925">
        <v>1</v>
      </c>
      <c r="BY115" s="26"/>
      <c r="BZ115" s="26"/>
      <c r="CA115" s="831"/>
      <c r="CB115" s="920" t="s">
        <v>3005</v>
      </c>
    </row>
  </sheetData>
  <sheetProtection sort="0"/>
  <mergeCells count="224">
    <mergeCell ref="CA2:CA3"/>
    <mergeCell ref="CB2:CB3"/>
    <mergeCell ref="BT32:BT35"/>
    <mergeCell ref="BQ2:BR2"/>
    <mergeCell ref="BQ32:BQ35"/>
    <mergeCell ref="BR32:BR35"/>
    <mergeCell ref="BS32:BS35"/>
    <mergeCell ref="BN32:BN35"/>
    <mergeCell ref="BO32:BO35"/>
    <mergeCell ref="BP32:BP35"/>
    <mergeCell ref="AT32:AT35"/>
    <mergeCell ref="AU32:AU35"/>
    <mergeCell ref="AV32:AV35"/>
    <mergeCell ref="AW32:AW35"/>
    <mergeCell ref="AX32:AX35"/>
    <mergeCell ref="AY32:AY35"/>
    <mergeCell ref="BG2:BH2"/>
    <mergeCell ref="BI2:BI3"/>
    <mergeCell ref="BI32:BI35"/>
    <mergeCell ref="BG32:BG35"/>
    <mergeCell ref="BH32:BH35"/>
    <mergeCell ref="BF32:BF35"/>
    <mergeCell ref="BJ32:BJ35"/>
    <mergeCell ref="BK32:BK35"/>
    <mergeCell ref="BL32:BL35"/>
    <mergeCell ref="BM32:BM35"/>
    <mergeCell ref="AL32:AL35"/>
    <mergeCell ref="AM32:AM35"/>
    <mergeCell ref="AN32:AN35"/>
    <mergeCell ref="AO32:AO35"/>
    <mergeCell ref="AP32:AP35"/>
    <mergeCell ref="AQ32:AQ35"/>
    <mergeCell ref="AR32:AR35"/>
    <mergeCell ref="BF57:BF60"/>
    <mergeCell ref="BN2:BO2"/>
    <mergeCell ref="BF18:BF20"/>
    <mergeCell ref="BF106:BF108"/>
    <mergeCell ref="AK2:AK3"/>
    <mergeCell ref="AU2:AU3"/>
    <mergeCell ref="AV2:AW2"/>
    <mergeCell ref="AX2:AX3"/>
    <mergeCell ref="AY2:AY3"/>
    <mergeCell ref="AL2:AM2"/>
    <mergeCell ref="AN2:AN3"/>
    <mergeCell ref="AO2:AP2"/>
    <mergeCell ref="AQ2:AQ3"/>
    <mergeCell ref="AR2:AR3"/>
    <mergeCell ref="AS2:AT2"/>
    <mergeCell ref="BB32:BB35"/>
    <mergeCell ref="BE32:BE35"/>
    <mergeCell ref="AZ32:AZ35"/>
    <mergeCell ref="BA32:BA35"/>
    <mergeCell ref="BC32:BC35"/>
    <mergeCell ref="BD32:BD35"/>
    <mergeCell ref="BE2:BE3"/>
    <mergeCell ref="BF2:BF3"/>
    <mergeCell ref="AZ2:BA2"/>
    <mergeCell ref="BC2:BD2"/>
    <mergeCell ref="AS32:AS35"/>
    <mergeCell ref="AK32:AK35"/>
    <mergeCell ref="L101:L102"/>
    <mergeCell ref="M101:M102"/>
    <mergeCell ref="L104:L115"/>
    <mergeCell ref="M104:M115"/>
    <mergeCell ref="C106:C113"/>
    <mergeCell ref="B95:B103"/>
    <mergeCell ref="C95:C102"/>
    <mergeCell ref="B92:B94"/>
    <mergeCell ref="C92:C94"/>
    <mergeCell ref="J94:M94"/>
    <mergeCell ref="M91:M93"/>
    <mergeCell ref="B80:B91"/>
    <mergeCell ref="C80:C84"/>
    <mergeCell ref="L95:L96"/>
    <mergeCell ref="M95:M96"/>
    <mergeCell ref="J101:J102"/>
    <mergeCell ref="K101:K102"/>
    <mergeCell ref="K91:K93"/>
    <mergeCell ref="C85:C91"/>
    <mergeCell ref="J88:J89"/>
    <mergeCell ref="B114:B115"/>
    <mergeCell ref="C114:C115"/>
    <mergeCell ref="B104:B113"/>
    <mergeCell ref="C104:C105"/>
    <mergeCell ref="A80:A103"/>
    <mergeCell ref="L91:L93"/>
    <mergeCell ref="I88:I89"/>
    <mergeCell ref="K88:K89"/>
    <mergeCell ref="L88:L89"/>
    <mergeCell ref="M88:M89"/>
    <mergeCell ref="J91:J93"/>
    <mergeCell ref="A104:A115"/>
    <mergeCell ref="J58:J62"/>
    <mergeCell ref="M58:M62"/>
    <mergeCell ref="L58:L62"/>
    <mergeCell ref="A63:A79"/>
    <mergeCell ref="B63:B71"/>
    <mergeCell ref="C63:C66"/>
    <mergeCell ref="J65:J66"/>
    <mergeCell ref="K65:K66"/>
    <mergeCell ref="L65:L66"/>
    <mergeCell ref="C67:C71"/>
    <mergeCell ref="B72:B79"/>
    <mergeCell ref="C72:C74"/>
    <mergeCell ref="J73:J76"/>
    <mergeCell ref="K73:K76"/>
    <mergeCell ref="L73:L76"/>
    <mergeCell ref="K104:K115"/>
    <mergeCell ref="A4:A46"/>
    <mergeCell ref="B4:B23"/>
    <mergeCell ref="A47:A62"/>
    <mergeCell ref="C57:C60"/>
    <mergeCell ref="B61:B62"/>
    <mergeCell ref="C61:C62"/>
    <mergeCell ref="O32:O35"/>
    <mergeCell ref="J104:J115"/>
    <mergeCell ref="B24:B30"/>
    <mergeCell ref="C24:C26"/>
    <mergeCell ref="C27:C28"/>
    <mergeCell ref="C38:C42"/>
    <mergeCell ref="C43:C46"/>
    <mergeCell ref="J48:J50"/>
    <mergeCell ref="K48:K50"/>
    <mergeCell ref="B51:B56"/>
    <mergeCell ref="B57:B60"/>
    <mergeCell ref="F32:F35"/>
    <mergeCell ref="B31:B46"/>
    <mergeCell ref="D32:D35"/>
    <mergeCell ref="K58:K62"/>
    <mergeCell ref="C75:C79"/>
    <mergeCell ref="J95:J96"/>
    <mergeCell ref="K95:K96"/>
    <mergeCell ref="L48:L50"/>
    <mergeCell ref="M48:M50"/>
    <mergeCell ref="K45:K46"/>
    <mergeCell ref="L45:L46"/>
    <mergeCell ref="M45:M46"/>
    <mergeCell ref="L43:L44"/>
    <mergeCell ref="C47:C50"/>
    <mergeCell ref="AE32:AE35"/>
    <mergeCell ref="L52:L55"/>
    <mergeCell ref="M52:M55"/>
    <mergeCell ref="C52:C54"/>
    <mergeCell ref="C55:C56"/>
    <mergeCell ref="J52:J55"/>
    <mergeCell ref="K52:K55"/>
    <mergeCell ref="AF32:AF35"/>
    <mergeCell ref="T32:T35"/>
    <mergeCell ref="U32:U35"/>
    <mergeCell ref="M18:M20"/>
    <mergeCell ref="C4:C10"/>
    <mergeCell ref="J18:J20"/>
    <mergeCell ref="B47:B50"/>
    <mergeCell ref="C11:C13"/>
    <mergeCell ref="C14:C17"/>
    <mergeCell ref="C18:C23"/>
    <mergeCell ref="C36:C37"/>
    <mergeCell ref="C29:C30"/>
    <mergeCell ref="C31:C35"/>
    <mergeCell ref="K18:K20"/>
    <mergeCell ref="L18:L20"/>
    <mergeCell ref="G32:G35"/>
    <mergeCell ref="E32:E35"/>
    <mergeCell ref="H32:H35"/>
    <mergeCell ref="I32:I35"/>
    <mergeCell ref="M43:M44"/>
    <mergeCell ref="J45:J46"/>
    <mergeCell ref="J43:J44"/>
    <mergeCell ref="K43:K44"/>
    <mergeCell ref="P32:P35"/>
    <mergeCell ref="B2:B3"/>
    <mergeCell ref="C2:C3"/>
    <mergeCell ref="D2:D3"/>
    <mergeCell ref="E2:E3"/>
    <mergeCell ref="F2:F3"/>
    <mergeCell ref="Q2:R2"/>
    <mergeCell ref="T2:U2"/>
    <mergeCell ref="P2:P3"/>
    <mergeCell ref="N2:O2"/>
    <mergeCell ref="H2:H3"/>
    <mergeCell ref="I2:I3"/>
    <mergeCell ref="G2:G3"/>
    <mergeCell ref="J2:M2"/>
    <mergeCell ref="A1:XFD1"/>
    <mergeCell ref="BV2:BW2"/>
    <mergeCell ref="BY2:BZ2"/>
    <mergeCell ref="BV32:BV35"/>
    <mergeCell ref="BW32:BW35"/>
    <mergeCell ref="BX32:BX35"/>
    <mergeCell ref="BY32:BY35"/>
    <mergeCell ref="BZ32:BZ35"/>
    <mergeCell ref="CA32:CA35"/>
    <mergeCell ref="CB32:CB35"/>
    <mergeCell ref="AH32:AH35"/>
    <mergeCell ref="AI32:AI35"/>
    <mergeCell ref="AJ32:AJ35"/>
    <mergeCell ref="AH2:AI2"/>
    <mergeCell ref="AJ2:AJ3"/>
    <mergeCell ref="AG32:AG35"/>
    <mergeCell ref="Q32:Q35"/>
    <mergeCell ref="R32:R35"/>
    <mergeCell ref="S32:S35"/>
    <mergeCell ref="N32:N35"/>
    <mergeCell ref="AE2:AF2"/>
    <mergeCell ref="AG2:AG3"/>
    <mergeCell ref="BB2:BB3"/>
    <mergeCell ref="A2:A3"/>
    <mergeCell ref="X2:Y2"/>
    <mergeCell ref="Z2:Z3"/>
    <mergeCell ref="AA2:AB2"/>
    <mergeCell ref="AC2:AC3"/>
    <mergeCell ref="V2:V3"/>
    <mergeCell ref="S2:S3"/>
    <mergeCell ref="W2:W3"/>
    <mergeCell ref="AD2:AD3"/>
    <mergeCell ref="AA32:AA35"/>
    <mergeCell ref="AB32:AB35"/>
    <mergeCell ref="AC32:AC35"/>
    <mergeCell ref="V32:V35"/>
    <mergeCell ref="W32:W35"/>
    <mergeCell ref="X32:X35"/>
    <mergeCell ref="Y32:Y35"/>
    <mergeCell ref="Z32:Z35"/>
    <mergeCell ref="AD32:AD35"/>
  </mergeCells>
  <conditionalFormatting sqref="L39">
    <cfRule type="duplicateValues" dxfId="2182" priority="1088"/>
  </conditionalFormatting>
  <conditionalFormatting sqref="L18">
    <cfRule type="duplicateValues" dxfId="2181" priority="1086"/>
  </conditionalFormatting>
  <conditionalFormatting sqref="L37">
    <cfRule type="duplicateValues" dxfId="2180" priority="1085"/>
  </conditionalFormatting>
  <conditionalFormatting sqref="L45">
    <cfRule type="duplicateValues" dxfId="2179" priority="1084"/>
  </conditionalFormatting>
  <conditionalFormatting sqref="K70">
    <cfRule type="duplicateValues" dxfId="2178" priority="1083"/>
  </conditionalFormatting>
  <conditionalFormatting sqref="L104">
    <cfRule type="duplicateValues" dxfId="2177" priority="1082"/>
  </conditionalFormatting>
  <conditionalFormatting sqref="S4 S41 S6:S8 S10 S18:S20 S28:S29 S44:S51 S55:S56 S59:S63 S68:S115">
    <cfRule type="cellIs" dxfId="2176" priority="1077" operator="lessThan">
      <formula>0.4</formula>
    </cfRule>
    <cfRule type="cellIs" dxfId="2175" priority="1078" operator="between">
      <formula>0.4</formula>
      <formula>0.5999</formula>
    </cfRule>
    <cfRule type="cellIs" dxfId="2174" priority="1079" operator="between">
      <formula>0.6</formula>
      <formula>0.6999</formula>
    </cfRule>
    <cfRule type="cellIs" dxfId="2173" priority="1080" operator="between">
      <formula>0.7</formula>
      <formula>0.7999</formula>
    </cfRule>
    <cfRule type="cellIs" dxfId="2172" priority="1081" operator="greaterThan">
      <formula>0.7999</formula>
    </cfRule>
  </conditionalFormatting>
  <conditionalFormatting sqref="Z4:Z32 Z36:Z115">
    <cfRule type="cellIs" dxfId="2171" priority="1072" operator="lessThan">
      <formula>0.4</formula>
    </cfRule>
    <cfRule type="cellIs" dxfId="2170" priority="1073" operator="between">
      <formula>0.4</formula>
      <formula>0.5999</formula>
    </cfRule>
    <cfRule type="cellIs" dxfId="2169" priority="1074" operator="between">
      <formula>0.6</formula>
      <formula>0.6999</formula>
    </cfRule>
    <cfRule type="cellIs" dxfId="2168" priority="1075" operator="between">
      <formula>0.7</formula>
      <formula>0.7999</formula>
    </cfRule>
    <cfRule type="cellIs" dxfId="2167" priority="1076" operator="greaterThan">
      <formula>0.7999</formula>
    </cfRule>
  </conditionalFormatting>
  <conditionalFormatting sqref="AG4:AG32 AG36:AG115">
    <cfRule type="cellIs" dxfId="2166" priority="1067" operator="lessThan">
      <formula>0.4</formula>
    </cfRule>
    <cfRule type="cellIs" dxfId="2165" priority="1068" operator="between">
      <formula>0.4</formula>
      <formula>0.5999</formula>
    </cfRule>
    <cfRule type="cellIs" dxfId="2164" priority="1069" operator="between">
      <formula>0.6</formula>
      <formula>0.6999</formula>
    </cfRule>
    <cfRule type="cellIs" dxfId="2163" priority="1070" operator="between">
      <formula>0.7</formula>
      <formula>0.7999</formula>
    </cfRule>
    <cfRule type="cellIs" dxfId="2162" priority="1071" operator="greaterThan">
      <formula>0.7999</formula>
    </cfRule>
  </conditionalFormatting>
  <conditionalFormatting sqref="AN4:AN32 AN36:AN115">
    <cfRule type="cellIs" dxfId="2161" priority="1062" operator="lessThan">
      <formula>0.4</formula>
    </cfRule>
    <cfRule type="cellIs" dxfId="2160" priority="1063" operator="between">
      <formula>0.4</formula>
      <formula>0.5999</formula>
    </cfRule>
    <cfRule type="cellIs" dxfId="2159" priority="1064" operator="between">
      <formula>0.6</formula>
      <formula>0.6999</formula>
    </cfRule>
    <cfRule type="cellIs" dxfId="2158" priority="1065" operator="between">
      <formula>0.7</formula>
      <formula>0.7999</formula>
    </cfRule>
    <cfRule type="cellIs" dxfId="2157" priority="1066" operator="greaterThan">
      <formula>0.7999</formula>
    </cfRule>
  </conditionalFormatting>
  <conditionalFormatting sqref="AU4:AU32 AU36:AU115">
    <cfRule type="cellIs" dxfId="2156" priority="1057" operator="lessThan">
      <formula>0.4</formula>
    </cfRule>
    <cfRule type="cellIs" dxfId="2155" priority="1058" operator="between">
      <formula>0.4</formula>
      <formula>0.5999</formula>
    </cfRule>
    <cfRule type="cellIs" dxfId="2154" priority="1059" operator="between">
      <formula>0.6</formula>
      <formula>0.6999</formula>
    </cfRule>
    <cfRule type="cellIs" dxfId="2153" priority="1060" operator="between">
      <formula>0.7</formula>
      <formula>0.7999</formula>
    </cfRule>
    <cfRule type="cellIs" dxfId="2152" priority="1061" operator="greaterThan">
      <formula>0.7999</formula>
    </cfRule>
  </conditionalFormatting>
  <conditionalFormatting sqref="BB4:BB32 BB36:BB115">
    <cfRule type="cellIs" dxfId="2151" priority="1052" operator="lessThan">
      <formula>0.4</formula>
    </cfRule>
    <cfRule type="cellIs" dxfId="2150" priority="1053" operator="between">
      <formula>0.4</formula>
      <formula>0.5999</formula>
    </cfRule>
    <cfRule type="cellIs" dxfId="2149" priority="1054" operator="between">
      <formula>0.6</formula>
      <formula>0.6999</formula>
    </cfRule>
    <cfRule type="cellIs" dxfId="2148" priority="1055" operator="between">
      <formula>0.7</formula>
      <formula>0.7999</formula>
    </cfRule>
    <cfRule type="cellIs" dxfId="2147" priority="1056" operator="greaterThan">
      <formula>0.7999</formula>
    </cfRule>
  </conditionalFormatting>
  <conditionalFormatting sqref="BE4:BE32 BE36:BE115">
    <cfRule type="cellIs" dxfId="2146" priority="1042" operator="lessThan">
      <formula>0.4</formula>
    </cfRule>
    <cfRule type="cellIs" dxfId="2145" priority="1043" operator="between">
      <formula>0.4</formula>
      <formula>0.5999</formula>
    </cfRule>
    <cfRule type="cellIs" dxfId="2144" priority="1044" operator="between">
      <formula>0.6</formula>
      <formula>0.6999</formula>
    </cfRule>
    <cfRule type="cellIs" dxfId="2143" priority="1045" operator="between">
      <formula>0.7</formula>
      <formula>0.7999</formula>
    </cfRule>
    <cfRule type="cellIs" dxfId="2142" priority="1046" operator="greaterThan">
      <formula>0.7999</formula>
    </cfRule>
  </conditionalFormatting>
  <conditionalFormatting sqref="AQ4:AQ32 AQ36:AQ115">
    <cfRule type="cellIs" dxfId="2141" priority="1037" operator="lessThan">
      <formula>0.4</formula>
    </cfRule>
    <cfRule type="cellIs" dxfId="2140" priority="1038" operator="between">
      <formula>0.4</formula>
      <formula>0.5999</formula>
    </cfRule>
    <cfRule type="cellIs" dxfId="2139" priority="1039" operator="between">
      <formula>0.6</formula>
      <formula>0.6999</formula>
    </cfRule>
    <cfRule type="cellIs" dxfId="2138" priority="1040" operator="between">
      <formula>0.7</formula>
      <formula>0.7999</formula>
    </cfRule>
    <cfRule type="cellIs" dxfId="2137" priority="1041" operator="greaterThan">
      <formula>0.7999</formula>
    </cfRule>
  </conditionalFormatting>
  <conditionalFormatting sqref="BL29:BL30 BL36 BL32 BL40:BL41">
    <cfRule type="cellIs" dxfId="2136" priority="1032" operator="lessThan">
      <formula>0.4</formula>
    </cfRule>
    <cfRule type="cellIs" dxfId="2135" priority="1033" operator="between">
      <formula>0.4</formula>
      <formula>0.5999</formula>
    </cfRule>
    <cfRule type="cellIs" dxfId="2134" priority="1034" operator="between">
      <formula>0.6</formula>
      <formula>0.6999</formula>
    </cfRule>
    <cfRule type="cellIs" dxfId="2133" priority="1035" operator="between">
      <formula>0.7</formula>
      <formula>0.7999</formula>
    </cfRule>
    <cfRule type="cellIs" dxfId="2132" priority="1036" operator="greaterThan">
      <formula>0.7999</formula>
    </cfRule>
  </conditionalFormatting>
  <conditionalFormatting sqref="BL5:BL8">
    <cfRule type="cellIs" dxfId="2131" priority="1021" operator="between">
      <formula>0.8</formula>
      <formula>"MAS"</formula>
    </cfRule>
    <cfRule type="cellIs" dxfId="2130" priority="1022" operator="between">
      <formula>0.7</formula>
      <formula>0.79</formula>
    </cfRule>
    <cfRule type="cellIs" dxfId="2129" priority="1023" operator="between">
      <formula>0.6</formula>
      <formula>0.69</formula>
    </cfRule>
    <cfRule type="cellIs" dxfId="2128" priority="1024" operator="between">
      <formula>0.6</formula>
      <formula>0.69</formula>
    </cfRule>
    <cfRule type="cellIs" dxfId="2127" priority="1025" operator="between">
      <formula>0.4</formula>
      <formula>0.59</formula>
    </cfRule>
    <cfRule type="cellIs" dxfId="2126" priority="1026" operator="between">
      <formula>0</formula>
      <formula>0.39</formula>
    </cfRule>
  </conditionalFormatting>
  <conditionalFormatting sqref="BL4">
    <cfRule type="cellIs" dxfId="2125" priority="1015" operator="between">
      <formula>0.8</formula>
      <formula>"MAS"</formula>
    </cfRule>
    <cfRule type="cellIs" dxfId="2124" priority="1016" operator="between">
      <formula>0.7</formula>
      <formula>0.79</formula>
    </cfRule>
    <cfRule type="cellIs" dxfId="2123" priority="1017" operator="between">
      <formula>0.6</formula>
      <formula>0.69</formula>
    </cfRule>
    <cfRule type="cellIs" dxfId="2122" priority="1018" operator="between">
      <formula>0.6</formula>
      <formula>0.69</formula>
    </cfRule>
    <cfRule type="cellIs" dxfId="2121" priority="1019" operator="between">
      <formula>0.4</formula>
      <formula>0.59</formula>
    </cfRule>
    <cfRule type="cellIs" dxfId="2120" priority="1020" operator="between">
      <formula>0</formula>
      <formula>0.39</formula>
    </cfRule>
  </conditionalFormatting>
  <conditionalFormatting sqref="BL9:BL11">
    <cfRule type="cellIs" dxfId="2119" priority="1009" operator="between">
      <formula>0.8</formula>
      <formula>"MAS"</formula>
    </cfRule>
    <cfRule type="cellIs" dxfId="2118" priority="1010" operator="between">
      <formula>0.7</formula>
      <formula>0.79</formula>
    </cfRule>
    <cfRule type="cellIs" dxfId="2117" priority="1011" operator="between">
      <formula>0.6</formula>
      <formula>0.69</formula>
    </cfRule>
    <cfRule type="cellIs" dxfId="2116" priority="1012" operator="between">
      <formula>0.6</formula>
      <formula>0.69</formula>
    </cfRule>
    <cfRule type="cellIs" dxfId="2115" priority="1013" operator="between">
      <formula>0.4</formula>
      <formula>0.59</formula>
    </cfRule>
    <cfRule type="cellIs" dxfId="2114" priority="1014" operator="between">
      <formula>0</formula>
      <formula>0.39</formula>
    </cfRule>
  </conditionalFormatting>
  <conditionalFormatting sqref="BL12:BL13">
    <cfRule type="cellIs" dxfId="2113" priority="1003" operator="between">
      <formula>0.8</formula>
      <formula>"MAS"</formula>
    </cfRule>
    <cfRule type="cellIs" dxfId="2112" priority="1004" operator="between">
      <formula>0.7</formula>
      <formula>0.79</formula>
    </cfRule>
    <cfRule type="cellIs" dxfId="2111" priority="1005" operator="between">
      <formula>0.6</formula>
      <formula>0.69</formula>
    </cfRule>
    <cfRule type="cellIs" dxfId="2110" priority="1006" operator="between">
      <formula>0.6</formula>
      <formula>0.69</formula>
    </cfRule>
    <cfRule type="cellIs" dxfId="2109" priority="1007" operator="between">
      <formula>0.4</formula>
      <formula>0.59</formula>
    </cfRule>
    <cfRule type="cellIs" dxfId="2108" priority="1008" operator="between">
      <formula>0</formula>
      <formula>0.39</formula>
    </cfRule>
  </conditionalFormatting>
  <conditionalFormatting sqref="BL14:BL18">
    <cfRule type="cellIs" dxfId="2107" priority="997" operator="between">
      <formula>0.8</formula>
      <formula>"MAS"</formula>
    </cfRule>
    <cfRule type="cellIs" dxfId="2106" priority="998" operator="between">
      <formula>0.7</formula>
      <formula>0.79</formula>
    </cfRule>
    <cfRule type="cellIs" dxfId="2105" priority="999" operator="between">
      <formula>0.6</formula>
      <formula>0.69</formula>
    </cfRule>
    <cfRule type="cellIs" dxfId="2104" priority="1000" operator="between">
      <formula>0.6</formula>
      <formula>0.69</formula>
    </cfRule>
    <cfRule type="cellIs" dxfId="2103" priority="1001" operator="between">
      <formula>0.4</formula>
      <formula>0.59</formula>
    </cfRule>
    <cfRule type="cellIs" dxfId="2102" priority="1002" operator="between">
      <formula>0</formula>
      <formula>0.39</formula>
    </cfRule>
  </conditionalFormatting>
  <conditionalFormatting sqref="BL19:BL23">
    <cfRule type="cellIs" dxfId="2101" priority="991" operator="between">
      <formula>0.8</formula>
      <formula>"MAS"</formula>
    </cfRule>
    <cfRule type="cellIs" dxfId="2100" priority="992" operator="between">
      <formula>0.7</formula>
      <formula>0.79</formula>
    </cfRule>
    <cfRule type="cellIs" dxfId="2099" priority="993" operator="between">
      <formula>0.6</formula>
      <formula>0.69</formula>
    </cfRule>
    <cfRule type="cellIs" dxfId="2098" priority="994" operator="between">
      <formula>0.6</formula>
      <formula>0.69</formula>
    </cfRule>
    <cfRule type="cellIs" dxfId="2097" priority="995" operator="between">
      <formula>0.4</formula>
      <formula>0.59</formula>
    </cfRule>
    <cfRule type="cellIs" dxfId="2096" priority="996" operator="between">
      <formula>0</formula>
      <formula>0.39</formula>
    </cfRule>
  </conditionalFormatting>
  <conditionalFormatting sqref="BL24:BL28">
    <cfRule type="cellIs" dxfId="2095" priority="985" operator="between">
      <formula>0.8</formula>
      <formula>"MAS"</formula>
    </cfRule>
    <cfRule type="cellIs" dxfId="2094" priority="986" operator="between">
      <formula>0.7</formula>
      <formula>0.79</formula>
    </cfRule>
    <cfRule type="cellIs" dxfId="2093" priority="987" operator="between">
      <formula>0.6</formula>
      <formula>0.69</formula>
    </cfRule>
    <cfRule type="cellIs" dxfId="2092" priority="988" operator="between">
      <formula>0.6</formula>
      <formula>0.69</formula>
    </cfRule>
    <cfRule type="cellIs" dxfId="2091" priority="989" operator="between">
      <formula>0.4</formula>
      <formula>0.59</formula>
    </cfRule>
    <cfRule type="cellIs" dxfId="2090" priority="990" operator="between">
      <formula>0</formula>
      <formula>0.39</formula>
    </cfRule>
  </conditionalFormatting>
  <conditionalFormatting sqref="BL31">
    <cfRule type="cellIs" dxfId="2089" priority="979" operator="between">
      <formula>0.8</formula>
      <formula>"MAS"</formula>
    </cfRule>
    <cfRule type="cellIs" dxfId="2088" priority="980" operator="between">
      <formula>0.7</formula>
      <formula>0.79</formula>
    </cfRule>
    <cfRule type="cellIs" dxfId="2087" priority="981" operator="between">
      <formula>0.6</formula>
      <formula>0.69</formula>
    </cfRule>
    <cfRule type="cellIs" dxfId="2086" priority="982" operator="between">
      <formula>0.6</formula>
      <formula>0.69</formula>
    </cfRule>
    <cfRule type="cellIs" dxfId="2085" priority="983" operator="between">
      <formula>0.4</formula>
      <formula>0.59</formula>
    </cfRule>
    <cfRule type="cellIs" dxfId="2084" priority="984" operator="between">
      <formula>0</formula>
      <formula>0.39</formula>
    </cfRule>
  </conditionalFormatting>
  <conditionalFormatting sqref="BL37">
    <cfRule type="cellIs" dxfId="2083" priority="973" operator="between">
      <formula>0.8</formula>
      <formula>"MAS"</formula>
    </cfRule>
    <cfRule type="cellIs" dxfId="2082" priority="974" operator="between">
      <formula>0.7</formula>
      <formula>0.79</formula>
    </cfRule>
    <cfRule type="cellIs" dxfId="2081" priority="975" operator="between">
      <formula>0.6</formula>
      <formula>0.69</formula>
    </cfRule>
    <cfRule type="cellIs" dxfId="2080" priority="976" operator="between">
      <formula>0.6</formula>
      <formula>0.69</formula>
    </cfRule>
    <cfRule type="cellIs" dxfId="2079" priority="977" operator="between">
      <formula>0.4</formula>
      <formula>0.59</formula>
    </cfRule>
    <cfRule type="cellIs" dxfId="2078" priority="978" operator="between">
      <formula>0</formula>
      <formula>0.39</formula>
    </cfRule>
  </conditionalFormatting>
  <conditionalFormatting sqref="BL38:BL39">
    <cfRule type="cellIs" dxfId="2077" priority="967" operator="between">
      <formula>0.8</formula>
      <formula>"MAS"</formula>
    </cfRule>
    <cfRule type="cellIs" dxfId="2076" priority="968" operator="between">
      <formula>0.7</formula>
      <formula>0.79</formula>
    </cfRule>
    <cfRule type="cellIs" dxfId="2075" priority="969" operator="between">
      <formula>0.6</formula>
      <formula>0.69</formula>
    </cfRule>
    <cfRule type="cellIs" dxfId="2074" priority="970" operator="between">
      <formula>0.6</formula>
      <formula>0.69</formula>
    </cfRule>
    <cfRule type="cellIs" dxfId="2073" priority="971" operator="between">
      <formula>0.4</formula>
      <formula>0.59</formula>
    </cfRule>
    <cfRule type="cellIs" dxfId="2072" priority="972" operator="between">
      <formula>0</formula>
      <formula>0.39</formula>
    </cfRule>
  </conditionalFormatting>
  <conditionalFormatting sqref="BL42">
    <cfRule type="cellIs" dxfId="2071" priority="961" operator="between">
      <formula>0.8</formula>
      <formula>"MAS"</formula>
    </cfRule>
    <cfRule type="cellIs" dxfId="2070" priority="962" operator="between">
      <formula>0.7</formula>
      <formula>0.79</formula>
    </cfRule>
    <cfRule type="cellIs" dxfId="2069" priority="963" operator="between">
      <formula>0.6</formula>
      <formula>0.69</formula>
    </cfRule>
    <cfRule type="cellIs" dxfId="2068" priority="964" operator="between">
      <formula>0.6</formula>
      <formula>0.69</formula>
    </cfRule>
    <cfRule type="cellIs" dxfId="2067" priority="965" operator="between">
      <formula>0.4</formula>
      <formula>0.59</formula>
    </cfRule>
    <cfRule type="cellIs" dxfId="2066" priority="966" operator="between">
      <formula>0</formula>
      <formula>0.39</formula>
    </cfRule>
  </conditionalFormatting>
  <conditionalFormatting sqref="BL43">
    <cfRule type="cellIs" dxfId="2065" priority="955" operator="between">
      <formula>0.8</formula>
      <formula>"MAS"</formula>
    </cfRule>
    <cfRule type="cellIs" dxfId="2064" priority="956" operator="between">
      <formula>0.7</formula>
      <formula>0.79</formula>
    </cfRule>
    <cfRule type="cellIs" dxfId="2063" priority="957" operator="between">
      <formula>0.6</formula>
      <formula>0.69</formula>
    </cfRule>
    <cfRule type="cellIs" dxfId="2062" priority="958" operator="between">
      <formula>0.6</formula>
      <formula>0.69</formula>
    </cfRule>
    <cfRule type="cellIs" dxfId="2061" priority="959" operator="between">
      <formula>0.4</formula>
      <formula>0.59</formula>
    </cfRule>
    <cfRule type="cellIs" dxfId="2060" priority="960" operator="between">
      <formula>0</formula>
      <formula>0.39</formula>
    </cfRule>
  </conditionalFormatting>
  <conditionalFormatting sqref="BL44:BL46">
    <cfRule type="cellIs" dxfId="2059" priority="949" operator="between">
      <formula>0.8</formula>
      <formula>"MAS"</formula>
    </cfRule>
    <cfRule type="cellIs" dxfId="2058" priority="950" operator="between">
      <formula>0.7</formula>
      <formula>0.79</formula>
    </cfRule>
    <cfRule type="cellIs" dxfId="2057" priority="951" operator="between">
      <formula>0.6</formula>
      <formula>0.69</formula>
    </cfRule>
    <cfRule type="cellIs" dxfId="2056" priority="952" operator="between">
      <formula>0.6</formula>
      <formula>0.69</formula>
    </cfRule>
    <cfRule type="cellIs" dxfId="2055" priority="953" operator="between">
      <formula>0.4</formula>
      <formula>0.59</formula>
    </cfRule>
    <cfRule type="cellIs" dxfId="2054" priority="954" operator="between">
      <formula>0</formula>
      <formula>0.39</formula>
    </cfRule>
  </conditionalFormatting>
  <conditionalFormatting sqref="BL47:BL48">
    <cfRule type="cellIs" dxfId="2053" priority="943" operator="between">
      <formula>0.8</formula>
      <formula>"MAS"</formula>
    </cfRule>
    <cfRule type="cellIs" dxfId="2052" priority="944" operator="between">
      <formula>0.7</formula>
      <formula>0.79</formula>
    </cfRule>
    <cfRule type="cellIs" dxfId="2051" priority="945" operator="between">
      <formula>0.6</formula>
      <formula>0.69</formula>
    </cfRule>
    <cfRule type="cellIs" dxfId="2050" priority="946" operator="between">
      <formula>0.6</formula>
      <formula>0.69</formula>
    </cfRule>
    <cfRule type="cellIs" dxfId="2049" priority="947" operator="between">
      <formula>0.4</formula>
      <formula>0.59</formula>
    </cfRule>
    <cfRule type="cellIs" dxfId="2048" priority="948" operator="between">
      <formula>0</formula>
      <formula>0.39</formula>
    </cfRule>
  </conditionalFormatting>
  <conditionalFormatting sqref="BL49:BL50">
    <cfRule type="cellIs" dxfId="2047" priority="937" operator="between">
      <formula>0.8</formula>
      <formula>"MAS"</formula>
    </cfRule>
    <cfRule type="cellIs" dxfId="2046" priority="938" operator="between">
      <formula>0.7</formula>
      <formula>0.79</formula>
    </cfRule>
    <cfRule type="cellIs" dxfId="2045" priority="939" operator="between">
      <formula>0.6</formula>
      <formula>0.69</formula>
    </cfRule>
    <cfRule type="cellIs" dxfId="2044" priority="940" operator="between">
      <formula>0.6</formula>
      <formula>0.69</formula>
    </cfRule>
    <cfRule type="cellIs" dxfId="2043" priority="941" operator="between">
      <formula>0.4</formula>
      <formula>0.59</formula>
    </cfRule>
    <cfRule type="cellIs" dxfId="2042" priority="942" operator="between">
      <formula>0</formula>
      <formula>0.39</formula>
    </cfRule>
  </conditionalFormatting>
  <conditionalFormatting sqref="BL51:BL52">
    <cfRule type="cellIs" dxfId="2041" priority="931" operator="between">
      <formula>0.8</formula>
      <formula>"MAS"</formula>
    </cfRule>
    <cfRule type="cellIs" dxfId="2040" priority="932" operator="between">
      <formula>0.7</formula>
      <formula>0.79</formula>
    </cfRule>
    <cfRule type="cellIs" dxfId="2039" priority="933" operator="between">
      <formula>0.6</formula>
      <formula>0.69</formula>
    </cfRule>
    <cfRule type="cellIs" dxfId="2038" priority="934" operator="between">
      <formula>0.6</formula>
      <formula>0.69</formula>
    </cfRule>
    <cfRule type="cellIs" dxfId="2037" priority="935" operator="between">
      <formula>0.4</formula>
      <formula>0.59</formula>
    </cfRule>
    <cfRule type="cellIs" dxfId="2036" priority="936" operator="between">
      <formula>0</formula>
      <formula>0.39</formula>
    </cfRule>
  </conditionalFormatting>
  <conditionalFormatting sqref="BL53:BL54">
    <cfRule type="cellIs" dxfId="2035" priority="925" operator="between">
      <formula>0.8</formula>
      <formula>"MAS"</formula>
    </cfRule>
    <cfRule type="cellIs" dxfId="2034" priority="926" operator="between">
      <formula>0.7</formula>
      <formula>0.79</formula>
    </cfRule>
    <cfRule type="cellIs" dxfId="2033" priority="927" operator="between">
      <formula>0.6</formula>
      <formula>0.69</formula>
    </cfRule>
    <cfRule type="cellIs" dxfId="2032" priority="928" operator="between">
      <formula>0.6</formula>
      <formula>0.69</formula>
    </cfRule>
    <cfRule type="cellIs" dxfId="2031" priority="929" operator="between">
      <formula>0.4</formula>
      <formula>0.59</formula>
    </cfRule>
    <cfRule type="cellIs" dxfId="2030" priority="930" operator="between">
      <formula>0</formula>
      <formula>0.39</formula>
    </cfRule>
  </conditionalFormatting>
  <conditionalFormatting sqref="BL55:BL56">
    <cfRule type="cellIs" dxfId="2029" priority="919" operator="between">
      <formula>0.8</formula>
      <formula>"MAS"</formula>
    </cfRule>
    <cfRule type="cellIs" dxfId="2028" priority="920" operator="between">
      <formula>0.7</formula>
      <formula>0.79</formula>
    </cfRule>
    <cfRule type="cellIs" dxfId="2027" priority="921" operator="between">
      <formula>0.6</formula>
      <formula>0.69</formula>
    </cfRule>
    <cfRule type="cellIs" dxfId="2026" priority="922" operator="between">
      <formula>0.6</formula>
      <formula>0.69</formula>
    </cfRule>
    <cfRule type="cellIs" dxfId="2025" priority="923" operator="between">
      <formula>0.4</formula>
      <formula>0.59</formula>
    </cfRule>
    <cfRule type="cellIs" dxfId="2024" priority="924" operator="between">
      <formula>0</formula>
      <formula>0.39</formula>
    </cfRule>
  </conditionalFormatting>
  <conditionalFormatting sqref="BL57:BL58">
    <cfRule type="cellIs" dxfId="2023" priority="913" operator="between">
      <formula>0.8</formula>
      <formula>"MAS"</formula>
    </cfRule>
    <cfRule type="cellIs" dxfId="2022" priority="914" operator="between">
      <formula>0.7</formula>
      <formula>0.79</formula>
    </cfRule>
    <cfRule type="cellIs" dxfId="2021" priority="915" operator="between">
      <formula>0.6</formula>
      <formula>0.69</formula>
    </cfRule>
    <cfRule type="cellIs" dxfId="2020" priority="916" operator="between">
      <formula>0.6</formula>
      <formula>0.69</formula>
    </cfRule>
    <cfRule type="cellIs" dxfId="2019" priority="917" operator="between">
      <formula>0.4</formula>
      <formula>0.59</formula>
    </cfRule>
    <cfRule type="cellIs" dxfId="2018" priority="918" operator="between">
      <formula>0</formula>
      <formula>0.39</formula>
    </cfRule>
  </conditionalFormatting>
  <conditionalFormatting sqref="BL59:BL60">
    <cfRule type="cellIs" dxfId="2017" priority="907" operator="between">
      <formula>0.8</formula>
      <formula>"MAS"</formula>
    </cfRule>
    <cfRule type="cellIs" dxfId="2016" priority="908" operator="between">
      <formula>0.7</formula>
      <formula>0.79</formula>
    </cfRule>
    <cfRule type="cellIs" dxfId="2015" priority="909" operator="between">
      <formula>0.6</formula>
      <formula>0.69</formula>
    </cfRule>
    <cfRule type="cellIs" dxfId="2014" priority="910" operator="between">
      <formula>0.6</formula>
      <formula>0.69</formula>
    </cfRule>
    <cfRule type="cellIs" dxfId="2013" priority="911" operator="between">
      <formula>0.4</formula>
      <formula>0.59</formula>
    </cfRule>
    <cfRule type="cellIs" dxfId="2012" priority="912" operator="between">
      <formula>0</formula>
      <formula>0.39</formula>
    </cfRule>
  </conditionalFormatting>
  <conditionalFormatting sqref="BL61:BL62">
    <cfRule type="cellIs" dxfId="2011" priority="901" operator="between">
      <formula>0.8</formula>
      <formula>"MAS"</formula>
    </cfRule>
    <cfRule type="cellIs" dxfId="2010" priority="902" operator="between">
      <formula>0.7</formula>
      <formula>0.79</formula>
    </cfRule>
    <cfRule type="cellIs" dxfId="2009" priority="903" operator="between">
      <formula>0.6</formula>
      <formula>0.69</formula>
    </cfRule>
    <cfRule type="cellIs" dxfId="2008" priority="904" operator="between">
      <formula>0.6</formula>
      <formula>0.69</formula>
    </cfRule>
    <cfRule type="cellIs" dxfId="2007" priority="905" operator="between">
      <formula>0.4</formula>
      <formula>0.59</formula>
    </cfRule>
    <cfRule type="cellIs" dxfId="2006" priority="906" operator="between">
      <formula>0</formula>
      <formula>0.39</formula>
    </cfRule>
  </conditionalFormatting>
  <conditionalFormatting sqref="BL63:BL64">
    <cfRule type="cellIs" dxfId="2005" priority="895" operator="between">
      <formula>0.8</formula>
      <formula>"MAS"</formula>
    </cfRule>
    <cfRule type="cellIs" dxfId="2004" priority="896" operator="between">
      <formula>0.7</formula>
      <formula>0.79</formula>
    </cfRule>
    <cfRule type="cellIs" dxfId="2003" priority="897" operator="between">
      <formula>0.6</formula>
      <formula>0.69</formula>
    </cfRule>
    <cfRule type="cellIs" dxfId="2002" priority="898" operator="between">
      <formula>0.6</formula>
      <formula>0.69</formula>
    </cfRule>
    <cfRule type="cellIs" dxfId="2001" priority="899" operator="between">
      <formula>0.4</formula>
      <formula>0.59</formula>
    </cfRule>
    <cfRule type="cellIs" dxfId="2000" priority="900" operator="between">
      <formula>0</formula>
      <formula>0.39</formula>
    </cfRule>
  </conditionalFormatting>
  <conditionalFormatting sqref="BL65:BL66">
    <cfRule type="cellIs" dxfId="1999" priority="889" operator="between">
      <formula>0.8</formula>
      <formula>"MAS"</formula>
    </cfRule>
    <cfRule type="cellIs" dxfId="1998" priority="890" operator="between">
      <formula>0.7</formula>
      <formula>0.79</formula>
    </cfRule>
    <cfRule type="cellIs" dxfId="1997" priority="891" operator="between">
      <formula>0.6</formula>
      <formula>0.69</formula>
    </cfRule>
    <cfRule type="cellIs" dxfId="1996" priority="892" operator="between">
      <formula>0.6</formula>
      <formula>0.69</formula>
    </cfRule>
    <cfRule type="cellIs" dxfId="1995" priority="893" operator="between">
      <formula>0.4</formula>
      <formula>0.59</formula>
    </cfRule>
    <cfRule type="cellIs" dxfId="1994" priority="894" operator="between">
      <formula>0</formula>
      <formula>0.39</formula>
    </cfRule>
  </conditionalFormatting>
  <conditionalFormatting sqref="BL67:BL68">
    <cfRule type="cellIs" dxfId="1993" priority="883" operator="between">
      <formula>0.8</formula>
      <formula>"MAS"</formula>
    </cfRule>
    <cfRule type="cellIs" dxfId="1992" priority="884" operator="between">
      <formula>0.7</formula>
      <formula>0.79</formula>
    </cfRule>
    <cfRule type="cellIs" dxfId="1991" priority="885" operator="between">
      <formula>0.6</formula>
      <formula>0.69</formula>
    </cfRule>
    <cfRule type="cellIs" dxfId="1990" priority="886" operator="between">
      <formula>0.6</formula>
      <formula>0.69</formula>
    </cfRule>
    <cfRule type="cellIs" dxfId="1989" priority="887" operator="between">
      <formula>0.4</formula>
      <formula>0.59</formula>
    </cfRule>
    <cfRule type="cellIs" dxfId="1988" priority="888" operator="between">
      <formula>0</formula>
      <formula>0.39</formula>
    </cfRule>
  </conditionalFormatting>
  <conditionalFormatting sqref="BL69:BL70">
    <cfRule type="cellIs" dxfId="1987" priority="877" operator="between">
      <formula>0.8</formula>
      <formula>"MAS"</formula>
    </cfRule>
    <cfRule type="cellIs" dxfId="1986" priority="878" operator="between">
      <formula>0.7</formula>
      <formula>0.79</formula>
    </cfRule>
    <cfRule type="cellIs" dxfId="1985" priority="879" operator="between">
      <formula>0.6</formula>
      <formula>0.69</formula>
    </cfRule>
    <cfRule type="cellIs" dxfId="1984" priority="880" operator="between">
      <formula>0.6</formula>
      <formula>0.69</formula>
    </cfRule>
    <cfRule type="cellIs" dxfId="1983" priority="881" operator="between">
      <formula>0.4</formula>
      <formula>0.59</formula>
    </cfRule>
    <cfRule type="cellIs" dxfId="1982" priority="882" operator="between">
      <formula>0</formula>
      <formula>0.39</formula>
    </cfRule>
  </conditionalFormatting>
  <conditionalFormatting sqref="BL71:BL73">
    <cfRule type="cellIs" dxfId="1981" priority="871" operator="between">
      <formula>0.8</formula>
      <formula>"MAS"</formula>
    </cfRule>
    <cfRule type="cellIs" dxfId="1980" priority="872" operator="between">
      <formula>0.7</formula>
      <formula>0.79</formula>
    </cfRule>
    <cfRule type="cellIs" dxfId="1979" priority="873" operator="between">
      <formula>0.6</formula>
      <formula>0.69</formula>
    </cfRule>
    <cfRule type="cellIs" dxfId="1978" priority="874" operator="between">
      <formula>0.6</formula>
      <formula>0.69</formula>
    </cfRule>
    <cfRule type="cellIs" dxfId="1977" priority="875" operator="between">
      <formula>0.4</formula>
      <formula>0.59</formula>
    </cfRule>
    <cfRule type="cellIs" dxfId="1976" priority="876" operator="between">
      <formula>0</formula>
      <formula>0.39</formula>
    </cfRule>
  </conditionalFormatting>
  <conditionalFormatting sqref="BL74:BL75">
    <cfRule type="cellIs" dxfId="1975" priority="865" operator="between">
      <formula>0.8</formula>
      <formula>"MAS"</formula>
    </cfRule>
    <cfRule type="cellIs" dxfId="1974" priority="866" operator="between">
      <formula>0.7</formula>
      <formula>0.79</formula>
    </cfRule>
    <cfRule type="cellIs" dxfId="1973" priority="867" operator="between">
      <formula>0.6</formula>
      <formula>0.69</formula>
    </cfRule>
    <cfRule type="cellIs" dxfId="1972" priority="868" operator="between">
      <formula>0.6</formula>
      <formula>0.69</formula>
    </cfRule>
    <cfRule type="cellIs" dxfId="1971" priority="869" operator="between">
      <formula>0.4</formula>
      <formula>0.59</formula>
    </cfRule>
    <cfRule type="cellIs" dxfId="1970" priority="870" operator="between">
      <formula>0</formula>
      <formula>0.39</formula>
    </cfRule>
  </conditionalFormatting>
  <conditionalFormatting sqref="BL76:BL77">
    <cfRule type="cellIs" dxfId="1969" priority="859" operator="between">
      <formula>0.8</formula>
      <formula>"MAS"</formula>
    </cfRule>
    <cfRule type="cellIs" dxfId="1968" priority="860" operator="between">
      <formula>0.7</formula>
      <formula>0.79</formula>
    </cfRule>
    <cfRule type="cellIs" dxfId="1967" priority="861" operator="between">
      <formula>0.6</formula>
      <formula>0.69</formula>
    </cfRule>
    <cfRule type="cellIs" dxfId="1966" priority="862" operator="between">
      <formula>0.6</formula>
      <formula>0.69</formula>
    </cfRule>
    <cfRule type="cellIs" dxfId="1965" priority="863" operator="between">
      <formula>0.4</formula>
      <formula>0.59</formula>
    </cfRule>
    <cfRule type="cellIs" dxfId="1964" priority="864" operator="between">
      <formula>0</formula>
      <formula>0.39</formula>
    </cfRule>
  </conditionalFormatting>
  <conditionalFormatting sqref="BL78:BL79">
    <cfRule type="cellIs" dxfId="1963" priority="853" operator="between">
      <formula>0.8</formula>
      <formula>"MAS"</formula>
    </cfRule>
    <cfRule type="cellIs" dxfId="1962" priority="854" operator="between">
      <formula>0.7</formula>
      <formula>0.79</formula>
    </cfRule>
    <cfRule type="cellIs" dxfId="1961" priority="855" operator="between">
      <formula>0.6</formula>
      <formula>0.69</formula>
    </cfRule>
    <cfRule type="cellIs" dxfId="1960" priority="856" operator="between">
      <formula>0.6</formula>
      <formula>0.69</formula>
    </cfRule>
    <cfRule type="cellIs" dxfId="1959" priority="857" operator="between">
      <formula>0.4</formula>
      <formula>0.59</formula>
    </cfRule>
    <cfRule type="cellIs" dxfId="1958" priority="858" operator="between">
      <formula>0</formula>
      <formula>0.39</formula>
    </cfRule>
  </conditionalFormatting>
  <conditionalFormatting sqref="BL80:BL81">
    <cfRule type="cellIs" dxfId="1957" priority="847" operator="between">
      <formula>0.8</formula>
      <formula>"MAS"</formula>
    </cfRule>
    <cfRule type="cellIs" dxfId="1956" priority="848" operator="between">
      <formula>0.7</formula>
      <formula>0.79</formula>
    </cfRule>
    <cfRule type="cellIs" dxfId="1955" priority="849" operator="between">
      <formula>0.6</formula>
      <formula>0.69</formula>
    </cfRule>
    <cfRule type="cellIs" dxfId="1954" priority="850" operator="between">
      <formula>0.6</formula>
      <formula>0.69</formula>
    </cfRule>
    <cfRule type="cellIs" dxfId="1953" priority="851" operator="between">
      <formula>0.4</formula>
      <formula>0.59</formula>
    </cfRule>
    <cfRule type="cellIs" dxfId="1952" priority="852" operator="between">
      <formula>0</formula>
      <formula>0.39</formula>
    </cfRule>
  </conditionalFormatting>
  <conditionalFormatting sqref="BL82:BL83">
    <cfRule type="cellIs" dxfId="1951" priority="841" operator="between">
      <formula>0.8</formula>
      <formula>"MAS"</formula>
    </cfRule>
    <cfRule type="cellIs" dxfId="1950" priority="842" operator="between">
      <formula>0.7</formula>
      <formula>0.79</formula>
    </cfRule>
    <cfRule type="cellIs" dxfId="1949" priority="843" operator="between">
      <formula>0.6</formula>
      <formula>0.69</formula>
    </cfRule>
    <cfRule type="cellIs" dxfId="1948" priority="844" operator="between">
      <formula>0.6</formula>
      <formula>0.69</formula>
    </cfRule>
    <cfRule type="cellIs" dxfId="1947" priority="845" operator="between">
      <formula>0.4</formula>
      <formula>0.59</formula>
    </cfRule>
    <cfRule type="cellIs" dxfId="1946" priority="846" operator="between">
      <formula>0</formula>
      <formula>0.39</formula>
    </cfRule>
  </conditionalFormatting>
  <conditionalFormatting sqref="BL84:BL85">
    <cfRule type="cellIs" dxfId="1945" priority="835" operator="between">
      <formula>0.8</formula>
      <formula>"MAS"</formula>
    </cfRule>
    <cfRule type="cellIs" dxfId="1944" priority="836" operator="between">
      <formula>0.7</formula>
      <formula>0.79</formula>
    </cfRule>
    <cfRule type="cellIs" dxfId="1943" priority="837" operator="between">
      <formula>0.6</formula>
      <formula>0.69</formula>
    </cfRule>
    <cfRule type="cellIs" dxfId="1942" priority="838" operator="between">
      <formula>0.6</formula>
      <formula>0.69</formula>
    </cfRule>
    <cfRule type="cellIs" dxfId="1941" priority="839" operator="between">
      <formula>0.4</formula>
      <formula>0.59</formula>
    </cfRule>
    <cfRule type="cellIs" dxfId="1940" priority="840" operator="between">
      <formula>0</formula>
      <formula>0.39</formula>
    </cfRule>
  </conditionalFormatting>
  <conditionalFormatting sqref="BL86:BL87">
    <cfRule type="cellIs" dxfId="1939" priority="829" operator="between">
      <formula>0.8</formula>
      <formula>"MAS"</formula>
    </cfRule>
    <cfRule type="cellIs" dxfId="1938" priority="830" operator="between">
      <formula>0.7</formula>
      <formula>0.79</formula>
    </cfRule>
    <cfRule type="cellIs" dxfId="1937" priority="831" operator="between">
      <formula>0.6</formula>
      <formula>0.69</formula>
    </cfRule>
    <cfRule type="cellIs" dxfId="1936" priority="832" operator="between">
      <formula>0.6</formula>
      <formula>0.69</formula>
    </cfRule>
    <cfRule type="cellIs" dxfId="1935" priority="833" operator="between">
      <formula>0.4</formula>
      <formula>0.59</formula>
    </cfRule>
    <cfRule type="cellIs" dxfId="1934" priority="834" operator="between">
      <formula>0</formula>
      <formula>0.39</formula>
    </cfRule>
  </conditionalFormatting>
  <conditionalFormatting sqref="BL88:BL91">
    <cfRule type="cellIs" dxfId="1933" priority="823" operator="between">
      <formula>0.8</formula>
      <formula>"MAS"</formula>
    </cfRule>
    <cfRule type="cellIs" dxfId="1932" priority="824" operator="between">
      <formula>0.7</formula>
      <formula>0.79</formula>
    </cfRule>
    <cfRule type="cellIs" dxfId="1931" priority="825" operator="between">
      <formula>0.6</formula>
      <formula>0.69</formula>
    </cfRule>
    <cfRule type="cellIs" dxfId="1930" priority="826" operator="between">
      <formula>0.6</formula>
      <formula>0.69</formula>
    </cfRule>
    <cfRule type="cellIs" dxfId="1929" priority="827" operator="between">
      <formula>0.4</formula>
      <formula>0.59</formula>
    </cfRule>
    <cfRule type="cellIs" dxfId="1928" priority="828" operator="between">
      <formula>0</formula>
      <formula>0.39</formula>
    </cfRule>
  </conditionalFormatting>
  <conditionalFormatting sqref="BL92:BL93">
    <cfRule type="cellIs" dxfId="1927" priority="817" operator="between">
      <formula>0.8</formula>
      <formula>"MAS"</formula>
    </cfRule>
    <cfRule type="cellIs" dxfId="1926" priority="818" operator="between">
      <formula>0.7</formula>
      <formula>0.79</formula>
    </cfRule>
    <cfRule type="cellIs" dxfId="1925" priority="819" operator="between">
      <formula>0.6</formula>
      <formula>0.69</formula>
    </cfRule>
    <cfRule type="cellIs" dxfId="1924" priority="820" operator="between">
      <formula>0.6</formula>
      <formula>0.69</formula>
    </cfRule>
    <cfRule type="cellIs" dxfId="1923" priority="821" operator="between">
      <formula>0.4</formula>
      <formula>0.59</formula>
    </cfRule>
    <cfRule type="cellIs" dxfId="1922" priority="822" operator="between">
      <formula>0</formula>
      <formula>0.39</formula>
    </cfRule>
  </conditionalFormatting>
  <conditionalFormatting sqref="BL94:BL96">
    <cfRule type="cellIs" dxfId="1921" priority="811" operator="between">
      <formula>0.8</formula>
      <formula>"MAS"</formula>
    </cfRule>
    <cfRule type="cellIs" dxfId="1920" priority="812" operator="between">
      <formula>0.7</formula>
      <formula>0.79</formula>
    </cfRule>
    <cfRule type="cellIs" dxfId="1919" priority="813" operator="between">
      <formula>0.6</formula>
      <formula>0.69</formula>
    </cfRule>
    <cfRule type="cellIs" dxfId="1918" priority="814" operator="between">
      <formula>0.6</formula>
      <formula>0.69</formula>
    </cfRule>
    <cfRule type="cellIs" dxfId="1917" priority="815" operator="between">
      <formula>0.4</formula>
      <formula>0.59</formula>
    </cfRule>
    <cfRule type="cellIs" dxfId="1916" priority="816" operator="between">
      <formula>0</formula>
      <formula>0.39</formula>
    </cfRule>
  </conditionalFormatting>
  <conditionalFormatting sqref="BL97:BL98">
    <cfRule type="cellIs" dxfId="1915" priority="805" operator="between">
      <formula>0.8</formula>
      <formula>"MAS"</formula>
    </cfRule>
    <cfRule type="cellIs" dxfId="1914" priority="806" operator="between">
      <formula>0.7</formula>
      <formula>0.79</formula>
    </cfRule>
    <cfRule type="cellIs" dxfId="1913" priority="807" operator="between">
      <formula>0.6</formula>
      <formula>0.69</formula>
    </cfRule>
    <cfRule type="cellIs" dxfId="1912" priority="808" operator="between">
      <formula>0.6</formula>
      <formula>0.69</formula>
    </cfRule>
    <cfRule type="cellIs" dxfId="1911" priority="809" operator="between">
      <formula>0.4</formula>
      <formula>0.59</formula>
    </cfRule>
    <cfRule type="cellIs" dxfId="1910" priority="810" operator="between">
      <formula>0</formula>
      <formula>0.39</formula>
    </cfRule>
  </conditionalFormatting>
  <conditionalFormatting sqref="BL99:BL100">
    <cfRule type="cellIs" dxfId="1909" priority="799" operator="between">
      <formula>0.8</formula>
      <formula>"MAS"</formula>
    </cfRule>
    <cfRule type="cellIs" dxfId="1908" priority="800" operator="between">
      <formula>0.7</formula>
      <formula>0.79</formula>
    </cfRule>
    <cfRule type="cellIs" dxfId="1907" priority="801" operator="between">
      <formula>0.6</formula>
      <formula>0.69</formula>
    </cfRule>
    <cfRule type="cellIs" dxfId="1906" priority="802" operator="between">
      <formula>0.6</formula>
      <formula>0.69</formula>
    </cfRule>
    <cfRule type="cellIs" dxfId="1905" priority="803" operator="between">
      <formula>0.4</formula>
      <formula>0.59</formula>
    </cfRule>
    <cfRule type="cellIs" dxfId="1904" priority="804" operator="between">
      <formula>0</formula>
      <formula>0.39</formula>
    </cfRule>
  </conditionalFormatting>
  <conditionalFormatting sqref="BL101:BL102">
    <cfRule type="cellIs" dxfId="1903" priority="793" operator="between">
      <formula>0.8</formula>
      <formula>"MAS"</formula>
    </cfRule>
    <cfRule type="cellIs" dxfId="1902" priority="794" operator="between">
      <formula>0.7</formula>
      <formula>0.79</formula>
    </cfRule>
    <cfRule type="cellIs" dxfId="1901" priority="795" operator="between">
      <formula>0.6</formula>
      <formula>0.69</formula>
    </cfRule>
    <cfRule type="cellIs" dxfId="1900" priority="796" operator="between">
      <formula>0.6</formula>
      <formula>0.69</formula>
    </cfRule>
    <cfRule type="cellIs" dxfId="1899" priority="797" operator="between">
      <formula>0.4</formula>
      <formula>0.59</formula>
    </cfRule>
    <cfRule type="cellIs" dxfId="1898" priority="798" operator="between">
      <formula>0</formula>
      <formula>0.39</formula>
    </cfRule>
  </conditionalFormatting>
  <conditionalFormatting sqref="BL103:BL104">
    <cfRule type="cellIs" dxfId="1897" priority="787" operator="between">
      <formula>0.8</formula>
      <formula>"MAS"</formula>
    </cfRule>
    <cfRule type="cellIs" dxfId="1896" priority="788" operator="between">
      <formula>0.7</formula>
      <formula>0.79</formula>
    </cfRule>
    <cfRule type="cellIs" dxfId="1895" priority="789" operator="between">
      <formula>0.6</formula>
      <formula>0.69</formula>
    </cfRule>
    <cfRule type="cellIs" dxfId="1894" priority="790" operator="between">
      <formula>0.6</formula>
      <formula>0.69</formula>
    </cfRule>
    <cfRule type="cellIs" dxfId="1893" priority="791" operator="between">
      <formula>0.4</formula>
      <formula>0.59</formula>
    </cfRule>
    <cfRule type="cellIs" dxfId="1892" priority="792" operator="between">
      <formula>0</formula>
      <formula>0.39</formula>
    </cfRule>
  </conditionalFormatting>
  <conditionalFormatting sqref="BL105:BL106">
    <cfRule type="cellIs" dxfId="1891" priority="781" operator="between">
      <formula>0.8</formula>
      <formula>"MAS"</formula>
    </cfRule>
    <cfRule type="cellIs" dxfId="1890" priority="782" operator="between">
      <formula>0.7</formula>
      <formula>0.79</formula>
    </cfRule>
    <cfRule type="cellIs" dxfId="1889" priority="783" operator="between">
      <formula>0.6</formula>
      <formula>0.69</formula>
    </cfRule>
    <cfRule type="cellIs" dxfId="1888" priority="784" operator="between">
      <formula>0.6</formula>
      <formula>0.69</formula>
    </cfRule>
    <cfRule type="cellIs" dxfId="1887" priority="785" operator="between">
      <formula>0.4</formula>
      <formula>0.59</formula>
    </cfRule>
    <cfRule type="cellIs" dxfId="1886" priority="786" operator="between">
      <formula>0</formula>
      <formula>0.39</formula>
    </cfRule>
  </conditionalFormatting>
  <conditionalFormatting sqref="BL107">
    <cfRule type="cellIs" dxfId="1885" priority="775" operator="between">
      <formula>0.8</formula>
      <formula>"MAS"</formula>
    </cfRule>
    <cfRule type="cellIs" dxfId="1884" priority="776" operator="between">
      <formula>0.7</formula>
      <formula>0.79</formula>
    </cfRule>
    <cfRule type="cellIs" dxfId="1883" priority="777" operator="between">
      <formula>0.6</formula>
      <formula>0.69</formula>
    </cfRule>
    <cfRule type="cellIs" dxfId="1882" priority="778" operator="between">
      <formula>0.6</formula>
      <formula>0.69</formula>
    </cfRule>
    <cfRule type="cellIs" dxfId="1881" priority="779" operator="between">
      <formula>0.4</formula>
      <formula>0.59</formula>
    </cfRule>
    <cfRule type="cellIs" dxfId="1880" priority="780" operator="between">
      <formula>0</formula>
      <formula>0.39</formula>
    </cfRule>
  </conditionalFormatting>
  <conditionalFormatting sqref="BL109:BL110">
    <cfRule type="cellIs" dxfId="1879" priority="769" operator="between">
      <formula>0.8</formula>
      <formula>"MAS"</formula>
    </cfRule>
    <cfRule type="cellIs" dxfId="1878" priority="770" operator="between">
      <formula>0.7</formula>
      <formula>0.79</formula>
    </cfRule>
    <cfRule type="cellIs" dxfId="1877" priority="771" operator="between">
      <formula>0.6</formula>
      <formula>0.69</formula>
    </cfRule>
    <cfRule type="cellIs" dxfId="1876" priority="772" operator="between">
      <formula>0.6</formula>
      <formula>0.69</formula>
    </cfRule>
    <cfRule type="cellIs" dxfId="1875" priority="773" operator="between">
      <formula>0.4</formula>
      <formula>0.59</formula>
    </cfRule>
    <cfRule type="cellIs" dxfId="1874" priority="774" operator="between">
      <formula>0</formula>
      <formula>0.39</formula>
    </cfRule>
  </conditionalFormatting>
  <conditionalFormatting sqref="BL111:BL112">
    <cfRule type="cellIs" dxfId="1873" priority="763" operator="between">
      <formula>0.8</formula>
      <formula>"MAS"</formula>
    </cfRule>
    <cfRule type="cellIs" dxfId="1872" priority="764" operator="between">
      <formula>0.7</formula>
      <formula>0.79</formula>
    </cfRule>
    <cfRule type="cellIs" dxfId="1871" priority="765" operator="between">
      <formula>0.6</formula>
      <formula>0.69</formula>
    </cfRule>
    <cfRule type="cellIs" dxfId="1870" priority="766" operator="between">
      <formula>0.6</formula>
      <formula>0.69</formula>
    </cfRule>
    <cfRule type="cellIs" dxfId="1869" priority="767" operator="between">
      <formula>0.4</formula>
      <formula>0.59</formula>
    </cfRule>
    <cfRule type="cellIs" dxfId="1868" priority="768" operator="between">
      <formula>0</formula>
      <formula>0.39</formula>
    </cfRule>
  </conditionalFormatting>
  <conditionalFormatting sqref="BL113:BL115">
    <cfRule type="cellIs" dxfId="1867" priority="757" operator="between">
      <formula>0.8</formula>
      <formula>"MAS"</formula>
    </cfRule>
    <cfRule type="cellIs" dxfId="1866" priority="758" operator="between">
      <formula>0.7</formula>
      <formula>0.79</formula>
    </cfRule>
    <cfRule type="cellIs" dxfId="1865" priority="759" operator="between">
      <formula>0.6</formula>
      <formula>0.69</formula>
    </cfRule>
    <cfRule type="cellIs" dxfId="1864" priority="760" operator="between">
      <formula>0.6</formula>
      <formula>0.69</formula>
    </cfRule>
    <cfRule type="cellIs" dxfId="1863" priority="761" operator="between">
      <formula>0.4</formula>
      <formula>0.59</formula>
    </cfRule>
    <cfRule type="cellIs" dxfId="1862" priority="762" operator="between">
      <formula>0</formula>
      <formula>0.39</formula>
    </cfRule>
  </conditionalFormatting>
  <conditionalFormatting sqref="BS4:BS14">
    <cfRule type="cellIs" dxfId="1861" priority="751" operator="between">
      <formula>0.8</formula>
      <formula>"MAS"</formula>
    </cfRule>
    <cfRule type="cellIs" dxfId="1860" priority="752" operator="between">
      <formula>0.7</formula>
      <formula>0.79</formula>
    </cfRule>
    <cfRule type="cellIs" dxfId="1859" priority="753" operator="between">
      <formula>0.6</formula>
      <formula>0.69</formula>
    </cfRule>
    <cfRule type="cellIs" dxfId="1858" priority="754" operator="between">
      <formula>0.6</formula>
      <formula>0.69</formula>
    </cfRule>
    <cfRule type="cellIs" dxfId="1857" priority="755" operator="between">
      <formula>0.4</formula>
      <formula>0.59</formula>
    </cfRule>
    <cfRule type="cellIs" dxfId="1856" priority="756" operator="between">
      <formula>0</formula>
      <formula>0.39</formula>
    </cfRule>
  </conditionalFormatting>
  <conditionalFormatting sqref="BS15:BS24">
    <cfRule type="cellIs" dxfId="1855" priority="745" operator="between">
      <formula>0.8</formula>
      <formula>"MAS"</formula>
    </cfRule>
    <cfRule type="cellIs" dxfId="1854" priority="746" operator="between">
      <formula>0.7</formula>
      <formula>0.79</formula>
    </cfRule>
    <cfRule type="cellIs" dxfId="1853" priority="747" operator="between">
      <formula>0.6</formula>
      <formula>0.69</formula>
    </cfRule>
    <cfRule type="cellIs" dxfId="1852" priority="748" operator="between">
      <formula>0.6</formula>
      <formula>0.69</formula>
    </cfRule>
    <cfRule type="cellIs" dxfId="1851" priority="749" operator="between">
      <formula>0.4</formula>
      <formula>0.59</formula>
    </cfRule>
    <cfRule type="cellIs" dxfId="1850" priority="750" operator="between">
      <formula>0</formula>
      <formula>0.39</formula>
    </cfRule>
  </conditionalFormatting>
  <conditionalFormatting sqref="BS25:BS28">
    <cfRule type="cellIs" dxfId="1849" priority="739" operator="between">
      <formula>0.8</formula>
      <formula>"MAS"</formula>
    </cfRule>
    <cfRule type="cellIs" dxfId="1848" priority="740" operator="between">
      <formula>0.7</formula>
      <formula>0.79</formula>
    </cfRule>
    <cfRule type="cellIs" dxfId="1847" priority="741" operator="between">
      <formula>0.6</formula>
      <formula>0.69</formula>
    </cfRule>
    <cfRule type="cellIs" dxfId="1846" priority="742" operator="between">
      <formula>0.6</formula>
      <formula>0.69</formula>
    </cfRule>
    <cfRule type="cellIs" dxfId="1845" priority="743" operator="between">
      <formula>0.4</formula>
      <formula>0.59</formula>
    </cfRule>
    <cfRule type="cellIs" dxfId="1844" priority="744" operator="between">
      <formula>0</formula>
      <formula>0.39</formula>
    </cfRule>
  </conditionalFormatting>
  <conditionalFormatting sqref="BS29:BS30">
    <cfRule type="cellIs" dxfId="1843" priority="733" operator="between">
      <formula>0.8</formula>
      <formula>"MAS"</formula>
    </cfRule>
    <cfRule type="cellIs" dxfId="1842" priority="734" operator="between">
      <formula>0.7</formula>
      <formula>0.79</formula>
    </cfRule>
    <cfRule type="cellIs" dxfId="1841" priority="735" operator="between">
      <formula>0.6</formula>
      <formula>0.69</formula>
    </cfRule>
    <cfRule type="cellIs" dxfId="1840" priority="736" operator="between">
      <formula>0.6</formula>
      <formula>0.69</formula>
    </cfRule>
    <cfRule type="cellIs" dxfId="1839" priority="737" operator="between">
      <formula>0.4</formula>
      <formula>0.59</formula>
    </cfRule>
    <cfRule type="cellIs" dxfId="1838" priority="738" operator="between">
      <formula>0</formula>
      <formula>0.39</formula>
    </cfRule>
  </conditionalFormatting>
  <conditionalFormatting sqref="BS31">
    <cfRule type="cellIs" dxfId="1837" priority="727" operator="between">
      <formula>0.8</formula>
      <formula>"MAS"</formula>
    </cfRule>
    <cfRule type="cellIs" dxfId="1836" priority="728" operator="between">
      <formula>0.7</formula>
      <formula>0.79</formula>
    </cfRule>
    <cfRule type="cellIs" dxfId="1835" priority="729" operator="between">
      <formula>0.6</formula>
      <formula>0.69</formula>
    </cfRule>
    <cfRule type="cellIs" dxfId="1834" priority="730" operator="between">
      <formula>0.6</formula>
      <formula>0.69</formula>
    </cfRule>
    <cfRule type="cellIs" dxfId="1833" priority="731" operator="between">
      <formula>0.4</formula>
      <formula>0.59</formula>
    </cfRule>
    <cfRule type="cellIs" dxfId="1832" priority="732" operator="between">
      <formula>0</formula>
      <formula>0.39</formula>
    </cfRule>
  </conditionalFormatting>
  <conditionalFormatting sqref="BS32">
    <cfRule type="cellIs" dxfId="1831" priority="721" operator="between">
      <formula>0.8</formula>
      <formula>"MAS"</formula>
    </cfRule>
    <cfRule type="cellIs" dxfId="1830" priority="722" operator="between">
      <formula>0.7</formula>
      <formula>0.79</formula>
    </cfRule>
    <cfRule type="cellIs" dxfId="1829" priority="723" operator="between">
      <formula>0.6</formula>
      <formula>0.69</formula>
    </cfRule>
    <cfRule type="cellIs" dxfId="1828" priority="724" operator="between">
      <formula>0.6</formula>
      <formula>0.69</formula>
    </cfRule>
    <cfRule type="cellIs" dxfId="1827" priority="725" operator="between">
      <formula>0.4</formula>
      <formula>0.59</formula>
    </cfRule>
    <cfRule type="cellIs" dxfId="1826" priority="726" operator="between">
      <formula>0</formula>
      <formula>0.39</formula>
    </cfRule>
  </conditionalFormatting>
  <conditionalFormatting sqref="BS36">
    <cfRule type="cellIs" dxfId="1825" priority="715" operator="between">
      <formula>0.8</formula>
      <formula>"MAS"</formula>
    </cfRule>
    <cfRule type="cellIs" dxfId="1824" priority="716" operator="between">
      <formula>0.7</formula>
      <formula>0.79</formula>
    </cfRule>
    <cfRule type="cellIs" dxfId="1823" priority="717" operator="between">
      <formula>0.6</formula>
      <formula>0.69</formula>
    </cfRule>
    <cfRule type="cellIs" dxfId="1822" priority="718" operator="between">
      <formula>0.6</formula>
      <formula>0.69</formula>
    </cfRule>
    <cfRule type="cellIs" dxfId="1821" priority="719" operator="between">
      <formula>0.4</formula>
      <formula>0.59</formula>
    </cfRule>
    <cfRule type="cellIs" dxfId="1820" priority="720" operator="between">
      <formula>0</formula>
      <formula>0.39</formula>
    </cfRule>
  </conditionalFormatting>
  <conditionalFormatting sqref="BS37:BS38">
    <cfRule type="cellIs" dxfId="1819" priority="709" operator="between">
      <formula>0.8</formula>
      <formula>"MAS"</formula>
    </cfRule>
    <cfRule type="cellIs" dxfId="1818" priority="710" operator="between">
      <formula>0.7</formula>
      <formula>0.79</formula>
    </cfRule>
    <cfRule type="cellIs" dxfId="1817" priority="711" operator="between">
      <formula>0.6</formula>
      <formula>0.69</formula>
    </cfRule>
    <cfRule type="cellIs" dxfId="1816" priority="712" operator="between">
      <formula>0.6</formula>
      <formula>0.69</formula>
    </cfRule>
    <cfRule type="cellIs" dxfId="1815" priority="713" operator="between">
      <formula>0.4</formula>
      <formula>0.59</formula>
    </cfRule>
    <cfRule type="cellIs" dxfId="1814" priority="714" operator="between">
      <formula>0</formula>
      <formula>0.39</formula>
    </cfRule>
  </conditionalFormatting>
  <conditionalFormatting sqref="BS39:BS40">
    <cfRule type="cellIs" dxfId="1813" priority="703" operator="between">
      <formula>0.8</formula>
      <formula>"MAS"</formula>
    </cfRule>
    <cfRule type="cellIs" dxfId="1812" priority="704" operator="between">
      <formula>0.7</formula>
      <formula>0.79</formula>
    </cfRule>
    <cfRule type="cellIs" dxfId="1811" priority="705" operator="between">
      <formula>0.6</formula>
      <formula>0.69</formula>
    </cfRule>
    <cfRule type="cellIs" dxfId="1810" priority="706" operator="between">
      <formula>0.6</formula>
      <formula>0.69</formula>
    </cfRule>
    <cfRule type="cellIs" dxfId="1809" priority="707" operator="between">
      <formula>0.4</formula>
      <formula>0.59</formula>
    </cfRule>
    <cfRule type="cellIs" dxfId="1808" priority="708" operator="between">
      <formula>0</formula>
      <formula>0.39</formula>
    </cfRule>
  </conditionalFormatting>
  <conditionalFormatting sqref="BS41:BS42">
    <cfRule type="cellIs" dxfId="1807" priority="697" operator="between">
      <formula>0.8</formula>
      <formula>"MAS"</formula>
    </cfRule>
    <cfRule type="cellIs" dxfId="1806" priority="698" operator="between">
      <formula>0.7</formula>
      <formula>0.79</formula>
    </cfRule>
    <cfRule type="cellIs" dxfId="1805" priority="699" operator="between">
      <formula>0.6</formula>
      <formula>0.69</formula>
    </cfRule>
    <cfRule type="cellIs" dxfId="1804" priority="700" operator="between">
      <formula>0.6</formula>
      <formula>0.69</formula>
    </cfRule>
    <cfRule type="cellIs" dxfId="1803" priority="701" operator="between">
      <formula>0.4</formula>
      <formula>0.59</formula>
    </cfRule>
    <cfRule type="cellIs" dxfId="1802" priority="702" operator="between">
      <formula>0</formula>
      <formula>0.39</formula>
    </cfRule>
  </conditionalFormatting>
  <conditionalFormatting sqref="BS43:BS45">
    <cfRule type="cellIs" dxfId="1801" priority="691" operator="between">
      <formula>0.8</formula>
      <formula>"MAS"</formula>
    </cfRule>
    <cfRule type="cellIs" dxfId="1800" priority="692" operator="between">
      <formula>0.7</formula>
      <formula>0.79</formula>
    </cfRule>
    <cfRule type="cellIs" dxfId="1799" priority="693" operator="between">
      <formula>0.6</formula>
      <formula>0.69</formula>
    </cfRule>
    <cfRule type="cellIs" dxfId="1798" priority="694" operator="between">
      <formula>0.6</formula>
      <formula>0.69</formula>
    </cfRule>
    <cfRule type="cellIs" dxfId="1797" priority="695" operator="between">
      <formula>0.4</formula>
      <formula>0.59</formula>
    </cfRule>
    <cfRule type="cellIs" dxfId="1796" priority="696" operator="between">
      <formula>0</formula>
      <formula>0.39</formula>
    </cfRule>
  </conditionalFormatting>
  <conditionalFormatting sqref="BS46:BS47">
    <cfRule type="cellIs" dxfId="1795" priority="685" operator="between">
      <formula>0.8</formula>
      <formula>"MAS"</formula>
    </cfRule>
    <cfRule type="cellIs" dxfId="1794" priority="686" operator="between">
      <formula>0.7</formula>
      <formula>0.79</formula>
    </cfRule>
    <cfRule type="cellIs" dxfId="1793" priority="687" operator="between">
      <formula>0.6</formula>
      <formula>0.69</formula>
    </cfRule>
    <cfRule type="cellIs" dxfId="1792" priority="688" operator="between">
      <formula>0.6</formula>
      <formula>0.69</formula>
    </cfRule>
    <cfRule type="cellIs" dxfId="1791" priority="689" operator="between">
      <formula>0.4</formula>
      <formula>0.59</formula>
    </cfRule>
    <cfRule type="cellIs" dxfId="1790" priority="690" operator="between">
      <formula>0</formula>
      <formula>0.39</formula>
    </cfRule>
  </conditionalFormatting>
  <conditionalFormatting sqref="BS48:BS49">
    <cfRule type="cellIs" dxfId="1789" priority="679" operator="between">
      <formula>0.8</formula>
      <formula>"MAS"</formula>
    </cfRule>
    <cfRule type="cellIs" dxfId="1788" priority="680" operator="between">
      <formula>0.7</formula>
      <formula>0.79</formula>
    </cfRule>
    <cfRule type="cellIs" dxfId="1787" priority="681" operator="between">
      <formula>0.6</formula>
      <formula>0.69</formula>
    </cfRule>
    <cfRule type="cellIs" dxfId="1786" priority="682" operator="between">
      <formula>0.6</formula>
      <formula>0.69</formula>
    </cfRule>
    <cfRule type="cellIs" dxfId="1785" priority="683" operator="between">
      <formula>0.4</formula>
      <formula>0.59</formula>
    </cfRule>
    <cfRule type="cellIs" dxfId="1784" priority="684" operator="between">
      <formula>0</formula>
      <formula>0.39</formula>
    </cfRule>
  </conditionalFormatting>
  <conditionalFormatting sqref="BS50:BS52">
    <cfRule type="cellIs" dxfId="1783" priority="673" operator="between">
      <formula>0.8</formula>
      <formula>"MAS"</formula>
    </cfRule>
    <cfRule type="cellIs" dxfId="1782" priority="674" operator="between">
      <formula>0.7</formula>
      <formula>0.79</formula>
    </cfRule>
    <cfRule type="cellIs" dxfId="1781" priority="675" operator="between">
      <formula>0.6</formula>
      <formula>0.69</formula>
    </cfRule>
    <cfRule type="cellIs" dxfId="1780" priority="676" operator="between">
      <formula>0.6</formula>
      <formula>0.69</formula>
    </cfRule>
    <cfRule type="cellIs" dxfId="1779" priority="677" operator="between">
      <formula>0.4</formula>
      <formula>0.59</formula>
    </cfRule>
    <cfRule type="cellIs" dxfId="1778" priority="678" operator="between">
      <formula>0</formula>
      <formula>0.39</formula>
    </cfRule>
  </conditionalFormatting>
  <conditionalFormatting sqref="BS53:BS54">
    <cfRule type="cellIs" dxfId="1777" priority="667" operator="between">
      <formula>0.8</formula>
      <formula>"MAS"</formula>
    </cfRule>
    <cfRule type="cellIs" dxfId="1776" priority="668" operator="between">
      <formula>0.7</formula>
      <formula>0.79</formula>
    </cfRule>
    <cfRule type="cellIs" dxfId="1775" priority="669" operator="between">
      <formula>0.6</formula>
      <formula>0.69</formula>
    </cfRule>
    <cfRule type="cellIs" dxfId="1774" priority="670" operator="between">
      <formula>0.6</formula>
      <formula>0.69</formula>
    </cfRule>
    <cfRule type="cellIs" dxfId="1773" priority="671" operator="between">
      <formula>0.4</formula>
      <formula>0.59</formula>
    </cfRule>
    <cfRule type="cellIs" dxfId="1772" priority="672" operator="between">
      <formula>0</formula>
      <formula>0.39</formula>
    </cfRule>
  </conditionalFormatting>
  <conditionalFormatting sqref="BS55:BS57">
    <cfRule type="cellIs" dxfId="1771" priority="661" operator="between">
      <formula>0.8</formula>
      <formula>"MAS"</formula>
    </cfRule>
    <cfRule type="cellIs" dxfId="1770" priority="662" operator="between">
      <formula>0.7</formula>
      <formula>0.79</formula>
    </cfRule>
    <cfRule type="cellIs" dxfId="1769" priority="663" operator="between">
      <formula>0.6</formula>
      <formula>0.69</formula>
    </cfRule>
    <cfRule type="cellIs" dxfId="1768" priority="664" operator="between">
      <formula>0.6</formula>
      <formula>0.69</formula>
    </cfRule>
    <cfRule type="cellIs" dxfId="1767" priority="665" operator="between">
      <formula>0.4</formula>
      <formula>0.59</formula>
    </cfRule>
    <cfRule type="cellIs" dxfId="1766" priority="666" operator="between">
      <formula>0</formula>
      <formula>0.39</formula>
    </cfRule>
  </conditionalFormatting>
  <conditionalFormatting sqref="BS58:BS59">
    <cfRule type="cellIs" dxfId="1765" priority="655" operator="between">
      <formula>0.8</formula>
      <formula>"MAS"</formula>
    </cfRule>
    <cfRule type="cellIs" dxfId="1764" priority="656" operator="between">
      <formula>0.7</formula>
      <formula>0.79</formula>
    </cfRule>
    <cfRule type="cellIs" dxfId="1763" priority="657" operator="between">
      <formula>0.6</formula>
      <formula>0.69</formula>
    </cfRule>
    <cfRule type="cellIs" dxfId="1762" priority="658" operator="between">
      <formula>0.6</formula>
      <formula>0.69</formula>
    </cfRule>
    <cfRule type="cellIs" dxfId="1761" priority="659" operator="between">
      <formula>0.4</formula>
      <formula>0.59</formula>
    </cfRule>
    <cfRule type="cellIs" dxfId="1760" priority="660" operator="between">
      <formula>0</formula>
      <formula>0.39</formula>
    </cfRule>
  </conditionalFormatting>
  <conditionalFormatting sqref="BS60:BS61">
    <cfRule type="cellIs" dxfId="1759" priority="649" operator="between">
      <formula>0.8</formula>
      <formula>"MAS"</formula>
    </cfRule>
    <cfRule type="cellIs" dxfId="1758" priority="650" operator="between">
      <formula>0.7</formula>
      <formula>0.79</formula>
    </cfRule>
    <cfRule type="cellIs" dxfId="1757" priority="651" operator="between">
      <formula>0.6</formula>
      <formula>0.69</formula>
    </cfRule>
    <cfRule type="cellIs" dxfId="1756" priority="652" operator="between">
      <formula>0.6</formula>
      <formula>0.69</formula>
    </cfRule>
    <cfRule type="cellIs" dxfId="1755" priority="653" operator="between">
      <formula>0.4</formula>
      <formula>0.59</formula>
    </cfRule>
    <cfRule type="cellIs" dxfId="1754" priority="654" operator="between">
      <formula>0</formula>
      <formula>0.39</formula>
    </cfRule>
  </conditionalFormatting>
  <conditionalFormatting sqref="BS62:BS64">
    <cfRule type="cellIs" dxfId="1753" priority="643" operator="between">
      <formula>0.8</formula>
      <formula>"MAS"</formula>
    </cfRule>
    <cfRule type="cellIs" dxfId="1752" priority="644" operator="between">
      <formula>0.7</formula>
      <formula>0.79</formula>
    </cfRule>
    <cfRule type="cellIs" dxfId="1751" priority="645" operator="between">
      <formula>0.6</formula>
      <formula>0.69</formula>
    </cfRule>
    <cfRule type="cellIs" dxfId="1750" priority="646" operator="between">
      <formula>0.6</formula>
      <formula>0.69</formula>
    </cfRule>
    <cfRule type="cellIs" dxfId="1749" priority="647" operator="between">
      <formula>0.4</formula>
      <formula>0.59</formula>
    </cfRule>
    <cfRule type="cellIs" dxfId="1748" priority="648" operator="between">
      <formula>0</formula>
      <formula>0.39</formula>
    </cfRule>
  </conditionalFormatting>
  <conditionalFormatting sqref="BS65:BS66">
    <cfRule type="cellIs" dxfId="1747" priority="637" operator="between">
      <formula>0.8</formula>
      <formula>"MAS"</formula>
    </cfRule>
    <cfRule type="cellIs" dxfId="1746" priority="638" operator="between">
      <formula>0.7</formula>
      <formula>0.79</formula>
    </cfRule>
    <cfRule type="cellIs" dxfId="1745" priority="639" operator="between">
      <formula>0.6</formula>
      <formula>0.69</formula>
    </cfRule>
    <cfRule type="cellIs" dxfId="1744" priority="640" operator="between">
      <formula>0.6</formula>
      <formula>0.69</formula>
    </cfRule>
    <cfRule type="cellIs" dxfId="1743" priority="641" operator="between">
      <formula>0.4</formula>
      <formula>0.59</formula>
    </cfRule>
    <cfRule type="cellIs" dxfId="1742" priority="642" operator="between">
      <formula>0</formula>
      <formula>0.39</formula>
    </cfRule>
  </conditionalFormatting>
  <conditionalFormatting sqref="BS67:BS69">
    <cfRule type="cellIs" dxfId="1741" priority="631" operator="between">
      <formula>0.8</formula>
      <formula>"MAS"</formula>
    </cfRule>
    <cfRule type="cellIs" dxfId="1740" priority="632" operator="between">
      <formula>0.7</formula>
      <formula>0.79</formula>
    </cfRule>
    <cfRule type="cellIs" dxfId="1739" priority="633" operator="between">
      <formula>0.6</formula>
      <formula>0.69</formula>
    </cfRule>
    <cfRule type="cellIs" dxfId="1738" priority="634" operator="between">
      <formula>0.6</formula>
      <formula>0.69</formula>
    </cfRule>
    <cfRule type="cellIs" dxfId="1737" priority="635" operator="between">
      <formula>0.4</formula>
      <formula>0.59</formula>
    </cfRule>
    <cfRule type="cellIs" dxfId="1736" priority="636" operator="between">
      <formula>0</formula>
      <formula>0.39</formula>
    </cfRule>
  </conditionalFormatting>
  <conditionalFormatting sqref="BS70:BS72">
    <cfRule type="cellIs" dxfId="1735" priority="625" operator="between">
      <formula>0.8</formula>
      <formula>"MAS"</formula>
    </cfRule>
    <cfRule type="cellIs" dxfId="1734" priority="626" operator="between">
      <formula>0.7</formula>
      <formula>0.79</formula>
    </cfRule>
    <cfRule type="cellIs" dxfId="1733" priority="627" operator="between">
      <formula>0.6</formula>
      <formula>0.69</formula>
    </cfRule>
    <cfRule type="cellIs" dxfId="1732" priority="628" operator="between">
      <formula>0.6</formula>
      <formula>0.69</formula>
    </cfRule>
    <cfRule type="cellIs" dxfId="1731" priority="629" operator="between">
      <formula>0.4</formula>
      <formula>0.59</formula>
    </cfRule>
    <cfRule type="cellIs" dxfId="1730" priority="630" operator="between">
      <formula>0</formula>
      <formula>0.39</formula>
    </cfRule>
  </conditionalFormatting>
  <conditionalFormatting sqref="BS73:BS75">
    <cfRule type="cellIs" dxfId="1729" priority="619" operator="between">
      <formula>0.8</formula>
      <formula>"MAS"</formula>
    </cfRule>
    <cfRule type="cellIs" dxfId="1728" priority="620" operator="between">
      <formula>0.7</formula>
      <formula>0.79</formula>
    </cfRule>
    <cfRule type="cellIs" dxfId="1727" priority="621" operator="between">
      <formula>0.6</formula>
      <formula>0.69</formula>
    </cfRule>
    <cfRule type="cellIs" dxfId="1726" priority="622" operator="between">
      <formula>0.6</formula>
      <formula>0.69</formula>
    </cfRule>
    <cfRule type="cellIs" dxfId="1725" priority="623" operator="between">
      <formula>0.4</formula>
      <formula>0.59</formula>
    </cfRule>
    <cfRule type="cellIs" dxfId="1724" priority="624" operator="between">
      <formula>0</formula>
      <formula>0.39</formula>
    </cfRule>
  </conditionalFormatting>
  <conditionalFormatting sqref="BS76:BS78">
    <cfRule type="cellIs" dxfId="1723" priority="613" operator="between">
      <formula>0.8</formula>
      <formula>"MAS"</formula>
    </cfRule>
    <cfRule type="cellIs" dxfId="1722" priority="614" operator="between">
      <formula>0.7</formula>
      <formula>0.79</formula>
    </cfRule>
    <cfRule type="cellIs" dxfId="1721" priority="615" operator="between">
      <formula>0.6</formula>
      <formula>0.69</formula>
    </cfRule>
    <cfRule type="cellIs" dxfId="1720" priority="616" operator="between">
      <formula>0.6</formula>
      <formula>0.69</formula>
    </cfRule>
    <cfRule type="cellIs" dxfId="1719" priority="617" operator="between">
      <formula>0.4</formula>
      <formula>0.59</formula>
    </cfRule>
    <cfRule type="cellIs" dxfId="1718" priority="618" operator="between">
      <formula>0</formula>
      <formula>0.39</formula>
    </cfRule>
  </conditionalFormatting>
  <conditionalFormatting sqref="BS79:BS81">
    <cfRule type="cellIs" dxfId="1717" priority="607" operator="between">
      <formula>0.8</formula>
      <formula>"MAS"</formula>
    </cfRule>
    <cfRule type="cellIs" dxfId="1716" priority="608" operator="between">
      <formula>0.7</formula>
      <formula>0.79</formula>
    </cfRule>
    <cfRule type="cellIs" dxfId="1715" priority="609" operator="between">
      <formula>0.6</formula>
      <formula>0.69</formula>
    </cfRule>
    <cfRule type="cellIs" dxfId="1714" priority="610" operator="between">
      <formula>0.6</formula>
      <formula>0.69</formula>
    </cfRule>
    <cfRule type="cellIs" dxfId="1713" priority="611" operator="between">
      <formula>0.4</formula>
      <formula>0.59</formula>
    </cfRule>
    <cfRule type="cellIs" dxfId="1712" priority="612" operator="between">
      <formula>0</formula>
      <formula>0.39</formula>
    </cfRule>
  </conditionalFormatting>
  <conditionalFormatting sqref="BS82:BS84">
    <cfRule type="cellIs" dxfId="1711" priority="601" operator="between">
      <formula>0.8</formula>
      <formula>"MAS"</formula>
    </cfRule>
    <cfRule type="cellIs" dxfId="1710" priority="602" operator="between">
      <formula>0.7</formula>
      <formula>0.79</formula>
    </cfRule>
    <cfRule type="cellIs" dxfId="1709" priority="603" operator="between">
      <formula>0.6</formula>
      <formula>0.69</formula>
    </cfRule>
    <cfRule type="cellIs" dxfId="1708" priority="604" operator="between">
      <formula>0.6</formula>
      <formula>0.69</formula>
    </cfRule>
    <cfRule type="cellIs" dxfId="1707" priority="605" operator="between">
      <formula>0.4</formula>
      <formula>0.59</formula>
    </cfRule>
    <cfRule type="cellIs" dxfId="1706" priority="606" operator="between">
      <formula>0</formula>
      <formula>0.39</formula>
    </cfRule>
  </conditionalFormatting>
  <conditionalFormatting sqref="BS85:BS87">
    <cfRule type="cellIs" dxfId="1705" priority="595" operator="between">
      <formula>0.8</formula>
      <formula>"MAS"</formula>
    </cfRule>
    <cfRule type="cellIs" dxfId="1704" priority="596" operator="between">
      <formula>0.7</formula>
      <formula>0.79</formula>
    </cfRule>
    <cfRule type="cellIs" dxfId="1703" priority="597" operator="between">
      <formula>0.6</formula>
      <formula>0.69</formula>
    </cfRule>
    <cfRule type="cellIs" dxfId="1702" priority="598" operator="between">
      <formula>0.6</formula>
      <formula>0.69</formula>
    </cfRule>
    <cfRule type="cellIs" dxfId="1701" priority="599" operator="between">
      <formula>0.4</formula>
      <formula>0.59</formula>
    </cfRule>
    <cfRule type="cellIs" dxfId="1700" priority="600" operator="between">
      <formula>0</formula>
      <formula>0.39</formula>
    </cfRule>
  </conditionalFormatting>
  <conditionalFormatting sqref="BS88:BS89">
    <cfRule type="cellIs" dxfId="1699" priority="589" operator="between">
      <formula>0.8</formula>
      <formula>"MAS"</formula>
    </cfRule>
    <cfRule type="cellIs" dxfId="1698" priority="590" operator="between">
      <formula>0.7</formula>
      <formula>0.79</formula>
    </cfRule>
    <cfRule type="cellIs" dxfId="1697" priority="591" operator="between">
      <formula>0.6</formula>
      <formula>0.69</formula>
    </cfRule>
    <cfRule type="cellIs" dxfId="1696" priority="592" operator="between">
      <formula>0.6</formula>
      <formula>0.69</formula>
    </cfRule>
    <cfRule type="cellIs" dxfId="1695" priority="593" operator="between">
      <formula>0.4</formula>
      <formula>0.59</formula>
    </cfRule>
    <cfRule type="cellIs" dxfId="1694" priority="594" operator="between">
      <formula>0</formula>
      <formula>0.39</formula>
    </cfRule>
  </conditionalFormatting>
  <conditionalFormatting sqref="BS90:BS92">
    <cfRule type="cellIs" dxfId="1693" priority="583" operator="between">
      <formula>0.8</formula>
      <formula>"MAS"</formula>
    </cfRule>
    <cfRule type="cellIs" dxfId="1692" priority="584" operator="between">
      <formula>0.7</formula>
      <formula>0.79</formula>
    </cfRule>
    <cfRule type="cellIs" dxfId="1691" priority="585" operator="between">
      <formula>0.6</formula>
      <formula>0.69</formula>
    </cfRule>
    <cfRule type="cellIs" dxfId="1690" priority="586" operator="between">
      <formula>0.6</formula>
      <formula>0.69</formula>
    </cfRule>
    <cfRule type="cellIs" dxfId="1689" priority="587" operator="between">
      <formula>0.4</formula>
      <formula>0.59</formula>
    </cfRule>
    <cfRule type="cellIs" dxfId="1688" priority="588" operator="between">
      <formula>0</formula>
      <formula>0.39</formula>
    </cfRule>
  </conditionalFormatting>
  <conditionalFormatting sqref="BS93:BS95">
    <cfRule type="cellIs" dxfId="1687" priority="577" operator="between">
      <formula>0.8</formula>
      <formula>"MAS"</formula>
    </cfRule>
    <cfRule type="cellIs" dxfId="1686" priority="578" operator="between">
      <formula>0.7</formula>
      <formula>0.79</formula>
    </cfRule>
    <cfRule type="cellIs" dxfId="1685" priority="579" operator="between">
      <formula>0.6</formula>
      <formula>0.69</formula>
    </cfRule>
    <cfRule type="cellIs" dxfId="1684" priority="580" operator="between">
      <formula>0.6</formula>
      <formula>0.69</formula>
    </cfRule>
    <cfRule type="cellIs" dxfId="1683" priority="581" operator="between">
      <formula>0.4</formula>
      <formula>0.59</formula>
    </cfRule>
    <cfRule type="cellIs" dxfId="1682" priority="582" operator="between">
      <formula>0</formula>
      <formula>0.39</formula>
    </cfRule>
  </conditionalFormatting>
  <conditionalFormatting sqref="BS96:BS97">
    <cfRule type="cellIs" dxfId="1681" priority="571" operator="between">
      <formula>0.8</formula>
      <formula>"MAS"</formula>
    </cfRule>
    <cfRule type="cellIs" dxfId="1680" priority="572" operator="between">
      <formula>0.7</formula>
      <formula>0.79</formula>
    </cfRule>
    <cfRule type="cellIs" dxfId="1679" priority="573" operator="between">
      <formula>0.6</formula>
      <formula>0.69</formula>
    </cfRule>
    <cfRule type="cellIs" dxfId="1678" priority="574" operator="between">
      <formula>0.6</formula>
      <formula>0.69</formula>
    </cfRule>
    <cfRule type="cellIs" dxfId="1677" priority="575" operator="between">
      <formula>0.4</formula>
      <formula>0.59</formula>
    </cfRule>
    <cfRule type="cellIs" dxfId="1676" priority="576" operator="between">
      <formula>0</formula>
      <formula>0.39</formula>
    </cfRule>
  </conditionalFormatting>
  <conditionalFormatting sqref="BS98:BS99">
    <cfRule type="cellIs" dxfId="1675" priority="565" operator="between">
      <formula>0.8</formula>
      <formula>"MAS"</formula>
    </cfRule>
    <cfRule type="cellIs" dxfId="1674" priority="566" operator="between">
      <formula>0.7</formula>
      <formula>0.79</formula>
    </cfRule>
    <cfRule type="cellIs" dxfId="1673" priority="567" operator="between">
      <formula>0.6</formula>
      <formula>0.69</formula>
    </cfRule>
    <cfRule type="cellIs" dxfId="1672" priority="568" operator="between">
      <formula>0.6</formula>
      <formula>0.69</formula>
    </cfRule>
    <cfRule type="cellIs" dxfId="1671" priority="569" operator="between">
      <formula>0.4</formula>
      <formula>0.59</formula>
    </cfRule>
    <cfRule type="cellIs" dxfId="1670" priority="570" operator="between">
      <formula>0</formula>
      <formula>0.39</formula>
    </cfRule>
  </conditionalFormatting>
  <conditionalFormatting sqref="BS100:BS101">
    <cfRule type="cellIs" dxfId="1669" priority="559" operator="between">
      <formula>0.8</formula>
      <formula>"MAS"</formula>
    </cfRule>
    <cfRule type="cellIs" dxfId="1668" priority="560" operator="between">
      <formula>0.7</formula>
      <formula>0.79</formula>
    </cfRule>
    <cfRule type="cellIs" dxfId="1667" priority="561" operator="between">
      <formula>0.6</formula>
      <formula>0.69</formula>
    </cfRule>
    <cfRule type="cellIs" dxfId="1666" priority="562" operator="between">
      <formula>0.6</formula>
      <formula>0.69</formula>
    </cfRule>
    <cfRule type="cellIs" dxfId="1665" priority="563" operator="between">
      <formula>0.4</formula>
      <formula>0.59</formula>
    </cfRule>
    <cfRule type="cellIs" dxfId="1664" priority="564" operator="between">
      <formula>0</formula>
      <formula>0.39</formula>
    </cfRule>
  </conditionalFormatting>
  <conditionalFormatting sqref="BS102:BS103">
    <cfRule type="cellIs" dxfId="1663" priority="553" operator="between">
      <formula>0.8</formula>
      <formula>"MAS"</formula>
    </cfRule>
    <cfRule type="cellIs" dxfId="1662" priority="554" operator="between">
      <formula>0.7</formula>
      <formula>0.79</formula>
    </cfRule>
    <cfRule type="cellIs" dxfId="1661" priority="555" operator="between">
      <formula>0.6</formula>
      <formula>0.69</formula>
    </cfRule>
    <cfRule type="cellIs" dxfId="1660" priority="556" operator="between">
      <formula>0.6</formula>
      <formula>0.69</formula>
    </cfRule>
    <cfRule type="cellIs" dxfId="1659" priority="557" operator="between">
      <formula>0.4</formula>
      <formula>0.59</formula>
    </cfRule>
    <cfRule type="cellIs" dxfId="1658" priority="558" operator="between">
      <formula>0</formula>
      <formula>0.39</formula>
    </cfRule>
  </conditionalFormatting>
  <conditionalFormatting sqref="BS104:BS106">
    <cfRule type="cellIs" dxfId="1657" priority="547" operator="between">
      <formula>0.8</formula>
      <formula>"MAS"</formula>
    </cfRule>
    <cfRule type="cellIs" dxfId="1656" priority="548" operator="between">
      <formula>0.7</formula>
      <formula>0.79</formula>
    </cfRule>
    <cfRule type="cellIs" dxfId="1655" priority="549" operator="between">
      <formula>0.6</formula>
      <formula>0.69</formula>
    </cfRule>
    <cfRule type="cellIs" dxfId="1654" priority="550" operator="between">
      <formula>0.6</formula>
      <formula>0.69</formula>
    </cfRule>
    <cfRule type="cellIs" dxfId="1653" priority="551" operator="between">
      <formula>0.4</formula>
      <formula>0.59</formula>
    </cfRule>
    <cfRule type="cellIs" dxfId="1652" priority="552" operator="between">
      <formula>0</formula>
      <formula>0.39</formula>
    </cfRule>
  </conditionalFormatting>
  <conditionalFormatting sqref="BS107">
    <cfRule type="cellIs" dxfId="1651" priority="541" operator="between">
      <formula>0.8</formula>
      <formula>"MAS"</formula>
    </cfRule>
    <cfRule type="cellIs" dxfId="1650" priority="542" operator="between">
      <formula>0.7</formula>
      <formula>0.79</formula>
    </cfRule>
    <cfRule type="cellIs" dxfId="1649" priority="543" operator="between">
      <formula>0.6</formula>
      <formula>0.69</formula>
    </cfRule>
    <cfRule type="cellIs" dxfId="1648" priority="544" operator="between">
      <formula>0.6</formula>
      <formula>0.69</formula>
    </cfRule>
    <cfRule type="cellIs" dxfId="1647" priority="545" operator="between">
      <formula>0.4</formula>
      <formula>0.59</formula>
    </cfRule>
    <cfRule type="cellIs" dxfId="1646" priority="546" operator="between">
      <formula>0</formula>
      <formula>0.39</formula>
    </cfRule>
  </conditionalFormatting>
  <conditionalFormatting sqref="BS109:BS111">
    <cfRule type="cellIs" dxfId="1645" priority="535" operator="between">
      <formula>0.8</formula>
      <formula>"MAS"</formula>
    </cfRule>
    <cfRule type="cellIs" dxfId="1644" priority="536" operator="between">
      <formula>0.7</formula>
      <formula>0.79</formula>
    </cfRule>
    <cfRule type="cellIs" dxfId="1643" priority="537" operator="between">
      <formula>0.6</formula>
      <formula>0.69</formula>
    </cfRule>
    <cfRule type="cellIs" dxfId="1642" priority="538" operator="between">
      <formula>0.6</formula>
      <formula>0.69</formula>
    </cfRule>
    <cfRule type="cellIs" dxfId="1641" priority="539" operator="between">
      <formula>0.4</formula>
      <formula>0.59</formula>
    </cfRule>
    <cfRule type="cellIs" dxfId="1640" priority="540" operator="between">
      <formula>0</formula>
      <formula>0.39</formula>
    </cfRule>
  </conditionalFormatting>
  <conditionalFormatting sqref="BS112">
    <cfRule type="cellIs" dxfId="1639" priority="529" operator="between">
      <formula>0.8</formula>
      <formula>"MAS"</formula>
    </cfRule>
    <cfRule type="cellIs" dxfId="1638" priority="530" operator="between">
      <formula>0.7</formula>
      <formula>0.79</formula>
    </cfRule>
    <cfRule type="cellIs" dxfId="1637" priority="531" operator="between">
      <formula>0.6</formula>
      <formula>0.69</formula>
    </cfRule>
    <cfRule type="cellIs" dxfId="1636" priority="532" operator="between">
      <formula>0.6</formula>
      <formula>0.69</formula>
    </cfRule>
    <cfRule type="cellIs" dxfId="1635" priority="533" operator="between">
      <formula>0.4</formula>
      <formula>0.59</formula>
    </cfRule>
    <cfRule type="cellIs" dxfId="1634" priority="534" operator="between">
      <formula>0</formula>
      <formula>0.39</formula>
    </cfRule>
  </conditionalFormatting>
  <conditionalFormatting sqref="BS113:BS115">
    <cfRule type="cellIs" dxfId="1633" priority="523" operator="between">
      <formula>0.8</formula>
      <formula>"MAS"</formula>
    </cfRule>
    <cfRule type="cellIs" dxfId="1632" priority="524" operator="between">
      <formula>0.7</formula>
      <formula>0.79</formula>
    </cfRule>
    <cfRule type="cellIs" dxfId="1631" priority="525" operator="between">
      <formula>0.6</formula>
      <formula>0.69</formula>
    </cfRule>
    <cfRule type="cellIs" dxfId="1630" priority="526" operator="between">
      <formula>0.6</formula>
      <formula>0.69</formula>
    </cfRule>
    <cfRule type="cellIs" dxfId="1629" priority="527" operator="between">
      <formula>0.4</formula>
      <formula>0.59</formula>
    </cfRule>
    <cfRule type="cellIs" dxfId="1628" priority="528" operator="between">
      <formula>0</formula>
      <formula>0.39</formula>
    </cfRule>
  </conditionalFormatting>
  <conditionalFormatting sqref="BP4:BP14">
    <cfRule type="cellIs" dxfId="1627" priority="517" operator="between">
      <formula>0.8</formula>
      <formula>"MAS"</formula>
    </cfRule>
    <cfRule type="cellIs" dxfId="1626" priority="518" operator="between">
      <formula>0.7</formula>
      <formula>0.79</formula>
    </cfRule>
    <cfRule type="cellIs" dxfId="1625" priority="519" operator="between">
      <formula>0.6</formula>
      <formula>0.69</formula>
    </cfRule>
    <cfRule type="cellIs" dxfId="1624" priority="520" operator="between">
      <formula>0.6</formula>
      <formula>0.69</formula>
    </cfRule>
    <cfRule type="cellIs" dxfId="1623" priority="521" operator="between">
      <formula>0.4</formula>
      <formula>0.59</formula>
    </cfRule>
    <cfRule type="cellIs" dxfId="1622" priority="522" operator="between">
      <formula>0</formula>
      <formula>0.39</formula>
    </cfRule>
  </conditionalFormatting>
  <conditionalFormatting sqref="BP15:BP24">
    <cfRule type="cellIs" dxfId="1621" priority="511" operator="between">
      <formula>0.8</formula>
      <formula>"MAS"</formula>
    </cfRule>
    <cfRule type="cellIs" dxfId="1620" priority="512" operator="between">
      <formula>0.7</formula>
      <formula>0.79</formula>
    </cfRule>
    <cfRule type="cellIs" dxfId="1619" priority="513" operator="between">
      <formula>0.6</formula>
      <formula>0.69</formula>
    </cfRule>
    <cfRule type="cellIs" dxfId="1618" priority="514" operator="between">
      <formula>0.6</formula>
      <formula>0.69</formula>
    </cfRule>
    <cfRule type="cellIs" dxfId="1617" priority="515" operator="between">
      <formula>0.4</formula>
      <formula>0.59</formula>
    </cfRule>
    <cfRule type="cellIs" dxfId="1616" priority="516" operator="between">
      <formula>0</formula>
      <formula>0.39</formula>
    </cfRule>
  </conditionalFormatting>
  <conditionalFormatting sqref="BP25:BP28">
    <cfRule type="cellIs" dxfId="1615" priority="505" operator="between">
      <formula>0.8</formula>
      <formula>"MAS"</formula>
    </cfRule>
    <cfRule type="cellIs" dxfId="1614" priority="506" operator="between">
      <formula>0.7</formula>
      <formula>0.79</formula>
    </cfRule>
    <cfRule type="cellIs" dxfId="1613" priority="507" operator="between">
      <formula>0.6</formula>
      <formula>0.69</formula>
    </cfRule>
    <cfRule type="cellIs" dxfId="1612" priority="508" operator="between">
      <formula>0.6</formula>
      <formula>0.69</formula>
    </cfRule>
    <cfRule type="cellIs" dxfId="1611" priority="509" operator="between">
      <formula>0.4</formula>
      <formula>0.59</formula>
    </cfRule>
    <cfRule type="cellIs" dxfId="1610" priority="510" operator="between">
      <formula>0</formula>
      <formula>0.39</formula>
    </cfRule>
  </conditionalFormatting>
  <conditionalFormatting sqref="BP29:BP30">
    <cfRule type="cellIs" dxfId="1609" priority="499" operator="between">
      <formula>0.8</formula>
      <formula>"MAS"</formula>
    </cfRule>
    <cfRule type="cellIs" dxfId="1608" priority="500" operator="between">
      <formula>0.7</formula>
      <formula>0.79</formula>
    </cfRule>
    <cfRule type="cellIs" dxfId="1607" priority="501" operator="between">
      <formula>0.6</formula>
      <formula>0.69</formula>
    </cfRule>
    <cfRule type="cellIs" dxfId="1606" priority="502" operator="between">
      <formula>0.6</formula>
      <formula>0.69</formula>
    </cfRule>
    <cfRule type="cellIs" dxfId="1605" priority="503" operator="between">
      <formula>0.4</formula>
      <formula>0.59</formula>
    </cfRule>
    <cfRule type="cellIs" dxfId="1604" priority="504" operator="between">
      <formula>0</formula>
      <formula>0.39</formula>
    </cfRule>
  </conditionalFormatting>
  <conditionalFormatting sqref="BP31">
    <cfRule type="cellIs" dxfId="1603" priority="493" operator="between">
      <formula>0.8</formula>
      <formula>"MAS"</formula>
    </cfRule>
    <cfRule type="cellIs" dxfId="1602" priority="494" operator="between">
      <formula>0.7</formula>
      <formula>0.79</formula>
    </cfRule>
    <cfRule type="cellIs" dxfId="1601" priority="495" operator="between">
      <formula>0.6</formula>
      <formula>0.69</formula>
    </cfRule>
    <cfRule type="cellIs" dxfId="1600" priority="496" operator="between">
      <formula>0.6</formula>
      <formula>0.69</formula>
    </cfRule>
    <cfRule type="cellIs" dxfId="1599" priority="497" operator="between">
      <formula>0.4</formula>
      <formula>0.59</formula>
    </cfRule>
    <cfRule type="cellIs" dxfId="1598" priority="498" operator="between">
      <formula>0</formula>
      <formula>0.39</formula>
    </cfRule>
  </conditionalFormatting>
  <conditionalFormatting sqref="BP36">
    <cfRule type="cellIs" dxfId="1597" priority="481" operator="between">
      <formula>0.8</formula>
      <formula>"MAS"</formula>
    </cfRule>
    <cfRule type="cellIs" dxfId="1596" priority="482" operator="between">
      <formula>0.7</formula>
      <formula>0.79</formula>
    </cfRule>
    <cfRule type="cellIs" dxfId="1595" priority="483" operator="between">
      <formula>0.6</formula>
      <formula>0.69</formula>
    </cfRule>
    <cfRule type="cellIs" dxfId="1594" priority="484" operator="between">
      <formula>0.6</formula>
      <formula>0.69</formula>
    </cfRule>
    <cfRule type="cellIs" dxfId="1593" priority="485" operator="between">
      <formula>0.4</formula>
      <formula>0.59</formula>
    </cfRule>
    <cfRule type="cellIs" dxfId="1592" priority="486" operator="between">
      <formula>0</formula>
      <formula>0.39</formula>
    </cfRule>
  </conditionalFormatting>
  <conditionalFormatting sqref="BP37:BP38">
    <cfRule type="cellIs" dxfId="1591" priority="475" operator="between">
      <formula>0.8</formula>
      <formula>"MAS"</formula>
    </cfRule>
    <cfRule type="cellIs" dxfId="1590" priority="476" operator="between">
      <formula>0.7</formula>
      <formula>0.79</formula>
    </cfRule>
    <cfRule type="cellIs" dxfId="1589" priority="477" operator="between">
      <formula>0.6</formula>
      <formula>0.69</formula>
    </cfRule>
    <cfRule type="cellIs" dxfId="1588" priority="478" operator="between">
      <formula>0.6</formula>
      <formula>0.69</formula>
    </cfRule>
    <cfRule type="cellIs" dxfId="1587" priority="479" operator="between">
      <formula>0.4</formula>
      <formula>0.59</formula>
    </cfRule>
    <cfRule type="cellIs" dxfId="1586" priority="480" operator="between">
      <formula>0</formula>
      <formula>0.39</formula>
    </cfRule>
  </conditionalFormatting>
  <conditionalFormatting sqref="BP39:BP40">
    <cfRule type="cellIs" dxfId="1585" priority="469" operator="between">
      <formula>0.8</formula>
      <formula>"MAS"</formula>
    </cfRule>
    <cfRule type="cellIs" dxfId="1584" priority="470" operator="between">
      <formula>0.7</formula>
      <formula>0.79</formula>
    </cfRule>
    <cfRule type="cellIs" dxfId="1583" priority="471" operator="between">
      <formula>0.6</formula>
      <formula>0.69</formula>
    </cfRule>
    <cfRule type="cellIs" dxfId="1582" priority="472" operator="between">
      <formula>0.6</formula>
      <formula>0.69</formula>
    </cfRule>
    <cfRule type="cellIs" dxfId="1581" priority="473" operator="between">
      <formula>0.4</formula>
      <formula>0.59</formula>
    </cfRule>
    <cfRule type="cellIs" dxfId="1580" priority="474" operator="between">
      <formula>0</formula>
      <formula>0.39</formula>
    </cfRule>
  </conditionalFormatting>
  <conditionalFormatting sqref="BP41:BP42">
    <cfRule type="cellIs" dxfId="1579" priority="463" operator="between">
      <formula>0.8</formula>
      <formula>"MAS"</formula>
    </cfRule>
    <cfRule type="cellIs" dxfId="1578" priority="464" operator="between">
      <formula>0.7</formula>
      <formula>0.79</formula>
    </cfRule>
    <cfRule type="cellIs" dxfId="1577" priority="465" operator="between">
      <formula>0.6</formula>
      <formula>0.69</formula>
    </cfRule>
    <cfRule type="cellIs" dxfId="1576" priority="466" operator="between">
      <formula>0.6</formula>
      <formula>0.69</formula>
    </cfRule>
    <cfRule type="cellIs" dxfId="1575" priority="467" operator="between">
      <formula>0.4</formula>
      <formula>0.59</formula>
    </cfRule>
    <cfRule type="cellIs" dxfId="1574" priority="468" operator="between">
      <formula>0</formula>
      <formula>0.39</formula>
    </cfRule>
  </conditionalFormatting>
  <conditionalFormatting sqref="BP43:BP45">
    <cfRule type="cellIs" dxfId="1573" priority="457" operator="between">
      <formula>0.8</formula>
      <formula>"MAS"</formula>
    </cfRule>
    <cfRule type="cellIs" dxfId="1572" priority="458" operator="between">
      <formula>0.7</formula>
      <formula>0.79</formula>
    </cfRule>
    <cfRule type="cellIs" dxfId="1571" priority="459" operator="between">
      <formula>0.6</formula>
      <formula>0.69</formula>
    </cfRule>
    <cfRule type="cellIs" dxfId="1570" priority="460" operator="between">
      <formula>0.6</formula>
      <formula>0.69</formula>
    </cfRule>
    <cfRule type="cellIs" dxfId="1569" priority="461" operator="between">
      <formula>0.4</formula>
      <formula>0.59</formula>
    </cfRule>
    <cfRule type="cellIs" dxfId="1568" priority="462" operator="between">
      <formula>0</formula>
      <formula>0.39</formula>
    </cfRule>
  </conditionalFormatting>
  <conditionalFormatting sqref="BP46:BP47">
    <cfRule type="cellIs" dxfId="1567" priority="451" operator="between">
      <formula>0.8</formula>
      <formula>"MAS"</formula>
    </cfRule>
    <cfRule type="cellIs" dxfId="1566" priority="452" operator="between">
      <formula>0.7</formula>
      <formula>0.79</formula>
    </cfRule>
    <cfRule type="cellIs" dxfId="1565" priority="453" operator="between">
      <formula>0.6</formula>
      <formula>0.69</formula>
    </cfRule>
    <cfRule type="cellIs" dxfId="1564" priority="454" operator="between">
      <formula>0.6</formula>
      <formula>0.69</formula>
    </cfRule>
    <cfRule type="cellIs" dxfId="1563" priority="455" operator="between">
      <formula>0.4</formula>
      <formula>0.59</formula>
    </cfRule>
    <cfRule type="cellIs" dxfId="1562" priority="456" operator="between">
      <formula>0</formula>
      <formula>0.39</formula>
    </cfRule>
  </conditionalFormatting>
  <conditionalFormatting sqref="BP48:BP49">
    <cfRule type="cellIs" dxfId="1561" priority="445" operator="between">
      <formula>0.8</formula>
      <formula>"MAS"</formula>
    </cfRule>
    <cfRule type="cellIs" dxfId="1560" priority="446" operator="between">
      <formula>0.7</formula>
      <formula>0.79</formula>
    </cfRule>
    <cfRule type="cellIs" dxfId="1559" priority="447" operator="between">
      <formula>0.6</formula>
      <formula>0.69</formula>
    </cfRule>
    <cfRule type="cellIs" dxfId="1558" priority="448" operator="between">
      <formula>0.6</formula>
      <formula>0.69</formula>
    </cfRule>
    <cfRule type="cellIs" dxfId="1557" priority="449" operator="between">
      <formula>0.4</formula>
      <formula>0.59</formula>
    </cfRule>
    <cfRule type="cellIs" dxfId="1556" priority="450" operator="between">
      <formula>0</formula>
      <formula>0.39</formula>
    </cfRule>
  </conditionalFormatting>
  <conditionalFormatting sqref="BP50:BP52">
    <cfRule type="cellIs" dxfId="1555" priority="439" operator="between">
      <formula>0.8</formula>
      <formula>"MAS"</formula>
    </cfRule>
    <cfRule type="cellIs" dxfId="1554" priority="440" operator="between">
      <formula>0.7</formula>
      <formula>0.79</formula>
    </cfRule>
    <cfRule type="cellIs" dxfId="1553" priority="441" operator="between">
      <formula>0.6</formula>
      <formula>0.69</formula>
    </cfRule>
    <cfRule type="cellIs" dxfId="1552" priority="442" operator="between">
      <formula>0.6</formula>
      <formula>0.69</formula>
    </cfRule>
    <cfRule type="cellIs" dxfId="1551" priority="443" operator="between">
      <formula>0.4</formula>
      <formula>0.59</formula>
    </cfRule>
    <cfRule type="cellIs" dxfId="1550" priority="444" operator="between">
      <formula>0</formula>
      <formula>0.39</formula>
    </cfRule>
  </conditionalFormatting>
  <conditionalFormatting sqref="BP53:BP54">
    <cfRule type="cellIs" dxfId="1549" priority="433" operator="between">
      <formula>0.8</formula>
      <formula>"MAS"</formula>
    </cfRule>
    <cfRule type="cellIs" dxfId="1548" priority="434" operator="between">
      <formula>0.7</formula>
      <formula>0.79</formula>
    </cfRule>
    <cfRule type="cellIs" dxfId="1547" priority="435" operator="between">
      <formula>0.6</formula>
      <formula>0.69</formula>
    </cfRule>
    <cfRule type="cellIs" dxfId="1546" priority="436" operator="between">
      <formula>0.6</formula>
      <formula>0.69</formula>
    </cfRule>
    <cfRule type="cellIs" dxfId="1545" priority="437" operator="between">
      <formula>0.4</formula>
      <formula>0.59</formula>
    </cfRule>
    <cfRule type="cellIs" dxfId="1544" priority="438" operator="between">
      <formula>0</formula>
      <formula>0.39</formula>
    </cfRule>
  </conditionalFormatting>
  <conditionalFormatting sqref="BP55:BP57">
    <cfRule type="cellIs" dxfId="1543" priority="427" operator="between">
      <formula>0.8</formula>
      <formula>"MAS"</formula>
    </cfRule>
    <cfRule type="cellIs" dxfId="1542" priority="428" operator="between">
      <formula>0.7</formula>
      <formula>0.79</formula>
    </cfRule>
    <cfRule type="cellIs" dxfId="1541" priority="429" operator="between">
      <formula>0.6</formula>
      <formula>0.69</formula>
    </cfRule>
    <cfRule type="cellIs" dxfId="1540" priority="430" operator="between">
      <formula>0.6</formula>
      <formula>0.69</formula>
    </cfRule>
    <cfRule type="cellIs" dxfId="1539" priority="431" operator="between">
      <formula>0.4</formula>
      <formula>0.59</formula>
    </cfRule>
    <cfRule type="cellIs" dxfId="1538" priority="432" operator="between">
      <formula>0</formula>
      <formula>0.39</formula>
    </cfRule>
  </conditionalFormatting>
  <conditionalFormatting sqref="BP58:BP59">
    <cfRule type="cellIs" dxfId="1537" priority="421" operator="between">
      <formula>0.8</formula>
      <formula>"MAS"</formula>
    </cfRule>
    <cfRule type="cellIs" dxfId="1536" priority="422" operator="between">
      <formula>0.7</formula>
      <formula>0.79</formula>
    </cfRule>
    <cfRule type="cellIs" dxfId="1535" priority="423" operator="between">
      <formula>0.6</formula>
      <formula>0.69</formula>
    </cfRule>
    <cfRule type="cellIs" dxfId="1534" priority="424" operator="between">
      <formula>0.6</formula>
      <formula>0.69</formula>
    </cfRule>
    <cfRule type="cellIs" dxfId="1533" priority="425" operator="between">
      <formula>0.4</formula>
      <formula>0.59</formula>
    </cfRule>
    <cfRule type="cellIs" dxfId="1532" priority="426" operator="between">
      <formula>0</formula>
      <formula>0.39</formula>
    </cfRule>
  </conditionalFormatting>
  <conditionalFormatting sqref="BP60:BP61">
    <cfRule type="cellIs" dxfId="1531" priority="415" operator="between">
      <formula>0.8</formula>
      <formula>"MAS"</formula>
    </cfRule>
    <cfRule type="cellIs" dxfId="1530" priority="416" operator="between">
      <formula>0.7</formula>
      <formula>0.79</formula>
    </cfRule>
    <cfRule type="cellIs" dxfId="1529" priority="417" operator="between">
      <formula>0.6</formula>
      <formula>0.69</formula>
    </cfRule>
    <cfRule type="cellIs" dxfId="1528" priority="418" operator="between">
      <formula>0.6</formula>
      <formula>0.69</formula>
    </cfRule>
    <cfRule type="cellIs" dxfId="1527" priority="419" operator="between">
      <formula>0.4</formula>
      <formula>0.59</formula>
    </cfRule>
    <cfRule type="cellIs" dxfId="1526" priority="420" operator="between">
      <formula>0</formula>
      <formula>0.39</formula>
    </cfRule>
  </conditionalFormatting>
  <conditionalFormatting sqref="BP62:BP64">
    <cfRule type="cellIs" dxfId="1525" priority="409" operator="between">
      <formula>0.8</formula>
      <formula>"MAS"</formula>
    </cfRule>
    <cfRule type="cellIs" dxfId="1524" priority="410" operator="between">
      <formula>0.7</formula>
      <formula>0.79</formula>
    </cfRule>
    <cfRule type="cellIs" dxfId="1523" priority="411" operator="between">
      <formula>0.6</formula>
      <formula>0.69</formula>
    </cfRule>
    <cfRule type="cellIs" dxfId="1522" priority="412" operator="between">
      <formula>0.6</formula>
      <formula>0.69</formula>
    </cfRule>
    <cfRule type="cellIs" dxfId="1521" priority="413" operator="between">
      <formula>0.4</formula>
      <formula>0.59</formula>
    </cfRule>
    <cfRule type="cellIs" dxfId="1520" priority="414" operator="between">
      <formula>0</formula>
      <formula>0.39</formula>
    </cfRule>
  </conditionalFormatting>
  <conditionalFormatting sqref="BP65:BP66">
    <cfRule type="cellIs" dxfId="1519" priority="403" operator="between">
      <formula>0.8</formula>
      <formula>"MAS"</formula>
    </cfRule>
    <cfRule type="cellIs" dxfId="1518" priority="404" operator="between">
      <formula>0.7</formula>
      <formula>0.79</formula>
    </cfRule>
    <cfRule type="cellIs" dxfId="1517" priority="405" operator="between">
      <formula>0.6</formula>
      <formula>0.69</formula>
    </cfRule>
    <cfRule type="cellIs" dxfId="1516" priority="406" operator="between">
      <formula>0.6</formula>
      <formula>0.69</formula>
    </cfRule>
    <cfRule type="cellIs" dxfId="1515" priority="407" operator="between">
      <formula>0.4</formula>
      <formula>0.59</formula>
    </cfRule>
    <cfRule type="cellIs" dxfId="1514" priority="408" operator="between">
      <formula>0</formula>
      <formula>0.39</formula>
    </cfRule>
  </conditionalFormatting>
  <conditionalFormatting sqref="BP67:BP69">
    <cfRule type="cellIs" dxfId="1513" priority="397" operator="between">
      <formula>0.8</formula>
      <formula>"MAS"</formula>
    </cfRule>
    <cfRule type="cellIs" dxfId="1512" priority="398" operator="between">
      <formula>0.7</formula>
      <formula>0.79</formula>
    </cfRule>
    <cfRule type="cellIs" dxfId="1511" priority="399" operator="between">
      <formula>0.6</formula>
      <formula>0.69</formula>
    </cfRule>
    <cfRule type="cellIs" dxfId="1510" priority="400" operator="between">
      <formula>0.6</formula>
      <formula>0.69</formula>
    </cfRule>
    <cfRule type="cellIs" dxfId="1509" priority="401" operator="between">
      <formula>0.4</formula>
      <formula>0.59</formula>
    </cfRule>
    <cfRule type="cellIs" dxfId="1508" priority="402" operator="between">
      <formula>0</formula>
      <formula>0.39</formula>
    </cfRule>
  </conditionalFormatting>
  <conditionalFormatting sqref="BP70:BP72">
    <cfRule type="cellIs" dxfId="1507" priority="391" operator="between">
      <formula>0.8</formula>
      <formula>"MAS"</formula>
    </cfRule>
    <cfRule type="cellIs" dxfId="1506" priority="392" operator="between">
      <formula>0.7</formula>
      <formula>0.79</formula>
    </cfRule>
    <cfRule type="cellIs" dxfId="1505" priority="393" operator="between">
      <formula>0.6</formula>
      <formula>0.69</formula>
    </cfRule>
    <cfRule type="cellIs" dxfId="1504" priority="394" operator="between">
      <formula>0.6</formula>
      <formula>0.69</formula>
    </cfRule>
    <cfRule type="cellIs" dxfId="1503" priority="395" operator="between">
      <formula>0.4</formula>
      <formula>0.59</formula>
    </cfRule>
    <cfRule type="cellIs" dxfId="1502" priority="396" operator="between">
      <formula>0</formula>
      <formula>0.39</formula>
    </cfRule>
  </conditionalFormatting>
  <conditionalFormatting sqref="BP73:BP75">
    <cfRule type="cellIs" dxfId="1501" priority="385" operator="between">
      <formula>0.8</formula>
      <formula>"MAS"</formula>
    </cfRule>
    <cfRule type="cellIs" dxfId="1500" priority="386" operator="between">
      <formula>0.7</formula>
      <formula>0.79</formula>
    </cfRule>
    <cfRule type="cellIs" dxfId="1499" priority="387" operator="between">
      <formula>0.6</formula>
      <formula>0.69</formula>
    </cfRule>
    <cfRule type="cellIs" dxfId="1498" priority="388" operator="between">
      <formula>0.6</formula>
      <formula>0.69</formula>
    </cfRule>
    <cfRule type="cellIs" dxfId="1497" priority="389" operator="between">
      <formula>0.4</formula>
      <formula>0.59</formula>
    </cfRule>
    <cfRule type="cellIs" dxfId="1496" priority="390" operator="between">
      <formula>0</formula>
      <formula>0.39</formula>
    </cfRule>
  </conditionalFormatting>
  <conditionalFormatting sqref="BP76:BP78">
    <cfRule type="cellIs" dxfId="1495" priority="379" operator="between">
      <formula>0.8</formula>
      <formula>"MAS"</formula>
    </cfRule>
    <cfRule type="cellIs" dxfId="1494" priority="380" operator="between">
      <formula>0.7</formula>
      <formula>0.79</formula>
    </cfRule>
    <cfRule type="cellIs" dxfId="1493" priority="381" operator="between">
      <formula>0.6</formula>
      <formula>0.69</formula>
    </cfRule>
    <cfRule type="cellIs" dxfId="1492" priority="382" operator="between">
      <formula>0.6</formula>
      <formula>0.69</formula>
    </cfRule>
    <cfRule type="cellIs" dxfId="1491" priority="383" operator="between">
      <formula>0.4</formula>
      <formula>0.59</formula>
    </cfRule>
    <cfRule type="cellIs" dxfId="1490" priority="384" operator="between">
      <formula>0</formula>
      <formula>0.39</formula>
    </cfRule>
  </conditionalFormatting>
  <conditionalFormatting sqref="BP79:BP81">
    <cfRule type="cellIs" dxfId="1489" priority="373" operator="between">
      <formula>0.8</formula>
      <formula>"MAS"</formula>
    </cfRule>
    <cfRule type="cellIs" dxfId="1488" priority="374" operator="between">
      <formula>0.7</formula>
      <formula>0.79</formula>
    </cfRule>
    <cfRule type="cellIs" dxfId="1487" priority="375" operator="between">
      <formula>0.6</formula>
      <formula>0.69</formula>
    </cfRule>
    <cfRule type="cellIs" dxfId="1486" priority="376" operator="between">
      <formula>0.6</formula>
      <formula>0.69</formula>
    </cfRule>
    <cfRule type="cellIs" dxfId="1485" priority="377" operator="between">
      <formula>0.4</formula>
      <formula>0.59</formula>
    </cfRule>
    <cfRule type="cellIs" dxfId="1484" priority="378" operator="between">
      <formula>0</formula>
      <formula>0.39</formula>
    </cfRule>
  </conditionalFormatting>
  <conditionalFormatting sqref="BP82:BP84">
    <cfRule type="cellIs" dxfId="1483" priority="367" operator="between">
      <formula>0.8</formula>
      <formula>"MAS"</formula>
    </cfRule>
    <cfRule type="cellIs" dxfId="1482" priority="368" operator="between">
      <formula>0.7</formula>
      <formula>0.79</formula>
    </cfRule>
    <cfRule type="cellIs" dxfId="1481" priority="369" operator="between">
      <formula>0.6</formula>
      <formula>0.69</formula>
    </cfRule>
    <cfRule type="cellIs" dxfId="1480" priority="370" operator="between">
      <formula>0.6</formula>
      <formula>0.69</formula>
    </cfRule>
    <cfRule type="cellIs" dxfId="1479" priority="371" operator="between">
      <formula>0.4</formula>
      <formula>0.59</formula>
    </cfRule>
    <cfRule type="cellIs" dxfId="1478" priority="372" operator="between">
      <formula>0</formula>
      <formula>0.39</formula>
    </cfRule>
  </conditionalFormatting>
  <conditionalFormatting sqref="BP85:BP87">
    <cfRule type="cellIs" dxfId="1477" priority="361" operator="between">
      <formula>0.8</formula>
      <formula>"MAS"</formula>
    </cfRule>
    <cfRule type="cellIs" dxfId="1476" priority="362" operator="between">
      <formula>0.7</formula>
      <formula>0.79</formula>
    </cfRule>
    <cfRule type="cellIs" dxfId="1475" priority="363" operator="between">
      <formula>0.6</formula>
      <formula>0.69</formula>
    </cfRule>
    <cfRule type="cellIs" dxfId="1474" priority="364" operator="between">
      <formula>0.6</formula>
      <formula>0.69</formula>
    </cfRule>
    <cfRule type="cellIs" dxfId="1473" priority="365" operator="between">
      <formula>0.4</formula>
      <formula>0.59</formula>
    </cfRule>
    <cfRule type="cellIs" dxfId="1472" priority="366" operator="between">
      <formula>0</formula>
      <formula>0.39</formula>
    </cfRule>
  </conditionalFormatting>
  <conditionalFormatting sqref="BP88:BP89">
    <cfRule type="cellIs" dxfId="1471" priority="355" operator="between">
      <formula>0.8</formula>
      <formula>"MAS"</formula>
    </cfRule>
    <cfRule type="cellIs" dxfId="1470" priority="356" operator="between">
      <formula>0.7</formula>
      <formula>0.79</formula>
    </cfRule>
    <cfRule type="cellIs" dxfId="1469" priority="357" operator="between">
      <formula>0.6</formula>
      <formula>0.69</formula>
    </cfRule>
    <cfRule type="cellIs" dxfId="1468" priority="358" operator="between">
      <formula>0.6</formula>
      <formula>0.69</formula>
    </cfRule>
    <cfRule type="cellIs" dxfId="1467" priority="359" operator="between">
      <formula>0.4</formula>
      <formula>0.59</formula>
    </cfRule>
    <cfRule type="cellIs" dxfId="1466" priority="360" operator="between">
      <formula>0</formula>
      <formula>0.39</formula>
    </cfRule>
  </conditionalFormatting>
  <conditionalFormatting sqref="BP90:BP92">
    <cfRule type="cellIs" dxfId="1465" priority="349" operator="between">
      <formula>0.8</formula>
      <formula>"MAS"</formula>
    </cfRule>
    <cfRule type="cellIs" dxfId="1464" priority="350" operator="between">
      <formula>0.7</formula>
      <formula>0.79</formula>
    </cfRule>
    <cfRule type="cellIs" dxfId="1463" priority="351" operator="between">
      <formula>0.6</formula>
      <formula>0.69</formula>
    </cfRule>
    <cfRule type="cellIs" dxfId="1462" priority="352" operator="between">
      <formula>0.6</formula>
      <formula>0.69</formula>
    </cfRule>
    <cfRule type="cellIs" dxfId="1461" priority="353" operator="between">
      <formula>0.4</formula>
      <formula>0.59</formula>
    </cfRule>
    <cfRule type="cellIs" dxfId="1460" priority="354" operator="between">
      <formula>0</formula>
      <formula>0.39</formula>
    </cfRule>
  </conditionalFormatting>
  <conditionalFormatting sqref="BP93:BP95">
    <cfRule type="cellIs" dxfId="1459" priority="343" operator="between">
      <formula>0.8</formula>
      <formula>"MAS"</formula>
    </cfRule>
    <cfRule type="cellIs" dxfId="1458" priority="344" operator="between">
      <formula>0.7</formula>
      <formula>0.79</formula>
    </cfRule>
    <cfRule type="cellIs" dxfId="1457" priority="345" operator="between">
      <formula>0.6</formula>
      <formula>0.69</formula>
    </cfRule>
    <cfRule type="cellIs" dxfId="1456" priority="346" operator="between">
      <formula>0.6</formula>
      <formula>0.69</formula>
    </cfRule>
    <cfRule type="cellIs" dxfId="1455" priority="347" operator="between">
      <formula>0.4</formula>
      <formula>0.59</formula>
    </cfRule>
    <cfRule type="cellIs" dxfId="1454" priority="348" operator="between">
      <formula>0</formula>
      <formula>0.39</formula>
    </cfRule>
  </conditionalFormatting>
  <conditionalFormatting sqref="BP96:BP97">
    <cfRule type="cellIs" dxfId="1453" priority="337" operator="between">
      <formula>0.8</formula>
      <formula>"MAS"</formula>
    </cfRule>
    <cfRule type="cellIs" dxfId="1452" priority="338" operator="between">
      <formula>0.7</formula>
      <formula>0.79</formula>
    </cfRule>
    <cfRule type="cellIs" dxfId="1451" priority="339" operator="between">
      <formula>0.6</formula>
      <formula>0.69</formula>
    </cfRule>
    <cfRule type="cellIs" dxfId="1450" priority="340" operator="between">
      <formula>0.6</formula>
      <formula>0.69</formula>
    </cfRule>
    <cfRule type="cellIs" dxfId="1449" priority="341" operator="between">
      <formula>0.4</formula>
      <formula>0.59</formula>
    </cfRule>
    <cfRule type="cellIs" dxfId="1448" priority="342" operator="between">
      <formula>0</formula>
      <formula>0.39</formula>
    </cfRule>
  </conditionalFormatting>
  <conditionalFormatting sqref="BP98:BP99">
    <cfRule type="cellIs" dxfId="1447" priority="331" operator="between">
      <formula>0.8</formula>
      <formula>"MAS"</formula>
    </cfRule>
    <cfRule type="cellIs" dxfId="1446" priority="332" operator="between">
      <formula>0.7</formula>
      <formula>0.79</formula>
    </cfRule>
    <cfRule type="cellIs" dxfId="1445" priority="333" operator="between">
      <formula>0.6</formula>
      <formula>0.69</formula>
    </cfRule>
    <cfRule type="cellIs" dxfId="1444" priority="334" operator="between">
      <formula>0.6</formula>
      <formula>0.69</formula>
    </cfRule>
    <cfRule type="cellIs" dxfId="1443" priority="335" operator="between">
      <formula>0.4</formula>
      <formula>0.59</formula>
    </cfRule>
    <cfRule type="cellIs" dxfId="1442" priority="336" operator="between">
      <formula>0</formula>
      <formula>0.39</formula>
    </cfRule>
  </conditionalFormatting>
  <conditionalFormatting sqref="BP100:BP101">
    <cfRule type="cellIs" dxfId="1441" priority="325" operator="between">
      <formula>0.8</formula>
      <formula>"MAS"</formula>
    </cfRule>
    <cfRule type="cellIs" dxfId="1440" priority="326" operator="between">
      <formula>0.7</formula>
      <formula>0.79</formula>
    </cfRule>
    <cfRule type="cellIs" dxfId="1439" priority="327" operator="between">
      <formula>0.6</formula>
      <formula>0.69</formula>
    </cfRule>
    <cfRule type="cellIs" dxfId="1438" priority="328" operator="between">
      <formula>0.6</formula>
      <formula>0.69</formula>
    </cfRule>
    <cfRule type="cellIs" dxfId="1437" priority="329" operator="between">
      <formula>0.4</formula>
      <formula>0.59</formula>
    </cfRule>
    <cfRule type="cellIs" dxfId="1436" priority="330" operator="between">
      <formula>0</formula>
      <formula>0.39</formula>
    </cfRule>
  </conditionalFormatting>
  <conditionalFormatting sqref="BP102:BP103">
    <cfRule type="cellIs" dxfId="1435" priority="319" operator="between">
      <formula>0.8</formula>
      <formula>"MAS"</formula>
    </cfRule>
    <cfRule type="cellIs" dxfId="1434" priority="320" operator="between">
      <formula>0.7</formula>
      <formula>0.79</formula>
    </cfRule>
    <cfRule type="cellIs" dxfId="1433" priority="321" operator="between">
      <formula>0.6</formula>
      <formula>0.69</formula>
    </cfRule>
    <cfRule type="cellIs" dxfId="1432" priority="322" operator="between">
      <formula>0.6</formula>
      <formula>0.69</formula>
    </cfRule>
    <cfRule type="cellIs" dxfId="1431" priority="323" operator="between">
      <formula>0.4</formula>
      <formula>0.59</formula>
    </cfRule>
    <cfRule type="cellIs" dxfId="1430" priority="324" operator="between">
      <formula>0</formula>
      <formula>0.39</formula>
    </cfRule>
  </conditionalFormatting>
  <conditionalFormatting sqref="BP104:BP106">
    <cfRule type="cellIs" dxfId="1429" priority="313" operator="between">
      <formula>0.8</formula>
      <formula>"MAS"</formula>
    </cfRule>
    <cfRule type="cellIs" dxfId="1428" priority="314" operator="between">
      <formula>0.7</formula>
      <formula>0.79</formula>
    </cfRule>
    <cfRule type="cellIs" dxfId="1427" priority="315" operator="between">
      <formula>0.6</formula>
      <formula>0.69</formula>
    </cfRule>
    <cfRule type="cellIs" dxfId="1426" priority="316" operator="between">
      <formula>0.6</formula>
      <formula>0.69</formula>
    </cfRule>
    <cfRule type="cellIs" dxfId="1425" priority="317" operator="between">
      <formula>0.4</formula>
      <formula>0.59</formula>
    </cfRule>
    <cfRule type="cellIs" dxfId="1424" priority="318" operator="between">
      <formula>0</formula>
      <formula>0.39</formula>
    </cfRule>
  </conditionalFormatting>
  <conditionalFormatting sqref="BP107">
    <cfRule type="cellIs" dxfId="1423" priority="307" operator="between">
      <formula>0.8</formula>
      <formula>"MAS"</formula>
    </cfRule>
    <cfRule type="cellIs" dxfId="1422" priority="308" operator="between">
      <formula>0.7</formula>
      <formula>0.79</formula>
    </cfRule>
    <cfRule type="cellIs" dxfId="1421" priority="309" operator="between">
      <formula>0.6</formula>
      <formula>0.69</formula>
    </cfRule>
    <cfRule type="cellIs" dxfId="1420" priority="310" operator="between">
      <formula>0.6</formula>
      <formula>0.69</formula>
    </cfRule>
    <cfRule type="cellIs" dxfId="1419" priority="311" operator="between">
      <formula>0.4</formula>
      <formula>0.59</formula>
    </cfRule>
    <cfRule type="cellIs" dxfId="1418" priority="312" operator="between">
      <formula>0</formula>
      <formula>0.39</formula>
    </cfRule>
  </conditionalFormatting>
  <conditionalFormatting sqref="BP109:BP111">
    <cfRule type="cellIs" dxfId="1417" priority="301" operator="between">
      <formula>0.8</formula>
      <formula>"MAS"</formula>
    </cfRule>
    <cfRule type="cellIs" dxfId="1416" priority="302" operator="between">
      <formula>0.7</formula>
      <formula>0.79</formula>
    </cfRule>
    <cfRule type="cellIs" dxfId="1415" priority="303" operator="between">
      <formula>0.6</formula>
      <formula>0.69</formula>
    </cfRule>
    <cfRule type="cellIs" dxfId="1414" priority="304" operator="between">
      <formula>0.6</formula>
      <formula>0.69</formula>
    </cfRule>
    <cfRule type="cellIs" dxfId="1413" priority="305" operator="between">
      <formula>0.4</formula>
      <formula>0.59</formula>
    </cfRule>
    <cfRule type="cellIs" dxfId="1412" priority="306" operator="between">
      <formula>0</formula>
      <formula>0.39</formula>
    </cfRule>
  </conditionalFormatting>
  <conditionalFormatting sqref="BP112">
    <cfRule type="cellIs" dxfId="1411" priority="295" operator="between">
      <formula>0.8</formula>
      <formula>"MAS"</formula>
    </cfRule>
    <cfRule type="cellIs" dxfId="1410" priority="296" operator="between">
      <formula>0.7</formula>
      <formula>0.79</formula>
    </cfRule>
    <cfRule type="cellIs" dxfId="1409" priority="297" operator="between">
      <formula>0.6</formula>
      <formula>0.69</formula>
    </cfRule>
    <cfRule type="cellIs" dxfId="1408" priority="298" operator="between">
      <formula>0.6</formula>
      <formula>0.69</formula>
    </cfRule>
    <cfRule type="cellIs" dxfId="1407" priority="299" operator="between">
      <formula>0.4</formula>
      <formula>0.59</formula>
    </cfRule>
    <cfRule type="cellIs" dxfId="1406" priority="300" operator="between">
      <formula>0</formula>
      <formula>0.39</formula>
    </cfRule>
  </conditionalFormatting>
  <conditionalFormatting sqref="BP113:BP115">
    <cfRule type="cellIs" dxfId="1405" priority="289" operator="between">
      <formula>0.8</formula>
      <formula>"MAS"</formula>
    </cfRule>
    <cfRule type="cellIs" dxfId="1404" priority="290" operator="between">
      <formula>0.7</formula>
      <formula>0.79</formula>
    </cfRule>
    <cfRule type="cellIs" dxfId="1403" priority="291" operator="between">
      <formula>0.6</formula>
      <formula>0.69</formula>
    </cfRule>
    <cfRule type="cellIs" dxfId="1402" priority="292" operator="between">
      <formula>0.6</formula>
      <formula>0.69</formula>
    </cfRule>
    <cfRule type="cellIs" dxfId="1401" priority="293" operator="between">
      <formula>0.4</formula>
      <formula>0.59</formula>
    </cfRule>
    <cfRule type="cellIs" dxfId="1400" priority="294" operator="between">
      <formula>0</formula>
      <formula>0.39</formula>
    </cfRule>
  </conditionalFormatting>
  <conditionalFormatting sqref="BI4:BI5 BI7:BI14">
    <cfRule type="cellIs" dxfId="1399" priority="283" operator="between">
      <formula>0.8</formula>
      <formula>"MAS"</formula>
    </cfRule>
    <cfRule type="cellIs" dxfId="1398" priority="284" operator="between">
      <formula>0.7</formula>
      <formula>0.79</formula>
    </cfRule>
    <cfRule type="cellIs" dxfId="1397" priority="285" operator="between">
      <formula>0.6</formula>
      <formula>0.69</formula>
    </cfRule>
    <cfRule type="cellIs" dxfId="1396" priority="286" operator="between">
      <formula>0.6</formula>
      <formula>0.69</formula>
    </cfRule>
    <cfRule type="cellIs" dxfId="1395" priority="287" operator="between">
      <formula>0.4</formula>
      <formula>0.59</formula>
    </cfRule>
    <cfRule type="cellIs" dxfId="1394" priority="288" operator="between">
      <formula>0</formula>
      <formula>0.39</formula>
    </cfRule>
  </conditionalFormatting>
  <conditionalFormatting sqref="BI15:BI24">
    <cfRule type="cellIs" dxfId="1393" priority="277" operator="between">
      <formula>0.8</formula>
      <formula>"MAS"</formula>
    </cfRule>
    <cfRule type="cellIs" dxfId="1392" priority="278" operator="between">
      <formula>0.7</formula>
      <formula>0.79</formula>
    </cfRule>
    <cfRule type="cellIs" dxfId="1391" priority="279" operator="between">
      <formula>0.6</formula>
      <formula>0.69</formula>
    </cfRule>
    <cfRule type="cellIs" dxfId="1390" priority="280" operator="between">
      <formula>0.6</formula>
      <formula>0.69</formula>
    </cfRule>
    <cfRule type="cellIs" dxfId="1389" priority="281" operator="between">
      <formula>0.4</formula>
      <formula>0.59</formula>
    </cfRule>
    <cfRule type="cellIs" dxfId="1388" priority="282" operator="between">
      <formula>0</formula>
      <formula>0.39</formula>
    </cfRule>
  </conditionalFormatting>
  <conditionalFormatting sqref="BI25:BI28">
    <cfRule type="cellIs" dxfId="1387" priority="271" operator="between">
      <formula>0.8</formula>
      <formula>"MAS"</formula>
    </cfRule>
    <cfRule type="cellIs" dxfId="1386" priority="272" operator="between">
      <formula>0.7</formula>
      <formula>0.79</formula>
    </cfRule>
    <cfRule type="cellIs" dxfId="1385" priority="273" operator="between">
      <formula>0.6</formula>
      <formula>0.69</formula>
    </cfRule>
    <cfRule type="cellIs" dxfId="1384" priority="274" operator="between">
      <formula>0.6</formula>
      <formula>0.69</formula>
    </cfRule>
    <cfRule type="cellIs" dxfId="1383" priority="275" operator="between">
      <formula>0.4</formula>
      <formula>0.59</formula>
    </cfRule>
    <cfRule type="cellIs" dxfId="1382" priority="276" operator="between">
      <formula>0</formula>
      <formula>0.39</formula>
    </cfRule>
  </conditionalFormatting>
  <conditionalFormatting sqref="BI29:BI30">
    <cfRule type="cellIs" dxfId="1381" priority="265" operator="between">
      <formula>0.8</formula>
      <formula>"MAS"</formula>
    </cfRule>
    <cfRule type="cellIs" dxfId="1380" priority="266" operator="between">
      <formula>0.7</formula>
      <formula>0.79</formula>
    </cfRule>
    <cfRule type="cellIs" dxfId="1379" priority="267" operator="between">
      <formula>0.6</formula>
      <formula>0.69</formula>
    </cfRule>
    <cfRule type="cellIs" dxfId="1378" priority="268" operator="between">
      <formula>0.6</formula>
      <formula>0.69</formula>
    </cfRule>
    <cfRule type="cellIs" dxfId="1377" priority="269" operator="between">
      <formula>0.4</formula>
      <formula>0.59</formula>
    </cfRule>
    <cfRule type="cellIs" dxfId="1376" priority="270" operator="between">
      <formula>0</formula>
      <formula>0.39</formula>
    </cfRule>
  </conditionalFormatting>
  <conditionalFormatting sqref="BI31">
    <cfRule type="cellIs" dxfId="1375" priority="259" operator="between">
      <formula>0.8</formula>
      <formula>"MAS"</formula>
    </cfRule>
    <cfRule type="cellIs" dxfId="1374" priority="260" operator="between">
      <formula>0.7</formula>
      <formula>0.79</formula>
    </cfRule>
    <cfRule type="cellIs" dxfId="1373" priority="261" operator="between">
      <formula>0.6</formula>
      <formula>0.69</formula>
    </cfRule>
    <cfRule type="cellIs" dxfId="1372" priority="262" operator="between">
      <formula>0.6</formula>
      <formula>0.69</formula>
    </cfRule>
    <cfRule type="cellIs" dxfId="1371" priority="263" operator="between">
      <formula>0.4</formula>
      <formula>0.59</formula>
    </cfRule>
    <cfRule type="cellIs" dxfId="1370" priority="264" operator="between">
      <formula>0</formula>
      <formula>0.39</formula>
    </cfRule>
  </conditionalFormatting>
  <conditionalFormatting sqref="BI32">
    <cfRule type="cellIs" dxfId="1369" priority="253" operator="between">
      <formula>0.8</formula>
      <formula>"MAS"</formula>
    </cfRule>
    <cfRule type="cellIs" dxfId="1368" priority="254" operator="between">
      <formula>0.7</formula>
      <formula>0.79</formula>
    </cfRule>
    <cfRule type="cellIs" dxfId="1367" priority="255" operator="between">
      <formula>0.6</formula>
      <formula>0.69</formula>
    </cfRule>
    <cfRule type="cellIs" dxfId="1366" priority="256" operator="between">
      <formula>0.6</formula>
      <formula>0.69</formula>
    </cfRule>
    <cfRule type="cellIs" dxfId="1365" priority="257" operator="between">
      <formula>0.4</formula>
      <formula>0.59</formula>
    </cfRule>
    <cfRule type="cellIs" dxfId="1364" priority="258" operator="between">
      <formula>0</formula>
      <formula>0.39</formula>
    </cfRule>
  </conditionalFormatting>
  <conditionalFormatting sqref="BI36">
    <cfRule type="cellIs" dxfId="1363" priority="247" operator="between">
      <formula>0.8</formula>
      <formula>"MAS"</formula>
    </cfRule>
    <cfRule type="cellIs" dxfId="1362" priority="248" operator="between">
      <formula>0.7</formula>
      <formula>0.79</formula>
    </cfRule>
    <cfRule type="cellIs" dxfId="1361" priority="249" operator="between">
      <formula>0.6</formula>
      <formula>0.69</formula>
    </cfRule>
    <cfRule type="cellIs" dxfId="1360" priority="250" operator="between">
      <formula>0.6</formula>
      <formula>0.69</formula>
    </cfRule>
    <cfRule type="cellIs" dxfId="1359" priority="251" operator="between">
      <formula>0.4</formula>
      <formula>0.59</formula>
    </cfRule>
    <cfRule type="cellIs" dxfId="1358" priority="252" operator="between">
      <formula>0</formula>
      <formula>0.39</formula>
    </cfRule>
  </conditionalFormatting>
  <conditionalFormatting sqref="BI37:BI38">
    <cfRule type="cellIs" dxfId="1357" priority="241" operator="between">
      <formula>0.8</formula>
      <formula>"MAS"</formula>
    </cfRule>
    <cfRule type="cellIs" dxfId="1356" priority="242" operator="between">
      <formula>0.7</formula>
      <formula>0.79</formula>
    </cfRule>
    <cfRule type="cellIs" dxfId="1355" priority="243" operator="between">
      <formula>0.6</formula>
      <formula>0.69</formula>
    </cfRule>
    <cfRule type="cellIs" dxfId="1354" priority="244" operator="between">
      <formula>0.6</formula>
      <formula>0.69</formula>
    </cfRule>
    <cfRule type="cellIs" dxfId="1353" priority="245" operator="between">
      <formula>0.4</formula>
      <formula>0.59</formula>
    </cfRule>
    <cfRule type="cellIs" dxfId="1352" priority="246" operator="between">
      <formula>0</formula>
      <formula>0.39</formula>
    </cfRule>
  </conditionalFormatting>
  <conditionalFormatting sqref="BI39:BI40">
    <cfRule type="cellIs" dxfId="1351" priority="235" operator="between">
      <formula>0.8</formula>
      <formula>"MAS"</formula>
    </cfRule>
    <cfRule type="cellIs" dxfId="1350" priority="236" operator="between">
      <formula>0.7</formula>
      <formula>0.79</formula>
    </cfRule>
    <cfRule type="cellIs" dxfId="1349" priority="237" operator="between">
      <formula>0.6</formula>
      <formula>0.69</formula>
    </cfRule>
    <cfRule type="cellIs" dxfId="1348" priority="238" operator="between">
      <formula>0.6</formula>
      <formula>0.69</formula>
    </cfRule>
    <cfRule type="cellIs" dxfId="1347" priority="239" operator="between">
      <formula>0.4</formula>
      <formula>0.59</formula>
    </cfRule>
    <cfRule type="cellIs" dxfId="1346" priority="240" operator="between">
      <formula>0</formula>
      <formula>0.39</formula>
    </cfRule>
  </conditionalFormatting>
  <conditionalFormatting sqref="BI41:BI42">
    <cfRule type="cellIs" dxfId="1345" priority="229" operator="between">
      <formula>0.8</formula>
      <formula>"MAS"</formula>
    </cfRule>
    <cfRule type="cellIs" dxfId="1344" priority="230" operator="between">
      <formula>0.7</formula>
      <formula>0.79</formula>
    </cfRule>
    <cfRule type="cellIs" dxfId="1343" priority="231" operator="between">
      <formula>0.6</formula>
      <formula>0.69</formula>
    </cfRule>
    <cfRule type="cellIs" dxfId="1342" priority="232" operator="between">
      <formula>0.6</formula>
      <formula>0.69</formula>
    </cfRule>
    <cfRule type="cellIs" dxfId="1341" priority="233" operator="between">
      <formula>0.4</formula>
      <formula>0.59</formula>
    </cfRule>
    <cfRule type="cellIs" dxfId="1340" priority="234" operator="between">
      <formula>0</formula>
      <formula>0.39</formula>
    </cfRule>
  </conditionalFormatting>
  <conditionalFormatting sqref="BI43:BI45">
    <cfRule type="cellIs" dxfId="1339" priority="223" operator="between">
      <formula>0.8</formula>
      <formula>"MAS"</formula>
    </cfRule>
    <cfRule type="cellIs" dxfId="1338" priority="224" operator="between">
      <formula>0.7</formula>
      <formula>0.79</formula>
    </cfRule>
    <cfRule type="cellIs" dxfId="1337" priority="225" operator="between">
      <formula>0.6</formula>
      <formula>0.69</formula>
    </cfRule>
    <cfRule type="cellIs" dxfId="1336" priority="226" operator="between">
      <formula>0.6</formula>
      <formula>0.69</formula>
    </cfRule>
    <cfRule type="cellIs" dxfId="1335" priority="227" operator="between">
      <formula>0.4</formula>
      <formula>0.59</formula>
    </cfRule>
    <cfRule type="cellIs" dxfId="1334" priority="228" operator="between">
      <formula>0</formula>
      <formula>0.39</formula>
    </cfRule>
  </conditionalFormatting>
  <conditionalFormatting sqref="BI46:BI47">
    <cfRule type="cellIs" dxfId="1333" priority="217" operator="between">
      <formula>0.8</formula>
      <formula>"MAS"</formula>
    </cfRule>
    <cfRule type="cellIs" dxfId="1332" priority="218" operator="between">
      <formula>0.7</formula>
      <formula>0.79</formula>
    </cfRule>
    <cfRule type="cellIs" dxfId="1331" priority="219" operator="between">
      <formula>0.6</formula>
      <formula>0.69</formula>
    </cfRule>
    <cfRule type="cellIs" dxfId="1330" priority="220" operator="between">
      <formula>0.6</formula>
      <formula>0.69</formula>
    </cfRule>
    <cfRule type="cellIs" dxfId="1329" priority="221" operator="between">
      <formula>0.4</formula>
      <formula>0.59</formula>
    </cfRule>
    <cfRule type="cellIs" dxfId="1328" priority="222" operator="between">
      <formula>0</formula>
      <formula>0.39</formula>
    </cfRule>
  </conditionalFormatting>
  <conditionalFormatting sqref="BI48:BI49">
    <cfRule type="cellIs" dxfId="1327" priority="211" operator="between">
      <formula>0.8</formula>
      <formula>"MAS"</formula>
    </cfRule>
    <cfRule type="cellIs" dxfId="1326" priority="212" operator="between">
      <formula>0.7</formula>
      <formula>0.79</formula>
    </cfRule>
    <cfRule type="cellIs" dxfId="1325" priority="213" operator="between">
      <formula>0.6</formula>
      <formula>0.69</formula>
    </cfRule>
    <cfRule type="cellIs" dxfId="1324" priority="214" operator="between">
      <formula>0.6</formula>
      <formula>0.69</formula>
    </cfRule>
    <cfRule type="cellIs" dxfId="1323" priority="215" operator="between">
      <formula>0.4</formula>
      <formula>0.59</formula>
    </cfRule>
    <cfRule type="cellIs" dxfId="1322" priority="216" operator="between">
      <formula>0</formula>
      <formula>0.39</formula>
    </cfRule>
  </conditionalFormatting>
  <conditionalFormatting sqref="BI50:BI52">
    <cfRule type="cellIs" dxfId="1321" priority="205" operator="between">
      <formula>0.8</formula>
      <formula>"MAS"</formula>
    </cfRule>
    <cfRule type="cellIs" dxfId="1320" priority="206" operator="between">
      <formula>0.7</formula>
      <formula>0.79</formula>
    </cfRule>
    <cfRule type="cellIs" dxfId="1319" priority="207" operator="between">
      <formula>0.6</formula>
      <formula>0.69</formula>
    </cfRule>
    <cfRule type="cellIs" dxfId="1318" priority="208" operator="between">
      <formula>0.6</formula>
      <formula>0.69</formula>
    </cfRule>
    <cfRule type="cellIs" dxfId="1317" priority="209" operator="between">
      <formula>0.4</formula>
      <formula>0.59</formula>
    </cfRule>
    <cfRule type="cellIs" dxfId="1316" priority="210" operator="between">
      <formula>0</formula>
      <formula>0.39</formula>
    </cfRule>
  </conditionalFormatting>
  <conditionalFormatting sqref="BI53:BI54">
    <cfRule type="cellIs" dxfId="1315" priority="199" operator="between">
      <formula>0.8</formula>
      <formula>"MAS"</formula>
    </cfRule>
    <cfRule type="cellIs" dxfId="1314" priority="200" operator="between">
      <formula>0.7</formula>
      <formula>0.79</formula>
    </cfRule>
    <cfRule type="cellIs" dxfId="1313" priority="201" operator="between">
      <formula>0.6</formula>
      <formula>0.69</formula>
    </cfRule>
    <cfRule type="cellIs" dxfId="1312" priority="202" operator="between">
      <formula>0.6</formula>
      <formula>0.69</formula>
    </cfRule>
    <cfRule type="cellIs" dxfId="1311" priority="203" operator="between">
      <formula>0.4</formula>
      <formula>0.59</formula>
    </cfRule>
    <cfRule type="cellIs" dxfId="1310" priority="204" operator="between">
      <formula>0</formula>
      <formula>0.39</formula>
    </cfRule>
  </conditionalFormatting>
  <conditionalFormatting sqref="BI55:BI57">
    <cfRule type="cellIs" dxfId="1309" priority="193" operator="between">
      <formula>0.8</formula>
      <formula>"MAS"</formula>
    </cfRule>
    <cfRule type="cellIs" dxfId="1308" priority="194" operator="between">
      <formula>0.7</formula>
      <formula>0.79</formula>
    </cfRule>
    <cfRule type="cellIs" dxfId="1307" priority="195" operator="between">
      <formula>0.6</formula>
      <formula>0.69</formula>
    </cfRule>
    <cfRule type="cellIs" dxfId="1306" priority="196" operator="between">
      <formula>0.6</formula>
      <formula>0.69</formula>
    </cfRule>
    <cfRule type="cellIs" dxfId="1305" priority="197" operator="between">
      <formula>0.4</formula>
      <formula>0.59</formula>
    </cfRule>
    <cfRule type="cellIs" dxfId="1304" priority="198" operator="between">
      <formula>0</formula>
      <formula>0.39</formula>
    </cfRule>
  </conditionalFormatting>
  <conditionalFormatting sqref="BI58:BI59">
    <cfRule type="cellIs" dxfId="1303" priority="187" operator="between">
      <formula>0.8</formula>
      <formula>"MAS"</formula>
    </cfRule>
    <cfRule type="cellIs" dxfId="1302" priority="188" operator="between">
      <formula>0.7</formula>
      <formula>0.79</formula>
    </cfRule>
    <cfRule type="cellIs" dxfId="1301" priority="189" operator="between">
      <formula>0.6</formula>
      <formula>0.69</formula>
    </cfRule>
    <cfRule type="cellIs" dxfId="1300" priority="190" operator="between">
      <formula>0.6</formula>
      <formula>0.69</formula>
    </cfRule>
    <cfRule type="cellIs" dxfId="1299" priority="191" operator="between">
      <formula>0.4</formula>
      <formula>0.59</formula>
    </cfRule>
    <cfRule type="cellIs" dxfId="1298" priority="192" operator="between">
      <formula>0</formula>
      <formula>0.39</formula>
    </cfRule>
  </conditionalFormatting>
  <conditionalFormatting sqref="BI60:BI61">
    <cfRule type="cellIs" dxfId="1297" priority="181" operator="between">
      <formula>0.8</formula>
      <formula>"MAS"</formula>
    </cfRule>
    <cfRule type="cellIs" dxfId="1296" priority="182" operator="between">
      <formula>0.7</formula>
      <formula>0.79</formula>
    </cfRule>
    <cfRule type="cellIs" dxfId="1295" priority="183" operator="between">
      <formula>0.6</formula>
      <formula>0.69</formula>
    </cfRule>
    <cfRule type="cellIs" dxfId="1294" priority="184" operator="between">
      <formula>0.6</formula>
      <formula>0.69</formula>
    </cfRule>
    <cfRule type="cellIs" dxfId="1293" priority="185" operator="between">
      <formula>0.4</formula>
      <formula>0.59</formula>
    </cfRule>
    <cfRule type="cellIs" dxfId="1292" priority="186" operator="between">
      <formula>0</formula>
      <formula>0.39</formula>
    </cfRule>
  </conditionalFormatting>
  <conditionalFormatting sqref="BI62:BI64">
    <cfRule type="cellIs" dxfId="1291" priority="175" operator="between">
      <formula>0.8</formula>
      <formula>"MAS"</formula>
    </cfRule>
    <cfRule type="cellIs" dxfId="1290" priority="176" operator="between">
      <formula>0.7</formula>
      <formula>0.79</formula>
    </cfRule>
    <cfRule type="cellIs" dxfId="1289" priority="177" operator="between">
      <formula>0.6</formula>
      <formula>0.69</formula>
    </cfRule>
    <cfRule type="cellIs" dxfId="1288" priority="178" operator="between">
      <formula>0.6</formula>
      <formula>0.69</formula>
    </cfRule>
    <cfRule type="cellIs" dxfId="1287" priority="179" operator="between">
      <formula>0.4</formula>
      <formula>0.59</formula>
    </cfRule>
    <cfRule type="cellIs" dxfId="1286" priority="180" operator="between">
      <formula>0</formula>
      <formula>0.39</formula>
    </cfRule>
  </conditionalFormatting>
  <conditionalFormatting sqref="BI65:BI66">
    <cfRule type="cellIs" dxfId="1285" priority="169" operator="between">
      <formula>0.8</formula>
      <formula>"MAS"</formula>
    </cfRule>
    <cfRule type="cellIs" dxfId="1284" priority="170" operator="between">
      <formula>0.7</formula>
      <formula>0.79</formula>
    </cfRule>
    <cfRule type="cellIs" dxfId="1283" priority="171" operator="between">
      <formula>0.6</formula>
      <formula>0.69</formula>
    </cfRule>
    <cfRule type="cellIs" dxfId="1282" priority="172" operator="between">
      <formula>0.6</formula>
      <formula>0.69</formula>
    </cfRule>
    <cfRule type="cellIs" dxfId="1281" priority="173" operator="between">
      <formula>0.4</formula>
      <formula>0.59</formula>
    </cfRule>
    <cfRule type="cellIs" dxfId="1280" priority="174" operator="between">
      <formula>0</formula>
      <formula>0.39</formula>
    </cfRule>
  </conditionalFormatting>
  <conditionalFormatting sqref="BI67:BI69">
    <cfRule type="cellIs" dxfId="1279" priority="163" operator="between">
      <formula>0.8</formula>
      <formula>"MAS"</formula>
    </cfRule>
    <cfRule type="cellIs" dxfId="1278" priority="164" operator="between">
      <formula>0.7</formula>
      <formula>0.79</formula>
    </cfRule>
    <cfRule type="cellIs" dxfId="1277" priority="165" operator="between">
      <formula>0.6</formula>
      <formula>0.69</formula>
    </cfRule>
    <cfRule type="cellIs" dxfId="1276" priority="166" operator="between">
      <formula>0.6</formula>
      <formula>0.69</formula>
    </cfRule>
    <cfRule type="cellIs" dxfId="1275" priority="167" operator="between">
      <formula>0.4</formula>
      <formula>0.59</formula>
    </cfRule>
    <cfRule type="cellIs" dxfId="1274" priority="168" operator="between">
      <formula>0</formula>
      <formula>0.39</formula>
    </cfRule>
  </conditionalFormatting>
  <conditionalFormatting sqref="BI70:BI72">
    <cfRule type="cellIs" dxfId="1273" priority="157" operator="between">
      <formula>0.8</formula>
      <formula>"MAS"</formula>
    </cfRule>
    <cfRule type="cellIs" dxfId="1272" priority="158" operator="between">
      <formula>0.7</formula>
      <formula>0.79</formula>
    </cfRule>
    <cfRule type="cellIs" dxfId="1271" priority="159" operator="between">
      <formula>0.6</formula>
      <formula>0.69</formula>
    </cfRule>
    <cfRule type="cellIs" dxfId="1270" priority="160" operator="between">
      <formula>0.6</formula>
      <formula>0.69</formula>
    </cfRule>
    <cfRule type="cellIs" dxfId="1269" priority="161" operator="between">
      <formula>0.4</formula>
      <formula>0.59</formula>
    </cfRule>
    <cfRule type="cellIs" dxfId="1268" priority="162" operator="between">
      <formula>0</formula>
      <formula>0.39</formula>
    </cfRule>
  </conditionalFormatting>
  <conditionalFormatting sqref="BI73:BI75">
    <cfRule type="cellIs" dxfId="1267" priority="151" operator="between">
      <formula>0.8</formula>
      <formula>"MAS"</formula>
    </cfRule>
    <cfRule type="cellIs" dxfId="1266" priority="152" operator="between">
      <formula>0.7</formula>
      <formula>0.79</formula>
    </cfRule>
    <cfRule type="cellIs" dxfId="1265" priority="153" operator="between">
      <formula>0.6</formula>
      <formula>0.69</formula>
    </cfRule>
    <cfRule type="cellIs" dxfId="1264" priority="154" operator="between">
      <formula>0.6</formula>
      <formula>0.69</formula>
    </cfRule>
    <cfRule type="cellIs" dxfId="1263" priority="155" operator="between">
      <formula>0.4</formula>
      <formula>0.59</formula>
    </cfRule>
    <cfRule type="cellIs" dxfId="1262" priority="156" operator="between">
      <formula>0</formula>
      <formula>0.39</formula>
    </cfRule>
  </conditionalFormatting>
  <conditionalFormatting sqref="BI76:BI78">
    <cfRule type="cellIs" dxfId="1261" priority="145" operator="between">
      <formula>0.8</formula>
      <formula>"MAS"</formula>
    </cfRule>
    <cfRule type="cellIs" dxfId="1260" priority="146" operator="between">
      <formula>0.7</formula>
      <formula>0.79</formula>
    </cfRule>
    <cfRule type="cellIs" dxfId="1259" priority="147" operator="between">
      <formula>0.6</formula>
      <formula>0.69</formula>
    </cfRule>
    <cfRule type="cellIs" dxfId="1258" priority="148" operator="between">
      <formula>0.6</formula>
      <formula>0.69</formula>
    </cfRule>
    <cfRule type="cellIs" dxfId="1257" priority="149" operator="between">
      <formula>0.4</formula>
      <formula>0.59</formula>
    </cfRule>
    <cfRule type="cellIs" dxfId="1256" priority="150" operator="between">
      <formula>0</formula>
      <formula>0.39</formula>
    </cfRule>
  </conditionalFormatting>
  <conditionalFormatting sqref="BI79:BI81">
    <cfRule type="cellIs" dxfId="1255" priority="139" operator="between">
      <formula>0.8</formula>
      <formula>"MAS"</formula>
    </cfRule>
    <cfRule type="cellIs" dxfId="1254" priority="140" operator="between">
      <formula>0.7</formula>
      <formula>0.79</formula>
    </cfRule>
    <cfRule type="cellIs" dxfId="1253" priority="141" operator="between">
      <formula>0.6</formula>
      <formula>0.69</formula>
    </cfRule>
    <cfRule type="cellIs" dxfId="1252" priority="142" operator="between">
      <formula>0.6</formula>
      <formula>0.69</formula>
    </cfRule>
    <cfRule type="cellIs" dxfId="1251" priority="143" operator="between">
      <formula>0.4</formula>
      <formula>0.59</formula>
    </cfRule>
    <cfRule type="cellIs" dxfId="1250" priority="144" operator="between">
      <formula>0</formula>
      <formula>0.39</formula>
    </cfRule>
  </conditionalFormatting>
  <conditionalFormatting sqref="BI82:BI84">
    <cfRule type="cellIs" dxfId="1249" priority="133" operator="between">
      <formula>0.8</formula>
      <formula>"MAS"</formula>
    </cfRule>
    <cfRule type="cellIs" dxfId="1248" priority="134" operator="between">
      <formula>0.7</formula>
      <formula>0.79</formula>
    </cfRule>
    <cfRule type="cellIs" dxfId="1247" priority="135" operator="between">
      <formula>0.6</formula>
      <formula>0.69</formula>
    </cfRule>
    <cfRule type="cellIs" dxfId="1246" priority="136" operator="between">
      <formula>0.6</formula>
      <formula>0.69</formula>
    </cfRule>
    <cfRule type="cellIs" dxfId="1245" priority="137" operator="between">
      <formula>0.4</formula>
      <formula>0.59</formula>
    </cfRule>
    <cfRule type="cellIs" dxfId="1244" priority="138" operator="between">
      <formula>0</formula>
      <formula>0.39</formula>
    </cfRule>
  </conditionalFormatting>
  <conditionalFormatting sqref="BI85:BI87">
    <cfRule type="cellIs" dxfId="1243" priority="127" operator="between">
      <formula>0.8</formula>
      <formula>"MAS"</formula>
    </cfRule>
    <cfRule type="cellIs" dxfId="1242" priority="128" operator="between">
      <formula>0.7</formula>
      <formula>0.79</formula>
    </cfRule>
    <cfRule type="cellIs" dxfId="1241" priority="129" operator="between">
      <formula>0.6</formula>
      <formula>0.69</formula>
    </cfRule>
    <cfRule type="cellIs" dxfId="1240" priority="130" operator="between">
      <formula>0.6</formula>
      <formula>0.69</formula>
    </cfRule>
    <cfRule type="cellIs" dxfId="1239" priority="131" operator="between">
      <formula>0.4</formula>
      <formula>0.59</formula>
    </cfRule>
    <cfRule type="cellIs" dxfId="1238" priority="132" operator="between">
      <formula>0</formula>
      <formula>0.39</formula>
    </cfRule>
  </conditionalFormatting>
  <conditionalFormatting sqref="BI88:BI89">
    <cfRule type="cellIs" dxfId="1237" priority="121" operator="between">
      <formula>0.8</formula>
      <formula>"MAS"</formula>
    </cfRule>
    <cfRule type="cellIs" dxfId="1236" priority="122" operator="between">
      <formula>0.7</formula>
      <formula>0.79</formula>
    </cfRule>
    <cfRule type="cellIs" dxfId="1235" priority="123" operator="between">
      <formula>0.6</formula>
      <formula>0.69</formula>
    </cfRule>
    <cfRule type="cellIs" dxfId="1234" priority="124" operator="between">
      <formula>0.6</formula>
      <formula>0.69</formula>
    </cfRule>
    <cfRule type="cellIs" dxfId="1233" priority="125" operator="between">
      <formula>0.4</formula>
      <formula>0.59</formula>
    </cfRule>
    <cfRule type="cellIs" dxfId="1232" priority="126" operator="between">
      <formula>0</formula>
      <formula>0.39</formula>
    </cfRule>
  </conditionalFormatting>
  <conditionalFormatting sqref="BI90:BI92">
    <cfRule type="cellIs" dxfId="1231" priority="115" operator="between">
      <formula>0.8</formula>
      <formula>"MAS"</formula>
    </cfRule>
    <cfRule type="cellIs" dxfId="1230" priority="116" operator="between">
      <formula>0.7</formula>
      <formula>0.79</formula>
    </cfRule>
    <cfRule type="cellIs" dxfId="1229" priority="117" operator="between">
      <formula>0.6</formula>
      <formula>0.69</formula>
    </cfRule>
    <cfRule type="cellIs" dxfId="1228" priority="118" operator="between">
      <formula>0.6</formula>
      <formula>0.69</formula>
    </cfRule>
    <cfRule type="cellIs" dxfId="1227" priority="119" operator="between">
      <formula>0.4</formula>
      <formula>0.59</formula>
    </cfRule>
    <cfRule type="cellIs" dxfId="1226" priority="120" operator="between">
      <formula>0</formula>
      <formula>0.39</formula>
    </cfRule>
  </conditionalFormatting>
  <conditionalFormatting sqref="BI93:BI95">
    <cfRule type="cellIs" dxfId="1225" priority="109" operator="between">
      <formula>0.8</formula>
      <formula>"MAS"</formula>
    </cfRule>
    <cfRule type="cellIs" dxfId="1224" priority="110" operator="between">
      <formula>0.7</formula>
      <formula>0.79</formula>
    </cfRule>
    <cfRule type="cellIs" dxfId="1223" priority="111" operator="between">
      <formula>0.6</formula>
      <formula>0.69</formula>
    </cfRule>
    <cfRule type="cellIs" dxfId="1222" priority="112" operator="between">
      <formula>0.6</formula>
      <formula>0.69</formula>
    </cfRule>
    <cfRule type="cellIs" dxfId="1221" priority="113" operator="between">
      <formula>0.4</formula>
      <formula>0.59</formula>
    </cfRule>
    <cfRule type="cellIs" dxfId="1220" priority="114" operator="between">
      <formula>0</formula>
      <formula>0.39</formula>
    </cfRule>
  </conditionalFormatting>
  <conditionalFormatting sqref="BI96:BI97">
    <cfRule type="cellIs" dxfId="1219" priority="103" operator="between">
      <formula>0.8</formula>
      <formula>"MAS"</formula>
    </cfRule>
    <cfRule type="cellIs" dxfId="1218" priority="104" operator="between">
      <formula>0.7</formula>
      <formula>0.79</formula>
    </cfRule>
    <cfRule type="cellIs" dxfId="1217" priority="105" operator="between">
      <formula>0.6</formula>
      <formula>0.69</formula>
    </cfRule>
    <cfRule type="cellIs" dxfId="1216" priority="106" operator="between">
      <formula>0.6</formula>
      <formula>0.69</formula>
    </cfRule>
    <cfRule type="cellIs" dxfId="1215" priority="107" operator="between">
      <formula>0.4</formula>
      <formula>0.59</formula>
    </cfRule>
    <cfRule type="cellIs" dxfId="1214" priority="108" operator="between">
      <formula>0</formula>
      <formula>0.39</formula>
    </cfRule>
  </conditionalFormatting>
  <conditionalFormatting sqref="BI98:BI99">
    <cfRule type="cellIs" dxfId="1213" priority="97" operator="between">
      <formula>0.8</formula>
      <formula>"MAS"</formula>
    </cfRule>
    <cfRule type="cellIs" dxfId="1212" priority="98" operator="between">
      <formula>0.7</formula>
      <formula>0.79</formula>
    </cfRule>
    <cfRule type="cellIs" dxfId="1211" priority="99" operator="between">
      <formula>0.6</formula>
      <formula>0.69</formula>
    </cfRule>
    <cfRule type="cellIs" dxfId="1210" priority="100" operator="between">
      <formula>0.6</formula>
      <formula>0.69</formula>
    </cfRule>
    <cfRule type="cellIs" dxfId="1209" priority="101" operator="between">
      <formula>0.4</formula>
      <formula>0.59</formula>
    </cfRule>
    <cfRule type="cellIs" dxfId="1208" priority="102" operator="between">
      <formula>0</formula>
      <formula>0.39</formula>
    </cfRule>
  </conditionalFormatting>
  <conditionalFormatting sqref="BI100:BI101">
    <cfRule type="cellIs" dxfId="1207" priority="91" operator="between">
      <formula>0.8</formula>
      <formula>"MAS"</formula>
    </cfRule>
    <cfRule type="cellIs" dxfId="1206" priority="92" operator="between">
      <formula>0.7</formula>
      <formula>0.79</formula>
    </cfRule>
    <cfRule type="cellIs" dxfId="1205" priority="93" operator="between">
      <formula>0.6</formula>
      <formula>0.69</formula>
    </cfRule>
    <cfRule type="cellIs" dxfId="1204" priority="94" operator="between">
      <formula>0.6</formula>
      <formula>0.69</formula>
    </cfRule>
    <cfRule type="cellIs" dxfId="1203" priority="95" operator="between">
      <formula>0.4</formula>
      <formula>0.59</formula>
    </cfRule>
    <cfRule type="cellIs" dxfId="1202" priority="96" operator="between">
      <formula>0</formula>
      <formula>0.39</formula>
    </cfRule>
  </conditionalFormatting>
  <conditionalFormatting sqref="BI102:BI103">
    <cfRule type="cellIs" dxfId="1201" priority="85" operator="between">
      <formula>0.8</formula>
      <formula>"MAS"</formula>
    </cfRule>
    <cfRule type="cellIs" dxfId="1200" priority="86" operator="between">
      <formula>0.7</formula>
      <formula>0.79</formula>
    </cfRule>
    <cfRule type="cellIs" dxfId="1199" priority="87" operator="between">
      <formula>0.6</formula>
      <formula>0.69</formula>
    </cfRule>
    <cfRule type="cellIs" dxfId="1198" priority="88" operator="between">
      <formula>0.6</formula>
      <formula>0.69</formula>
    </cfRule>
    <cfRule type="cellIs" dxfId="1197" priority="89" operator="between">
      <formula>0.4</formula>
      <formula>0.59</formula>
    </cfRule>
    <cfRule type="cellIs" dxfId="1196" priority="90" operator="between">
      <formula>0</formula>
      <formula>0.39</formula>
    </cfRule>
  </conditionalFormatting>
  <conditionalFormatting sqref="BI104:BI106">
    <cfRule type="cellIs" dxfId="1195" priority="79" operator="between">
      <formula>0.8</formula>
      <formula>"MAS"</formula>
    </cfRule>
    <cfRule type="cellIs" dxfId="1194" priority="80" operator="between">
      <formula>0.7</formula>
      <formula>0.79</formula>
    </cfRule>
    <cfRule type="cellIs" dxfId="1193" priority="81" operator="between">
      <formula>0.6</formula>
      <formula>0.69</formula>
    </cfRule>
    <cfRule type="cellIs" dxfId="1192" priority="82" operator="between">
      <formula>0.6</formula>
      <formula>0.69</formula>
    </cfRule>
    <cfRule type="cellIs" dxfId="1191" priority="83" operator="between">
      <formula>0.4</formula>
      <formula>0.59</formula>
    </cfRule>
    <cfRule type="cellIs" dxfId="1190" priority="84" operator="between">
      <formula>0</formula>
      <formula>0.39</formula>
    </cfRule>
  </conditionalFormatting>
  <conditionalFormatting sqref="BI107">
    <cfRule type="cellIs" dxfId="1189" priority="73" operator="between">
      <formula>0.8</formula>
      <formula>"MAS"</formula>
    </cfRule>
    <cfRule type="cellIs" dxfId="1188" priority="74" operator="between">
      <formula>0.7</formula>
      <formula>0.79</formula>
    </cfRule>
    <cfRule type="cellIs" dxfId="1187" priority="75" operator="between">
      <formula>0.6</formula>
      <formula>0.69</formula>
    </cfRule>
    <cfRule type="cellIs" dxfId="1186" priority="76" operator="between">
      <formula>0.6</formula>
      <formula>0.69</formula>
    </cfRule>
    <cfRule type="cellIs" dxfId="1185" priority="77" operator="between">
      <formula>0.4</formula>
      <formula>0.59</formula>
    </cfRule>
    <cfRule type="cellIs" dxfId="1184" priority="78" operator="between">
      <formula>0</formula>
      <formula>0.39</formula>
    </cfRule>
  </conditionalFormatting>
  <conditionalFormatting sqref="BI109:BI111">
    <cfRule type="cellIs" dxfId="1183" priority="67" operator="between">
      <formula>0.8</formula>
      <formula>"MAS"</formula>
    </cfRule>
    <cfRule type="cellIs" dxfId="1182" priority="68" operator="between">
      <formula>0.7</formula>
      <formula>0.79</formula>
    </cfRule>
    <cfRule type="cellIs" dxfId="1181" priority="69" operator="between">
      <formula>0.6</formula>
      <formula>0.69</formula>
    </cfRule>
    <cfRule type="cellIs" dxfId="1180" priority="70" operator="between">
      <formula>0.6</formula>
      <formula>0.69</formula>
    </cfRule>
    <cfRule type="cellIs" dxfId="1179" priority="71" operator="between">
      <formula>0.4</formula>
      <formula>0.59</formula>
    </cfRule>
    <cfRule type="cellIs" dxfId="1178" priority="72" operator="between">
      <formula>0</formula>
      <formula>0.39</formula>
    </cfRule>
  </conditionalFormatting>
  <conditionalFormatting sqref="BI112">
    <cfRule type="cellIs" dxfId="1177" priority="61" operator="between">
      <formula>0.8</formula>
      <formula>"MAS"</formula>
    </cfRule>
    <cfRule type="cellIs" dxfId="1176" priority="62" operator="between">
      <formula>0.7</formula>
      <formula>0.79</formula>
    </cfRule>
    <cfRule type="cellIs" dxfId="1175" priority="63" operator="between">
      <formula>0.6</formula>
      <formula>0.69</formula>
    </cfRule>
    <cfRule type="cellIs" dxfId="1174" priority="64" operator="between">
      <formula>0.6</formula>
      <formula>0.69</formula>
    </cfRule>
    <cfRule type="cellIs" dxfId="1173" priority="65" operator="between">
      <formula>0.4</formula>
      <formula>0.59</formula>
    </cfRule>
    <cfRule type="cellIs" dxfId="1172" priority="66" operator="between">
      <formula>0</formula>
      <formula>0.39</formula>
    </cfRule>
  </conditionalFormatting>
  <conditionalFormatting sqref="BI113:BI115">
    <cfRule type="cellIs" dxfId="1171" priority="55" operator="between">
      <formula>0.8</formula>
      <formula>"MAS"</formula>
    </cfRule>
    <cfRule type="cellIs" dxfId="1170" priority="56" operator="between">
      <formula>0.7</formula>
      <formula>0.79</formula>
    </cfRule>
    <cfRule type="cellIs" dxfId="1169" priority="57" operator="between">
      <formula>0.6</formula>
      <formula>0.69</formula>
    </cfRule>
    <cfRule type="cellIs" dxfId="1168" priority="58" operator="between">
      <formula>0.6</formula>
      <formula>0.69</formula>
    </cfRule>
    <cfRule type="cellIs" dxfId="1167" priority="59" operator="between">
      <formula>0.4</formula>
      <formula>0.59</formula>
    </cfRule>
    <cfRule type="cellIs" dxfId="1166" priority="60" operator="between">
      <formula>0</formula>
      <formula>0.39</formula>
    </cfRule>
  </conditionalFormatting>
  <conditionalFormatting sqref="BI6">
    <cfRule type="cellIs" dxfId="1165" priority="49" operator="between">
      <formula>0.8</formula>
      <formula>"MAS"</formula>
    </cfRule>
    <cfRule type="cellIs" dxfId="1164" priority="50" operator="between">
      <formula>0.7</formula>
      <formula>0.79</formula>
    </cfRule>
    <cfRule type="cellIs" dxfId="1163" priority="51" operator="between">
      <formula>0.6</formula>
      <formula>0.69</formula>
    </cfRule>
    <cfRule type="cellIs" dxfId="1162" priority="52" operator="between">
      <formula>0.6</formula>
      <formula>0.69</formula>
    </cfRule>
    <cfRule type="cellIs" dxfId="1161" priority="53" operator="between">
      <formula>0.4</formula>
      <formula>0.59</formula>
    </cfRule>
    <cfRule type="cellIs" dxfId="1160" priority="54" operator="between">
      <formula>0</formula>
      <formula>0.39</formula>
    </cfRule>
  </conditionalFormatting>
  <conditionalFormatting sqref="BP32">
    <cfRule type="cellIs" dxfId="1159" priority="43" operator="between">
      <formula>0.8</formula>
      <formula>"MAS"</formula>
    </cfRule>
    <cfRule type="cellIs" dxfId="1158" priority="44" operator="between">
      <formula>0.7</formula>
      <formula>0.79</formula>
    </cfRule>
    <cfRule type="cellIs" dxfId="1157" priority="45" operator="between">
      <formula>0.6</formula>
      <formula>0.69</formula>
    </cfRule>
    <cfRule type="cellIs" dxfId="1156" priority="46" operator="between">
      <formula>0.6</formula>
      <formula>0.69</formula>
    </cfRule>
    <cfRule type="cellIs" dxfId="1155" priority="47" operator="between">
      <formula>0.4</formula>
      <formula>0.59</formula>
    </cfRule>
    <cfRule type="cellIs" dxfId="1154" priority="48" operator="between">
      <formula>0</formula>
      <formula>0.39</formula>
    </cfRule>
  </conditionalFormatting>
  <conditionalFormatting sqref="S5">
    <cfRule type="cellIs" dxfId="1153" priority="37" operator="between">
      <formula>0.8</formula>
      <formula>"MAS"</formula>
    </cfRule>
    <cfRule type="cellIs" dxfId="1152" priority="38" operator="between">
      <formula>0.7</formula>
      <formula>0.79</formula>
    </cfRule>
    <cfRule type="cellIs" dxfId="1151" priority="39" operator="between">
      <formula>0.6</formula>
      <formula>0.69</formula>
    </cfRule>
    <cfRule type="cellIs" dxfId="1150" priority="40" operator="between">
      <formula>0.6</formula>
      <formula>0.69</formula>
    </cfRule>
    <cfRule type="cellIs" dxfId="1149" priority="41" operator="between">
      <formula>0.4</formula>
      <formula>0.59</formula>
    </cfRule>
    <cfRule type="cellIs" dxfId="1148" priority="42" operator="between">
      <formula>0</formula>
      <formula>0.39</formula>
    </cfRule>
  </conditionalFormatting>
  <conditionalFormatting sqref="S9">
    <cfRule type="cellIs" dxfId="1147" priority="31" operator="between">
      <formula>0.8</formula>
      <formula>"MAS"</formula>
    </cfRule>
    <cfRule type="cellIs" dxfId="1146" priority="32" operator="between">
      <formula>0.7</formula>
      <formula>0.79</formula>
    </cfRule>
    <cfRule type="cellIs" dxfId="1145" priority="33" operator="between">
      <formula>0.6</formula>
      <formula>0.69</formula>
    </cfRule>
    <cfRule type="cellIs" dxfId="1144" priority="34" operator="between">
      <formula>0.6</formula>
      <formula>0.69</formula>
    </cfRule>
    <cfRule type="cellIs" dxfId="1143" priority="35" operator="between">
      <formula>0.4</formula>
      <formula>0.59</formula>
    </cfRule>
    <cfRule type="cellIs" dxfId="1142" priority="36" operator="between">
      <formula>0</formula>
      <formula>0.39</formula>
    </cfRule>
  </conditionalFormatting>
  <conditionalFormatting sqref="S11:S17">
    <cfRule type="cellIs" dxfId="1141" priority="25" operator="between">
      <formula>0.8</formula>
      <formula>"MAS"</formula>
    </cfRule>
    <cfRule type="cellIs" dxfId="1140" priority="26" operator="between">
      <formula>0.7</formula>
      <formula>0.79</formula>
    </cfRule>
    <cfRule type="cellIs" dxfId="1139" priority="27" operator="between">
      <formula>0.6</formula>
      <formula>0.69</formula>
    </cfRule>
    <cfRule type="cellIs" dxfId="1138" priority="28" operator="between">
      <formula>0.6</formula>
      <formula>0.69</formula>
    </cfRule>
    <cfRule type="cellIs" dxfId="1137" priority="29" operator="between">
      <formula>0.4</formula>
      <formula>0.59</formula>
    </cfRule>
    <cfRule type="cellIs" dxfId="1136" priority="30" operator="between">
      <formula>0</formula>
      <formula>0.39</formula>
    </cfRule>
  </conditionalFormatting>
  <conditionalFormatting sqref="S21:S27">
    <cfRule type="cellIs" dxfId="1135" priority="19" operator="between">
      <formula>0.8</formula>
      <formula>"MAS"</formula>
    </cfRule>
    <cfRule type="cellIs" dxfId="1134" priority="20" operator="between">
      <formula>0.7</formula>
      <formula>0.79</formula>
    </cfRule>
    <cfRule type="cellIs" dxfId="1133" priority="21" operator="between">
      <formula>0.6</formula>
      <formula>0.69</formula>
    </cfRule>
    <cfRule type="cellIs" dxfId="1132" priority="22" operator="between">
      <formula>0.6</formula>
      <formula>0.69</formula>
    </cfRule>
    <cfRule type="cellIs" dxfId="1131" priority="23" operator="between">
      <formula>0.4</formula>
      <formula>0.59</formula>
    </cfRule>
    <cfRule type="cellIs" dxfId="1130" priority="24" operator="between">
      <formula>0</formula>
      <formula>0.39</formula>
    </cfRule>
  </conditionalFormatting>
  <conditionalFormatting sqref="CA69">
    <cfRule type="cellIs" dxfId="1129" priority="13" operator="between">
      <formula>0.8</formula>
      <formula>"MAS"</formula>
    </cfRule>
    <cfRule type="cellIs" dxfId="1128" priority="14" operator="between">
      <formula>0.7</formula>
      <formula>0.79</formula>
    </cfRule>
    <cfRule type="cellIs" dxfId="1127" priority="15" operator="between">
      <formula>0.6</formula>
      <formula>0.69</formula>
    </cfRule>
    <cfRule type="cellIs" dxfId="1126" priority="16" operator="between">
      <formula>0.6</formula>
      <formula>0.69</formula>
    </cfRule>
    <cfRule type="cellIs" dxfId="1125" priority="17" operator="between">
      <formula>0.4</formula>
      <formula>0.59</formula>
    </cfRule>
    <cfRule type="cellIs" dxfId="1124" priority="18" operator="between">
      <formula>0</formula>
      <formula>0.39</formula>
    </cfRule>
  </conditionalFormatting>
  <conditionalFormatting sqref="CA79">
    <cfRule type="cellIs" dxfId="1123" priority="7" operator="between">
      <formula>0.8</formula>
      <formula>"MAS"</formula>
    </cfRule>
    <cfRule type="cellIs" dxfId="1122" priority="8" operator="between">
      <formula>0.7</formula>
      <formula>0.79</formula>
    </cfRule>
    <cfRule type="cellIs" dxfId="1121" priority="9" operator="between">
      <formula>0.6</formula>
      <formula>0.69</formula>
    </cfRule>
    <cfRule type="cellIs" dxfId="1120" priority="10" operator="between">
      <formula>0.6</formula>
      <formula>0.69</formula>
    </cfRule>
    <cfRule type="cellIs" dxfId="1119" priority="11" operator="between">
      <formula>0.4</formula>
      <formula>0.59</formula>
    </cfRule>
    <cfRule type="cellIs" dxfId="1118" priority="12" operator="between">
      <formula>0</formula>
      <formula>0.39</formula>
    </cfRule>
  </conditionalFormatting>
  <conditionalFormatting sqref="BX68">
    <cfRule type="cellIs" dxfId="1117" priority="1" operator="between">
      <formula>0.8</formula>
      <formula>"MAS"</formula>
    </cfRule>
    <cfRule type="cellIs" dxfId="1116" priority="2" operator="between">
      <formula>0.7</formula>
      <formula>0.79</formula>
    </cfRule>
    <cfRule type="cellIs" dxfId="1115" priority="3" operator="between">
      <formula>0.6</formula>
      <formula>0.69</formula>
    </cfRule>
    <cfRule type="cellIs" dxfId="1114" priority="4" operator="between">
      <formula>0.6</formula>
      <formula>0.69</formula>
    </cfRule>
    <cfRule type="cellIs" dxfId="1113" priority="5" operator="between">
      <formula>0.4</formula>
      <formula>0.59</formula>
    </cfRule>
    <cfRule type="cellIs" dxfId="1112" priority="6" operator="between">
      <formula>0</formula>
      <formula>0.39</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677"/>
  <sheetViews>
    <sheetView topLeftCell="B4" workbookViewId="0">
      <pane xSplit="3" topLeftCell="X1" activePane="topRight" state="frozen"/>
      <selection activeCell="B1" sqref="B1"/>
      <selection pane="topRight" activeCell="Y5" sqref="Y5"/>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16.140625" style="2" customWidth="1"/>
    <col min="7" max="7" width="15.85546875" style="2" customWidth="1"/>
    <col min="8" max="8" width="13.28515625" style="2" customWidth="1"/>
    <col min="9" max="9" width="15.140625" style="2" customWidth="1"/>
    <col min="10" max="10" width="11.28515625" style="641" customWidth="1"/>
    <col min="11" max="11" width="18.7109375" style="641" customWidth="1"/>
    <col min="12" max="12" width="16.42578125" style="641" customWidth="1"/>
    <col min="13" max="13" width="15.140625" style="641" customWidth="1"/>
    <col min="14" max="14" width="14.140625" style="641" customWidth="1"/>
    <col min="15" max="15" width="13.7109375" style="641" customWidth="1"/>
    <col min="16" max="16" width="10.85546875" style="641" customWidth="1"/>
    <col min="17" max="17" width="14.5703125" style="92" customWidth="1"/>
    <col min="18" max="18" width="21.28515625" style="92" customWidth="1"/>
    <col min="19" max="19" width="22.140625" style="92" customWidth="1"/>
    <col min="20" max="20" width="19.140625" style="92" customWidth="1"/>
    <col min="21" max="21" width="15.5703125" style="92" customWidth="1"/>
    <col min="22" max="22" width="14" style="92" customWidth="1"/>
    <col min="23" max="23" width="19.85546875" style="93" customWidth="1"/>
    <col min="24" max="24" width="12" style="92" customWidth="1"/>
    <col min="25" max="25" width="19.28515625" style="93" customWidth="1"/>
    <col min="26" max="26" width="13.85546875" style="92" customWidth="1"/>
    <col min="27" max="27" width="14.7109375" style="93" customWidth="1"/>
    <col min="28" max="28" width="10.42578125" style="92" customWidth="1"/>
    <col min="29" max="29" width="15" style="93" customWidth="1"/>
    <col min="30" max="30" width="62.28515625" style="430" customWidth="1"/>
    <col min="31" max="31" width="48" style="176" customWidth="1"/>
    <col min="32" max="32" width="70" style="176" customWidth="1"/>
    <col min="33" max="33" width="62.28515625" style="176" customWidth="1"/>
    <col min="34" max="34" width="51" style="176" customWidth="1"/>
    <col min="35" max="35" width="69.42578125" style="176" customWidth="1"/>
    <col min="36" max="36" width="45.7109375" style="176" customWidth="1"/>
    <col min="37" max="37" width="44" style="176" customWidth="1"/>
    <col min="38" max="38" width="86.7109375" style="176" customWidth="1"/>
    <col min="39" max="39" width="50.85546875" style="176" customWidth="1"/>
    <col min="40" max="40" width="49.140625" style="176" customWidth="1"/>
    <col min="41" max="16384" width="11.42578125" style="176"/>
  </cols>
  <sheetData>
    <row r="1" spans="1:40" ht="27.75" customHeight="1" x14ac:dyDescent="0.25">
      <c r="A1" s="643" t="s">
        <v>1468</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2"/>
      <c r="AE1" s="443"/>
      <c r="AF1" s="443"/>
    </row>
    <row r="2" spans="1:40" ht="51.75" customHeight="1" x14ac:dyDescent="0.25">
      <c r="A2" s="437" t="s">
        <v>0</v>
      </c>
      <c r="B2" s="437" t="s">
        <v>1</v>
      </c>
      <c r="C2" s="437" t="s">
        <v>2</v>
      </c>
      <c r="D2" s="437" t="s">
        <v>12</v>
      </c>
      <c r="E2" s="437" t="s">
        <v>1469</v>
      </c>
      <c r="F2" s="433" t="s">
        <v>4</v>
      </c>
      <c r="G2" s="433" t="s">
        <v>5</v>
      </c>
      <c r="H2" s="433" t="s">
        <v>6</v>
      </c>
      <c r="I2" s="433" t="s">
        <v>7</v>
      </c>
      <c r="J2" s="1336" t="s">
        <v>1470</v>
      </c>
      <c r="K2" s="1337"/>
      <c r="L2" s="1337"/>
      <c r="M2" s="1337"/>
      <c r="N2" s="1337"/>
      <c r="O2" s="1337"/>
      <c r="P2" s="1338"/>
      <c r="Q2" s="1339" t="s">
        <v>1471</v>
      </c>
      <c r="R2" s="1340"/>
      <c r="S2" s="1339" t="s">
        <v>1472</v>
      </c>
      <c r="T2" s="1340"/>
      <c r="U2" s="444" t="s">
        <v>281</v>
      </c>
      <c r="V2" s="1334" t="s">
        <v>703</v>
      </c>
      <c r="W2" s="1335"/>
      <c r="X2" s="1334" t="s">
        <v>704</v>
      </c>
      <c r="Y2" s="1335"/>
      <c r="Z2" s="1334" t="s">
        <v>705</v>
      </c>
      <c r="AA2" s="1335"/>
      <c r="AB2" s="1334" t="s">
        <v>706</v>
      </c>
      <c r="AC2" s="1335"/>
      <c r="AD2" s="445" t="s">
        <v>1473</v>
      </c>
      <c r="AE2" s="446" t="s">
        <v>1474</v>
      </c>
      <c r="AF2" s="445" t="s">
        <v>1475</v>
      </c>
      <c r="AG2" s="446" t="s">
        <v>1474</v>
      </c>
      <c r="AH2" s="446" t="s">
        <v>1476</v>
      </c>
      <c r="AI2" s="445" t="s">
        <v>1477</v>
      </c>
      <c r="AJ2" s="446" t="s">
        <v>1474</v>
      </c>
      <c r="AK2" s="446" t="s">
        <v>1476</v>
      </c>
      <c r="AL2" s="445" t="s">
        <v>1478</v>
      </c>
      <c r="AM2" s="446" t="s">
        <v>1474</v>
      </c>
      <c r="AN2" s="446" t="s">
        <v>1476</v>
      </c>
    </row>
    <row r="3" spans="1:40" ht="42" customHeight="1" x14ac:dyDescent="0.25">
      <c r="A3" s="437"/>
      <c r="B3" s="437"/>
      <c r="C3" s="437"/>
      <c r="D3" s="437"/>
      <c r="E3" s="437"/>
      <c r="F3" s="432"/>
      <c r="G3" s="432"/>
      <c r="H3" s="432"/>
      <c r="I3" s="432"/>
      <c r="J3" s="447" t="s">
        <v>1479</v>
      </c>
      <c r="K3" s="447" t="s">
        <v>1480</v>
      </c>
      <c r="L3" s="447" t="s">
        <v>1481</v>
      </c>
      <c r="M3" s="447" t="s">
        <v>1482</v>
      </c>
      <c r="N3" s="447" t="s">
        <v>1483</v>
      </c>
      <c r="O3" s="447" t="s">
        <v>1484</v>
      </c>
      <c r="P3" s="447" t="s">
        <v>1485</v>
      </c>
      <c r="Q3" s="437" t="s">
        <v>707</v>
      </c>
      <c r="R3" s="395" t="s">
        <v>700</v>
      </c>
      <c r="S3" s="437" t="s">
        <v>707</v>
      </c>
      <c r="T3" s="395" t="s">
        <v>700</v>
      </c>
      <c r="U3" s="448"/>
      <c r="V3" s="437" t="s">
        <v>701</v>
      </c>
      <c r="W3" s="395" t="s">
        <v>702</v>
      </c>
      <c r="X3" s="437" t="s">
        <v>701</v>
      </c>
      <c r="Y3" s="395" t="s">
        <v>702</v>
      </c>
      <c r="Z3" s="437" t="s">
        <v>701</v>
      </c>
      <c r="AA3" s="395" t="s">
        <v>702</v>
      </c>
      <c r="AB3" s="437" t="s">
        <v>701</v>
      </c>
      <c r="AC3" s="395" t="s">
        <v>702</v>
      </c>
      <c r="AD3" s="449"/>
      <c r="AE3" s="450"/>
      <c r="AF3" s="450"/>
      <c r="AG3" s="451"/>
      <c r="AH3" s="373"/>
      <c r="AI3" s="353"/>
      <c r="AJ3" s="353"/>
      <c r="AK3" s="353"/>
      <c r="AL3" s="353"/>
      <c r="AM3" s="353"/>
      <c r="AN3" s="353"/>
    </row>
    <row r="4" spans="1:40" ht="265.5" customHeight="1" x14ac:dyDescent="0.25">
      <c r="A4" s="452" t="s">
        <v>13</v>
      </c>
      <c r="B4" s="438" t="s">
        <v>14</v>
      </c>
      <c r="C4" s="438" t="s">
        <v>15</v>
      </c>
      <c r="D4" s="431">
        <v>1</v>
      </c>
      <c r="E4" s="453" t="s">
        <v>1486</v>
      </c>
      <c r="F4" s="431" t="s">
        <v>1487</v>
      </c>
      <c r="G4" s="431" t="s">
        <v>1103</v>
      </c>
      <c r="H4" s="431" t="s">
        <v>19</v>
      </c>
      <c r="I4" s="431" t="s">
        <v>1488</v>
      </c>
      <c r="J4" s="454"/>
      <c r="K4" s="455"/>
      <c r="L4" s="455"/>
      <c r="M4" s="455"/>
      <c r="N4" s="456"/>
      <c r="O4" s="455"/>
      <c r="P4" s="455"/>
      <c r="Q4" s="439">
        <v>3</v>
      </c>
      <c r="R4" s="439">
        <v>1</v>
      </c>
      <c r="S4" s="457"/>
      <c r="T4" s="458"/>
      <c r="U4" s="459">
        <f>(R4/Q4)*1</f>
        <v>0.33333333333333331</v>
      </c>
      <c r="V4" s="439">
        <v>1</v>
      </c>
      <c r="W4" s="458"/>
      <c r="X4" s="460">
        <v>0</v>
      </c>
      <c r="Y4" s="458">
        <v>0</v>
      </c>
      <c r="Z4" s="460"/>
      <c r="AA4" s="458"/>
      <c r="AB4" s="460"/>
      <c r="AC4" s="458"/>
      <c r="AD4" s="461" t="s">
        <v>1489</v>
      </c>
      <c r="AE4" s="462"/>
      <c r="AF4" s="463" t="s">
        <v>1490</v>
      </c>
      <c r="AG4" s="353" t="s">
        <v>1491</v>
      </c>
      <c r="AH4" s="464" t="s">
        <v>1492</v>
      </c>
      <c r="AI4" s="435" t="s">
        <v>1493</v>
      </c>
      <c r="AJ4" s="435" t="s">
        <v>1494</v>
      </c>
      <c r="AK4" s="353"/>
      <c r="AL4" s="460" t="s">
        <v>1495</v>
      </c>
      <c r="AM4" s="353" t="s">
        <v>1496</v>
      </c>
      <c r="AN4" s="353"/>
    </row>
    <row r="5" spans="1:40" ht="234" customHeight="1" x14ac:dyDescent="0.25">
      <c r="A5" s="452"/>
      <c r="B5" s="438"/>
      <c r="C5" s="438"/>
      <c r="D5" s="431">
        <v>2</v>
      </c>
      <c r="E5" s="438" t="s">
        <v>21</v>
      </c>
      <c r="F5" s="431" t="s">
        <v>22</v>
      </c>
      <c r="G5" s="431" t="s">
        <v>23</v>
      </c>
      <c r="H5" s="431" t="s">
        <v>24</v>
      </c>
      <c r="I5" s="431" t="s">
        <v>1497</v>
      </c>
      <c r="J5" s="466" t="s">
        <v>1498</v>
      </c>
      <c r="K5" s="466" t="s">
        <v>1499</v>
      </c>
      <c r="L5" s="466" t="s">
        <v>1500</v>
      </c>
      <c r="M5" s="353">
        <v>28.4</v>
      </c>
      <c r="N5" s="466" t="s">
        <v>1501</v>
      </c>
      <c r="O5" s="466" t="s">
        <v>1498</v>
      </c>
      <c r="P5" s="353">
        <v>6</v>
      </c>
      <c r="Q5" s="439">
        <v>4</v>
      </c>
      <c r="R5" s="467">
        <v>4</v>
      </c>
      <c r="S5" s="468">
        <v>20000000</v>
      </c>
      <c r="T5" s="463">
        <v>17596632</v>
      </c>
      <c r="U5" s="469">
        <f>(R5/Q5)*1</f>
        <v>1</v>
      </c>
      <c r="V5" s="439">
        <v>4</v>
      </c>
      <c r="W5" s="463">
        <f>1142307+1500000</f>
        <v>2642307</v>
      </c>
      <c r="X5" s="460">
        <v>7</v>
      </c>
      <c r="Y5" s="458">
        <v>14954325</v>
      </c>
      <c r="Z5" s="460"/>
      <c r="AA5" s="458">
        <v>85655000</v>
      </c>
      <c r="AB5" s="460"/>
      <c r="AC5" s="458"/>
      <c r="AD5" s="461" t="s">
        <v>1502</v>
      </c>
      <c r="AE5" s="470"/>
      <c r="AF5" s="460" t="s">
        <v>1503</v>
      </c>
      <c r="AG5" s="353" t="s">
        <v>1504</v>
      </c>
      <c r="AH5" s="464"/>
      <c r="AI5" s="435" t="s">
        <v>1505</v>
      </c>
      <c r="AJ5" s="435" t="s">
        <v>1506</v>
      </c>
      <c r="AK5" s="353"/>
      <c r="AL5" s="435" t="s">
        <v>1507</v>
      </c>
      <c r="AM5" s="435" t="s">
        <v>1508</v>
      </c>
      <c r="AN5" s="353"/>
    </row>
    <row r="6" spans="1:40" ht="94.5" customHeight="1" x14ac:dyDescent="0.25">
      <c r="A6" s="452"/>
      <c r="B6" s="438"/>
      <c r="C6" s="438"/>
      <c r="D6" s="471">
        <v>3</v>
      </c>
      <c r="E6" s="438" t="s">
        <v>1105</v>
      </c>
      <c r="F6" s="438" t="s">
        <v>27</v>
      </c>
      <c r="G6" s="438" t="s">
        <v>28</v>
      </c>
      <c r="H6" s="438" t="s">
        <v>1106</v>
      </c>
      <c r="I6" s="438" t="s">
        <v>1509</v>
      </c>
      <c r="J6" s="456"/>
      <c r="K6" s="456"/>
      <c r="L6" s="456"/>
      <c r="M6" s="456"/>
      <c r="N6" s="456"/>
      <c r="O6" s="456"/>
      <c r="P6" s="456"/>
      <c r="Q6" s="472">
        <v>1</v>
      </c>
      <c r="R6" s="472">
        <v>1</v>
      </c>
      <c r="S6" s="434">
        <v>0</v>
      </c>
      <c r="T6" s="473">
        <v>0</v>
      </c>
      <c r="U6" s="469">
        <v>1</v>
      </c>
      <c r="V6" s="439">
        <v>0</v>
      </c>
      <c r="W6" s="474">
        <v>0</v>
      </c>
      <c r="X6" s="460"/>
      <c r="Y6" s="458"/>
      <c r="Z6" s="460"/>
      <c r="AA6" s="458"/>
      <c r="AB6" s="460"/>
      <c r="AC6" s="458"/>
      <c r="AD6" s="461" t="s">
        <v>1510</v>
      </c>
      <c r="AE6" s="475"/>
      <c r="AF6" s="450" t="s">
        <v>1511</v>
      </c>
      <c r="AG6" s="353"/>
      <c r="AH6" s="464" t="s">
        <v>1512</v>
      </c>
      <c r="AI6" s="353"/>
      <c r="AJ6" s="353"/>
      <c r="AK6" s="353"/>
      <c r="AL6" s="460" t="s">
        <v>1513</v>
      </c>
      <c r="AM6" s="435" t="s">
        <v>1514</v>
      </c>
      <c r="AN6" s="353"/>
    </row>
    <row r="7" spans="1:40" ht="114" customHeight="1" x14ac:dyDescent="0.25">
      <c r="A7" s="452"/>
      <c r="B7" s="438"/>
      <c r="C7" s="438"/>
      <c r="D7" s="431">
        <v>4</v>
      </c>
      <c r="E7" s="438" t="s">
        <v>1109</v>
      </c>
      <c r="F7" s="438" t="s">
        <v>32</v>
      </c>
      <c r="G7" s="438" t="s">
        <v>33</v>
      </c>
      <c r="H7" s="438" t="s">
        <v>34</v>
      </c>
      <c r="I7" s="438" t="s">
        <v>1515</v>
      </c>
      <c r="J7" s="456" t="s">
        <v>1371</v>
      </c>
      <c r="K7" s="456" t="s">
        <v>1371</v>
      </c>
      <c r="L7" s="456" t="s">
        <v>1371</v>
      </c>
      <c r="M7" s="456" t="s">
        <v>1371</v>
      </c>
      <c r="N7" s="456" t="s">
        <v>1371</v>
      </c>
      <c r="O7" s="456" t="s">
        <v>1371</v>
      </c>
      <c r="P7" s="456" t="s">
        <v>1371</v>
      </c>
      <c r="Q7" s="434">
        <v>1</v>
      </c>
      <c r="R7" s="434">
        <v>0</v>
      </c>
      <c r="S7" s="434" t="s">
        <v>1079</v>
      </c>
      <c r="T7" s="473" t="s">
        <v>1079</v>
      </c>
      <c r="U7" s="469">
        <v>0</v>
      </c>
      <c r="V7" s="460">
        <v>0</v>
      </c>
      <c r="W7" s="458" t="s">
        <v>1079</v>
      </c>
      <c r="X7" s="460"/>
      <c r="Y7" s="458"/>
      <c r="Z7" s="460"/>
      <c r="AA7" s="458"/>
      <c r="AB7" s="460"/>
      <c r="AC7" s="458"/>
      <c r="AD7" s="461" t="s">
        <v>1516</v>
      </c>
      <c r="AE7" s="461"/>
      <c r="AF7" s="460" t="s">
        <v>1517</v>
      </c>
      <c r="AG7" s="435" t="s">
        <v>1518</v>
      </c>
      <c r="AH7" s="476" t="s">
        <v>1519</v>
      </c>
      <c r="AI7" s="353"/>
      <c r="AJ7" s="353"/>
      <c r="AK7" s="353"/>
      <c r="AL7" s="435" t="s">
        <v>1520</v>
      </c>
      <c r="AM7" s="353" t="s">
        <v>1504</v>
      </c>
      <c r="AN7" s="353"/>
    </row>
    <row r="8" spans="1:40" ht="150" x14ac:dyDescent="0.25">
      <c r="A8" s="452"/>
      <c r="B8" s="438"/>
      <c r="C8" s="438"/>
      <c r="D8" s="431">
        <v>5</v>
      </c>
      <c r="E8" s="438" t="s">
        <v>36</v>
      </c>
      <c r="F8" s="438" t="s">
        <v>37</v>
      </c>
      <c r="G8" s="438" t="s">
        <v>38</v>
      </c>
      <c r="H8" s="438" t="s">
        <v>1111</v>
      </c>
      <c r="I8" s="438" t="s">
        <v>1112</v>
      </c>
      <c r="J8" s="456" t="s">
        <v>1371</v>
      </c>
      <c r="K8" s="456" t="s">
        <v>1371</v>
      </c>
      <c r="L8" s="456" t="s">
        <v>1371</v>
      </c>
      <c r="M8" s="456" t="s">
        <v>1371</v>
      </c>
      <c r="N8" s="456" t="s">
        <v>1371</v>
      </c>
      <c r="O8" s="456" t="s">
        <v>1371</v>
      </c>
      <c r="P8" s="456" t="s">
        <v>1371</v>
      </c>
      <c r="Q8" s="472">
        <v>1</v>
      </c>
      <c r="R8" s="472">
        <v>2</v>
      </c>
      <c r="S8" s="434">
        <v>0</v>
      </c>
      <c r="T8" s="473">
        <v>0</v>
      </c>
      <c r="U8" s="469">
        <f t="shared" ref="U8:U19" si="0">(R8/Q8)*1</f>
        <v>2</v>
      </c>
      <c r="V8" s="439">
        <v>0</v>
      </c>
      <c r="W8" s="458">
        <v>0</v>
      </c>
      <c r="X8" s="460"/>
      <c r="Y8" s="458"/>
      <c r="Z8" s="460"/>
      <c r="AA8" s="458"/>
      <c r="AB8" s="460"/>
      <c r="AC8" s="458"/>
      <c r="AD8" s="461" t="s">
        <v>1510</v>
      </c>
      <c r="AE8" s="475"/>
      <c r="AF8" s="450" t="s">
        <v>1511</v>
      </c>
      <c r="AG8" s="353"/>
      <c r="AH8" s="464"/>
      <c r="AI8" s="353"/>
      <c r="AJ8" s="353"/>
      <c r="AK8" s="353"/>
      <c r="AL8" s="460" t="s">
        <v>2609</v>
      </c>
      <c r="AM8" s="435" t="s">
        <v>1521</v>
      </c>
      <c r="AN8" s="353"/>
    </row>
    <row r="9" spans="1:40" ht="102" x14ac:dyDescent="0.25">
      <c r="A9" s="452"/>
      <c r="B9" s="438"/>
      <c r="C9" s="438"/>
      <c r="D9" s="431">
        <v>6</v>
      </c>
      <c r="E9" s="438" t="s">
        <v>41</v>
      </c>
      <c r="F9" s="438" t="s">
        <v>1114</v>
      </c>
      <c r="G9" s="438" t="s">
        <v>1522</v>
      </c>
      <c r="H9" s="438" t="s">
        <v>44</v>
      </c>
      <c r="I9" s="438" t="s">
        <v>1523</v>
      </c>
      <c r="J9" s="456" t="s">
        <v>1371</v>
      </c>
      <c r="K9" s="456" t="s">
        <v>1371</v>
      </c>
      <c r="L9" s="456" t="s">
        <v>1371</v>
      </c>
      <c r="M9" s="456" t="s">
        <v>1371</v>
      </c>
      <c r="N9" s="456" t="s">
        <v>1371</v>
      </c>
      <c r="O9" s="456" t="s">
        <v>1371</v>
      </c>
      <c r="P9" s="456" t="s">
        <v>1371</v>
      </c>
      <c r="Q9" s="472">
        <v>2</v>
      </c>
      <c r="R9" s="477">
        <v>2</v>
      </c>
      <c r="S9" s="178">
        <v>0</v>
      </c>
      <c r="T9" s="174">
        <v>0</v>
      </c>
      <c r="U9" s="469">
        <f t="shared" si="0"/>
        <v>1</v>
      </c>
      <c r="V9" s="439">
        <v>0</v>
      </c>
      <c r="W9" s="174">
        <v>0</v>
      </c>
      <c r="X9" s="460"/>
      <c r="Y9" s="458"/>
      <c r="Z9" s="460"/>
      <c r="AA9" s="458"/>
      <c r="AB9" s="460"/>
      <c r="AC9" s="458"/>
      <c r="AD9" s="461" t="s">
        <v>1524</v>
      </c>
      <c r="AE9" s="461"/>
      <c r="AF9" s="460" t="s">
        <v>1511</v>
      </c>
      <c r="AG9" s="353"/>
      <c r="AH9" s="464"/>
      <c r="AI9" s="353"/>
      <c r="AJ9" s="353"/>
      <c r="AK9" s="353"/>
      <c r="AL9" s="435" t="s">
        <v>1525</v>
      </c>
      <c r="AM9" s="435" t="s">
        <v>1514</v>
      </c>
      <c r="AN9" s="353"/>
    </row>
    <row r="10" spans="1:40" ht="253.5" customHeight="1" x14ac:dyDescent="0.25">
      <c r="A10" s="452"/>
      <c r="B10" s="438"/>
      <c r="C10" s="438"/>
      <c r="D10" s="431">
        <v>7</v>
      </c>
      <c r="E10" s="438" t="s">
        <v>46</v>
      </c>
      <c r="F10" s="438" t="s">
        <v>47</v>
      </c>
      <c r="G10" s="438" t="s">
        <v>48</v>
      </c>
      <c r="H10" s="438" t="s">
        <v>19</v>
      </c>
      <c r="I10" s="438" t="s">
        <v>1116</v>
      </c>
      <c r="J10" s="435" t="s">
        <v>1526</v>
      </c>
      <c r="K10" s="478" t="s">
        <v>1527</v>
      </c>
      <c r="L10" s="478">
        <v>2301030</v>
      </c>
      <c r="M10" s="478" t="s">
        <v>1528</v>
      </c>
      <c r="N10" s="478" t="s">
        <v>1529</v>
      </c>
      <c r="O10" s="186"/>
      <c r="P10" s="478">
        <v>17000</v>
      </c>
      <c r="Q10" s="434">
        <v>4</v>
      </c>
      <c r="R10" s="434">
        <v>4</v>
      </c>
      <c r="S10" s="473">
        <v>46160000</v>
      </c>
      <c r="T10" s="473">
        <v>8655000</v>
      </c>
      <c r="U10" s="479">
        <f t="shared" si="0"/>
        <v>1</v>
      </c>
      <c r="V10" s="460">
        <v>1</v>
      </c>
      <c r="W10" s="473">
        <v>8655000</v>
      </c>
      <c r="X10" s="460">
        <v>1</v>
      </c>
      <c r="Y10" s="458">
        <v>25965000</v>
      </c>
      <c r="Z10" s="460">
        <v>1</v>
      </c>
      <c r="AA10" s="458">
        <v>221880434</v>
      </c>
      <c r="AB10" s="460">
        <v>1</v>
      </c>
      <c r="AC10" s="458">
        <v>246752401</v>
      </c>
      <c r="AD10" s="461" t="s">
        <v>1530</v>
      </c>
      <c r="AE10" s="353" t="s">
        <v>1531</v>
      </c>
      <c r="AF10" s="463" t="s">
        <v>1532</v>
      </c>
      <c r="AG10" s="353" t="s">
        <v>1531</v>
      </c>
      <c r="AH10" s="464"/>
      <c r="AI10" s="435" t="s">
        <v>1533</v>
      </c>
      <c r="AJ10" s="353" t="s">
        <v>1534</v>
      </c>
      <c r="AK10" s="353"/>
      <c r="AL10" s="460" t="s">
        <v>1535</v>
      </c>
      <c r="AM10" s="435" t="s">
        <v>1536</v>
      </c>
      <c r="AN10" s="353"/>
    </row>
    <row r="11" spans="1:40" ht="354" customHeight="1" x14ac:dyDescent="0.25">
      <c r="A11" s="452"/>
      <c r="B11" s="438"/>
      <c r="C11" s="438" t="s">
        <v>1117</v>
      </c>
      <c r="D11" s="471">
        <v>8</v>
      </c>
      <c r="E11" s="438" t="s">
        <v>51</v>
      </c>
      <c r="F11" s="438" t="s">
        <v>52</v>
      </c>
      <c r="G11" s="438" t="s">
        <v>53</v>
      </c>
      <c r="H11" s="438" t="s">
        <v>54</v>
      </c>
      <c r="I11" s="438" t="s">
        <v>1537</v>
      </c>
      <c r="J11" s="438"/>
      <c r="K11" s="438" t="s">
        <v>1538</v>
      </c>
      <c r="L11" s="438">
        <v>2</v>
      </c>
      <c r="M11" s="480" t="s">
        <v>1539</v>
      </c>
      <c r="N11" s="438"/>
      <c r="O11" s="480" t="s">
        <v>1540</v>
      </c>
      <c r="P11" s="438"/>
      <c r="Q11" s="472">
        <v>4</v>
      </c>
      <c r="R11" s="477">
        <v>5</v>
      </c>
      <c r="S11" s="481">
        <v>226000000</v>
      </c>
      <c r="T11" s="481">
        <v>8655000</v>
      </c>
      <c r="U11" s="479">
        <f t="shared" si="0"/>
        <v>1.25</v>
      </c>
      <c r="V11" s="439">
        <v>0</v>
      </c>
      <c r="W11" s="481">
        <v>8655000</v>
      </c>
      <c r="X11" s="460"/>
      <c r="Y11" s="458"/>
      <c r="Z11" s="460"/>
      <c r="AA11" s="458"/>
      <c r="AB11" s="460"/>
      <c r="AC11" s="458">
        <v>126750000</v>
      </c>
      <c r="AD11" s="461" t="s">
        <v>1541</v>
      </c>
      <c r="AE11" s="482"/>
      <c r="AF11" s="483" t="s">
        <v>1542</v>
      </c>
      <c r="AG11" s="353"/>
      <c r="AH11" s="464"/>
      <c r="AI11" s="353"/>
      <c r="AJ11" s="353"/>
      <c r="AK11" s="353"/>
      <c r="AL11" s="696" t="s">
        <v>2612</v>
      </c>
      <c r="AM11" s="353" t="s">
        <v>1543</v>
      </c>
      <c r="AN11" s="353"/>
    </row>
    <row r="12" spans="1:40" ht="140.25" customHeight="1" x14ac:dyDescent="0.25">
      <c r="A12" s="452"/>
      <c r="B12" s="438"/>
      <c r="C12" s="438"/>
      <c r="D12" s="471">
        <v>9</v>
      </c>
      <c r="E12" s="438" t="s">
        <v>1119</v>
      </c>
      <c r="F12" s="438" t="s">
        <v>1120</v>
      </c>
      <c r="G12" s="438" t="s">
        <v>1121</v>
      </c>
      <c r="H12" s="438" t="s">
        <v>59</v>
      </c>
      <c r="I12" s="438" t="s">
        <v>1537</v>
      </c>
      <c r="J12" s="484"/>
      <c r="K12" s="438" t="s">
        <v>1538</v>
      </c>
      <c r="L12" s="438">
        <v>2</v>
      </c>
      <c r="M12" s="480" t="s">
        <v>1544</v>
      </c>
      <c r="N12" s="438"/>
      <c r="O12" s="480" t="s">
        <v>1545</v>
      </c>
      <c r="P12" s="438"/>
      <c r="Q12" s="472">
        <v>4</v>
      </c>
      <c r="R12" s="477">
        <v>16</v>
      </c>
      <c r="S12" s="485">
        <v>123000000</v>
      </c>
      <c r="T12" s="166"/>
      <c r="U12" s="479">
        <f t="shared" si="0"/>
        <v>4</v>
      </c>
      <c r="V12" s="439">
        <v>0</v>
      </c>
      <c r="W12" s="166"/>
      <c r="X12" s="460"/>
      <c r="Y12" s="458"/>
      <c r="Z12" s="460"/>
      <c r="AA12" s="458"/>
      <c r="AB12" s="460">
        <v>16</v>
      </c>
      <c r="AC12" s="458">
        <v>123000000</v>
      </c>
      <c r="AD12" s="486" t="s">
        <v>1546</v>
      </c>
      <c r="AE12" s="461" t="s">
        <v>1547</v>
      </c>
      <c r="AF12" s="450" t="s">
        <v>1511</v>
      </c>
      <c r="AG12" s="353"/>
      <c r="AH12" s="464"/>
      <c r="AI12" s="435" t="s">
        <v>1548</v>
      </c>
      <c r="AJ12" s="435" t="s">
        <v>1549</v>
      </c>
      <c r="AK12" s="353"/>
      <c r="AL12" s="435" t="s">
        <v>2614</v>
      </c>
      <c r="AM12" s="353" t="s">
        <v>1543</v>
      </c>
      <c r="AN12" s="353"/>
    </row>
    <row r="13" spans="1:40" ht="276" customHeight="1" x14ac:dyDescent="0.25">
      <c r="A13" s="452"/>
      <c r="B13" s="438"/>
      <c r="C13" s="438"/>
      <c r="D13" s="471">
        <v>10</v>
      </c>
      <c r="E13" s="438" t="s">
        <v>1550</v>
      </c>
      <c r="F13" s="438" t="s">
        <v>61</v>
      </c>
      <c r="G13" s="438" t="s">
        <v>62</v>
      </c>
      <c r="H13" s="438" t="s">
        <v>63</v>
      </c>
      <c r="I13" s="438" t="s">
        <v>1537</v>
      </c>
      <c r="J13" s="484"/>
      <c r="K13" s="438" t="s">
        <v>1538</v>
      </c>
      <c r="L13" s="438">
        <v>2</v>
      </c>
      <c r="M13" s="438" t="s">
        <v>1551</v>
      </c>
      <c r="N13" s="438">
        <v>170201700</v>
      </c>
      <c r="O13" s="438" t="s">
        <v>1552</v>
      </c>
      <c r="P13" s="438">
        <v>2500</v>
      </c>
      <c r="Q13" s="434">
        <v>2</v>
      </c>
      <c r="R13" s="434">
        <v>4</v>
      </c>
      <c r="S13" s="487">
        <v>130000000</v>
      </c>
      <c r="T13" s="473">
        <v>0</v>
      </c>
      <c r="U13" s="479">
        <f t="shared" si="0"/>
        <v>2</v>
      </c>
      <c r="V13" s="460">
        <v>0</v>
      </c>
      <c r="W13" s="458">
        <v>0</v>
      </c>
      <c r="X13" s="460" t="s">
        <v>1553</v>
      </c>
      <c r="Y13" s="458"/>
      <c r="Z13" s="460">
        <v>1</v>
      </c>
      <c r="AA13" s="458"/>
      <c r="AB13" s="460">
        <v>1</v>
      </c>
      <c r="AC13" s="458">
        <v>88229666</v>
      </c>
      <c r="AD13" s="486" t="s">
        <v>1546</v>
      </c>
      <c r="AE13" s="461" t="s">
        <v>1554</v>
      </c>
      <c r="AF13" s="460" t="s">
        <v>1555</v>
      </c>
      <c r="AG13" s="353" t="s">
        <v>1556</v>
      </c>
      <c r="AH13" s="476" t="s">
        <v>1557</v>
      </c>
      <c r="AI13" s="435" t="s">
        <v>1558</v>
      </c>
      <c r="AJ13" s="435" t="s">
        <v>1559</v>
      </c>
      <c r="AK13" s="353"/>
      <c r="AL13" s="435" t="s">
        <v>1560</v>
      </c>
      <c r="AM13" s="353" t="s">
        <v>1543</v>
      </c>
      <c r="AN13" s="353"/>
    </row>
    <row r="14" spans="1:40" ht="152.25" customHeight="1" x14ac:dyDescent="0.25">
      <c r="A14" s="452"/>
      <c r="B14" s="438"/>
      <c r="C14" s="438" t="s">
        <v>1117</v>
      </c>
      <c r="D14" s="471">
        <v>11</v>
      </c>
      <c r="E14" s="438" t="s">
        <v>1561</v>
      </c>
      <c r="F14" s="438" t="s">
        <v>1562</v>
      </c>
      <c r="G14" s="438" t="s">
        <v>66</v>
      </c>
      <c r="H14" s="438" t="s">
        <v>67</v>
      </c>
      <c r="I14" s="438" t="s">
        <v>1563</v>
      </c>
      <c r="J14" s="438"/>
      <c r="K14" s="438" t="s">
        <v>1538</v>
      </c>
      <c r="L14" s="438">
        <v>2</v>
      </c>
      <c r="M14" s="438" t="s">
        <v>1551</v>
      </c>
      <c r="N14" s="438">
        <v>170201700</v>
      </c>
      <c r="O14" s="438" t="s">
        <v>1552</v>
      </c>
      <c r="P14" s="438">
        <v>2500</v>
      </c>
      <c r="Q14" s="472">
        <v>465</v>
      </c>
      <c r="R14" s="477">
        <v>655</v>
      </c>
      <c r="S14" s="178">
        <v>0</v>
      </c>
      <c r="T14" s="174">
        <v>0</v>
      </c>
      <c r="U14" s="479">
        <f t="shared" si="0"/>
        <v>1.4086021505376345</v>
      </c>
      <c r="V14" s="439">
        <v>0</v>
      </c>
      <c r="W14" s="174">
        <v>0</v>
      </c>
      <c r="X14" s="460"/>
      <c r="Y14" s="458"/>
      <c r="Z14" s="460">
        <v>0</v>
      </c>
      <c r="AA14" s="458"/>
      <c r="AB14" s="460"/>
      <c r="AC14" s="458">
        <v>22000000</v>
      </c>
      <c r="AD14" s="486" t="s">
        <v>1546</v>
      </c>
      <c r="AE14" s="461" t="s">
        <v>1554</v>
      </c>
      <c r="AF14" s="450" t="s">
        <v>1511</v>
      </c>
      <c r="AG14" s="353"/>
      <c r="AH14" s="464"/>
      <c r="AI14" s="435" t="s">
        <v>1564</v>
      </c>
      <c r="AJ14" s="353" t="s">
        <v>1543</v>
      </c>
      <c r="AK14" s="353"/>
      <c r="AL14" s="460" t="s">
        <v>1565</v>
      </c>
      <c r="AM14" s="353" t="s">
        <v>1543</v>
      </c>
      <c r="AN14" s="353"/>
    </row>
    <row r="15" spans="1:40" ht="179.25" customHeight="1" x14ac:dyDescent="0.25">
      <c r="A15" s="452"/>
      <c r="B15" s="438"/>
      <c r="C15" s="438"/>
      <c r="D15" s="471">
        <v>12</v>
      </c>
      <c r="E15" s="438" t="s">
        <v>1128</v>
      </c>
      <c r="F15" s="438" t="s">
        <v>1129</v>
      </c>
      <c r="G15" s="438" t="s">
        <v>71</v>
      </c>
      <c r="H15" s="438" t="s">
        <v>72</v>
      </c>
      <c r="I15" s="438" t="s">
        <v>1566</v>
      </c>
      <c r="J15" s="488"/>
      <c r="K15" s="438" t="s">
        <v>1538</v>
      </c>
      <c r="L15" s="438">
        <v>2</v>
      </c>
      <c r="M15" s="438" t="s">
        <v>1551</v>
      </c>
      <c r="N15" s="438">
        <v>170201700</v>
      </c>
      <c r="O15" s="438" t="s">
        <v>1552</v>
      </c>
      <c r="P15" s="438">
        <v>2500</v>
      </c>
      <c r="Q15" s="434">
        <v>80</v>
      </c>
      <c r="R15" s="434">
        <v>154</v>
      </c>
      <c r="S15" s="489">
        <v>130000000</v>
      </c>
      <c r="T15" s="398">
        <v>0</v>
      </c>
      <c r="U15" s="479">
        <f t="shared" si="0"/>
        <v>1.925</v>
      </c>
      <c r="V15" s="460"/>
      <c r="W15" s="490">
        <v>0</v>
      </c>
      <c r="X15" s="460"/>
      <c r="Y15" s="458"/>
      <c r="Z15" s="460"/>
      <c r="AA15" s="458">
        <v>300000000</v>
      </c>
      <c r="AB15" s="460"/>
      <c r="AC15" s="458">
        <v>300000000</v>
      </c>
      <c r="AD15" s="486" t="s">
        <v>1546</v>
      </c>
      <c r="AE15" s="461" t="s">
        <v>1554</v>
      </c>
      <c r="AF15" s="450" t="s">
        <v>1511</v>
      </c>
      <c r="AG15" s="353"/>
      <c r="AH15" s="464"/>
      <c r="AI15" s="435" t="s">
        <v>1567</v>
      </c>
      <c r="AJ15" s="353" t="s">
        <v>1568</v>
      </c>
      <c r="AK15" s="353"/>
      <c r="AL15" s="465" t="s">
        <v>1569</v>
      </c>
      <c r="AM15" s="353" t="s">
        <v>1543</v>
      </c>
      <c r="AN15" s="353"/>
    </row>
    <row r="16" spans="1:40" ht="123" customHeight="1" x14ac:dyDescent="0.25">
      <c r="A16" s="452"/>
      <c r="B16" s="438"/>
      <c r="C16" s="438"/>
      <c r="D16" s="471">
        <v>13</v>
      </c>
      <c r="E16" s="438" t="s">
        <v>1131</v>
      </c>
      <c r="F16" s="438" t="s">
        <v>288</v>
      </c>
      <c r="G16" s="438" t="s">
        <v>1132</v>
      </c>
      <c r="H16" s="438" t="s">
        <v>74</v>
      </c>
      <c r="I16" s="438" t="s">
        <v>1570</v>
      </c>
      <c r="J16" s="488"/>
      <c r="K16" s="438" t="s">
        <v>1538</v>
      </c>
      <c r="L16" s="438">
        <v>2</v>
      </c>
      <c r="M16" s="438" t="s">
        <v>1551</v>
      </c>
      <c r="N16" s="438">
        <v>170201700</v>
      </c>
      <c r="O16" s="438" t="s">
        <v>1552</v>
      </c>
      <c r="P16" s="438">
        <v>2500</v>
      </c>
      <c r="Q16" s="491">
        <v>465</v>
      </c>
      <c r="R16" s="477">
        <v>25</v>
      </c>
      <c r="S16" s="489">
        <v>130000000</v>
      </c>
      <c r="T16" s="166">
        <v>0</v>
      </c>
      <c r="U16" s="479">
        <f t="shared" si="0"/>
        <v>5.3763440860215055E-2</v>
      </c>
      <c r="V16" s="492">
        <v>0</v>
      </c>
      <c r="W16" s="166">
        <v>0</v>
      </c>
      <c r="X16" s="460"/>
      <c r="Y16" s="458"/>
      <c r="Z16" s="460">
        <v>0</v>
      </c>
      <c r="AA16" s="458">
        <v>7420000</v>
      </c>
      <c r="AB16" s="460"/>
      <c r="AC16" s="458">
        <v>7420000</v>
      </c>
      <c r="AD16" s="486" t="s">
        <v>1546</v>
      </c>
      <c r="AE16" s="461" t="s">
        <v>1554</v>
      </c>
      <c r="AF16" s="450" t="s">
        <v>1571</v>
      </c>
      <c r="AG16" s="353"/>
      <c r="AH16" s="464"/>
      <c r="AI16" s="435" t="s">
        <v>1572</v>
      </c>
      <c r="AJ16" s="353" t="s">
        <v>1543</v>
      </c>
      <c r="AK16" s="353"/>
      <c r="AL16" s="435" t="s">
        <v>1573</v>
      </c>
      <c r="AM16" s="353" t="s">
        <v>1574</v>
      </c>
      <c r="AN16" s="493"/>
    </row>
    <row r="17" spans="1:40" ht="143.25" customHeight="1" x14ac:dyDescent="0.25">
      <c r="A17" s="452"/>
      <c r="B17" s="438"/>
      <c r="C17" s="438"/>
      <c r="D17" s="471">
        <v>14</v>
      </c>
      <c r="E17" s="438" t="s">
        <v>75</v>
      </c>
      <c r="F17" s="438" t="s">
        <v>76</v>
      </c>
      <c r="G17" s="438" t="s">
        <v>1136</v>
      </c>
      <c r="H17" s="438" t="s">
        <v>78</v>
      </c>
      <c r="I17" s="438" t="s">
        <v>1575</v>
      </c>
      <c r="J17" s="484"/>
      <c r="K17" s="438" t="s">
        <v>1538</v>
      </c>
      <c r="L17" s="438">
        <v>2</v>
      </c>
      <c r="M17" s="438" t="s">
        <v>1551</v>
      </c>
      <c r="N17" s="438">
        <v>170201700</v>
      </c>
      <c r="O17" s="438" t="s">
        <v>1552</v>
      </c>
      <c r="P17" s="438">
        <v>2500</v>
      </c>
      <c r="Q17" s="472">
        <v>0</v>
      </c>
      <c r="R17" s="477">
        <v>0</v>
      </c>
      <c r="S17" s="489">
        <v>130000000</v>
      </c>
      <c r="T17" s="174">
        <v>0</v>
      </c>
      <c r="U17" s="479">
        <v>0</v>
      </c>
      <c r="V17" s="439">
        <v>0</v>
      </c>
      <c r="W17" s="174">
        <v>0</v>
      </c>
      <c r="X17" s="460"/>
      <c r="Y17" s="458"/>
      <c r="Z17" s="460"/>
      <c r="AA17" s="458">
        <v>300000000</v>
      </c>
      <c r="AB17" s="460"/>
      <c r="AC17" s="458">
        <v>300000000</v>
      </c>
      <c r="AD17" s="486" t="s">
        <v>1546</v>
      </c>
      <c r="AE17" s="461" t="s">
        <v>1554</v>
      </c>
      <c r="AF17" s="450" t="s">
        <v>1511</v>
      </c>
      <c r="AG17" s="353"/>
      <c r="AH17" s="476" t="s">
        <v>1576</v>
      </c>
      <c r="AI17" s="435" t="s">
        <v>1567</v>
      </c>
      <c r="AJ17" s="353" t="s">
        <v>1543</v>
      </c>
      <c r="AK17" s="353"/>
      <c r="AL17" s="465" t="s">
        <v>1577</v>
      </c>
      <c r="AM17" s="353" t="s">
        <v>1543</v>
      </c>
      <c r="AN17" s="493"/>
    </row>
    <row r="18" spans="1:40" ht="171.75" customHeight="1" x14ac:dyDescent="0.25">
      <c r="A18" s="452"/>
      <c r="B18" s="438"/>
      <c r="C18" s="438" t="s">
        <v>79</v>
      </c>
      <c r="D18" s="471">
        <v>15</v>
      </c>
      <c r="E18" s="438" t="s">
        <v>80</v>
      </c>
      <c r="F18" s="438" t="s">
        <v>81</v>
      </c>
      <c r="G18" s="438" t="s">
        <v>1137</v>
      </c>
      <c r="H18" s="438" t="s">
        <v>83</v>
      </c>
      <c r="I18" s="438" t="s">
        <v>1578</v>
      </c>
      <c r="J18" s="466" t="s">
        <v>1579</v>
      </c>
      <c r="K18" s="494" t="s">
        <v>1580</v>
      </c>
      <c r="L18" s="353">
        <v>28.2</v>
      </c>
      <c r="M18" s="494" t="s">
        <v>1581</v>
      </c>
      <c r="N18" s="466" t="s">
        <v>1582</v>
      </c>
      <c r="O18" s="456"/>
      <c r="P18" s="353">
        <v>3</v>
      </c>
      <c r="Q18" s="472">
        <v>3</v>
      </c>
      <c r="R18" s="495">
        <v>1</v>
      </c>
      <c r="S18" s="434">
        <v>0</v>
      </c>
      <c r="T18" s="496">
        <v>1923000</v>
      </c>
      <c r="U18" s="479">
        <v>1</v>
      </c>
      <c r="V18" s="497">
        <v>1</v>
      </c>
      <c r="W18" s="496">
        <v>1923000</v>
      </c>
      <c r="X18" s="460"/>
      <c r="Y18" s="458"/>
      <c r="Z18" s="460">
        <v>3</v>
      </c>
      <c r="AA18" s="458"/>
      <c r="AB18" s="460"/>
      <c r="AC18" s="458"/>
      <c r="AD18" s="486" t="s">
        <v>1583</v>
      </c>
      <c r="AE18" s="498" t="s">
        <v>1584</v>
      </c>
      <c r="AF18" s="450" t="s">
        <v>1511</v>
      </c>
      <c r="AG18" s="353"/>
      <c r="AH18" s="464"/>
      <c r="AI18" s="353"/>
      <c r="AJ18" s="353"/>
      <c r="AK18" s="353"/>
      <c r="AL18" s="465" t="s">
        <v>1585</v>
      </c>
      <c r="AM18" s="435" t="s">
        <v>1586</v>
      </c>
      <c r="AN18" s="353"/>
    </row>
    <row r="19" spans="1:40" ht="336.75" customHeight="1" x14ac:dyDescent="0.25">
      <c r="A19" s="452"/>
      <c r="B19" s="438"/>
      <c r="C19" s="438"/>
      <c r="D19" s="471">
        <v>16</v>
      </c>
      <c r="E19" s="438" t="s">
        <v>85</v>
      </c>
      <c r="F19" s="438" t="s">
        <v>86</v>
      </c>
      <c r="G19" s="438" t="s">
        <v>291</v>
      </c>
      <c r="H19" s="438" t="s">
        <v>87</v>
      </c>
      <c r="I19" s="438" t="s">
        <v>1587</v>
      </c>
      <c r="J19" s="499"/>
      <c r="K19" s="500"/>
      <c r="L19" s="500"/>
      <c r="M19" s="500"/>
      <c r="N19" s="500"/>
      <c r="O19" s="500"/>
      <c r="P19" s="500"/>
      <c r="Q19" s="472">
        <v>1</v>
      </c>
      <c r="R19" s="495">
        <v>1</v>
      </c>
      <c r="S19" s="434"/>
      <c r="T19" s="501"/>
      <c r="U19" s="479">
        <f t="shared" si="0"/>
        <v>1</v>
      </c>
      <c r="V19" s="497"/>
      <c r="W19" s="502"/>
      <c r="X19" s="460" t="s">
        <v>1588</v>
      </c>
      <c r="Y19" s="458"/>
      <c r="Z19" s="460"/>
      <c r="AA19" s="458"/>
      <c r="AB19" s="460"/>
      <c r="AC19" s="458"/>
      <c r="AD19" s="461" t="s">
        <v>1589</v>
      </c>
      <c r="AE19" s="498" t="s">
        <v>1590</v>
      </c>
      <c r="AF19" s="460" t="s">
        <v>1591</v>
      </c>
      <c r="AG19" s="353" t="s">
        <v>1592</v>
      </c>
      <c r="AH19" s="476" t="s">
        <v>1593</v>
      </c>
      <c r="AI19" s="503" t="s">
        <v>1594</v>
      </c>
      <c r="AJ19" s="503" t="s">
        <v>1595</v>
      </c>
      <c r="AK19" s="353"/>
      <c r="AL19" s="435" t="s">
        <v>1596</v>
      </c>
      <c r="AM19" s="435" t="s">
        <v>1597</v>
      </c>
      <c r="AN19" s="353"/>
    </row>
    <row r="20" spans="1:40" ht="199.5" customHeight="1" x14ac:dyDescent="0.25">
      <c r="A20" s="452"/>
      <c r="B20" s="438"/>
      <c r="C20" s="438"/>
      <c r="D20" s="471">
        <v>17</v>
      </c>
      <c r="E20" s="438" t="s">
        <v>89</v>
      </c>
      <c r="F20" s="438" t="s">
        <v>90</v>
      </c>
      <c r="G20" s="438" t="s">
        <v>91</v>
      </c>
      <c r="H20" s="438" t="s">
        <v>87</v>
      </c>
      <c r="I20" s="438" t="s">
        <v>1598</v>
      </c>
      <c r="J20" s="504"/>
      <c r="K20" s="505"/>
      <c r="L20" s="505"/>
      <c r="M20" s="505"/>
      <c r="N20" s="505"/>
      <c r="O20" s="505"/>
      <c r="P20" s="505"/>
      <c r="Q20" s="472">
        <v>1</v>
      </c>
      <c r="R20" s="495">
        <v>1</v>
      </c>
      <c r="S20" s="434"/>
      <c r="T20" s="501"/>
      <c r="U20" s="506">
        <v>1</v>
      </c>
      <c r="V20" s="497"/>
      <c r="W20" s="502"/>
      <c r="X20" s="460"/>
      <c r="Y20" s="458"/>
      <c r="Z20" s="460"/>
      <c r="AA20" s="458"/>
      <c r="AB20" s="460"/>
      <c r="AC20" s="458"/>
      <c r="AD20" s="461" t="s">
        <v>1599</v>
      </c>
      <c r="AE20" s="507"/>
      <c r="AF20" s="450" t="s">
        <v>1511</v>
      </c>
      <c r="AG20" s="353"/>
      <c r="AH20" s="464"/>
      <c r="AI20" s="435" t="s">
        <v>1600</v>
      </c>
      <c r="AJ20" s="353" t="s">
        <v>1601</v>
      </c>
      <c r="AK20" s="353"/>
      <c r="AL20" s="435" t="s">
        <v>1602</v>
      </c>
      <c r="AM20" s="435" t="s">
        <v>1603</v>
      </c>
      <c r="AN20" s="353"/>
    </row>
    <row r="21" spans="1:40" ht="114.75" customHeight="1" x14ac:dyDescent="0.25">
      <c r="A21" s="452"/>
      <c r="B21" s="438"/>
      <c r="C21" s="438"/>
      <c r="D21" s="471">
        <v>18</v>
      </c>
      <c r="E21" s="438" t="s">
        <v>1143</v>
      </c>
      <c r="F21" s="438" t="s">
        <v>94</v>
      </c>
      <c r="G21" s="438" t="s">
        <v>1144</v>
      </c>
      <c r="H21" s="438" t="s">
        <v>96</v>
      </c>
      <c r="I21" s="438" t="s">
        <v>1604</v>
      </c>
      <c r="J21" s="504"/>
      <c r="K21" s="505"/>
      <c r="L21" s="505"/>
      <c r="M21" s="505"/>
      <c r="N21" s="505"/>
      <c r="O21" s="505"/>
      <c r="P21" s="505"/>
      <c r="Q21" s="472">
        <v>0</v>
      </c>
      <c r="R21" s="477">
        <v>0</v>
      </c>
      <c r="S21" s="178">
        <v>0</v>
      </c>
      <c r="T21" s="174">
        <v>0</v>
      </c>
      <c r="U21" s="479">
        <v>0</v>
      </c>
      <c r="V21" s="439">
        <v>0</v>
      </c>
      <c r="W21" s="174">
        <v>0</v>
      </c>
      <c r="X21" s="460"/>
      <c r="Y21" s="458"/>
      <c r="Z21" s="460"/>
      <c r="AA21" s="458"/>
      <c r="AB21" s="460"/>
      <c r="AC21" s="458"/>
      <c r="AD21" s="461" t="s">
        <v>1605</v>
      </c>
      <c r="AE21" s="475"/>
      <c r="AF21" s="450" t="s">
        <v>1511</v>
      </c>
      <c r="AG21" s="353"/>
      <c r="AH21" s="476" t="s">
        <v>1576</v>
      </c>
      <c r="AI21" s="435" t="s">
        <v>1606</v>
      </c>
      <c r="AJ21" s="353" t="s">
        <v>1491</v>
      </c>
      <c r="AK21" s="353"/>
      <c r="AL21" s="435" t="s">
        <v>1607</v>
      </c>
      <c r="AM21" s="435" t="s">
        <v>1508</v>
      </c>
      <c r="AN21" s="353" t="s">
        <v>1608</v>
      </c>
    </row>
    <row r="22" spans="1:40" ht="97.5" customHeight="1" x14ac:dyDescent="0.25">
      <c r="A22" s="452"/>
      <c r="B22" s="438"/>
      <c r="C22" s="438"/>
      <c r="D22" s="471">
        <v>19</v>
      </c>
      <c r="E22" s="438" t="s">
        <v>98</v>
      </c>
      <c r="F22" s="438" t="s">
        <v>99</v>
      </c>
      <c r="G22" s="438" t="s">
        <v>100</v>
      </c>
      <c r="H22" s="438" t="s">
        <v>101</v>
      </c>
      <c r="I22" s="438" t="s">
        <v>1609</v>
      </c>
      <c r="J22" s="186" t="s">
        <v>233</v>
      </c>
      <c r="K22" s="186" t="s">
        <v>234</v>
      </c>
      <c r="L22" s="186">
        <v>192</v>
      </c>
      <c r="M22" s="186" t="s">
        <v>235</v>
      </c>
      <c r="N22" s="186"/>
      <c r="O22" s="186"/>
      <c r="P22" s="186"/>
      <c r="Q22" s="472">
        <v>0</v>
      </c>
      <c r="R22" s="440">
        <v>0</v>
      </c>
      <c r="S22" s="166">
        <v>0</v>
      </c>
      <c r="T22" s="166">
        <v>0</v>
      </c>
      <c r="U22" s="479">
        <v>0</v>
      </c>
      <c r="V22" s="439">
        <v>0</v>
      </c>
      <c r="W22" s="166">
        <v>0</v>
      </c>
      <c r="X22" s="460"/>
      <c r="Y22" s="458"/>
      <c r="Z22" s="460"/>
      <c r="AA22" s="458"/>
      <c r="AB22" s="460"/>
      <c r="AC22" s="458"/>
      <c r="AD22" s="461" t="s">
        <v>1610</v>
      </c>
      <c r="AE22" s="508"/>
      <c r="AF22" s="450"/>
      <c r="AG22" s="353" t="s">
        <v>1504</v>
      </c>
      <c r="AH22" s="476" t="s">
        <v>1611</v>
      </c>
      <c r="AI22" s="353"/>
      <c r="AJ22" s="353"/>
      <c r="AK22" s="353"/>
      <c r="AL22" s="435" t="s">
        <v>1612</v>
      </c>
      <c r="AM22" s="353" t="s">
        <v>1504</v>
      </c>
      <c r="AN22" s="353"/>
    </row>
    <row r="23" spans="1:40" ht="279.75" customHeight="1" x14ac:dyDescent="0.25">
      <c r="A23" s="452"/>
      <c r="B23" s="438"/>
      <c r="C23" s="438"/>
      <c r="D23" s="431">
        <v>20</v>
      </c>
      <c r="E23" s="438" t="s">
        <v>1148</v>
      </c>
      <c r="F23" s="438" t="s">
        <v>104</v>
      </c>
      <c r="G23" s="438" t="s">
        <v>105</v>
      </c>
      <c r="H23" s="438" t="s">
        <v>106</v>
      </c>
      <c r="I23" s="438" t="s">
        <v>1149</v>
      </c>
      <c r="J23" s="435" t="s">
        <v>1579</v>
      </c>
      <c r="K23" s="435" t="s">
        <v>1580</v>
      </c>
      <c r="L23" s="353">
        <v>28.2</v>
      </c>
      <c r="M23" s="435" t="s">
        <v>1581</v>
      </c>
      <c r="N23" s="435" t="s">
        <v>1582</v>
      </c>
      <c r="O23" s="509"/>
      <c r="P23" s="510">
        <v>3</v>
      </c>
      <c r="Q23" s="434">
        <v>3</v>
      </c>
      <c r="R23" s="434">
        <v>3</v>
      </c>
      <c r="S23" s="511">
        <v>7692000</v>
      </c>
      <c r="T23" s="496">
        <v>3846000</v>
      </c>
      <c r="U23" s="479">
        <v>1</v>
      </c>
      <c r="V23" s="460">
        <v>0</v>
      </c>
      <c r="W23" s="458" t="s">
        <v>1079</v>
      </c>
      <c r="X23" s="460">
        <v>1</v>
      </c>
      <c r="Y23" s="458">
        <v>3846000</v>
      </c>
      <c r="Z23" s="460"/>
      <c r="AA23" s="458"/>
      <c r="AB23" s="460"/>
      <c r="AC23" s="458">
        <v>7692000</v>
      </c>
      <c r="AD23" s="486" t="s">
        <v>1583</v>
      </c>
      <c r="AE23" s="461" t="s">
        <v>1613</v>
      </c>
      <c r="AF23" s="436" t="s">
        <v>1614</v>
      </c>
      <c r="AG23" s="353" t="s">
        <v>1615</v>
      </c>
      <c r="AH23" s="476" t="s">
        <v>1616</v>
      </c>
      <c r="AI23" s="503" t="s">
        <v>1617</v>
      </c>
      <c r="AJ23" s="503" t="s">
        <v>1618</v>
      </c>
      <c r="AK23" s="353"/>
      <c r="AL23" s="435" t="s">
        <v>1619</v>
      </c>
      <c r="AM23" s="353" t="s">
        <v>1620</v>
      </c>
      <c r="AN23" s="353"/>
    </row>
    <row r="24" spans="1:40" ht="210" customHeight="1" x14ac:dyDescent="0.25">
      <c r="A24" s="452"/>
      <c r="B24" s="438" t="s">
        <v>108</v>
      </c>
      <c r="C24" s="438" t="s">
        <v>109</v>
      </c>
      <c r="D24" s="471">
        <v>21</v>
      </c>
      <c r="E24" s="438" t="s">
        <v>1150</v>
      </c>
      <c r="F24" s="438" t="s">
        <v>1151</v>
      </c>
      <c r="G24" s="438" t="s">
        <v>1152</v>
      </c>
      <c r="H24" s="438" t="s">
        <v>113</v>
      </c>
      <c r="I24" s="438" t="s">
        <v>1621</v>
      </c>
      <c r="J24" s="512" t="s">
        <v>1622</v>
      </c>
      <c r="K24" s="512" t="s">
        <v>1623</v>
      </c>
      <c r="L24" s="512">
        <v>2201030</v>
      </c>
      <c r="M24" s="512" t="s">
        <v>1624</v>
      </c>
      <c r="N24" s="512">
        <v>220103300</v>
      </c>
      <c r="O24" s="512" t="s">
        <v>1625</v>
      </c>
      <c r="P24" s="512">
        <v>36000</v>
      </c>
      <c r="Q24" s="472">
        <v>1</v>
      </c>
      <c r="R24" s="472"/>
      <c r="S24" s="166"/>
      <c r="T24" s="166"/>
      <c r="U24" s="479">
        <f>R24/Q24*1</f>
        <v>0</v>
      </c>
      <c r="V24" s="439"/>
      <c r="W24" s="397"/>
      <c r="X24" s="460"/>
      <c r="Y24" s="458"/>
      <c r="Z24" s="460"/>
      <c r="AA24" s="458"/>
      <c r="AB24" s="460"/>
      <c r="AC24" s="458"/>
      <c r="AD24" s="513" t="s">
        <v>1626</v>
      </c>
      <c r="AE24" s="461" t="s">
        <v>1627</v>
      </c>
      <c r="AF24" s="436" t="s">
        <v>1511</v>
      </c>
      <c r="AG24" s="498"/>
      <c r="AH24" s="464"/>
      <c r="AI24" s="435" t="s">
        <v>1628</v>
      </c>
      <c r="AJ24" s="353" t="s">
        <v>1629</v>
      </c>
      <c r="AK24" s="353"/>
      <c r="AL24" s="353" t="s">
        <v>1630</v>
      </c>
      <c r="AM24" s="353"/>
      <c r="AN24" s="353"/>
    </row>
    <row r="25" spans="1:40" ht="165" customHeight="1" x14ac:dyDescent="0.25">
      <c r="A25" s="452"/>
      <c r="B25" s="438"/>
      <c r="C25" s="438"/>
      <c r="D25" s="471">
        <v>22</v>
      </c>
      <c r="E25" s="438" t="s">
        <v>1631</v>
      </c>
      <c r="F25" s="438" t="s">
        <v>1156</v>
      </c>
      <c r="G25" s="438" t="s">
        <v>1157</v>
      </c>
      <c r="H25" s="438" t="s">
        <v>118</v>
      </c>
      <c r="I25" s="438" t="s">
        <v>1632</v>
      </c>
      <c r="J25" s="460" t="s">
        <v>1622</v>
      </c>
      <c r="K25" s="460" t="s">
        <v>1623</v>
      </c>
      <c r="L25" s="460">
        <v>2201009</v>
      </c>
      <c r="M25" s="460" t="s">
        <v>1633</v>
      </c>
      <c r="N25" s="460" t="s">
        <v>1634</v>
      </c>
      <c r="O25" s="460"/>
      <c r="P25" s="460">
        <v>1814</v>
      </c>
      <c r="Q25" s="472">
        <v>2</v>
      </c>
      <c r="R25" s="472">
        <v>2</v>
      </c>
      <c r="S25" s="174">
        <v>0</v>
      </c>
      <c r="T25" s="166"/>
      <c r="U25" s="479">
        <f>R25/Q25*1</f>
        <v>1</v>
      </c>
      <c r="V25" s="492">
        <v>2</v>
      </c>
      <c r="W25" s="460">
        <v>0</v>
      </c>
      <c r="X25" s="460">
        <v>0</v>
      </c>
      <c r="Y25" s="458">
        <v>0</v>
      </c>
      <c r="Z25" s="460"/>
      <c r="AA25" s="458"/>
      <c r="AB25" s="460"/>
      <c r="AC25" s="458"/>
      <c r="AD25" s="461" t="s">
        <v>1635</v>
      </c>
      <c r="AE25" s="461" t="s">
        <v>1636</v>
      </c>
      <c r="AF25" s="438" t="s">
        <v>1637</v>
      </c>
      <c r="AG25" s="353" t="s">
        <v>1638</v>
      </c>
      <c r="AH25" s="464" t="s">
        <v>1639</v>
      </c>
      <c r="AI25" s="353"/>
      <c r="AJ25" s="353"/>
      <c r="AK25" s="353"/>
      <c r="AL25" s="353" t="s">
        <v>1630</v>
      </c>
      <c r="AM25" s="353"/>
      <c r="AN25" s="353"/>
    </row>
    <row r="26" spans="1:40" ht="163.5" customHeight="1" x14ac:dyDescent="0.25">
      <c r="A26" s="452"/>
      <c r="B26" s="438"/>
      <c r="C26" s="438"/>
      <c r="D26" s="471">
        <v>23</v>
      </c>
      <c r="E26" s="438" t="s">
        <v>1159</v>
      </c>
      <c r="F26" s="438" t="s">
        <v>1160</v>
      </c>
      <c r="G26" s="438" t="s">
        <v>122</v>
      </c>
      <c r="H26" s="438" t="s">
        <v>118</v>
      </c>
      <c r="I26" s="438" t="s">
        <v>1640</v>
      </c>
      <c r="J26" s="438" t="s">
        <v>96</v>
      </c>
      <c r="K26" s="438" t="s">
        <v>96</v>
      </c>
      <c r="L26" s="438" t="s">
        <v>96</v>
      </c>
      <c r="M26" s="438" t="s">
        <v>96</v>
      </c>
      <c r="N26" s="438" t="s">
        <v>96</v>
      </c>
      <c r="O26" s="438" t="s">
        <v>96</v>
      </c>
      <c r="P26" s="438" t="s">
        <v>96</v>
      </c>
      <c r="Q26" s="472">
        <v>1</v>
      </c>
      <c r="R26" s="472">
        <v>1</v>
      </c>
      <c r="S26" s="434">
        <v>0</v>
      </c>
      <c r="T26" s="473">
        <v>0</v>
      </c>
      <c r="U26" s="479">
        <v>0</v>
      </c>
      <c r="V26" s="439">
        <v>0</v>
      </c>
      <c r="W26" s="458" t="s">
        <v>1079</v>
      </c>
      <c r="X26" s="460"/>
      <c r="Y26" s="458"/>
      <c r="Z26" s="460"/>
      <c r="AA26" s="458"/>
      <c r="AB26" s="460"/>
      <c r="AC26" s="458"/>
      <c r="AD26" s="486" t="s">
        <v>1641</v>
      </c>
      <c r="AE26" s="475"/>
      <c r="AF26" s="460" t="s">
        <v>1642</v>
      </c>
      <c r="AG26" s="353" t="s">
        <v>1643</v>
      </c>
      <c r="AH26" s="464" t="s">
        <v>1492</v>
      </c>
      <c r="AI26" s="435" t="s">
        <v>1644</v>
      </c>
      <c r="AJ26" s="435" t="s">
        <v>1645</v>
      </c>
      <c r="AK26" s="353" t="s">
        <v>1646</v>
      </c>
      <c r="AL26" s="353" t="s">
        <v>1630</v>
      </c>
      <c r="AM26" s="353"/>
      <c r="AN26" s="353"/>
    </row>
    <row r="27" spans="1:40" ht="175.5" customHeight="1" x14ac:dyDescent="0.25">
      <c r="A27" s="452"/>
      <c r="B27" s="438"/>
      <c r="C27" s="438" t="s">
        <v>124</v>
      </c>
      <c r="D27" s="471">
        <v>24</v>
      </c>
      <c r="E27" s="438" t="s">
        <v>125</v>
      </c>
      <c r="F27" s="438" t="s">
        <v>126</v>
      </c>
      <c r="G27" s="438" t="s">
        <v>127</v>
      </c>
      <c r="H27" s="438" t="s">
        <v>128</v>
      </c>
      <c r="I27" s="438" t="s">
        <v>1647</v>
      </c>
      <c r="J27" s="514"/>
      <c r="K27" s="514"/>
      <c r="L27" s="514"/>
      <c r="M27" s="514"/>
      <c r="N27" s="514"/>
      <c r="O27" s="514"/>
      <c r="P27" s="514"/>
      <c r="Q27" s="472">
        <v>3</v>
      </c>
      <c r="R27" s="472">
        <v>3</v>
      </c>
      <c r="S27" s="166">
        <v>0</v>
      </c>
      <c r="T27" s="166">
        <v>0</v>
      </c>
      <c r="U27" s="515">
        <v>1</v>
      </c>
      <c r="V27" s="439">
        <v>0</v>
      </c>
      <c r="W27" s="397">
        <v>0</v>
      </c>
      <c r="X27" s="460">
        <v>1</v>
      </c>
      <c r="Y27" s="458">
        <v>0</v>
      </c>
      <c r="Z27" s="460"/>
      <c r="AA27" s="458"/>
      <c r="AB27" s="460"/>
      <c r="AC27" s="458"/>
      <c r="AD27" s="498" t="s">
        <v>1648</v>
      </c>
      <c r="AE27" s="475"/>
      <c r="AF27" s="460" t="s">
        <v>1649</v>
      </c>
      <c r="AG27" s="353" t="s">
        <v>1643</v>
      </c>
      <c r="AH27" s="464"/>
      <c r="AI27" s="435" t="s">
        <v>1650</v>
      </c>
      <c r="AJ27" s="353" t="s">
        <v>1629</v>
      </c>
      <c r="AK27" s="353"/>
      <c r="AL27" s="353" t="s">
        <v>1630</v>
      </c>
      <c r="AM27" s="353"/>
      <c r="AN27" s="353"/>
    </row>
    <row r="28" spans="1:40" ht="176.25" customHeight="1" x14ac:dyDescent="0.25">
      <c r="A28" s="452"/>
      <c r="B28" s="438"/>
      <c r="C28" s="438"/>
      <c r="D28" s="471">
        <v>25</v>
      </c>
      <c r="E28" s="438" t="s">
        <v>1651</v>
      </c>
      <c r="F28" s="438" t="s">
        <v>1652</v>
      </c>
      <c r="G28" s="438" t="s">
        <v>132</v>
      </c>
      <c r="H28" s="438" t="s">
        <v>133</v>
      </c>
      <c r="I28" s="438" t="s">
        <v>1653</v>
      </c>
      <c r="J28" s="514"/>
      <c r="K28" s="514"/>
      <c r="L28" s="514"/>
      <c r="M28" s="514"/>
      <c r="N28" s="514"/>
      <c r="O28" s="514"/>
      <c r="P28" s="514"/>
      <c r="Q28" s="472">
        <v>0</v>
      </c>
      <c r="R28" s="472"/>
      <c r="S28" s="398">
        <v>0</v>
      </c>
      <c r="T28" s="166">
        <v>0</v>
      </c>
      <c r="U28" s="479">
        <v>0</v>
      </c>
      <c r="V28" s="439">
        <v>0</v>
      </c>
      <c r="W28" s="397">
        <v>0</v>
      </c>
      <c r="X28" s="460"/>
      <c r="Y28" s="458"/>
      <c r="Z28" s="460"/>
      <c r="AA28" s="458"/>
      <c r="AB28" s="460"/>
      <c r="AC28" s="458"/>
      <c r="AD28" s="461" t="s">
        <v>1654</v>
      </c>
      <c r="AE28" s="461" t="s">
        <v>1655</v>
      </c>
      <c r="AF28" s="503" t="s">
        <v>1656</v>
      </c>
      <c r="AG28" s="503" t="s">
        <v>1643</v>
      </c>
      <c r="AH28" s="476" t="s">
        <v>1657</v>
      </c>
      <c r="AI28" s="435" t="s">
        <v>1658</v>
      </c>
      <c r="AJ28" s="353" t="s">
        <v>1629</v>
      </c>
      <c r="AK28" s="516"/>
      <c r="AL28" s="435" t="s">
        <v>1659</v>
      </c>
      <c r="AM28" s="353" t="s">
        <v>1660</v>
      </c>
      <c r="AN28" s="353"/>
    </row>
    <row r="29" spans="1:40" ht="159" customHeight="1" x14ac:dyDescent="0.25">
      <c r="A29" s="452"/>
      <c r="B29" s="438"/>
      <c r="C29" s="438" t="s">
        <v>135</v>
      </c>
      <c r="D29" s="471">
        <v>26</v>
      </c>
      <c r="E29" s="438" t="s">
        <v>1169</v>
      </c>
      <c r="F29" s="438" t="s">
        <v>137</v>
      </c>
      <c r="G29" s="438" t="s">
        <v>138</v>
      </c>
      <c r="H29" s="438" t="s">
        <v>139</v>
      </c>
      <c r="I29" s="438" t="s">
        <v>1170</v>
      </c>
      <c r="J29" s="435" t="s">
        <v>1661</v>
      </c>
      <c r="K29" s="435" t="s">
        <v>1662</v>
      </c>
      <c r="L29" s="435">
        <v>2201074</v>
      </c>
      <c r="M29" s="435" t="s">
        <v>1663</v>
      </c>
      <c r="N29" s="435">
        <v>220107400</v>
      </c>
      <c r="O29" s="435" t="s">
        <v>1664</v>
      </c>
      <c r="P29" s="435">
        <v>1814</v>
      </c>
      <c r="Q29" s="434">
        <v>1</v>
      </c>
      <c r="R29" s="434">
        <v>0</v>
      </c>
      <c r="S29" s="434">
        <v>0</v>
      </c>
      <c r="T29" s="473">
        <v>0</v>
      </c>
      <c r="U29" s="479">
        <v>0</v>
      </c>
      <c r="V29" s="460">
        <v>0</v>
      </c>
      <c r="W29" s="458">
        <v>0</v>
      </c>
      <c r="X29" s="460"/>
      <c r="Y29" s="458"/>
      <c r="Z29" s="460"/>
      <c r="AA29" s="458"/>
      <c r="AB29" s="460"/>
      <c r="AC29" s="458"/>
      <c r="AD29" s="461" t="s">
        <v>1665</v>
      </c>
      <c r="AE29" s="461" t="s">
        <v>1666</v>
      </c>
      <c r="AF29" s="460" t="s">
        <v>1667</v>
      </c>
      <c r="AG29" s="435" t="s">
        <v>1668</v>
      </c>
      <c r="AH29" s="464"/>
      <c r="AI29" s="435" t="s">
        <v>1669</v>
      </c>
      <c r="AJ29" s="435" t="s">
        <v>1645</v>
      </c>
      <c r="AK29" s="516"/>
      <c r="AL29" s="353" t="s">
        <v>1630</v>
      </c>
      <c r="AM29" s="353"/>
      <c r="AN29" s="353"/>
    </row>
    <row r="30" spans="1:40" ht="202.9" customHeight="1" x14ac:dyDescent="0.25">
      <c r="A30" s="452"/>
      <c r="B30" s="438"/>
      <c r="C30" s="438"/>
      <c r="D30" s="471">
        <v>27</v>
      </c>
      <c r="E30" s="438" t="s">
        <v>1172</v>
      </c>
      <c r="F30" s="438" t="s">
        <v>142</v>
      </c>
      <c r="G30" s="438" t="s">
        <v>143</v>
      </c>
      <c r="H30" s="438" t="s">
        <v>144</v>
      </c>
      <c r="I30" s="438" t="s">
        <v>1670</v>
      </c>
      <c r="J30" s="461" t="s">
        <v>1661</v>
      </c>
      <c r="K30" s="461" t="s">
        <v>1671</v>
      </c>
      <c r="L30" s="461">
        <v>2201</v>
      </c>
      <c r="M30" s="461" t="s">
        <v>1672</v>
      </c>
      <c r="N30" s="461">
        <v>2201054</v>
      </c>
      <c r="O30" s="461" t="s">
        <v>1673</v>
      </c>
      <c r="P30" s="461">
        <v>11</v>
      </c>
      <c r="Q30" s="472">
        <v>3</v>
      </c>
      <c r="R30" s="495">
        <v>3</v>
      </c>
      <c r="S30" s="517">
        <v>0</v>
      </c>
      <c r="T30" s="473">
        <v>0</v>
      </c>
      <c r="U30" s="479">
        <v>1</v>
      </c>
      <c r="V30" s="439">
        <v>3</v>
      </c>
      <c r="W30" s="458">
        <v>0</v>
      </c>
      <c r="X30" s="460">
        <v>1</v>
      </c>
      <c r="Y30" s="458">
        <v>0</v>
      </c>
      <c r="Z30" s="460"/>
      <c r="AA30" s="458"/>
      <c r="AB30" s="460"/>
      <c r="AC30" s="458"/>
      <c r="AD30" s="461" t="s">
        <v>1674</v>
      </c>
      <c r="AE30" s="461" t="s">
        <v>1675</v>
      </c>
      <c r="AF30" s="460" t="s">
        <v>1676</v>
      </c>
      <c r="AG30" s="353" t="s">
        <v>1677</v>
      </c>
      <c r="AH30" s="464" t="s">
        <v>1678</v>
      </c>
      <c r="AI30" s="435" t="s">
        <v>1679</v>
      </c>
      <c r="AJ30" s="353" t="s">
        <v>1629</v>
      </c>
      <c r="AK30" s="516"/>
      <c r="AL30" s="353" t="s">
        <v>1630</v>
      </c>
      <c r="AM30" s="353"/>
      <c r="AN30" s="353"/>
    </row>
    <row r="31" spans="1:40" ht="175.5" customHeight="1" x14ac:dyDescent="0.25">
      <c r="A31" s="452"/>
      <c r="B31" s="438" t="s">
        <v>146</v>
      </c>
      <c r="C31" s="438" t="s">
        <v>147</v>
      </c>
      <c r="D31" s="471">
        <v>28</v>
      </c>
      <c r="E31" s="438" t="s">
        <v>1680</v>
      </c>
      <c r="F31" s="438" t="s">
        <v>149</v>
      </c>
      <c r="G31" s="438" t="s">
        <v>150</v>
      </c>
      <c r="H31" s="438" t="s">
        <v>151</v>
      </c>
      <c r="I31" s="438" t="s">
        <v>179</v>
      </c>
      <c r="J31" s="514"/>
      <c r="K31" s="514"/>
      <c r="L31" s="514"/>
      <c r="M31" s="514"/>
      <c r="N31" s="514"/>
      <c r="O31" s="514"/>
      <c r="P31" s="514"/>
      <c r="Q31" s="472">
        <v>3</v>
      </c>
      <c r="R31" s="440">
        <v>2</v>
      </c>
      <c r="S31" s="517">
        <v>56000000</v>
      </c>
      <c r="T31" s="473">
        <v>0</v>
      </c>
      <c r="U31" s="518">
        <v>0.66659999999999997</v>
      </c>
      <c r="V31" s="519">
        <v>1</v>
      </c>
      <c r="W31" s="458">
        <v>18140000</v>
      </c>
      <c r="X31" s="460">
        <v>1</v>
      </c>
      <c r="Y31" s="458">
        <v>27030000</v>
      </c>
      <c r="Z31" s="460"/>
      <c r="AA31" s="458"/>
      <c r="AB31" s="460"/>
      <c r="AC31" s="458"/>
      <c r="AD31" s="486" t="s">
        <v>1681</v>
      </c>
      <c r="AE31" s="461" t="s">
        <v>152</v>
      </c>
      <c r="AF31" s="460" t="s">
        <v>1682</v>
      </c>
      <c r="AG31" s="353" t="s">
        <v>152</v>
      </c>
      <c r="AH31" s="464" t="s">
        <v>1683</v>
      </c>
      <c r="AI31" s="353"/>
      <c r="AJ31" s="353"/>
      <c r="AK31" s="353"/>
      <c r="AL31" s="353" t="s">
        <v>1630</v>
      </c>
      <c r="AM31" s="353"/>
      <c r="AN31" s="353"/>
    </row>
    <row r="32" spans="1:40" ht="169.5" customHeight="1" x14ac:dyDescent="0.25">
      <c r="A32" s="452"/>
      <c r="B32" s="438"/>
      <c r="C32" s="438"/>
      <c r="D32" s="471">
        <v>29</v>
      </c>
      <c r="E32" s="438" t="s">
        <v>1684</v>
      </c>
      <c r="F32" s="520" t="s">
        <v>154</v>
      </c>
      <c r="G32" s="520" t="s">
        <v>155</v>
      </c>
      <c r="H32" s="520" t="s">
        <v>151</v>
      </c>
      <c r="I32" s="520" t="s">
        <v>179</v>
      </c>
      <c r="J32" s="514"/>
      <c r="K32" s="514"/>
      <c r="L32" s="514"/>
      <c r="M32" s="514"/>
      <c r="N32" s="514"/>
      <c r="O32" s="514"/>
      <c r="P32" s="514"/>
      <c r="Q32" s="472">
        <v>1</v>
      </c>
      <c r="R32" s="440">
        <v>0</v>
      </c>
      <c r="S32" s="517"/>
      <c r="T32" s="398">
        <v>0</v>
      </c>
      <c r="U32" s="479">
        <f>R32/Q32*1</f>
        <v>0</v>
      </c>
      <c r="V32" s="157"/>
      <c r="W32" s="521">
        <v>0</v>
      </c>
      <c r="X32" s="460"/>
      <c r="Y32" s="458"/>
      <c r="Z32" s="460"/>
      <c r="AA32" s="458"/>
      <c r="AB32" s="460"/>
      <c r="AC32" s="458"/>
      <c r="AD32" s="486" t="s">
        <v>1685</v>
      </c>
      <c r="AE32" s="461"/>
      <c r="AF32" s="450" t="s">
        <v>1511</v>
      </c>
      <c r="AG32" s="353"/>
      <c r="AH32" s="464"/>
      <c r="AI32" s="435" t="s">
        <v>1686</v>
      </c>
      <c r="AJ32" s="353" t="s">
        <v>1687</v>
      </c>
      <c r="AK32" s="503"/>
      <c r="AL32" s="353" t="s">
        <v>1630</v>
      </c>
      <c r="AM32" s="353"/>
      <c r="AN32" s="353"/>
    </row>
    <row r="33" spans="1:40" ht="409.6" customHeight="1" x14ac:dyDescent="0.25">
      <c r="A33" s="452"/>
      <c r="B33" s="438"/>
      <c r="C33" s="438" t="s">
        <v>156</v>
      </c>
      <c r="D33" s="471">
        <v>30</v>
      </c>
      <c r="E33" s="438" t="s">
        <v>157</v>
      </c>
      <c r="F33" s="520" t="s">
        <v>158</v>
      </c>
      <c r="G33" s="520" t="s">
        <v>159</v>
      </c>
      <c r="H33" s="520" t="s">
        <v>151</v>
      </c>
      <c r="I33" s="520" t="s">
        <v>179</v>
      </c>
      <c r="J33" s="522"/>
      <c r="K33" s="522"/>
      <c r="L33" s="522"/>
      <c r="M33" s="522"/>
      <c r="N33" s="522"/>
      <c r="O33" s="522"/>
      <c r="P33" s="522"/>
      <c r="Q33" s="472">
        <v>1</v>
      </c>
      <c r="R33" s="523">
        <v>0</v>
      </c>
      <c r="S33" s="169">
        <v>0</v>
      </c>
      <c r="T33" s="524"/>
      <c r="U33" s="525">
        <v>1</v>
      </c>
      <c r="V33" s="157">
        <v>0</v>
      </c>
      <c r="W33" s="526"/>
      <c r="X33" s="460">
        <v>5</v>
      </c>
      <c r="Y33" s="458">
        <v>44800000</v>
      </c>
      <c r="Z33" s="460"/>
      <c r="AA33" s="458">
        <v>8655000</v>
      </c>
      <c r="AB33" s="460"/>
      <c r="AC33" s="458"/>
      <c r="AD33" s="486" t="s">
        <v>1685</v>
      </c>
      <c r="AE33" s="461"/>
      <c r="AF33" s="460" t="s">
        <v>1688</v>
      </c>
      <c r="AG33" s="353" t="s">
        <v>1689</v>
      </c>
      <c r="AH33" s="476" t="s">
        <v>1683</v>
      </c>
      <c r="AI33" s="435" t="s">
        <v>1690</v>
      </c>
      <c r="AJ33" s="353" t="s">
        <v>1687</v>
      </c>
      <c r="AK33" s="353"/>
      <c r="AL33" s="353" t="s">
        <v>1630</v>
      </c>
      <c r="AM33" s="353"/>
      <c r="AN33" s="353"/>
    </row>
    <row r="34" spans="1:40" ht="286.5" customHeight="1" x14ac:dyDescent="0.25">
      <c r="A34" s="452"/>
      <c r="B34" s="438"/>
      <c r="C34" s="438"/>
      <c r="D34" s="471">
        <v>31</v>
      </c>
      <c r="E34" s="438" t="s">
        <v>160</v>
      </c>
      <c r="F34" s="438" t="s">
        <v>1178</v>
      </c>
      <c r="G34" s="438" t="s">
        <v>162</v>
      </c>
      <c r="H34" s="438" t="s">
        <v>118</v>
      </c>
      <c r="I34" s="438" t="s">
        <v>1691</v>
      </c>
      <c r="J34" s="438" t="s">
        <v>1692</v>
      </c>
      <c r="K34" s="438" t="s">
        <v>1693</v>
      </c>
      <c r="L34" s="527">
        <v>1905021</v>
      </c>
      <c r="M34" s="528" t="s">
        <v>1694</v>
      </c>
      <c r="N34" s="529">
        <v>190502100</v>
      </c>
      <c r="O34" s="530" t="s">
        <v>1695</v>
      </c>
      <c r="P34" s="531">
        <v>48</v>
      </c>
      <c r="Q34" s="434">
        <v>5</v>
      </c>
      <c r="R34" s="434"/>
      <c r="S34" s="532">
        <v>11540000</v>
      </c>
      <c r="T34" s="532">
        <v>11540000</v>
      </c>
      <c r="U34" s="479">
        <v>0</v>
      </c>
      <c r="V34" s="460">
        <v>1</v>
      </c>
      <c r="W34" s="532">
        <v>11540000</v>
      </c>
      <c r="X34" s="460">
        <v>2</v>
      </c>
      <c r="Y34" s="458"/>
      <c r="Z34" s="460">
        <v>2</v>
      </c>
      <c r="AA34" s="458"/>
      <c r="AB34" s="460"/>
      <c r="AC34" s="458"/>
      <c r="AD34" s="461" t="s">
        <v>1685</v>
      </c>
      <c r="AE34" s="475"/>
      <c r="AF34" s="450" t="s">
        <v>1511</v>
      </c>
      <c r="AG34" s="353"/>
      <c r="AH34" s="464"/>
      <c r="AI34" s="353"/>
      <c r="AJ34" s="353"/>
      <c r="AK34" s="353"/>
      <c r="AL34" s="353" t="s">
        <v>1630</v>
      </c>
      <c r="AM34" s="353"/>
      <c r="AN34" s="353"/>
    </row>
    <row r="35" spans="1:40" ht="162" customHeight="1" x14ac:dyDescent="0.25">
      <c r="A35" s="452"/>
      <c r="B35" s="438"/>
      <c r="C35" s="438" t="s">
        <v>164</v>
      </c>
      <c r="D35" s="471">
        <v>32</v>
      </c>
      <c r="E35" s="438" t="s">
        <v>165</v>
      </c>
      <c r="F35" s="438" t="s">
        <v>166</v>
      </c>
      <c r="G35" s="438" t="s">
        <v>167</v>
      </c>
      <c r="H35" s="438" t="s">
        <v>168</v>
      </c>
      <c r="I35" s="438" t="s">
        <v>1696</v>
      </c>
      <c r="J35" s="438" t="s">
        <v>1692</v>
      </c>
      <c r="K35" s="438" t="s">
        <v>1693</v>
      </c>
      <c r="L35" s="527">
        <v>1905021</v>
      </c>
      <c r="M35" s="528" t="s">
        <v>1694</v>
      </c>
      <c r="N35" s="529">
        <v>190502100</v>
      </c>
      <c r="O35" s="530" t="s">
        <v>1695</v>
      </c>
      <c r="P35" s="531">
        <v>48</v>
      </c>
      <c r="Q35" s="472">
        <v>12</v>
      </c>
      <c r="R35" s="440">
        <v>17</v>
      </c>
      <c r="S35" s="533" t="s">
        <v>1697</v>
      </c>
      <c r="T35" s="533" t="s">
        <v>1698</v>
      </c>
      <c r="U35" s="479">
        <f>R35/Q35*1</f>
        <v>1.4166666666666667</v>
      </c>
      <c r="V35" s="439">
        <v>5</v>
      </c>
      <c r="W35" s="533">
        <v>11540000</v>
      </c>
      <c r="X35" s="460">
        <v>12</v>
      </c>
      <c r="Y35" s="458"/>
      <c r="Z35" s="460"/>
      <c r="AA35" s="458">
        <v>31735000</v>
      </c>
      <c r="AB35" s="460" t="s">
        <v>1699</v>
      </c>
      <c r="AC35" s="458" t="s">
        <v>1700</v>
      </c>
      <c r="AD35" s="461" t="s">
        <v>1701</v>
      </c>
      <c r="AE35" s="461" t="s">
        <v>1702</v>
      </c>
      <c r="AF35" s="460" t="s">
        <v>1703</v>
      </c>
      <c r="AG35" s="353" t="s">
        <v>1660</v>
      </c>
      <c r="AH35" s="464" t="s">
        <v>1704</v>
      </c>
      <c r="AI35" s="435" t="s">
        <v>1705</v>
      </c>
      <c r="AJ35" s="353" t="s">
        <v>1687</v>
      </c>
      <c r="AK35" s="516"/>
      <c r="AL35" s="435" t="s">
        <v>1706</v>
      </c>
      <c r="AM35" s="435" t="s">
        <v>1707</v>
      </c>
      <c r="AN35" s="353"/>
    </row>
    <row r="36" spans="1:40" ht="127.5" customHeight="1" x14ac:dyDescent="0.25">
      <c r="A36" s="452"/>
      <c r="B36" s="438"/>
      <c r="C36" s="438"/>
      <c r="D36" s="471">
        <v>33</v>
      </c>
      <c r="E36" s="438" t="s">
        <v>170</v>
      </c>
      <c r="F36" s="438" t="s">
        <v>171</v>
      </c>
      <c r="G36" s="438" t="s">
        <v>172</v>
      </c>
      <c r="H36" s="438" t="s">
        <v>173</v>
      </c>
      <c r="I36" s="438" t="s">
        <v>1708</v>
      </c>
      <c r="J36" s="512" t="s">
        <v>1622</v>
      </c>
      <c r="K36" s="512" t="s">
        <v>1693</v>
      </c>
      <c r="L36" s="512">
        <v>1905014</v>
      </c>
      <c r="M36" s="512" t="s">
        <v>1709</v>
      </c>
      <c r="N36" s="512" t="s">
        <v>1710</v>
      </c>
      <c r="O36" s="534" t="s">
        <v>1711</v>
      </c>
      <c r="P36" s="512">
        <v>12</v>
      </c>
      <c r="Q36" s="472">
        <v>1</v>
      </c>
      <c r="R36" s="440">
        <v>1</v>
      </c>
      <c r="S36" s="166" t="s">
        <v>1371</v>
      </c>
      <c r="T36" s="166" t="s">
        <v>1371</v>
      </c>
      <c r="U36" s="479">
        <v>1</v>
      </c>
      <c r="V36" s="439">
        <v>1</v>
      </c>
      <c r="W36" s="166" t="s">
        <v>1371</v>
      </c>
      <c r="X36" s="460" t="s">
        <v>1712</v>
      </c>
      <c r="Y36" s="458"/>
      <c r="Z36" s="460"/>
      <c r="AA36" s="458"/>
      <c r="AB36" s="460"/>
      <c r="AC36" s="458"/>
      <c r="AD36" s="498" t="s">
        <v>1713</v>
      </c>
      <c r="AE36" s="461" t="s">
        <v>1714</v>
      </c>
      <c r="AF36" s="460" t="s">
        <v>1715</v>
      </c>
      <c r="AG36" s="353" t="s">
        <v>674</v>
      </c>
      <c r="AH36" s="464"/>
      <c r="AI36" s="435" t="s">
        <v>1716</v>
      </c>
      <c r="AJ36" s="503" t="s">
        <v>1717</v>
      </c>
      <c r="AK36" s="516"/>
      <c r="AL36" s="353" t="s">
        <v>1630</v>
      </c>
      <c r="AM36" s="353"/>
      <c r="AN36" s="353"/>
    </row>
    <row r="37" spans="1:40" ht="138.75" customHeight="1" x14ac:dyDescent="0.25">
      <c r="A37" s="452"/>
      <c r="B37" s="438"/>
      <c r="C37" s="438"/>
      <c r="D37" s="471">
        <v>34</v>
      </c>
      <c r="E37" s="438" t="s">
        <v>175</v>
      </c>
      <c r="F37" s="438" t="s">
        <v>176</v>
      </c>
      <c r="G37" s="438" t="s">
        <v>177</v>
      </c>
      <c r="H37" s="438" t="s">
        <v>178</v>
      </c>
      <c r="I37" s="438" t="s">
        <v>179</v>
      </c>
      <c r="J37" s="535" t="s">
        <v>254</v>
      </c>
      <c r="K37" s="536" t="s">
        <v>262</v>
      </c>
      <c r="L37" s="537">
        <v>1905022</v>
      </c>
      <c r="M37" s="538" t="s">
        <v>1718</v>
      </c>
      <c r="N37" s="539">
        <v>190502200</v>
      </c>
      <c r="O37" s="540" t="s">
        <v>1719</v>
      </c>
      <c r="P37" s="541">
        <v>60</v>
      </c>
      <c r="Q37" s="434">
        <v>0</v>
      </c>
      <c r="R37" s="434">
        <v>0</v>
      </c>
      <c r="S37" s="434">
        <v>0</v>
      </c>
      <c r="T37" s="166">
        <v>0</v>
      </c>
      <c r="U37" s="479">
        <v>0</v>
      </c>
      <c r="V37" s="460">
        <v>0</v>
      </c>
      <c r="W37" s="397">
        <v>0</v>
      </c>
      <c r="X37" s="460"/>
      <c r="Y37" s="458"/>
      <c r="Z37" s="460"/>
      <c r="AA37" s="458"/>
      <c r="AB37" s="460"/>
      <c r="AC37" s="458"/>
      <c r="AD37" s="486" t="s">
        <v>1720</v>
      </c>
      <c r="AE37" s="461"/>
      <c r="AF37" s="460" t="s">
        <v>1721</v>
      </c>
      <c r="AG37" s="353" t="s">
        <v>1722</v>
      </c>
      <c r="AH37" s="476" t="s">
        <v>1723</v>
      </c>
      <c r="AI37" s="353"/>
      <c r="AJ37" s="353"/>
      <c r="AK37" s="353"/>
      <c r="AL37" s="353" t="s">
        <v>1630</v>
      </c>
      <c r="AM37" s="353"/>
      <c r="AN37" s="353"/>
    </row>
    <row r="38" spans="1:40" ht="102" x14ac:dyDescent="0.25">
      <c r="A38" s="452"/>
      <c r="B38" s="438"/>
      <c r="C38" s="438"/>
      <c r="D38" s="471">
        <v>35</v>
      </c>
      <c r="E38" s="438" t="s">
        <v>180</v>
      </c>
      <c r="F38" s="438" t="s">
        <v>1182</v>
      </c>
      <c r="G38" s="438" t="s">
        <v>1183</v>
      </c>
      <c r="H38" s="438" t="s">
        <v>183</v>
      </c>
      <c r="I38" s="438" t="s">
        <v>1724</v>
      </c>
      <c r="J38" s="542" t="s">
        <v>1371</v>
      </c>
      <c r="K38" s="542" t="s">
        <v>1371</v>
      </c>
      <c r="L38" s="542" t="s">
        <v>1371</v>
      </c>
      <c r="M38" s="542" t="s">
        <v>1371</v>
      </c>
      <c r="N38" s="542" t="s">
        <v>1371</v>
      </c>
      <c r="O38" s="542" t="s">
        <v>1371</v>
      </c>
      <c r="P38" s="541" t="s">
        <v>1371</v>
      </c>
      <c r="Q38" s="434">
        <v>0</v>
      </c>
      <c r="R38" s="434">
        <v>0</v>
      </c>
      <c r="S38" s="517">
        <v>0</v>
      </c>
      <c r="T38" s="473">
        <v>0</v>
      </c>
      <c r="U38" s="479">
        <v>0</v>
      </c>
      <c r="V38" s="460">
        <v>0</v>
      </c>
      <c r="W38" s="458">
        <v>0</v>
      </c>
      <c r="X38" s="460"/>
      <c r="Y38" s="458"/>
      <c r="Z38" s="460"/>
      <c r="AA38" s="458"/>
      <c r="AB38" s="460"/>
      <c r="AC38" s="458"/>
      <c r="AD38" s="486" t="s">
        <v>1720</v>
      </c>
      <c r="AE38" s="461"/>
      <c r="AF38" s="436" t="s">
        <v>1725</v>
      </c>
      <c r="AG38" s="436" t="s">
        <v>1726</v>
      </c>
      <c r="AH38" s="476" t="s">
        <v>1727</v>
      </c>
      <c r="AI38" s="353"/>
      <c r="AJ38" s="353"/>
      <c r="AK38" s="353"/>
      <c r="AL38" s="353" t="s">
        <v>1630</v>
      </c>
      <c r="AM38" s="353"/>
      <c r="AN38" s="353"/>
    </row>
    <row r="39" spans="1:40" ht="213.75" customHeight="1" x14ac:dyDescent="0.25">
      <c r="A39" s="452"/>
      <c r="B39" s="438"/>
      <c r="C39" s="438"/>
      <c r="D39" s="471">
        <v>36</v>
      </c>
      <c r="E39" s="438" t="s">
        <v>185</v>
      </c>
      <c r="F39" s="438" t="s">
        <v>186</v>
      </c>
      <c r="G39" s="438" t="s">
        <v>1186</v>
      </c>
      <c r="H39" s="438" t="s">
        <v>1187</v>
      </c>
      <c r="I39" s="438" t="s">
        <v>1728</v>
      </c>
      <c r="J39" s="438" t="s">
        <v>1692</v>
      </c>
      <c r="K39" s="480" t="s">
        <v>1693</v>
      </c>
      <c r="L39" s="543">
        <v>1905015</v>
      </c>
      <c r="M39" s="544" t="s">
        <v>1729</v>
      </c>
      <c r="N39" s="543">
        <v>190501503</v>
      </c>
      <c r="O39" s="545" t="s">
        <v>1730</v>
      </c>
      <c r="P39" s="546">
        <v>60</v>
      </c>
      <c r="Q39" s="434">
        <v>15</v>
      </c>
      <c r="R39" s="434">
        <v>12</v>
      </c>
      <c r="S39" s="517">
        <v>0</v>
      </c>
      <c r="T39" s="473">
        <v>2885000</v>
      </c>
      <c r="U39" s="479">
        <v>0.8</v>
      </c>
      <c r="V39" s="460">
        <v>0</v>
      </c>
      <c r="W39" s="458">
        <v>0</v>
      </c>
      <c r="X39" s="460"/>
      <c r="Y39" s="458"/>
      <c r="Z39" s="460"/>
      <c r="AA39" s="458"/>
      <c r="AB39" s="460">
        <v>12</v>
      </c>
      <c r="AC39" s="458">
        <v>14425000</v>
      </c>
      <c r="AD39" s="486" t="s">
        <v>1720</v>
      </c>
      <c r="AE39" s="475"/>
      <c r="AF39" s="436" t="s">
        <v>1731</v>
      </c>
      <c r="AG39" s="503" t="s">
        <v>1732</v>
      </c>
      <c r="AH39" s="476" t="s">
        <v>1733</v>
      </c>
      <c r="AI39" s="353"/>
      <c r="AJ39" s="353"/>
      <c r="AK39" s="353"/>
      <c r="AL39" s="435" t="s">
        <v>1734</v>
      </c>
      <c r="AM39" s="435" t="s">
        <v>1735</v>
      </c>
      <c r="AN39" s="353"/>
    </row>
    <row r="40" spans="1:40" ht="222.75" customHeight="1" x14ac:dyDescent="0.25">
      <c r="A40" s="452"/>
      <c r="B40" s="438"/>
      <c r="C40" s="438" t="s">
        <v>190</v>
      </c>
      <c r="D40" s="471">
        <v>37</v>
      </c>
      <c r="E40" s="438" t="s">
        <v>1189</v>
      </c>
      <c r="F40" s="438" t="s">
        <v>192</v>
      </c>
      <c r="G40" s="438" t="s">
        <v>193</v>
      </c>
      <c r="H40" s="438" t="s">
        <v>194</v>
      </c>
      <c r="I40" s="438" t="s">
        <v>179</v>
      </c>
      <c r="J40" s="438" t="s">
        <v>1692</v>
      </c>
      <c r="K40" s="547" t="s">
        <v>1736</v>
      </c>
      <c r="L40" s="548">
        <v>1903015</v>
      </c>
      <c r="M40" s="549" t="s">
        <v>1737</v>
      </c>
      <c r="N40" s="550">
        <v>190301500</v>
      </c>
      <c r="O40" s="551" t="s">
        <v>1738</v>
      </c>
      <c r="P40" s="541">
        <v>48</v>
      </c>
      <c r="Q40" s="472">
        <v>3</v>
      </c>
      <c r="R40" s="523">
        <v>2</v>
      </c>
      <c r="S40" s="552">
        <v>17000000</v>
      </c>
      <c r="T40" s="552">
        <v>44000000</v>
      </c>
      <c r="U40" s="479">
        <v>1</v>
      </c>
      <c r="V40" s="553">
        <v>2</v>
      </c>
      <c r="W40" s="552">
        <v>44000000</v>
      </c>
      <c r="X40" s="460">
        <v>2</v>
      </c>
      <c r="Y40" s="458"/>
      <c r="Z40" s="460"/>
      <c r="AA40" s="458">
        <v>17310000</v>
      </c>
      <c r="AB40" s="460"/>
      <c r="AC40" s="458"/>
      <c r="AD40" s="461" t="s">
        <v>1739</v>
      </c>
      <c r="AE40" s="461" t="s">
        <v>1740</v>
      </c>
      <c r="AF40" s="460" t="s">
        <v>1741</v>
      </c>
      <c r="AG40" s="353" t="s">
        <v>152</v>
      </c>
      <c r="AH40" s="476" t="s">
        <v>1733</v>
      </c>
      <c r="AI40" s="435" t="s">
        <v>1742</v>
      </c>
      <c r="AJ40" s="353" t="s">
        <v>1743</v>
      </c>
      <c r="AK40" s="516"/>
      <c r="AL40" s="353" t="s">
        <v>1630</v>
      </c>
      <c r="AM40" s="353"/>
      <c r="AN40" s="353"/>
    </row>
    <row r="41" spans="1:40" ht="104.25" customHeight="1" x14ac:dyDescent="0.25">
      <c r="A41" s="452"/>
      <c r="B41" s="438"/>
      <c r="C41" s="438"/>
      <c r="D41" s="471">
        <v>38</v>
      </c>
      <c r="E41" s="438" t="s">
        <v>195</v>
      </c>
      <c r="F41" s="438" t="s">
        <v>192</v>
      </c>
      <c r="G41" s="438" t="s">
        <v>193</v>
      </c>
      <c r="H41" s="438" t="s">
        <v>194</v>
      </c>
      <c r="I41" s="438" t="s">
        <v>179</v>
      </c>
      <c r="J41" s="542" t="s">
        <v>1371</v>
      </c>
      <c r="K41" s="542" t="s">
        <v>1371</v>
      </c>
      <c r="L41" s="542" t="s">
        <v>1371</v>
      </c>
      <c r="M41" s="542" t="s">
        <v>1371</v>
      </c>
      <c r="N41" s="542" t="s">
        <v>1371</v>
      </c>
      <c r="O41" s="542" t="s">
        <v>1371</v>
      </c>
      <c r="P41" s="541" t="s">
        <v>1371</v>
      </c>
      <c r="Q41" s="472">
        <v>0</v>
      </c>
      <c r="R41" s="523">
        <v>0</v>
      </c>
      <c r="S41" s="552"/>
      <c r="T41" s="554"/>
      <c r="U41" s="555">
        <v>0</v>
      </c>
      <c r="V41" s="497"/>
      <c r="W41" s="554"/>
      <c r="X41" s="460"/>
      <c r="Y41" s="458"/>
      <c r="Z41" s="460"/>
      <c r="AA41" s="458"/>
      <c r="AB41" s="460"/>
      <c r="AC41" s="458"/>
      <c r="AD41" s="461" t="s">
        <v>1720</v>
      </c>
      <c r="AE41" s="461"/>
      <c r="AF41" s="450" t="s">
        <v>1511</v>
      </c>
      <c r="AG41" s="353"/>
      <c r="AH41" s="464"/>
      <c r="AI41" s="353"/>
      <c r="AJ41" s="353"/>
      <c r="AK41" s="353"/>
      <c r="AL41" s="353" t="s">
        <v>1630</v>
      </c>
      <c r="AM41" s="353"/>
      <c r="AN41" s="353"/>
    </row>
    <row r="42" spans="1:40" ht="102.75" customHeight="1" x14ac:dyDescent="0.25">
      <c r="A42" s="452"/>
      <c r="B42" s="438"/>
      <c r="C42" s="438"/>
      <c r="D42" s="471">
        <v>39</v>
      </c>
      <c r="E42" s="438" t="s">
        <v>1191</v>
      </c>
      <c r="F42" s="438" t="s">
        <v>197</v>
      </c>
      <c r="G42" s="438" t="s">
        <v>198</v>
      </c>
      <c r="H42" s="438" t="s">
        <v>199</v>
      </c>
      <c r="I42" s="438" t="s">
        <v>179</v>
      </c>
      <c r="J42" s="556"/>
      <c r="K42" s="557"/>
      <c r="L42" s="557"/>
      <c r="M42" s="557"/>
      <c r="N42" s="557"/>
      <c r="O42" s="557"/>
      <c r="P42" s="557"/>
      <c r="Q42" s="472">
        <v>1</v>
      </c>
      <c r="R42" s="495">
        <v>1</v>
      </c>
      <c r="S42" s="517" t="s">
        <v>1371</v>
      </c>
      <c r="T42" s="517" t="s">
        <v>1371</v>
      </c>
      <c r="U42" s="479">
        <v>1</v>
      </c>
      <c r="V42" s="517" t="s">
        <v>1371</v>
      </c>
      <c r="W42" s="517" t="s">
        <v>1371</v>
      </c>
      <c r="X42" s="460"/>
      <c r="Y42" s="458"/>
      <c r="Z42" s="460"/>
      <c r="AA42" s="458"/>
      <c r="AB42" s="460"/>
      <c r="AC42" s="458"/>
      <c r="AD42" s="461" t="s">
        <v>1744</v>
      </c>
      <c r="AE42" s="461" t="s">
        <v>152</v>
      </c>
      <c r="AF42" s="450" t="s">
        <v>1511</v>
      </c>
      <c r="AG42" s="353"/>
      <c r="AH42" s="464"/>
      <c r="AI42" s="353"/>
      <c r="AJ42" s="353"/>
      <c r="AK42" s="353"/>
      <c r="AL42" s="353" t="s">
        <v>1630</v>
      </c>
      <c r="AM42" s="353"/>
      <c r="AN42" s="353"/>
    </row>
    <row r="43" spans="1:40" ht="112.5" customHeight="1" x14ac:dyDescent="0.25">
      <c r="A43" s="452"/>
      <c r="B43" s="438"/>
      <c r="C43" s="438"/>
      <c r="D43" s="471">
        <v>40</v>
      </c>
      <c r="E43" s="438" t="s">
        <v>200</v>
      </c>
      <c r="F43" s="438" t="s">
        <v>201</v>
      </c>
      <c r="G43" s="438" t="s">
        <v>202</v>
      </c>
      <c r="H43" s="438" t="s">
        <v>203</v>
      </c>
      <c r="I43" s="438" t="s">
        <v>1745</v>
      </c>
      <c r="J43" s="558" t="s">
        <v>1371</v>
      </c>
      <c r="K43" s="558" t="s">
        <v>1371</v>
      </c>
      <c r="L43" s="558" t="s">
        <v>1371</v>
      </c>
      <c r="M43" s="558" t="s">
        <v>1371</v>
      </c>
      <c r="N43" s="558" t="s">
        <v>1371</v>
      </c>
      <c r="O43" s="558" t="s">
        <v>1371</v>
      </c>
      <c r="P43" s="558" t="s">
        <v>1371</v>
      </c>
      <c r="Q43" s="472">
        <v>0</v>
      </c>
      <c r="R43" s="440">
        <v>0</v>
      </c>
      <c r="S43" s="517"/>
      <c r="T43" s="473"/>
      <c r="U43" s="479">
        <v>0</v>
      </c>
      <c r="V43" s="497"/>
      <c r="W43" s="559">
        <v>0</v>
      </c>
      <c r="X43" s="460"/>
      <c r="Y43" s="458"/>
      <c r="Z43" s="460"/>
      <c r="AA43" s="458"/>
      <c r="AB43" s="460"/>
      <c r="AC43" s="458"/>
      <c r="AD43" s="461" t="s">
        <v>1720</v>
      </c>
      <c r="AE43" s="461"/>
      <c r="AF43" s="436" t="s">
        <v>1731</v>
      </c>
      <c r="AG43" s="503" t="s">
        <v>1746</v>
      </c>
      <c r="AH43" s="476" t="s">
        <v>1747</v>
      </c>
      <c r="AI43" s="353"/>
      <c r="AJ43" s="353"/>
      <c r="AK43" s="353"/>
      <c r="AL43" s="353" t="s">
        <v>1630</v>
      </c>
      <c r="AM43" s="353"/>
      <c r="AN43" s="353"/>
    </row>
    <row r="44" spans="1:40" ht="148.5" customHeight="1" x14ac:dyDescent="0.25">
      <c r="A44" s="560" t="s">
        <v>292</v>
      </c>
      <c r="B44" s="438" t="s">
        <v>293</v>
      </c>
      <c r="C44" s="438" t="s">
        <v>1194</v>
      </c>
      <c r="D44" s="471">
        <v>41</v>
      </c>
      <c r="E44" s="438" t="s">
        <v>295</v>
      </c>
      <c r="F44" s="438" t="s">
        <v>1195</v>
      </c>
      <c r="G44" s="438" t="s">
        <v>297</v>
      </c>
      <c r="H44" s="438" t="s">
        <v>298</v>
      </c>
      <c r="I44" s="438" t="s">
        <v>1748</v>
      </c>
      <c r="J44" s="561" t="s">
        <v>1749</v>
      </c>
      <c r="K44" s="561" t="s">
        <v>1750</v>
      </c>
      <c r="L44" s="561">
        <v>4502001</v>
      </c>
      <c r="M44" s="561" t="s">
        <v>1751</v>
      </c>
      <c r="N44" s="561">
        <v>450200100</v>
      </c>
      <c r="O44" s="561" t="s">
        <v>1752</v>
      </c>
      <c r="P44" s="561">
        <v>3</v>
      </c>
      <c r="Q44" s="434">
        <v>1</v>
      </c>
      <c r="R44" s="434">
        <v>1</v>
      </c>
      <c r="S44" s="562">
        <v>1000000</v>
      </c>
      <c r="T44" s="562">
        <v>11500000</v>
      </c>
      <c r="U44" s="479">
        <f>R44/Q44*1</f>
        <v>1</v>
      </c>
      <c r="V44" s="460">
        <v>1</v>
      </c>
      <c r="W44" s="562">
        <v>1000000</v>
      </c>
      <c r="X44" s="460"/>
      <c r="Y44" s="458"/>
      <c r="Z44" s="460"/>
      <c r="AA44" s="458"/>
      <c r="AB44" s="460"/>
      <c r="AC44" s="458"/>
      <c r="AD44" s="461" t="s">
        <v>1753</v>
      </c>
      <c r="AE44" s="475"/>
      <c r="AF44" s="460" t="s">
        <v>1754</v>
      </c>
      <c r="AG44" s="353" t="s">
        <v>1643</v>
      </c>
      <c r="AH44" s="464" t="s">
        <v>1755</v>
      </c>
      <c r="AI44" s="353"/>
      <c r="AJ44" s="353"/>
      <c r="AK44" s="353"/>
      <c r="AL44" s="353" t="s">
        <v>1630</v>
      </c>
      <c r="AM44" s="353"/>
      <c r="AN44" s="353"/>
    </row>
    <row r="45" spans="1:40" ht="102" customHeight="1" x14ac:dyDescent="0.25">
      <c r="A45" s="560"/>
      <c r="B45" s="438"/>
      <c r="C45" s="438"/>
      <c r="D45" s="431">
        <v>42</v>
      </c>
      <c r="E45" s="438" t="s">
        <v>1198</v>
      </c>
      <c r="F45" s="438" t="s">
        <v>301</v>
      </c>
      <c r="G45" s="438" t="s">
        <v>302</v>
      </c>
      <c r="H45" s="438" t="s">
        <v>303</v>
      </c>
      <c r="I45" s="438" t="s">
        <v>1756</v>
      </c>
      <c r="J45" s="563"/>
      <c r="K45" s="520"/>
      <c r="L45" s="520"/>
      <c r="M45" s="520"/>
      <c r="N45" s="520"/>
      <c r="O45" s="520"/>
      <c r="P45" s="520"/>
      <c r="Q45" s="472">
        <v>0</v>
      </c>
      <c r="R45" s="440">
        <v>0</v>
      </c>
      <c r="S45" s="434">
        <v>0</v>
      </c>
      <c r="T45" s="501">
        <v>0</v>
      </c>
      <c r="U45" s="479">
        <v>0</v>
      </c>
      <c r="V45" s="497">
        <v>0</v>
      </c>
      <c r="W45" s="564">
        <v>0</v>
      </c>
      <c r="X45" s="460"/>
      <c r="Y45" s="458"/>
      <c r="Z45" s="460"/>
      <c r="AA45" s="458"/>
      <c r="AB45" s="460"/>
      <c r="AC45" s="458"/>
      <c r="AD45" s="486" t="s">
        <v>1757</v>
      </c>
      <c r="AE45" s="475"/>
      <c r="AF45" s="450" t="s">
        <v>1758</v>
      </c>
      <c r="AG45" s="353" t="s">
        <v>1759</v>
      </c>
      <c r="AH45" s="476" t="s">
        <v>1760</v>
      </c>
      <c r="AI45" s="353"/>
      <c r="AJ45" s="353"/>
      <c r="AK45" s="353"/>
      <c r="AL45" s="353" t="s">
        <v>1630</v>
      </c>
      <c r="AM45" s="353"/>
      <c r="AN45" s="353"/>
    </row>
    <row r="46" spans="1:40" ht="178.5" customHeight="1" x14ac:dyDescent="0.25">
      <c r="A46" s="560"/>
      <c r="B46" s="438"/>
      <c r="C46" s="438"/>
      <c r="D46" s="431">
        <v>43</v>
      </c>
      <c r="E46" s="438" t="s">
        <v>1202</v>
      </c>
      <c r="F46" s="438" t="s">
        <v>306</v>
      </c>
      <c r="G46" s="438" t="s">
        <v>307</v>
      </c>
      <c r="H46" s="438" t="s">
        <v>308</v>
      </c>
      <c r="I46" s="438" t="s">
        <v>1761</v>
      </c>
      <c r="J46" s="401"/>
      <c r="K46" s="438"/>
      <c r="L46" s="438"/>
      <c r="M46" s="438"/>
      <c r="N46" s="438"/>
      <c r="O46" s="438"/>
      <c r="P46" s="438"/>
      <c r="Q46" s="472">
        <v>0</v>
      </c>
      <c r="R46" s="440">
        <v>0</v>
      </c>
      <c r="S46" s="434"/>
      <c r="T46" s="501"/>
      <c r="U46" s="479">
        <v>0</v>
      </c>
      <c r="V46" s="497"/>
      <c r="W46" s="564"/>
      <c r="X46" s="460"/>
      <c r="Y46" s="458"/>
      <c r="Z46" s="460"/>
      <c r="AA46" s="458"/>
      <c r="AB46" s="460"/>
      <c r="AC46" s="458"/>
      <c r="AD46" s="486" t="s">
        <v>1685</v>
      </c>
      <c r="AE46" s="565"/>
      <c r="AF46" s="566" t="s">
        <v>1762</v>
      </c>
      <c r="AG46" s="436" t="s">
        <v>1763</v>
      </c>
      <c r="AH46" s="476" t="s">
        <v>1764</v>
      </c>
      <c r="AI46" s="353"/>
      <c r="AJ46" s="353"/>
      <c r="AK46" s="353"/>
      <c r="AL46" s="353" t="s">
        <v>1630</v>
      </c>
      <c r="AM46" s="353"/>
      <c r="AN46" s="353"/>
    </row>
    <row r="47" spans="1:40" ht="127.5" customHeight="1" x14ac:dyDescent="0.25">
      <c r="A47" s="560"/>
      <c r="B47" s="438"/>
      <c r="C47" s="438"/>
      <c r="D47" s="431">
        <v>44</v>
      </c>
      <c r="E47" s="438" t="s">
        <v>1204</v>
      </c>
      <c r="F47" s="438" t="s">
        <v>1765</v>
      </c>
      <c r="G47" s="438" t="s">
        <v>312</v>
      </c>
      <c r="H47" s="438" t="s">
        <v>313</v>
      </c>
      <c r="I47" s="438" t="s">
        <v>1761</v>
      </c>
      <c r="J47" s="558"/>
      <c r="K47" s="567"/>
      <c r="L47" s="567"/>
      <c r="M47" s="567"/>
      <c r="N47" s="567"/>
      <c r="O47" s="567"/>
      <c r="P47" s="567"/>
      <c r="Q47" s="472">
        <v>0</v>
      </c>
      <c r="R47" s="440">
        <v>0</v>
      </c>
      <c r="S47" s="434"/>
      <c r="T47" s="501"/>
      <c r="U47" s="479">
        <v>0</v>
      </c>
      <c r="V47" s="497"/>
      <c r="W47" s="564"/>
      <c r="X47" s="460"/>
      <c r="Y47" s="458"/>
      <c r="Z47" s="460"/>
      <c r="AA47" s="458"/>
      <c r="AB47" s="460"/>
      <c r="AC47" s="458"/>
      <c r="AD47" s="486" t="s">
        <v>1757</v>
      </c>
      <c r="AE47" s="475"/>
      <c r="AF47" s="450" t="s">
        <v>1511</v>
      </c>
      <c r="AG47" s="353"/>
      <c r="AH47" s="476" t="s">
        <v>1760</v>
      </c>
      <c r="AI47" s="353"/>
      <c r="AJ47" s="353"/>
      <c r="AK47" s="353"/>
      <c r="AL47" s="353" t="s">
        <v>1630</v>
      </c>
      <c r="AM47" s="353"/>
      <c r="AN47" s="353"/>
    </row>
    <row r="48" spans="1:40" ht="167.25" customHeight="1" x14ac:dyDescent="0.25">
      <c r="A48" s="560"/>
      <c r="B48" s="438" t="s">
        <v>380</v>
      </c>
      <c r="C48" s="438" t="s">
        <v>315</v>
      </c>
      <c r="D48" s="431">
        <v>45</v>
      </c>
      <c r="E48" s="438" t="s">
        <v>316</v>
      </c>
      <c r="F48" s="438" t="s">
        <v>317</v>
      </c>
      <c r="G48" s="438" t="s">
        <v>318</v>
      </c>
      <c r="H48" s="438" t="s">
        <v>319</v>
      </c>
      <c r="I48" s="438" t="s">
        <v>1766</v>
      </c>
      <c r="J48" s="568" t="s">
        <v>1767</v>
      </c>
      <c r="K48" s="568" t="s">
        <v>1768</v>
      </c>
      <c r="L48" s="568">
        <v>1202004</v>
      </c>
      <c r="M48" s="569" t="s">
        <v>1769</v>
      </c>
      <c r="N48" s="561">
        <v>120200400</v>
      </c>
      <c r="O48" s="561" t="s">
        <v>1770</v>
      </c>
      <c r="P48" s="570">
        <v>12</v>
      </c>
      <c r="Q48" s="434">
        <v>1</v>
      </c>
      <c r="R48" s="434">
        <v>1</v>
      </c>
      <c r="S48" s="571">
        <v>59761000</v>
      </c>
      <c r="T48" s="571">
        <v>59761000</v>
      </c>
      <c r="U48" s="479">
        <v>1</v>
      </c>
      <c r="V48" s="460">
        <v>1</v>
      </c>
      <c r="W48" s="571">
        <v>2131000</v>
      </c>
      <c r="X48" s="460">
        <v>1</v>
      </c>
      <c r="Y48" s="458">
        <v>57630000</v>
      </c>
      <c r="Z48" s="460"/>
      <c r="AA48" s="458"/>
      <c r="AB48" s="460"/>
      <c r="AC48" s="458"/>
      <c r="AD48" s="486" t="s">
        <v>1771</v>
      </c>
      <c r="AE48" s="461" t="s">
        <v>1772</v>
      </c>
      <c r="AF48" s="460" t="s">
        <v>1773</v>
      </c>
      <c r="AG48" s="353" t="s">
        <v>1774</v>
      </c>
      <c r="AH48" s="464"/>
      <c r="AI48" s="353"/>
      <c r="AJ48" s="353"/>
      <c r="AK48" s="353"/>
      <c r="AL48" s="353" t="s">
        <v>1630</v>
      </c>
      <c r="AM48" s="353"/>
      <c r="AN48" s="353"/>
    </row>
    <row r="49" spans="1:40" ht="157.5" customHeight="1" x14ac:dyDescent="0.25">
      <c r="A49" s="560"/>
      <c r="B49" s="438"/>
      <c r="C49" s="438" t="s">
        <v>321</v>
      </c>
      <c r="D49" s="431">
        <v>46</v>
      </c>
      <c r="E49" s="438" t="s">
        <v>322</v>
      </c>
      <c r="F49" s="438" t="s">
        <v>323</v>
      </c>
      <c r="G49" s="438" t="s">
        <v>324</v>
      </c>
      <c r="H49" s="438" t="s">
        <v>325</v>
      </c>
      <c r="I49" s="438" t="s">
        <v>1775</v>
      </c>
      <c r="J49" s="572" t="s">
        <v>1749</v>
      </c>
      <c r="K49" s="572" t="s">
        <v>1750</v>
      </c>
      <c r="L49" s="561">
        <v>4502001</v>
      </c>
      <c r="M49" s="572" t="s">
        <v>1751</v>
      </c>
      <c r="N49" s="561">
        <v>450200100</v>
      </c>
      <c r="O49" s="572" t="s">
        <v>1752</v>
      </c>
      <c r="P49" s="561">
        <v>3</v>
      </c>
      <c r="Q49" s="472">
        <v>3</v>
      </c>
      <c r="R49" s="440">
        <v>0</v>
      </c>
      <c r="S49" s="240">
        <v>0</v>
      </c>
      <c r="T49" s="501">
        <v>0</v>
      </c>
      <c r="U49" s="479">
        <f t="shared" ref="U49:U56" si="1">R49/Q49*1</f>
        <v>0</v>
      </c>
      <c r="V49" s="497"/>
      <c r="W49" s="564"/>
      <c r="X49" s="460"/>
      <c r="Y49" s="458"/>
      <c r="Z49" s="460"/>
      <c r="AA49" s="458"/>
      <c r="AB49" s="460"/>
      <c r="AC49" s="458"/>
      <c r="AD49" s="486" t="s">
        <v>1776</v>
      </c>
      <c r="AE49" s="475"/>
      <c r="AF49" s="450" t="s">
        <v>1511</v>
      </c>
      <c r="AG49" s="353"/>
      <c r="AH49" s="464"/>
      <c r="AI49" s="353"/>
      <c r="AJ49" s="353"/>
      <c r="AK49" s="353"/>
      <c r="AL49" s="353" t="s">
        <v>1630</v>
      </c>
      <c r="AM49" s="353"/>
      <c r="AN49" s="353"/>
    </row>
    <row r="50" spans="1:40" ht="180.75" customHeight="1" x14ac:dyDescent="0.25">
      <c r="A50" s="560"/>
      <c r="B50" s="438"/>
      <c r="C50" s="438"/>
      <c r="D50" s="573">
        <v>47</v>
      </c>
      <c r="E50" s="438" t="s">
        <v>1777</v>
      </c>
      <c r="F50" s="438" t="s">
        <v>1211</v>
      </c>
      <c r="G50" s="438" t="s">
        <v>1212</v>
      </c>
      <c r="H50" s="438" t="s">
        <v>330</v>
      </c>
      <c r="I50" s="438" t="s">
        <v>1778</v>
      </c>
      <c r="J50" s="574" t="s">
        <v>1779</v>
      </c>
      <c r="K50" s="438" t="s">
        <v>1780</v>
      </c>
      <c r="L50" s="575">
        <v>4599019</v>
      </c>
      <c r="M50" s="438" t="s">
        <v>1781</v>
      </c>
      <c r="N50" s="438">
        <v>459901900</v>
      </c>
      <c r="O50" s="576" t="s">
        <v>1782</v>
      </c>
      <c r="P50" s="438">
        <v>1</v>
      </c>
      <c r="Q50" s="472">
        <v>12</v>
      </c>
      <c r="R50" s="440">
        <v>15</v>
      </c>
      <c r="S50" s="577">
        <v>10085000</v>
      </c>
      <c r="T50" s="577">
        <v>6468972</v>
      </c>
      <c r="U50" s="479">
        <f t="shared" si="1"/>
        <v>1.25</v>
      </c>
      <c r="V50" s="439">
        <v>6</v>
      </c>
      <c r="W50" s="577">
        <v>5042500</v>
      </c>
      <c r="X50" s="460">
        <v>9</v>
      </c>
      <c r="Y50" s="458">
        <v>1426472</v>
      </c>
      <c r="Z50" s="460">
        <v>1</v>
      </c>
      <c r="AA50" s="458"/>
      <c r="AB50" s="460">
        <v>1</v>
      </c>
      <c r="AC50" s="458"/>
      <c r="AD50" s="461" t="s">
        <v>1783</v>
      </c>
      <c r="AE50" s="461" t="s">
        <v>1784</v>
      </c>
      <c r="AF50" s="436" t="s">
        <v>1785</v>
      </c>
      <c r="AG50" s="498" t="s">
        <v>1784</v>
      </c>
      <c r="AH50" s="464"/>
      <c r="AI50" s="503"/>
      <c r="AJ50" s="353"/>
      <c r="AK50" s="353"/>
      <c r="AL50" s="435" t="s">
        <v>1786</v>
      </c>
      <c r="AM50" s="353" t="s">
        <v>1787</v>
      </c>
      <c r="AN50" s="353"/>
    </row>
    <row r="51" spans="1:40" ht="282" customHeight="1" x14ac:dyDescent="0.25">
      <c r="A51" s="560"/>
      <c r="B51" s="438"/>
      <c r="C51" s="438"/>
      <c r="D51" s="431">
        <v>48</v>
      </c>
      <c r="E51" s="438" t="s">
        <v>332</v>
      </c>
      <c r="F51" s="438" t="s">
        <v>333</v>
      </c>
      <c r="G51" s="438" t="s">
        <v>334</v>
      </c>
      <c r="H51" s="438" t="s">
        <v>335</v>
      </c>
      <c r="I51" s="438" t="s">
        <v>1788</v>
      </c>
      <c r="J51" s="578" t="s">
        <v>1538</v>
      </c>
      <c r="K51" s="579" t="s">
        <v>1789</v>
      </c>
      <c r="L51" s="580">
        <v>1702011</v>
      </c>
      <c r="M51" s="579" t="s">
        <v>1790</v>
      </c>
      <c r="N51" s="580" t="s">
        <v>1791</v>
      </c>
      <c r="O51" s="510" t="s">
        <v>1792</v>
      </c>
      <c r="P51" s="542">
        <v>4</v>
      </c>
      <c r="Q51" s="472">
        <v>1</v>
      </c>
      <c r="R51" s="495">
        <v>10</v>
      </c>
      <c r="S51" s="577">
        <v>11779647</v>
      </c>
      <c r="T51" s="577">
        <v>9536271</v>
      </c>
      <c r="U51" s="479">
        <f t="shared" si="1"/>
        <v>10</v>
      </c>
      <c r="V51" s="439">
        <v>1</v>
      </c>
      <c r="W51" s="577">
        <v>1121688</v>
      </c>
      <c r="X51" s="460" t="s">
        <v>1793</v>
      </c>
      <c r="Y51" s="458" t="s">
        <v>1794</v>
      </c>
      <c r="Z51" s="460" t="s">
        <v>1795</v>
      </c>
      <c r="AA51" s="458" t="s">
        <v>1796</v>
      </c>
      <c r="AB51" s="460"/>
      <c r="AC51" s="458"/>
      <c r="AD51" s="461" t="s">
        <v>1797</v>
      </c>
      <c r="AE51" s="461" t="s">
        <v>1784</v>
      </c>
      <c r="AF51" s="460" t="s">
        <v>1798</v>
      </c>
      <c r="AG51" s="435" t="s">
        <v>1799</v>
      </c>
      <c r="AH51" s="464" t="s">
        <v>1800</v>
      </c>
      <c r="AI51" s="435" t="s">
        <v>1801</v>
      </c>
      <c r="AJ51" s="435" t="s">
        <v>1802</v>
      </c>
      <c r="AK51" s="353"/>
      <c r="AL51" s="460" t="s">
        <v>1803</v>
      </c>
      <c r="AM51" s="353" t="s">
        <v>1804</v>
      </c>
      <c r="AN51" s="353"/>
    </row>
    <row r="52" spans="1:40" ht="165.75" customHeight="1" x14ac:dyDescent="0.25">
      <c r="A52" s="560" t="s">
        <v>292</v>
      </c>
      <c r="B52" s="438"/>
      <c r="C52" s="438" t="s">
        <v>337</v>
      </c>
      <c r="D52" s="438">
        <v>49</v>
      </c>
      <c r="E52" s="438" t="s">
        <v>1805</v>
      </c>
      <c r="F52" s="438" t="s">
        <v>339</v>
      </c>
      <c r="G52" s="438" t="s">
        <v>1218</v>
      </c>
      <c r="H52" s="438" t="s">
        <v>341</v>
      </c>
      <c r="I52" s="438" t="s">
        <v>1806</v>
      </c>
      <c r="J52" s="438" t="s">
        <v>1807</v>
      </c>
      <c r="K52" s="438" t="s">
        <v>1750</v>
      </c>
      <c r="L52" s="438">
        <v>4502001</v>
      </c>
      <c r="M52" s="438" t="s">
        <v>1751</v>
      </c>
      <c r="N52" s="438">
        <v>450200108</v>
      </c>
      <c r="O52" s="438" t="s">
        <v>1808</v>
      </c>
      <c r="P52" s="438">
        <v>1</v>
      </c>
      <c r="Q52" s="438">
        <v>6</v>
      </c>
      <c r="R52" s="438">
        <v>3</v>
      </c>
      <c r="S52" s="577">
        <v>0</v>
      </c>
      <c r="T52" s="577">
        <v>0</v>
      </c>
      <c r="U52" s="479">
        <f t="shared" si="1"/>
        <v>0.5</v>
      </c>
      <c r="V52" s="439">
        <v>1</v>
      </c>
      <c r="W52" s="577">
        <v>0</v>
      </c>
      <c r="X52" s="460">
        <v>1</v>
      </c>
      <c r="Y52" s="458"/>
      <c r="Z52" s="460">
        <v>1</v>
      </c>
      <c r="AA52" s="458" t="s">
        <v>1809</v>
      </c>
      <c r="AB52" s="460"/>
      <c r="AC52" s="458"/>
      <c r="AD52" s="461" t="s">
        <v>1810</v>
      </c>
      <c r="AE52" s="461" t="s">
        <v>1784</v>
      </c>
      <c r="AF52" s="436" t="s">
        <v>1811</v>
      </c>
      <c r="AG52" s="503" t="s">
        <v>1784</v>
      </c>
      <c r="AH52" s="464"/>
      <c r="AI52" s="435" t="s">
        <v>1812</v>
      </c>
      <c r="AJ52" s="353" t="s">
        <v>1813</v>
      </c>
      <c r="AK52" s="353"/>
      <c r="AL52" s="460" t="s">
        <v>1814</v>
      </c>
      <c r="AM52" s="353" t="s">
        <v>1804</v>
      </c>
      <c r="AN52" s="353"/>
    </row>
    <row r="53" spans="1:40" ht="169.5" customHeight="1" x14ac:dyDescent="0.25">
      <c r="A53" s="560"/>
      <c r="B53" s="438"/>
      <c r="C53" s="438"/>
      <c r="D53" s="471">
        <v>50</v>
      </c>
      <c r="E53" s="438" t="s">
        <v>1815</v>
      </c>
      <c r="F53" s="438" t="s">
        <v>344</v>
      </c>
      <c r="G53" s="438" t="s">
        <v>345</v>
      </c>
      <c r="H53" s="438" t="s">
        <v>346</v>
      </c>
      <c r="I53" s="438" t="s">
        <v>1816</v>
      </c>
      <c r="J53" s="561" t="s">
        <v>1817</v>
      </c>
      <c r="K53" s="561" t="s">
        <v>1818</v>
      </c>
      <c r="L53" s="561">
        <v>4501024</v>
      </c>
      <c r="M53" s="561" t="s">
        <v>1819</v>
      </c>
      <c r="N53" s="561" t="s">
        <v>1820</v>
      </c>
      <c r="O53" s="561" t="s">
        <v>1821</v>
      </c>
      <c r="P53" s="561">
        <v>10</v>
      </c>
      <c r="Q53" s="472">
        <v>4</v>
      </c>
      <c r="R53" s="477">
        <v>2</v>
      </c>
      <c r="S53" s="581">
        <v>2000000</v>
      </c>
      <c r="T53" s="581">
        <v>2000000</v>
      </c>
      <c r="U53" s="479">
        <f t="shared" si="1"/>
        <v>0.5</v>
      </c>
      <c r="V53" s="439">
        <v>0</v>
      </c>
      <c r="W53" s="581">
        <v>0</v>
      </c>
      <c r="X53" s="460" t="s">
        <v>1822</v>
      </c>
      <c r="Y53" s="458">
        <v>2000000</v>
      </c>
      <c r="Z53" s="460"/>
      <c r="AA53" s="458"/>
      <c r="AB53" s="460"/>
      <c r="AC53" s="458"/>
      <c r="AD53" s="486" t="s">
        <v>1720</v>
      </c>
      <c r="AE53" s="475"/>
      <c r="AF53" s="460" t="s">
        <v>1823</v>
      </c>
      <c r="AG53" s="435" t="s">
        <v>1824</v>
      </c>
      <c r="AH53" s="464"/>
      <c r="AI53" s="435" t="s">
        <v>1825</v>
      </c>
      <c r="AJ53" s="353" t="s">
        <v>1826</v>
      </c>
      <c r="AK53" s="353"/>
      <c r="AL53" s="435" t="s">
        <v>1827</v>
      </c>
      <c r="AM53" s="353" t="s">
        <v>1828</v>
      </c>
      <c r="AN53" s="353"/>
    </row>
    <row r="54" spans="1:40" ht="205.5" customHeight="1" x14ac:dyDescent="0.25">
      <c r="A54" s="560"/>
      <c r="B54" s="438" t="s">
        <v>1829</v>
      </c>
      <c r="C54" s="438" t="s">
        <v>348</v>
      </c>
      <c r="D54" s="471">
        <v>51</v>
      </c>
      <c r="E54" s="438" t="s">
        <v>349</v>
      </c>
      <c r="F54" s="438" t="s">
        <v>1830</v>
      </c>
      <c r="G54" s="438" t="s">
        <v>351</v>
      </c>
      <c r="H54" s="438" t="s">
        <v>1224</v>
      </c>
      <c r="I54" s="438" t="s">
        <v>1831</v>
      </c>
      <c r="J54" s="435" t="s">
        <v>1661</v>
      </c>
      <c r="K54" s="435" t="s">
        <v>1662</v>
      </c>
      <c r="L54" s="435">
        <v>2201074</v>
      </c>
      <c r="M54" s="435" t="s">
        <v>1832</v>
      </c>
      <c r="N54" s="435">
        <v>2201067</v>
      </c>
      <c r="O54" s="435" t="s">
        <v>1833</v>
      </c>
      <c r="P54" s="435">
        <v>54</v>
      </c>
      <c r="Q54" s="582">
        <v>2</v>
      </c>
      <c r="R54" s="440">
        <v>2</v>
      </c>
      <c r="S54" s="434" t="s">
        <v>1834</v>
      </c>
      <c r="T54" s="501" t="s">
        <v>1835</v>
      </c>
      <c r="U54" s="479">
        <f t="shared" si="1"/>
        <v>1</v>
      </c>
      <c r="V54" s="497">
        <v>0</v>
      </c>
      <c r="W54" s="564">
        <v>0</v>
      </c>
      <c r="X54" s="460" t="s">
        <v>1836</v>
      </c>
      <c r="Y54" s="458"/>
      <c r="Z54" s="460">
        <v>0</v>
      </c>
      <c r="AA54" s="458"/>
      <c r="AB54" s="460" t="s">
        <v>1837</v>
      </c>
      <c r="AC54" s="458" t="s">
        <v>1835</v>
      </c>
      <c r="AD54" s="498" t="s">
        <v>1838</v>
      </c>
      <c r="AE54" s="461" t="s">
        <v>1839</v>
      </c>
      <c r="AF54" s="460" t="s">
        <v>1840</v>
      </c>
      <c r="AG54" s="435" t="s">
        <v>1841</v>
      </c>
      <c r="AH54" s="476" t="s">
        <v>1842</v>
      </c>
      <c r="AI54" s="503"/>
      <c r="AJ54" s="353"/>
      <c r="AK54" s="353"/>
      <c r="AL54" s="435" t="s">
        <v>1843</v>
      </c>
      <c r="AM54" s="353" t="s">
        <v>1660</v>
      </c>
      <c r="AN54" s="353"/>
    </row>
    <row r="55" spans="1:40" ht="152.25" customHeight="1" x14ac:dyDescent="0.25">
      <c r="A55" s="560" t="s">
        <v>292</v>
      </c>
      <c r="B55" s="438"/>
      <c r="C55" s="438"/>
      <c r="D55" s="431">
        <v>52</v>
      </c>
      <c r="E55" s="438" t="s">
        <v>1225</v>
      </c>
      <c r="F55" s="438" t="s">
        <v>1226</v>
      </c>
      <c r="G55" s="438" t="s">
        <v>356</v>
      </c>
      <c r="H55" s="438" t="s">
        <v>357</v>
      </c>
      <c r="I55" s="438" t="s">
        <v>1844</v>
      </c>
      <c r="J55" s="583" t="s">
        <v>1779</v>
      </c>
      <c r="K55" s="584" t="s">
        <v>1845</v>
      </c>
      <c r="L55" s="585" t="str">
        <f>'[1]GENERAL 2015-2025'!$E$60</f>
        <v>Desarrollo de acciones de fomento para la Conciliación de la vida familiar y laboral en el marco del Programa Nacional de Equidad Laboral con Enfoque Diferencial de Género.</v>
      </c>
      <c r="M55" s="586" t="str">
        <f>'[1]GENERAL 2015-2025'!$F$60</f>
        <v xml:space="preserve">Acciones de fomento para la Conciliaciòn de la Vida Familiar y Laboral.
</v>
      </c>
      <c r="N55" s="585" t="str">
        <f>'[1]GENERAL 2015-2025'!$G$60</f>
        <v>100% de acciones ejecutadas en el marco del Programa Nacional de Equidad Laboral con Enfoque Diferencial de Género</v>
      </c>
      <c r="O55" s="585" t="str">
        <f>'[1]GENERAL 2015-2025'!$H$60</f>
        <v>% de ejecución= (# de acciones ejecutadas/# total de acciones en el marco del programa nacional)*100</v>
      </c>
      <c r="P55" s="585">
        <v>12</v>
      </c>
      <c r="Q55" s="472">
        <v>1</v>
      </c>
      <c r="R55" s="440">
        <v>0</v>
      </c>
      <c r="S55" s="434"/>
      <c r="T55" s="501"/>
      <c r="U55" s="479">
        <f t="shared" si="1"/>
        <v>0</v>
      </c>
      <c r="V55" s="497"/>
      <c r="W55" s="564"/>
      <c r="X55" s="460"/>
      <c r="Y55" s="458"/>
      <c r="Z55" s="460" t="s">
        <v>1846</v>
      </c>
      <c r="AA55" s="458"/>
      <c r="AB55" s="460"/>
      <c r="AC55" s="458"/>
      <c r="AD55" s="461" t="s">
        <v>1847</v>
      </c>
      <c r="AE55" s="475"/>
      <c r="AF55" s="450" t="s">
        <v>1511</v>
      </c>
      <c r="AG55" s="353"/>
      <c r="AH55" s="464"/>
      <c r="AI55" s="503"/>
      <c r="AJ55" s="353"/>
      <c r="AK55" s="353"/>
      <c r="AL55" s="353" t="s">
        <v>1848</v>
      </c>
      <c r="AM55" s="353" t="s">
        <v>1804</v>
      </c>
      <c r="AN55" s="353"/>
    </row>
    <row r="56" spans="1:40" ht="191.25" customHeight="1" x14ac:dyDescent="0.25">
      <c r="A56" s="560"/>
      <c r="B56" s="438"/>
      <c r="C56" s="438"/>
      <c r="D56" s="431">
        <v>53</v>
      </c>
      <c r="E56" s="438" t="s">
        <v>1849</v>
      </c>
      <c r="F56" s="438" t="s">
        <v>1850</v>
      </c>
      <c r="G56" s="438" t="s">
        <v>1229</v>
      </c>
      <c r="H56" s="438" t="s">
        <v>361</v>
      </c>
      <c r="I56" s="438" t="s">
        <v>1851</v>
      </c>
      <c r="J56" s="587" t="s">
        <v>1852</v>
      </c>
      <c r="K56" s="587" t="s">
        <v>1852</v>
      </c>
      <c r="L56" s="587" t="s">
        <v>1852</v>
      </c>
      <c r="M56" s="587" t="s">
        <v>1852</v>
      </c>
      <c r="N56" s="587" t="s">
        <v>1852</v>
      </c>
      <c r="O56" s="587" t="s">
        <v>1852</v>
      </c>
      <c r="P56" s="587" t="s">
        <v>1852</v>
      </c>
      <c r="Q56" s="472">
        <v>1</v>
      </c>
      <c r="R56" s="440"/>
      <c r="S56" s="434"/>
      <c r="T56" s="501"/>
      <c r="U56" s="479">
        <f t="shared" si="1"/>
        <v>0</v>
      </c>
      <c r="V56" s="497"/>
      <c r="W56" s="564"/>
      <c r="X56" s="460"/>
      <c r="Y56" s="458"/>
      <c r="Z56" s="460"/>
      <c r="AA56" s="458"/>
      <c r="AB56" s="460"/>
      <c r="AC56" s="458"/>
      <c r="AD56" s="486" t="s">
        <v>1720</v>
      </c>
      <c r="AE56" s="475"/>
      <c r="AF56" s="450" t="s">
        <v>1511</v>
      </c>
      <c r="AG56" s="353"/>
      <c r="AH56" s="464"/>
      <c r="AI56" s="353"/>
      <c r="AJ56" s="353"/>
      <c r="AK56" s="353"/>
      <c r="AL56" s="435" t="s">
        <v>1853</v>
      </c>
      <c r="AM56" s="353" t="s">
        <v>1660</v>
      </c>
      <c r="AN56" s="353"/>
    </row>
    <row r="57" spans="1:40" ht="102" customHeight="1" x14ac:dyDescent="0.25">
      <c r="A57" s="560"/>
      <c r="B57" s="438"/>
      <c r="C57" s="438"/>
      <c r="D57" s="471">
        <v>54</v>
      </c>
      <c r="E57" s="438" t="s">
        <v>363</v>
      </c>
      <c r="F57" s="438" t="s">
        <v>1231</v>
      </c>
      <c r="G57" s="438" t="s">
        <v>365</v>
      </c>
      <c r="H57" s="438" t="s">
        <v>366</v>
      </c>
      <c r="I57" s="438" t="s">
        <v>1854</v>
      </c>
      <c r="J57" s="588"/>
      <c r="K57" s="456"/>
      <c r="L57" s="589"/>
      <c r="M57" s="456"/>
      <c r="N57" s="456"/>
      <c r="O57" s="456"/>
      <c r="P57" s="456"/>
      <c r="Q57" s="472">
        <v>0</v>
      </c>
      <c r="R57" s="440">
        <v>0</v>
      </c>
      <c r="S57" s="434"/>
      <c r="T57" s="501"/>
      <c r="U57" s="479">
        <v>0</v>
      </c>
      <c r="V57" s="497"/>
      <c r="W57" s="564"/>
      <c r="X57" s="460"/>
      <c r="Y57" s="458"/>
      <c r="Z57" s="460"/>
      <c r="AA57" s="458"/>
      <c r="AB57" s="460"/>
      <c r="AC57" s="458"/>
      <c r="AD57" s="461" t="s">
        <v>1855</v>
      </c>
      <c r="AE57" s="475"/>
      <c r="AF57" s="450" t="s">
        <v>1511</v>
      </c>
      <c r="AG57" s="353"/>
      <c r="AH57" s="476" t="s">
        <v>1760</v>
      </c>
      <c r="AI57" s="353"/>
      <c r="AJ57" s="353"/>
      <c r="AK57" s="353"/>
      <c r="AL57" s="435" t="s">
        <v>1856</v>
      </c>
      <c r="AM57" s="353" t="s">
        <v>1857</v>
      </c>
      <c r="AN57" s="353"/>
    </row>
    <row r="58" spans="1:40" ht="224.45" customHeight="1" x14ac:dyDescent="0.25">
      <c r="A58" s="560"/>
      <c r="B58" s="438" t="s">
        <v>368</v>
      </c>
      <c r="C58" s="438" t="s">
        <v>369</v>
      </c>
      <c r="D58" s="431">
        <v>55</v>
      </c>
      <c r="E58" s="438" t="s">
        <v>1233</v>
      </c>
      <c r="F58" s="438" t="s">
        <v>371</v>
      </c>
      <c r="G58" s="438" t="s">
        <v>372</v>
      </c>
      <c r="H58" s="438" t="s">
        <v>373</v>
      </c>
      <c r="I58" s="438" t="s">
        <v>1858</v>
      </c>
      <c r="J58" s="438" t="s">
        <v>1807</v>
      </c>
      <c r="K58" s="438" t="s">
        <v>1750</v>
      </c>
      <c r="L58" s="438">
        <v>4502038</v>
      </c>
      <c r="M58" s="438" t="str">
        <f>'[1]GENERAL 2015-2025'!$F$60</f>
        <v xml:space="preserve">Acciones de fomento para la Conciliaciòn de la Vida Familiar y Laboral.
</v>
      </c>
      <c r="N58" s="438">
        <v>450203800</v>
      </c>
      <c r="O58" s="438" t="str">
        <f>'[1]GENERAL 2015-2025'!$H$97</f>
        <v>Valor absoluto (Verificación de protocolos aplicados)</v>
      </c>
      <c r="P58" s="438">
        <v>1</v>
      </c>
      <c r="Q58" s="472">
        <v>1</v>
      </c>
      <c r="R58" s="440">
        <v>0</v>
      </c>
      <c r="S58" s="434"/>
      <c r="T58" s="501"/>
      <c r="U58" s="479">
        <v>1</v>
      </c>
      <c r="V58" s="497"/>
      <c r="W58" s="564"/>
      <c r="X58" s="460">
        <v>1</v>
      </c>
      <c r="Y58" s="458" t="s">
        <v>1859</v>
      </c>
      <c r="Z58" s="460"/>
      <c r="AA58" s="458"/>
      <c r="AB58" s="460"/>
      <c r="AC58" s="458"/>
      <c r="AD58" s="461" t="s">
        <v>1860</v>
      </c>
      <c r="AE58" s="461" t="s">
        <v>1861</v>
      </c>
      <c r="AF58" s="460" t="s">
        <v>1862</v>
      </c>
      <c r="AG58" s="353" t="s">
        <v>1863</v>
      </c>
      <c r="AH58" s="464"/>
      <c r="AI58" s="435" t="s">
        <v>1864</v>
      </c>
      <c r="AJ58" s="435" t="s">
        <v>1865</v>
      </c>
      <c r="AK58" s="353"/>
      <c r="AL58" s="435" t="s">
        <v>1866</v>
      </c>
      <c r="AM58" s="435" t="s">
        <v>1867</v>
      </c>
      <c r="AN58" s="353"/>
    </row>
    <row r="59" spans="1:40" ht="127.5" customHeight="1" x14ac:dyDescent="0.25">
      <c r="A59" s="560" t="s">
        <v>292</v>
      </c>
      <c r="B59" s="438"/>
      <c r="C59" s="438"/>
      <c r="D59" s="431">
        <v>56</v>
      </c>
      <c r="E59" s="438" t="s">
        <v>1868</v>
      </c>
      <c r="F59" s="438" t="s">
        <v>1869</v>
      </c>
      <c r="G59" s="438" t="s">
        <v>1237</v>
      </c>
      <c r="H59" s="438" t="s">
        <v>378</v>
      </c>
      <c r="I59" s="438" t="s">
        <v>1870</v>
      </c>
      <c r="J59" s="438" t="s">
        <v>1807</v>
      </c>
      <c r="K59" s="438" t="s">
        <v>1750</v>
      </c>
      <c r="L59" s="438">
        <v>4502038</v>
      </c>
      <c r="M59" s="438" t="str">
        <f>'[1]GENERAL 2015-2025'!$F$60</f>
        <v xml:space="preserve">Acciones de fomento para la Conciliaciòn de la Vida Familiar y Laboral.
</v>
      </c>
      <c r="N59" s="438">
        <v>450203800</v>
      </c>
      <c r="O59" s="438" t="str">
        <f>'[1]GENERAL 2015-2025'!$H$97</f>
        <v>Valor absoluto (Verificación de protocolos aplicados)</v>
      </c>
      <c r="P59" s="438">
        <v>1</v>
      </c>
      <c r="Q59" s="472">
        <v>12</v>
      </c>
      <c r="R59" s="440">
        <v>10</v>
      </c>
      <c r="S59" s="577">
        <v>10085000</v>
      </c>
      <c r="T59" s="577">
        <v>6822777</v>
      </c>
      <c r="U59" s="479">
        <f>R59/Q59*1</f>
        <v>0.83333333333333337</v>
      </c>
      <c r="V59" s="497">
        <v>1</v>
      </c>
      <c r="W59" s="590">
        <v>5250000</v>
      </c>
      <c r="X59" s="460">
        <v>9</v>
      </c>
      <c r="Y59" s="458">
        <v>1780277</v>
      </c>
      <c r="Z59" s="460"/>
      <c r="AA59" s="458"/>
      <c r="AB59" s="460"/>
      <c r="AC59" s="458"/>
      <c r="AD59" s="461" t="s">
        <v>1871</v>
      </c>
      <c r="AE59" s="461" t="s">
        <v>1872</v>
      </c>
      <c r="AF59" s="436" t="s">
        <v>1873</v>
      </c>
      <c r="AG59" s="503" t="s">
        <v>1784</v>
      </c>
      <c r="AH59" s="464"/>
      <c r="AI59" s="503" t="s">
        <v>1874</v>
      </c>
      <c r="AJ59" s="516" t="s">
        <v>1787</v>
      </c>
      <c r="AK59" s="353"/>
      <c r="AL59" s="435" t="s">
        <v>1875</v>
      </c>
      <c r="AM59" s="353" t="s">
        <v>1804</v>
      </c>
      <c r="AN59" s="353"/>
    </row>
    <row r="60" spans="1:40" ht="147.75" customHeight="1" x14ac:dyDescent="0.25">
      <c r="A60" s="591" t="s">
        <v>393</v>
      </c>
      <c r="B60" s="431" t="s">
        <v>394</v>
      </c>
      <c r="C60" s="431" t="s">
        <v>1086</v>
      </c>
      <c r="D60" s="471">
        <v>57</v>
      </c>
      <c r="E60" s="438" t="s">
        <v>1876</v>
      </c>
      <c r="F60" s="438" t="s">
        <v>1877</v>
      </c>
      <c r="G60" s="438" t="s">
        <v>1878</v>
      </c>
      <c r="H60" s="438" t="s">
        <v>399</v>
      </c>
      <c r="I60" s="438" t="s">
        <v>1879</v>
      </c>
      <c r="J60" s="542" t="s">
        <v>1661</v>
      </c>
      <c r="K60" s="542" t="s">
        <v>1880</v>
      </c>
      <c r="L60" s="542">
        <v>3301087</v>
      </c>
      <c r="M60" s="542" t="s">
        <v>1881</v>
      </c>
      <c r="N60" s="542">
        <v>330108701</v>
      </c>
      <c r="O60" s="542" t="s">
        <v>1882</v>
      </c>
      <c r="P60" s="542">
        <v>18785</v>
      </c>
      <c r="Q60" s="472">
        <v>1</v>
      </c>
      <c r="R60" s="523">
        <v>1</v>
      </c>
      <c r="S60" s="166" t="s">
        <v>1371</v>
      </c>
      <c r="T60" s="166" t="s">
        <v>1371</v>
      </c>
      <c r="U60" s="479">
        <f>R60/Q60*1</f>
        <v>1</v>
      </c>
      <c r="V60" s="439">
        <v>1</v>
      </c>
      <c r="W60" s="166" t="s">
        <v>1371</v>
      </c>
      <c r="X60" s="460"/>
      <c r="Y60" s="458"/>
      <c r="Z60" s="460">
        <v>0</v>
      </c>
      <c r="AA60" s="458">
        <v>2885000</v>
      </c>
      <c r="AB60" s="460"/>
      <c r="AC60" s="458">
        <v>5700000</v>
      </c>
      <c r="AD60" s="461" t="s">
        <v>1883</v>
      </c>
      <c r="AE60" s="461"/>
      <c r="AF60" s="450" t="s">
        <v>1511</v>
      </c>
      <c r="AG60" s="353"/>
      <c r="AH60" s="464"/>
      <c r="AI60" s="435" t="s">
        <v>1884</v>
      </c>
      <c r="AJ60" s="353" t="s">
        <v>1885</v>
      </c>
      <c r="AK60" s="353"/>
      <c r="AL60" s="435" t="s">
        <v>1886</v>
      </c>
      <c r="AM60" s="353" t="s">
        <v>1887</v>
      </c>
      <c r="AN60" s="353"/>
    </row>
    <row r="61" spans="1:40" ht="205.5" customHeight="1" x14ac:dyDescent="0.25">
      <c r="A61" s="591"/>
      <c r="B61" s="431"/>
      <c r="C61" s="431"/>
      <c r="D61" s="471">
        <v>58</v>
      </c>
      <c r="E61" s="438" t="s">
        <v>1243</v>
      </c>
      <c r="F61" s="438" t="s">
        <v>402</v>
      </c>
      <c r="G61" s="438" t="s">
        <v>403</v>
      </c>
      <c r="H61" s="438" t="s">
        <v>404</v>
      </c>
      <c r="I61" s="438" t="s">
        <v>1888</v>
      </c>
      <c r="J61" s="592" t="s">
        <v>1622</v>
      </c>
      <c r="K61" s="592" t="s">
        <v>1889</v>
      </c>
      <c r="L61" s="353">
        <v>4301037</v>
      </c>
      <c r="M61" s="592" t="s">
        <v>1890</v>
      </c>
      <c r="N61" s="593" t="s">
        <v>1891</v>
      </c>
      <c r="O61" s="592" t="s">
        <v>1892</v>
      </c>
      <c r="P61" s="435">
        <v>12</v>
      </c>
      <c r="Q61" s="472">
        <v>2</v>
      </c>
      <c r="R61" s="523">
        <v>2</v>
      </c>
      <c r="S61" s="526">
        <v>156112591.750193</v>
      </c>
      <c r="T61" s="526">
        <v>156112591.750193</v>
      </c>
      <c r="U61" s="479">
        <v>1</v>
      </c>
      <c r="V61" s="439">
        <v>2</v>
      </c>
      <c r="W61" s="526">
        <v>156112591.750193</v>
      </c>
      <c r="X61" s="460">
        <v>5</v>
      </c>
      <c r="Y61" s="458" t="s">
        <v>1893</v>
      </c>
      <c r="Z61" s="460">
        <v>0</v>
      </c>
      <c r="AA61" s="458">
        <v>158662000</v>
      </c>
      <c r="AB61" s="460">
        <v>0</v>
      </c>
      <c r="AC61" s="458"/>
      <c r="AD61" s="461" t="s">
        <v>1894</v>
      </c>
      <c r="AE61" s="461" t="s">
        <v>1895</v>
      </c>
      <c r="AF61" s="460" t="s">
        <v>1896</v>
      </c>
      <c r="AG61" s="353" t="s">
        <v>1895</v>
      </c>
      <c r="AH61" s="464"/>
      <c r="AI61" s="435" t="s">
        <v>1897</v>
      </c>
      <c r="AJ61" s="353" t="s">
        <v>1898</v>
      </c>
      <c r="AK61" s="353"/>
      <c r="AL61" s="353" t="s">
        <v>1630</v>
      </c>
      <c r="AM61" s="353"/>
      <c r="AN61" s="353"/>
    </row>
    <row r="62" spans="1:40" ht="248.25" customHeight="1" x14ac:dyDescent="0.25">
      <c r="A62" s="591"/>
      <c r="B62" s="431"/>
      <c r="C62" s="431"/>
      <c r="D62" s="471">
        <v>59</v>
      </c>
      <c r="E62" s="438" t="s">
        <v>1899</v>
      </c>
      <c r="F62" s="438" t="s">
        <v>1900</v>
      </c>
      <c r="G62" s="438" t="s">
        <v>411</v>
      </c>
      <c r="H62" s="438" t="s">
        <v>412</v>
      </c>
      <c r="I62" s="438" t="s">
        <v>1901</v>
      </c>
      <c r="J62" s="542" t="s">
        <v>1661</v>
      </c>
      <c r="K62" s="542" t="s">
        <v>1880</v>
      </c>
      <c r="L62" s="542">
        <v>3301073</v>
      </c>
      <c r="M62" s="542" t="s">
        <v>1902</v>
      </c>
      <c r="N62" s="542">
        <v>330107301</v>
      </c>
      <c r="O62" s="542" t="s">
        <v>1903</v>
      </c>
      <c r="P62" s="542">
        <v>1800</v>
      </c>
      <c r="Q62" s="472">
        <v>12</v>
      </c>
      <c r="R62" s="594">
        <v>12</v>
      </c>
      <c r="S62" s="178" t="s">
        <v>1371</v>
      </c>
      <c r="T62" s="178" t="s">
        <v>1371</v>
      </c>
      <c r="U62" s="479">
        <f>R62/Q62*1</f>
        <v>1</v>
      </c>
      <c r="V62" s="439">
        <v>12</v>
      </c>
      <c r="W62" s="178" t="s">
        <v>1371</v>
      </c>
      <c r="X62" s="460"/>
      <c r="Y62" s="458"/>
      <c r="Z62" s="460"/>
      <c r="AA62" s="458"/>
      <c r="AB62" s="460"/>
      <c r="AC62" s="458">
        <v>84770201</v>
      </c>
      <c r="AD62" s="461" t="s">
        <v>1904</v>
      </c>
      <c r="AE62" s="461" t="s">
        <v>1905</v>
      </c>
      <c r="AF62" s="450" t="s">
        <v>1511</v>
      </c>
      <c r="AG62" s="353"/>
      <c r="AH62" s="464"/>
      <c r="AI62" s="353"/>
      <c r="AJ62" s="353"/>
      <c r="AK62" s="353"/>
      <c r="AL62" s="435" t="s">
        <v>1906</v>
      </c>
      <c r="AM62" s="353" t="s">
        <v>1887</v>
      </c>
      <c r="AN62" s="353"/>
    </row>
    <row r="63" spans="1:40" ht="153" x14ac:dyDescent="0.25">
      <c r="A63" s="591"/>
      <c r="B63" s="431"/>
      <c r="C63" s="431"/>
      <c r="D63" s="471">
        <v>60</v>
      </c>
      <c r="E63" s="438" t="s">
        <v>1907</v>
      </c>
      <c r="F63" s="438" t="s">
        <v>415</v>
      </c>
      <c r="G63" s="438" t="s">
        <v>416</v>
      </c>
      <c r="H63" s="438" t="s">
        <v>417</v>
      </c>
      <c r="I63" s="438" t="s">
        <v>1901</v>
      </c>
      <c r="J63" s="557" t="s">
        <v>1908</v>
      </c>
      <c r="K63" s="557"/>
      <c r="L63" s="557"/>
      <c r="M63" s="557"/>
      <c r="N63" s="557"/>
      <c r="O63" s="557"/>
      <c r="P63" s="557"/>
      <c r="Q63" s="472">
        <v>1</v>
      </c>
      <c r="R63" s="523">
        <v>0</v>
      </c>
      <c r="S63" s="166">
        <v>0</v>
      </c>
      <c r="T63" s="166">
        <v>0</v>
      </c>
      <c r="U63" s="479">
        <f>R63/Q63*1</f>
        <v>0</v>
      </c>
      <c r="V63" s="439">
        <v>0</v>
      </c>
      <c r="W63" s="397">
        <v>0</v>
      </c>
      <c r="X63" s="460"/>
      <c r="Y63" s="458"/>
      <c r="Z63" s="460"/>
      <c r="AA63" s="458"/>
      <c r="AB63" s="460"/>
      <c r="AC63" s="458"/>
      <c r="AD63" s="498" t="s">
        <v>1685</v>
      </c>
      <c r="AE63" s="475"/>
      <c r="AF63" s="450" t="s">
        <v>1511</v>
      </c>
      <c r="AG63" s="353"/>
      <c r="AH63" s="464"/>
      <c r="AI63" s="353"/>
      <c r="AJ63" s="353"/>
      <c r="AK63" s="353"/>
      <c r="AL63" s="353" t="s">
        <v>1630</v>
      </c>
      <c r="AM63" s="353"/>
      <c r="AN63" s="353"/>
    </row>
    <row r="64" spans="1:40" ht="219" customHeight="1" x14ac:dyDescent="0.25">
      <c r="A64" s="591"/>
      <c r="B64" s="431"/>
      <c r="C64" s="431" t="s">
        <v>418</v>
      </c>
      <c r="D64" s="471">
        <v>61</v>
      </c>
      <c r="E64" s="438" t="s">
        <v>1909</v>
      </c>
      <c r="F64" s="438" t="s">
        <v>420</v>
      </c>
      <c r="G64" s="438" t="s">
        <v>421</v>
      </c>
      <c r="H64" s="438" t="s">
        <v>422</v>
      </c>
      <c r="I64" s="438" t="s">
        <v>1910</v>
      </c>
      <c r="J64" s="561" t="s">
        <v>1817</v>
      </c>
      <c r="K64" s="561" t="s">
        <v>1818</v>
      </c>
      <c r="L64" s="561">
        <v>4501024</v>
      </c>
      <c r="M64" s="561" t="s">
        <v>1819</v>
      </c>
      <c r="N64" s="561" t="s">
        <v>1820</v>
      </c>
      <c r="O64" s="561" t="s">
        <v>1821</v>
      </c>
      <c r="P64" s="561">
        <v>10</v>
      </c>
      <c r="Q64" s="434">
        <v>3</v>
      </c>
      <c r="R64" s="434">
        <v>3</v>
      </c>
      <c r="S64" s="595">
        <v>0</v>
      </c>
      <c r="T64" s="561" t="s">
        <v>1911</v>
      </c>
      <c r="U64" s="479">
        <f>R64/Q64*1</f>
        <v>1</v>
      </c>
      <c r="V64" s="460">
        <v>1</v>
      </c>
      <c r="W64" s="561" t="s">
        <v>1911</v>
      </c>
      <c r="X64" s="460" t="s">
        <v>1912</v>
      </c>
      <c r="Y64" s="458"/>
      <c r="Z64" s="460"/>
      <c r="AA64" s="458"/>
      <c r="AB64" s="460">
        <v>1</v>
      </c>
      <c r="AC64" s="458">
        <v>2885000</v>
      </c>
      <c r="AD64" s="486" t="s">
        <v>1913</v>
      </c>
      <c r="AE64" s="461" t="s">
        <v>1914</v>
      </c>
      <c r="AF64" s="436" t="s">
        <v>1915</v>
      </c>
      <c r="AG64" s="503" t="s">
        <v>1916</v>
      </c>
      <c r="AH64" s="464"/>
      <c r="AI64" s="435" t="s">
        <v>1917</v>
      </c>
      <c r="AJ64" s="435" t="s">
        <v>1918</v>
      </c>
      <c r="AK64" s="353"/>
      <c r="AL64" s="435" t="s">
        <v>1919</v>
      </c>
      <c r="AM64" s="435" t="s">
        <v>1920</v>
      </c>
      <c r="AN64" s="353"/>
    </row>
    <row r="65" spans="1:40" ht="127.5" x14ac:dyDescent="0.25">
      <c r="A65" s="591"/>
      <c r="B65" s="431"/>
      <c r="C65" s="431"/>
      <c r="D65" s="431">
        <v>62</v>
      </c>
      <c r="E65" s="438" t="s">
        <v>426</v>
      </c>
      <c r="F65" s="438" t="s">
        <v>427</v>
      </c>
      <c r="G65" s="438" t="s">
        <v>428</v>
      </c>
      <c r="H65" s="438" t="s">
        <v>429</v>
      </c>
      <c r="I65" s="438" t="s">
        <v>1921</v>
      </c>
      <c r="J65" s="557"/>
      <c r="K65" s="557"/>
      <c r="L65" s="557"/>
      <c r="M65" s="557"/>
      <c r="N65" s="557"/>
      <c r="O65" s="557"/>
      <c r="P65" s="557"/>
      <c r="Q65" s="472">
        <v>0</v>
      </c>
      <c r="R65" s="440">
        <v>0</v>
      </c>
      <c r="S65" s="434">
        <v>0</v>
      </c>
      <c r="T65" s="473">
        <v>0</v>
      </c>
      <c r="U65" s="479">
        <v>0</v>
      </c>
      <c r="V65" s="439">
        <v>0</v>
      </c>
      <c r="W65" s="458">
        <v>0</v>
      </c>
      <c r="X65" s="460"/>
      <c r="Y65" s="458"/>
      <c r="Z65" s="460"/>
      <c r="AA65" s="458"/>
      <c r="AB65" s="460"/>
      <c r="AC65" s="458"/>
      <c r="AD65" s="486" t="s">
        <v>1720</v>
      </c>
      <c r="AE65" s="475"/>
      <c r="AF65" s="450" t="s">
        <v>1511</v>
      </c>
      <c r="AG65" s="353"/>
      <c r="AH65" s="476" t="s">
        <v>1760</v>
      </c>
      <c r="AI65" s="435" t="s">
        <v>1922</v>
      </c>
      <c r="AJ65" s="353" t="s">
        <v>1923</v>
      </c>
      <c r="AK65" s="353"/>
      <c r="AL65" s="353" t="s">
        <v>1630</v>
      </c>
      <c r="AM65" s="353"/>
      <c r="AN65" s="353"/>
    </row>
    <row r="66" spans="1:40" ht="164.25" customHeight="1" x14ac:dyDescent="0.25">
      <c r="A66" s="591"/>
      <c r="B66" s="431"/>
      <c r="C66" s="431"/>
      <c r="D66" s="471">
        <v>63</v>
      </c>
      <c r="E66" s="438" t="s">
        <v>431</v>
      </c>
      <c r="F66" s="438" t="s">
        <v>432</v>
      </c>
      <c r="G66" s="438" t="s">
        <v>433</v>
      </c>
      <c r="H66" s="438" t="s">
        <v>434</v>
      </c>
      <c r="I66" s="438" t="s">
        <v>1924</v>
      </c>
      <c r="J66" s="512" t="s">
        <v>1622</v>
      </c>
      <c r="K66" s="512" t="s">
        <v>1925</v>
      </c>
      <c r="L66" s="512" t="s">
        <v>1926</v>
      </c>
      <c r="M66" s="512" t="s">
        <v>1927</v>
      </c>
      <c r="N66" s="512" t="s">
        <v>1928</v>
      </c>
      <c r="O66" s="512"/>
      <c r="P66" s="512">
        <v>48</v>
      </c>
      <c r="Q66" s="434">
        <v>0</v>
      </c>
      <c r="R66" s="434">
        <v>0</v>
      </c>
      <c r="S66" s="434">
        <v>0</v>
      </c>
      <c r="T66" s="473">
        <f>W66+Y66+AA66+AC66</f>
        <v>0</v>
      </c>
      <c r="U66" s="479">
        <v>0</v>
      </c>
      <c r="V66" s="460">
        <v>0</v>
      </c>
      <c r="W66" s="458">
        <v>0</v>
      </c>
      <c r="X66" s="460"/>
      <c r="Y66" s="458"/>
      <c r="Z66" s="460"/>
      <c r="AA66" s="458"/>
      <c r="AB66" s="460"/>
      <c r="AC66" s="458"/>
      <c r="AD66" s="486" t="s">
        <v>1929</v>
      </c>
      <c r="AE66" s="461" t="s">
        <v>1930</v>
      </c>
      <c r="AF66" s="436" t="s">
        <v>1511</v>
      </c>
      <c r="AG66" s="596"/>
      <c r="AH66" s="464"/>
      <c r="AI66" s="435" t="s">
        <v>1931</v>
      </c>
      <c r="AJ66" s="435" t="s">
        <v>1645</v>
      </c>
      <c r="AK66" s="353"/>
      <c r="AL66" s="353" t="s">
        <v>1630</v>
      </c>
      <c r="AM66" s="353"/>
      <c r="AN66" s="353"/>
    </row>
    <row r="67" spans="1:40" ht="148.5" customHeight="1" x14ac:dyDescent="0.25">
      <c r="A67" s="591"/>
      <c r="B67" s="431"/>
      <c r="C67" s="431"/>
      <c r="D67" s="431">
        <v>64</v>
      </c>
      <c r="E67" s="438" t="s">
        <v>436</v>
      </c>
      <c r="F67" s="438" t="s">
        <v>437</v>
      </c>
      <c r="G67" s="438" t="s">
        <v>438</v>
      </c>
      <c r="H67" s="438" t="s">
        <v>439</v>
      </c>
      <c r="I67" s="438" t="s">
        <v>1932</v>
      </c>
      <c r="J67" s="597"/>
      <c r="K67" s="597"/>
      <c r="L67" s="597"/>
      <c r="M67" s="598"/>
      <c r="N67" s="598"/>
      <c r="O67" s="598"/>
      <c r="P67" s="598"/>
      <c r="Q67" s="434">
        <v>60</v>
      </c>
      <c r="R67" s="434">
        <v>0</v>
      </c>
      <c r="S67" s="434">
        <v>0</v>
      </c>
      <c r="T67" s="473">
        <v>0</v>
      </c>
      <c r="U67" s="479">
        <v>0</v>
      </c>
      <c r="V67" s="460">
        <v>0</v>
      </c>
      <c r="W67" s="458">
        <v>0</v>
      </c>
      <c r="X67" s="460">
        <v>4</v>
      </c>
      <c r="Y67" s="458">
        <v>400000</v>
      </c>
      <c r="Z67" s="460"/>
      <c r="AA67" s="458"/>
      <c r="AB67" s="460"/>
      <c r="AC67" s="458"/>
      <c r="AD67" s="486" t="s">
        <v>1720</v>
      </c>
      <c r="AE67" s="461" t="s">
        <v>1933</v>
      </c>
      <c r="AF67" s="460" t="s">
        <v>1934</v>
      </c>
      <c r="AG67" s="353" t="s">
        <v>1935</v>
      </c>
      <c r="AH67" s="476"/>
      <c r="AI67" s="353" t="s">
        <v>1936</v>
      </c>
      <c r="AJ67" s="353" t="s">
        <v>1937</v>
      </c>
      <c r="AK67" s="353"/>
      <c r="AL67" s="435" t="s">
        <v>1938</v>
      </c>
      <c r="AM67" s="353" t="s">
        <v>1939</v>
      </c>
      <c r="AN67" s="353"/>
    </row>
    <row r="68" spans="1:40" ht="127.5" x14ac:dyDescent="0.25">
      <c r="A68" s="591"/>
      <c r="B68" s="431"/>
      <c r="C68" s="431"/>
      <c r="D68" s="431">
        <v>65</v>
      </c>
      <c r="E68" s="438" t="s">
        <v>1940</v>
      </c>
      <c r="F68" s="438" t="s">
        <v>1941</v>
      </c>
      <c r="G68" s="438" t="s">
        <v>1942</v>
      </c>
      <c r="H68" s="438" t="s">
        <v>446</v>
      </c>
      <c r="I68" s="438" t="s">
        <v>1943</v>
      </c>
      <c r="J68" s="598"/>
      <c r="K68" s="598"/>
      <c r="L68" s="597"/>
      <c r="M68" s="597"/>
      <c r="N68" s="597"/>
      <c r="O68" s="597"/>
      <c r="P68" s="597"/>
      <c r="Q68" s="472">
        <v>0</v>
      </c>
      <c r="R68" s="440">
        <v>0</v>
      </c>
      <c r="S68" s="434">
        <v>0</v>
      </c>
      <c r="T68" s="473">
        <v>0</v>
      </c>
      <c r="U68" s="479">
        <v>0</v>
      </c>
      <c r="V68" s="439">
        <v>0</v>
      </c>
      <c r="W68" s="458">
        <v>0</v>
      </c>
      <c r="X68" s="460"/>
      <c r="Y68" s="458"/>
      <c r="Z68" s="460"/>
      <c r="AA68" s="458"/>
      <c r="AB68" s="460"/>
      <c r="AC68" s="458"/>
      <c r="AD68" s="486" t="s">
        <v>1720</v>
      </c>
      <c r="AE68" s="461" t="s">
        <v>1933</v>
      </c>
      <c r="AF68" s="460" t="s">
        <v>1944</v>
      </c>
      <c r="AG68" s="353" t="s">
        <v>1592</v>
      </c>
      <c r="AH68" s="476" t="s">
        <v>1760</v>
      </c>
      <c r="AI68" s="435" t="s">
        <v>1945</v>
      </c>
      <c r="AJ68" s="353" t="s">
        <v>1937</v>
      </c>
      <c r="AK68" s="353"/>
      <c r="AL68" s="435" t="s">
        <v>1946</v>
      </c>
      <c r="AM68" s="353" t="s">
        <v>1939</v>
      </c>
      <c r="AN68" s="353"/>
    </row>
    <row r="69" spans="1:40" ht="114.75" customHeight="1" x14ac:dyDescent="0.25">
      <c r="A69" s="591"/>
      <c r="B69" s="431" t="s">
        <v>448</v>
      </c>
      <c r="C69" s="431" t="s">
        <v>449</v>
      </c>
      <c r="D69" s="431">
        <v>66</v>
      </c>
      <c r="E69" s="438" t="s">
        <v>450</v>
      </c>
      <c r="F69" s="438" t="s">
        <v>451</v>
      </c>
      <c r="G69" s="438" t="s">
        <v>452</v>
      </c>
      <c r="H69" s="438" t="s">
        <v>453</v>
      </c>
      <c r="I69" s="438" t="s">
        <v>1947</v>
      </c>
      <c r="J69" s="598"/>
      <c r="K69" s="598"/>
      <c r="L69" s="597"/>
      <c r="M69" s="597"/>
      <c r="N69" s="597"/>
      <c r="O69" s="597"/>
      <c r="P69" s="597"/>
      <c r="Q69" s="434">
        <v>0</v>
      </c>
      <c r="R69" s="434">
        <v>0</v>
      </c>
      <c r="S69" s="434">
        <v>0</v>
      </c>
      <c r="T69" s="166">
        <v>0</v>
      </c>
      <c r="U69" s="479">
        <v>0</v>
      </c>
      <c r="V69" s="460"/>
      <c r="W69" s="397"/>
      <c r="X69" s="460"/>
      <c r="Y69" s="458"/>
      <c r="Z69" s="460"/>
      <c r="AA69" s="458"/>
      <c r="AB69" s="460"/>
      <c r="AC69" s="458"/>
      <c r="AD69" s="486" t="s">
        <v>1720</v>
      </c>
      <c r="AE69" s="475" t="s">
        <v>1948</v>
      </c>
      <c r="AF69" s="450" t="s">
        <v>1949</v>
      </c>
      <c r="AG69" s="353" t="s">
        <v>1950</v>
      </c>
      <c r="AH69" s="464" t="s">
        <v>1492</v>
      </c>
      <c r="AI69" s="435" t="s">
        <v>1825</v>
      </c>
      <c r="AJ69" s="353" t="s">
        <v>1826</v>
      </c>
      <c r="AK69" s="353"/>
      <c r="AL69" s="353" t="s">
        <v>1630</v>
      </c>
      <c r="AM69" s="353"/>
      <c r="AN69" s="353"/>
    </row>
    <row r="70" spans="1:40" ht="89.25" customHeight="1" x14ac:dyDescent="0.25">
      <c r="A70" s="591"/>
      <c r="B70" s="431"/>
      <c r="C70" s="431"/>
      <c r="D70" s="431">
        <v>67</v>
      </c>
      <c r="E70" s="438" t="s">
        <v>456</v>
      </c>
      <c r="F70" s="438" t="s">
        <v>457</v>
      </c>
      <c r="G70" s="438" t="s">
        <v>458</v>
      </c>
      <c r="H70" s="438" t="s">
        <v>459</v>
      </c>
      <c r="I70" s="438" t="s">
        <v>1951</v>
      </c>
      <c r="J70" s="598"/>
      <c r="K70" s="598"/>
      <c r="L70" s="597"/>
      <c r="M70" s="597"/>
      <c r="N70" s="597"/>
      <c r="O70" s="597"/>
      <c r="P70" s="597"/>
      <c r="Q70" s="472">
        <v>0</v>
      </c>
      <c r="R70" s="440">
        <v>0</v>
      </c>
      <c r="S70" s="434">
        <v>0</v>
      </c>
      <c r="T70" s="501">
        <v>0</v>
      </c>
      <c r="U70" s="479">
        <v>0</v>
      </c>
      <c r="V70" s="497">
        <v>0</v>
      </c>
      <c r="W70" s="564">
        <v>0</v>
      </c>
      <c r="X70" s="460"/>
      <c r="Y70" s="458"/>
      <c r="Z70" s="460"/>
      <c r="AA70" s="458"/>
      <c r="AB70" s="460"/>
      <c r="AC70" s="458"/>
      <c r="AD70" s="599" t="s">
        <v>1952</v>
      </c>
      <c r="AE70" s="475" t="s">
        <v>1948</v>
      </c>
      <c r="AF70" s="450" t="s">
        <v>1511</v>
      </c>
      <c r="AG70" s="353"/>
      <c r="AH70" s="476" t="s">
        <v>1760</v>
      </c>
      <c r="AI70" s="435" t="s">
        <v>1953</v>
      </c>
      <c r="AJ70" s="353" t="s">
        <v>1923</v>
      </c>
      <c r="AK70" s="353"/>
      <c r="AL70" s="353" t="s">
        <v>1630</v>
      </c>
      <c r="AM70" s="353"/>
      <c r="AN70" s="353"/>
    </row>
    <row r="71" spans="1:40" ht="155.25" customHeight="1" x14ac:dyDescent="0.25">
      <c r="A71" s="591"/>
      <c r="B71" s="431"/>
      <c r="C71" s="431"/>
      <c r="D71" s="471">
        <v>68</v>
      </c>
      <c r="E71" s="438" t="s">
        <v>461</v>
      </c>
      <c r="F71" s="438" t="s">
        <v>462</v>
      </c>
      <c r="G71" s="438" t="s">
        <v>463</v>
      </c>
      <c r="H71" s="438" t="s">
        <v>464</v>
      </c>
      <c r="I71" s="438" t="s">
        <v>1954</v>
      </c>
      <c r="J71" s="561" t="s">
        <v>1955</v>
      </c>
      <c r="K71" s="561" t="s">
        <v>1956</v>
      </c>
      <c r="L71" s="561">
        <v>4101023</v>
      </c>
      <c r="M71" s="561" t="s">
        <v>1957</v>
      </c>
      <c r="N71" s="561" t="s">
        <v>1958</v>
      </c>
      <c r="O71" s="561" t="s">
        <v>1959</v>
      </c>
      <c r="P71" s="561">
        <v>2500</v>
      </c>
      <c r="Q71" s="472">
        <v>1</v>
      </c>
      <c r="R71" s="495">
        <v>1</v>
      </c>
      <c r="S71" s="581">
        <v>1500000</v>
      </c>
      <c r="T71" s="581">
        <v>1500000</v>
      </c>
      <c r="U71" s="479">
        <f>R71/Q71*1</f>
        <v>1</v>
      </c>
      <c r="V71" s="439">
        <v>0</v>
      </c>
      <c r="W71" s="581">
        <v>0</v>
      </c>
      <c r="X71" s="460" t="s">
        <v>1960</v>
      </c>
      <c r="Y71" s="581" t="s">
        <v>1961</v>
      </c>
      <c r="Z71" s="460"/>
      <c r="AA71" s="458"/>
      <c r="AB71" s="460"/>
      <c r="AC71" s="458"/>
      <c r="AD71" s="486" t="s">
        <v>1720</v>
      </c>
      <c r="AE71" s="461" t="s">
        <v>1933</v>
      </c>
      <c r="AF71" s="436" t="s">
        <v>1962</v>
      </c>
      <c r="AG71" s="503" t="s">
        <v>1963</v>
      </c>
      <c r="AH71" s="464"/>
      <c r="AI71" s="435" t="s">
        <v>1964</v>
      </c>
      <c r="AJ71" s="353" t="s">
        <v>1826</v>
      </c>
      <c r="AK71" s="353"/>
      <c r="AL71" s="435" t="s">
        <v>1965</v>
      </c>
      <c r="AM71" s="435" t="s">
        <v>1966</v>
      </c>
      <c r="AN71" s="353"/>
    </row>
    <row r="72" spans="1:40" ht="177.75" customHeight="1" x14ac:dyDescent="0.25">
      <c r="A72" s="591"/>
      <c r="B72" s="431"/>
      <c r="C72" s="431" t="s">
        <v>466</v>
      </c>
      <c r="D72" s="471">
        <v>69</v>
      </c>
      <c r="E72" s="438" t="s">
        <v>467</v>
      </c>
      <c r="F72" s="438" t="s">
        <v>468</v>
      </c>
      <c r="G72" s="438" t="s">
        <v>469</v>
      </c>
      <c r="H72" s="438" t="s">
        <v>470</v>
      </c>
      <c r="I72" s="438" t="s">
        <v>1967</v>
      </c>
      <c r="J72" s="561" t="s">
        <v>1818</v>
      </c>
      <c r="K72" s="561">
        <v>4501024</v>
      </c>
      <c r="L72" s="561" t="s">
        <v>1819</v>
      </c>
      <c r="M72" s="561" t="s">
        <v>1820</v>
      </c>
      <c r="N72" s="561" t="s">
        <v>1821</v>
      </c>
      <c r="O72" s="561">
        <v>10</v>
      </c>
      <c r="P72" s="561">
        <v>10</v>
      </c>
      <c r="Q72" s="472">
        <v>12</v>
      </c>
      <c r="R72" s="495">
        <v>12</v>
      </c>
      <c r="S72" s="600">
        <v>4500000</v>
      </c>
      <c r="T72" s="561" t="s">
        <v>1911</v>
      </c>
      <c r="U72" s="479">
        <f>R72/Q72*1</f>
        <v>1</v>
      </c>
      <c r="V72" s="495">
        <v>12</v>
      </c>
      <c r="W72" s="561" t="s">
        <v>1911</v>
      </c>
      <c r="X72" s="460" t="s">
        <v>1968</v>
      </c>
      <c r="Y72" s="458" t="s">
        <v>1969</v>
      </c>
      <c r="Z72" s="460"/>
      <c r="AA72" s="458"/>
      <c r="AB72" s="460"/>
      <c r="AC72" s="458"/>
      <c r="AD72" s="486" t="s">
        <v>1970</v>
      </c>
      <c r="AE72" s="461" t="s">
        <v>1971</v>
      </c>
      <c r="AF72" s="460" t="s">
        <v>1972</v>
      </c>
      <c r="AG72" s="435" t="s">
        <v>1973</v>
      </c>
      <c r="AH72" s="476" t="s">
        <v>1974</v>
      </c>
      <c r="AI72" s="435" t="s">
        <v>1825</v>
      </c>
      <c r="AJ72" s="353" t="s">
        <v>1826</v>
      </c>
      <c r="AK72" s="353"/>
      <c r="AL72" s="435" t="s">
        <v>1975</v>
      </c>
      <c r="AM72" s="435" t="s">
        <v>1976</v>
      </c>
      <c r="AN72" s="353"/>
    </row>
    <row r="73" spans="1:40" ht="185.25" customHeight="1" x14ac:dyDescent="0.25">
      <c r="A73" s="591"/>
      <c r="B73" s="431"/>
      <c r="C73" s="431"/>
      <c r="D73" s="431">
        <v>70</v>
      </c>
      <c r="E73" s="438" t="s">
        <v>472</v>
      </c>
      <c r="F73" s="438" t="s">
        <v>473</v>
      </c>
      <c r="G73" s="438" t="s">
        <v>474</v>
      </c>
      <c r="H73" s="438" t="s">
        <v>475</v>
      </c>
      <c r="I73" s="438" t="s">
        <v>476</v>
      </c>
      <c r="J73" s="601"/>
      <c r="K73" s="602"/>
      <c r="L73" s="602"/>
      <c r="M73" s="597"/>
      <c r="N73" s="597"/>
      <c r="O73" s="597"/>
      <c r="P73" s="597"/>
      <c r="Q73" s="472">
        <v>2</v>
      </c>
      <c r="R73" s="495">
        <v>7</v>
      </c>
      <c r="S73" s="434" t="s">
        <v>1371</v>
      </c>
      <c r="T73" s="501" t="s">
        <v>1977</v>
      </c>
      <c r="U73" s="479">
        <v>1</v>
      </c>
      <c r="V73" s="439">
        <v>1</v>
      </c>
      <c r="W73" s="458" t="s">
        <v>1371</v>
      </c>
      <c r="X73" s="460" t="s">
        <v>1978</v>
      </c>
      <c r="Y73" s="458" t="s">
        <v>1977</v>
      </c>
      <c r="Z73" s="460"/>
      <c r="AA73" s="458" t="s">
        <v>1979</v>
      </c>
      <c r="AB73" s="460"/>
      <c r="AC73" s="458" t="s">
        <v>1980</v>
      </c>
      <c r="AD73" s="599" t="s">
        <v>1981</v>
      </c>
      <c r="AE73" s="461" t="s">
        <v>1982</v>
      </c>
      <c r="AF73" s="460" t="s">
        <v>1983</v>
      </c>
      <c r="AG73" s="435" t="s">
        <v>1984</v>
      </c>
      <c r="AH73" s="464" t="s">
        <v>1985</v>
      </c>
      <c r="AI73" s="435" t="s">
        <v>1986</v>
      </c>
      <c r="AJ73" s="435" t="s">
        <v>1987</v>
      </c>
      <c r="AK73" s="353"/>
      <c r="AL73" s="435" t="s">
        <v>1988</v>
      </c>
      <c r="AM73" s="435" t="s">
        <v>1989</v>
      </c>
      <c r="AN73" s="353"/>
    </row>
    <row r="74" spans="1:40" ht="140.25" x14ac:dyDescent="0.25">
      <c r="A74" s="591"/>
      <c r="B74" s="431"/>
      <c r="C74" s="431"/>
      <c r="D74" s="431">
        <v>71</v>
      </c>
      <c r="E74" s="438" t="s">
        <v>477</v>
      </c>
      <c r="F74" s="438" t="s">
        <v>478</v>
      </c>
      <c r="G74" s="438" t="s">
        <v>479</v>
      </c>
      <c r="H74" s="438" t="s">
        <v>480</v>
      </c>
      <c r="I74" s="438" t="s">
        <v>1990</v>
      </c>
      <c r="J74" s="601"/>
      <c r="K74" s="602"/>
      <c r="L74" s="602"/>
      <c r="M74" s="597"/>
      <c r="N74" s="597"/>
      <c r="O74" s="597"/>
      <c r="P74" s="597"/>
      <c r="Q74" s="434">
        <v>0</v>
      </c>
      <c r="R74" s="434">
        <v>0</v>
      </c>
      <c r="S74" s="434">
        <v>0</v>
      </c>
      <c r="T74" s="166">
        <v>0</v>
      </c>
      <c r="U74" s="479">
        <v>0</v>
      </c>
      <c r="V74" s="460">
        <v>0</v>
      </c>
      <c r="W74" s="397">
        <v>0</v>
      </c>
      <c r="X74" s="460"/>
      <c r="Y74" s="458"/>
      <c r="Z74" s="460"/>
      <c r="AA74" s="458"/>
      <c r="AB74" s="460"/>
      <c r="AC74" s="458"/>
      <c r="AD74" s="599" t="s">
        <v>1991</v>
      </c>
      <c r="AE74" s="461" t="s">
        <v>1992</v>
      </c>
      <c r="AF74" s="450" t="s">
        <v>1949</v>
      </c>
      <c r="AG74" s="353" t="s">
        <v>1950</v>
      </c>
      <c r="AH74" s="464" t="s">
        <v>1993</v>
      </c>
      <c r="AI74" s="435" t="s">
        <v>1994</v>
      </c>
      <c r="AJ74" s="435" t="s">
        <v>1995</v>
      </c>
      <c r="AK74" s="353"/>
      <c r="AL74" s="435" t="s">
        <v>1996</v>
      </c>
      <c r="AM74" s="435" t="s">
        <v>1997</v>
      </c>
      <c r="AN74" s="353" t="s">
        <v>1998</v>
      </c>
    </row>
    <row r="75" spans="1:40" ht="132" customHeight="1" x14ac:dyDescent="0.25">
      <c r="A75" s="591"/>
      <c r="B75" s="431"/>
      <c r="C75" s="431"/>
      <c r="D75" s="431">
        <v>72</v>
      </c>
      <c r="E75" s="438" t="s">
        <v>483</v>
      </c>
      <c r="F75" s="438" t="s">
        <v>484</v>
      </c>
      <c r="G75" s="438" t="s">
        <v>485</v>
      </c>
      <c r="H75" s="438" t="s">
        <v>486</v>
      </c>
      <c r="I75" s="438" t="s">
        <v>1999</v>
      </c>
      <c r="J75" s="561" t="s">
        <v>1526</v>
      </c>
      <c r="K75" s="561" t="s">
        <v>2000</v>
      </c>
      <c r="L75" s="561">
        <v>4501001</v>
      </c>
      <c r="M75" s="561" t="s">
        <v>2001</v>
      </c>
      <c r="N75" s="561">
        <v>450100100</v>
      </c>
      <c r="O75" s="561" t="s">
        <v>2002</v>
      </c>
      <c r="P75" s="561">
        <v>12</v>
      </c>
      <c r="Q75" s="472">
        <v>1</v>
      </c>
      <c r="R75" s="495">
        <v>1</v>
      </c>
      <c r="S75" s="603">
        <v>29855000</v>
      </c>
      <c r="T75" s="603">
        <v>29855000</v>
      </c>
      <c r="U75" s="479">
        <f>R75/Q75*1</f>
        <v>1</v>
      </c>
      <c r="V75" s="439">
        <v>0</v>
      </c>
      <c r="W75" s="603">
        <v>1000000</v>
      </c>
      <c r="X75" s="460" t="s">
        <v>2003</v>
      </c>
      <c r="Y75" s="458" t="s">
        <v>2004</v>
      </c>
      <c r="Z75" s="460"/>
      <c r="AA75" s="458"/>
      <c r="AB75" s="460"/>
      <c r="AC75" s="458"/>
      <c r="AD75" s="486" t="s">
        <v>2005</v>
      </c>
      <c r="AE75" s="461" t="s">
        <v>1992</v>
      </c>
      <c r="AF75" s="460" t="s">
        <v>2006</v>
      </c>
      <c r="AG75" s="353" t="s">
        <v>2007</v>
      </c>
      <c r="AH75" s="464"/>
      <c r="AI75" s="435" t="s">
        <v>1825</v>
      </c>
      <c r="AJ75" s="353" t="s">
        <v>1826</v>
      </c>
      <c r="AK75" s="353"/>
      <c r="AL75" s="435" t="s">
        <v>2008</v>
      </c>
      <c r="AM75" s="435" t="s">
        <v>2009</v>
      </c>
      <c r="AN75" s="353"/>
    </row>
    <row r="76" spans="1:40" ht="215.25" customHeight="1" x14ac:dyDescent="0.25">
      <c r="A76" s="591"/>
      <c r="B76" s="431"/>
      <c r="C76" s="431"/>
      <c r="D76" s="471">
        <v>73</v>
      </c>
      <c r="E76" s="438" t="s">
        <v>1260</v>
      </c>
      <c r="F76" s="438" t="s">
        <v>489</v>
      </c>
      <c r="G76" s="438" t="s">
        <v>490</v>
      </c>
      <c r="H76" s="438" t="s">
        <v>491</v>
      </c>
      <c r="I76" s="438" t="s">
        <v>2010</v>
      </c>
      <c r="J76" s="435" t="s">
        <v>1622</v>
      </c>
      <c r="K76" s="435" t="s">
        <v>1956</v>
      </c>
      <c r="L76" s="435" t="s">
        <v>2011</v>
      </c>
      <c r="M76" s="435" t="s">
        <v>2012</v>
      </c>
      <c r="N76" s="435" t="s">
        <v>2013</v>
      </c>
      <c r="O76" s="534" t="s">
        <v>1711</v>
      </c>
      <c r="P76" s="435">
        <v>48</v>
      </c>
      <c r="Q76" s="604">
        <v>0.09</v>
      </c>
      <c r="R76" s="472">
        <v>0</v>
      </c>
      <c r="S76" s="434" t="s">
        <v>1079</v>
      </c>
      <c r="T76" s="473" t="s">
        <v>1079</v>
      </c>
      <c r="U76" s="479">
        <v>1</v>
      </c>
      <c r="V76" s="439">
        <v>0</v>
      </c>
      <c r="W76" s="458" t="s">
        <v>1079</v>
      </c>
      <c r="X76" s="460"/>
      <c r="Y76" s="458"/>
      <c r="Z76" s="460"/>
      <c r="AA76" s="458"/>
      <c r="AB76" s="460"/>
      <c r="AC76" s="458"/>
      <c r="AD76" s="498" t="s">
        <v>2014</v>
      </c>
      <c r="AE76" s="461" t="s">
        <v>2015</v>
      </c>
      <c r="AF76" s="460" t="s">
        <v>2016</v>
      </c>
      <c r="AG76" s="353"/>
      <c r="AH76" s="605" t="s">
        <v>2017</v>
      </c>
      <c r="AI76" s="435" t="s">
        <v>2018</v>
      </c>
      <c r="AJ76" s="435" t="s">
        <v>2019</v>
      </c>
      <c r="AK76" s="353"/>
      <c r="AL76" s="435" t="s">
        <v>2020</v>
      </c>
      <c r="AM76" s="435" t="s">
        <v>2021</v>
      </c>
      <c r="AN76" s="353"/>
    </row>
    <row r="77" spans="1:40" ht="148.5" customHeight="1" x14ac:dyDescent="0.25">
      <c r="A77" s="606" t="s">
        <v>495</v>
      </c>
      <c r="B77" s="431" t="s">
        <v>496</v>
      </c>
      <c r="C77" s="431" t="s">
        <v>497</v>
      </c>
      <c r="D77" s="431">
        <v>74</v>
      </c>
      <c r="E77" s="438" t="s">
        <v>1262</v>
      </c>
      <c r="F77" s="438" t="s">
        <v>1263</v>
      </c>
      <c r="G77" s="438" t="s">
        <v>500</v>
      </c>
      <c r="H77" s="438" t="s">
        <v>501</v>
      </c>
      <c r="I77" s="438" t="s">
        <v>2022</v>
      </c>
      <c r="J77" s="561" t="s">
        <v>1526</v>
      </c>
      <c r="K77" s="561" t="s">
        <v>2000</v>
      </c>
      <c r="L77" s="561">
        <v>4501001</v>
      </c>
      <c r="M77" s="561" t="s">
        <v>2001</v>
      </c>
      <c r="N77" s="561">
        <v>450100100</v>
      </c>
      <c r="O77" s="561" t="s">
        <v>2002</v>
      </c>
      <c r="P77" s="561">
        <v>12</v>
      </c>
      <c r="Q77" s="434">
        <v>1</v>
      </c>
      <c r="R77" s="434">
        <v>1</v>
      </c>
      <c r="S77" s="607">
        <v>3855000</v>
      </c>
      <c r="T77" s="607">
        <v>3855000</v>
      </c>
      <c r="U77" s="479">
        <f>R77/Q77*1</f>
        <v>1</v>
      </c>
      <c r="V77" s="460">
        <v>1</v>
      </c>
      <c r="W77" s="607">
        <v>1000000</v>
      </c>
      <c r="X77" s="460">
        <v>12</v>
      </c>
      <c r="Y77" s="458">
        <v>2855000</v>
      </c>
      <c r="Z77" s="460"/>
      <c r="AA77" s="458"/>
      <c r="AB77" s="460"/>
      <c r="AC77" s="458"/>
      <c r="AD77" s="486" t="s">
        <v>2005</v>
      </c>
      <c r="AE77" s="461" t="s">
        <v>2023</v>
      </c>
      <c r="AF77" s="460" t="s">
        <v>2024</v>
      </c>
      <c r="AG77" s="435" t="s">
        <v>2025</v>
      </c>
      <c r="AH77" s="464"/>
      <c r="AI77" s="435" t="s">
        <v>2026</v>
      </c>
      <c r="AJ77" s="435" t="s">
        <v>1918</v>
      </c>
      <c r="AK77" s="353"/>
      <c r="AL77" s="460" t="s">
        <v>2027</v>
      </c>
      <c r="AM77" s="435" t="s">
        <v>2028</v>
      </c>
      <c r="AN77" s="353"/>
    </row>
    <row r="78" spans="1:40" ht="135" customHeight="1" x14ac:dyDescent="0.25">
      <c r="A78" s="606"/>
      <c r="B78" s="431"/>
      <c r="C78" s="431"/>
      <c r="D78" s="431">
        <v>75</v>
      </c>
      <c r="E78" s="438" t="s">
        <v>503</v>
      </c>
      <c r="F78" s="438" t="s">
        <v>504</v>
      </c>
      <c r="G78" s="438" t="s">
        <v>505</v>
      </c>
      <c r="H78" s="438" t="s">
        <v>506</v>
      </c>
      <c r="I78" s="438" t="s">
        <v>2029</v>
      </c>
      <c r="J78" s="572" t="s">
        <v>1526</v>
      </c>
      <c r="K78" s="572" t="s">
        <v>2000</v>
      </c>
      <c r="L78" s="561">
        <v>4501001</v>
      </c>
      <c r="M78" s="572" t="s">
        <v>2001</v>
      </c>
      <c r="N78" s="561">
        <v>450100100</v>
      </c>
      <c r="O78" s="572" t="s">
        <v>2002</v>
      </c>
      <c r="P78" s="561">
        <v>12</v>
      </c>
      <c r="Q78" s="472">
        <v>12</v>
      </c>
      <c r="R78" s="495">
        <v>12</v>
      </c>
      <c r="S78" s="458">
        <v>2855000</v>
      </c>
      <c r="T78" s="458">
        <v>2855000</v>
      </c>
      <c r="U78" s="479">
        <v>1</v>
      </c>
      <c r="V78" s="439">
        <v>0</v>
      </c>
      <c r="W78" s="458">
        <v>0</v>
      </c>
      <c r="X78" s="460">
        <v>12</v>
      </c>
      <c r="Y78" s="458">
        <v>2855000</v>
      </c>
      <c r="Z78" s="460"/>
      <c r="AA78" s="458"/>
      <c r="AB78" s="460"/>
      <c r="AC78" s="458"/>
      <c r="AD78" s="486" t="s">
        <v>2005</v>
      </c>
      <c r="AE78" s="461" t="s">
        <v>1992</v>
      </c>
      <c r="AF78" s="460" t="s">
        <v>2030</v>
      </c>
      <c r="AG78" s="435" t="s">
        <v>2031</v>
      </c>
      <c r="AH78" s="464"/>
      <c r="AI78" s="435" t="s">
        <v>2026</v>
      </c>
      <c r="AJ78" s="435" t="s">
        <v>1918</v>
      </c>
      <c r="AK78" s="353"/>
      <c r="AL78" s="435" t="s">
        <v>2032</v>
      </c>
      <c r="AM78" s="435" t="s">
        <v>2033</v>
      </c>
      <c r="AN78" s="353"/>
    </row>
    <row r="79" spans="1:40" ht="120" x14ac:dyDescent="0.25">
      <c r="A79" s="606"/>
      <c r="B79" s="431"/>
      <c r="C79" s="431"/>
      <c r="D79" s="431">
        <v>76</v>
      </c>
      <c r="E79" s="438" t="s">
        <v>508</v>
      </c>
      <c r="F79" s="438" t="s">
        <v>509</v>
      </c>
      <c r="G79" s="438" t="s">
        <v>510</v>
      </c>
      <c r="H79" s="438" t="s">
        <v>511</v>
      </c>
      <c r="I79" s="438" t="s">
        <v>2022</v>
      </c>
      <c r="J79" s="557"/>
      <c r="K79" s="557"/>
      <c r="L79" s="608"/>
      <c r="M79" s="557"/>
      <c r="N79" s="557"/>
      <c r="O79" s="557"/>
      <c r="P79" s="557"/>
      <c r="Q79" s="434">
        <v>0</v>
      </c>
      <c r="R79" s="434">
        <v>0</v>
      </c>
      <c r="S79" s="434">
        <v>0</v>
      </c>
      <c r="T79" s="473">
        <v>0</v>
      </c>
      <c r="U79" s="479">
        <v>0</v>
      </c>
      <c r="V79" s="460">
        <v>0</v>
      </c>
      <c r="W79" s="458">
        <v>0</v>
      </c>
      <c r="X79" s="460"/>
      <c r="Y79" s="458"/>
      <c r="Z79" s="460"/>
      <c r="AA79" s="458"/>
      <c r="AB79" s="460"/>
      <c r="AC79" s="458"/>
      <c r="AD79" s="486" t="s">
        <v>1720</v>
      </c>
      <c r="AE79" s="461" t="s">
        <v>2034</v>
      </c>
      <c r="AF79" s="176" t="s">
        <v>1511</v>
      </c>
      <c r="AG79" s="353"/>
      <c r="AH79" s="476" t="s">
        <v>1760</v>
      </c>
      <c r="AI79" s="435" t="s">
        <v>2026</v>
      </c>
      <c r="AJ79" s="435" t="s">
        <v>1918</v>
      </c>
      <c r="AK79" s="353"/>
      <c r="AL79" s="435" t="s">
        <v>2035</v>
      </c>
      <c r="AM79" s="353" t="s">
        <v>1939</v>
      </c>
      <c r="AN79" s="353"/>
    </row>
    <row r="80" spans="1:40" ht="249.75" customHeight="1" x14ac:dyDescent="0.25">
      <c r="A80" s="606"/>
      <c r="B80" s="431"/>
      <c r="C80" s="431"/>
      <c r="D80" s="471">
        <v>77</v>
      </c>
      <c r="E80" s="438" t="s">
        <v>513</v>
      </c>
      <c r="F80" s="438" t="s">
        <v>514</v>
      </c>
      <c r="G80" s="438" t="s">
        <v>515</v>
      </c>
      <c r="H80" s="438" t="s">
        <v>516</v>
      </c>
      <c r="I80" s="438" t="s">
        <v>2036</v>
      </c>
      <c r="J80" s="557"/>
      <c r="K80" s="557"/>
      <c r="L80" s="608"/>
      <c r="M80" s="557"/>
      <c r="N80" s="557"/>
      <c r="O80" s="557"/>
      <c r="P80" s="557"/>
      <c r="Q80" s="472">
        <v>3</v>
      </c>
      <c r="R80" s="440">
        <v>3</v>
      </c>
      <c r="S80" s="434">
        <v>0</v>
      </c>
      <c r="T80" s="501">
        <v>0</v>
      </c>
      <c r="U80" s="479">
        <v>1</v>
      </c>
      <c r="V80" s="497">
        <v>0</v>
      </c>
      <c r="W80" s="564">
        <v>0</v>
      </c>
      <c r="X80" s="460" t="s">
        <v>1588</v>
      </c>
      <c r="Y80" s="458"/>
      <c r="Z80" s="460"/>
      <c r="AA80" s="458"/>
      <c r="AB80" s="460" t="s">
        <v>2037</v>
      </c>
      <c r="AC80" s="458"/>
      <c r="AD80" s="486" t="s">
        <v>1720</v>
      </c>
      <c r="AE80" s="461" t="s">
        <v>2034</v>
      </c>
      <c r="AF80" s="460" t="s">
        <v>2038</v>
      </c>
      <c r="AG80" s="353" t="s">
        <v>1592</v>
      </c>
      <c r="AH80" s="464"/>
      <c r="AI80" s="435" t="s">
        <v>1825</v>
      </c>
      <c r="AJ80" s="353" t="s">
        <v>1826</v>
      </c>
      <c r="AK80" s="353"/>
      <c r="AL80" s="435" t="s">
        <v>2039</v>
      </c>
      <c r="AM80" s="435" t="s">
        <v>2040</v>
      </c>
      <c r="AN80" s="353"/>
    </row>
    <row r="81" spans="1:40" ht="190.5" customHeight="1" x14ac:dyDescent="0.25">
      <c r="A81" s="606"/>
      <c r="B81" s="431"/>
      <c r="C81" s="431"/>
      <c r="D81" s="431">
        <v>78</v>
      </c>
      <c r="E81" s="438" t="s">
        <v>518</v>
      </c>
      <c r="F81" s="438" t="s">
        <v>519</v>
      </c>
      <c r="G81" s="438" t="s">
        <v>520</v>
      </c>
      <c r="H81" s="438" t="s">
        <v>516</v>
      </c>
      <c r="I81" s="438" t="s">
        <v>2041</v>
      </c>
      <c r="J81" s="480" t="s">
        <v>96</v>
      </c>
      <c r="K81" s="480" t="s">
        <v>96</v>
      </c>
      <c r="L81" s="574" t="s">
        <v>96</v>
      </c>
      <c r="M81" s="480" t="s">
        <v>96</v>
      </c>
      <c r="N81" s="497" t="s">
        <v>96</v>
      </c>
      <c r="O81" s="609" t="s">
        <v>96</v>
      </c>
      <c r="P81" s="610" t="s">
        <v>96</v>
      </c>
      <c r="Q81" s="472">
        <v>1</v>
      </c>
      <c r="R81" s="440">
        <v>1</v>
      </c>
      <c r="S81" s="434"/>
      <c r="T81" s="501"/>
      <c r="U81" s="479">
        <f>R81/Q81*1</f>
        <v>1</v>
      </c>
      <c r="V81" s="497"/>
      <c r="W81" s="564"/>
      <c r="X81" s="460"/>
      <c r="Y81" s="458"/>
      <c r="Z81" s="460"/>
      <c r="AA81" s="458"/>
      <c r="AB81" s="460"/>
      <c r="AC81" s="458"/>
      <c r="AD81" s="486" t="s">
        <v>2042</v>
      </c>
      <c r="AE81" s="461"/>
      <c r="AF81" s="460" t="s">
        <v>2043</v>
      </c>
      <c r="AG81" s="450" t="s">
        <v>152</v>
      </c>
      <c r="AH81" s="464" t="s">
        <v>2044</v>
      </c>
      <c r="AI81" s="435" t="s">
        <v>2045</v>
      </c>
      <c r="AJ81" s="435" t="s">
        <v>2046</v>
      </c>
      <c r="AK81" s="353"/>
      <c r="AL81" s="353" t="s">
        <v>1630</v>
      </c>
      <c r="AM81" s="353"/>
      <c r="AN81" s="353"/>
    </row>
    <row r="82" spans="1:40" ht="165" x14ac:dyDescent="0.25">
      <c r="A82" s="606"/>
      <c r="B82" s="431"/>
      <c r="C82" s="431" t="s">
        <v>1272</v>
      </c>
      <c r="D82" s="431">
        <v>79</v>
      </c>
      <c r="E82" s="438" t="s">
        <v>523</v>
      </c>
      <c r="F82" s="438" t="s">
        <v>1273</v>
      </c>
      <c r="G82" s="438" t="s">
        <v>1274</v>
      </c>
      <c r="H82" s="438" t="s">
        <v>59</v>
      </c>
      <c r="I82" s="438" t="s">
        <v>2047</v>
      </c>
      <c r="J82" s="480" t="s">
        <v>96</v>
      </c>
      <c r="K82" s="480" t="s">
        <v>96</v>
      </c>
      <c r="L82" s="574" t="s">
        <v>96</v>
      </c>
      <c r="M82" s="480" t="s">
        <v>96</v>
      </c>
      <c r="N82" s="497" t="s">
        <v>96</v>
      </c>
      <c r="O82" s="609" t="s">
        <v>96</v>
      </c>
      <c r="P82" s="610" t="s">
        <v>96</v>
      </c>
      <c r="Q82" s="472">
        <v>0</v>
      </c>
      <c r="R82" s="440">
        <v>1</v>
      </c>
      <c r="S82" s="434">
        <v>0</v>
      </c>
      <c r="T82" s="473">
        <v>0</v>
      </c>
      <c r="U82" s="479">
        <v>0</v>
      </c>
      <c r="V82" s="439">
        <v>0</v>
      </c>
      <c r="W82" s="458">
        <v>0</v>
      </c>
      <c r="X82" s="460"/>
      <c r="Y82" s="458"/>
      <c r="Z82" s="460"/>
      <c r="AA82" s="458"/>
      <c r="AB82" s="460">
        <v>1</v>
      </c>
      <c r="AC82" s="458">
        <v>1442500</v>
      </c>
      <c r="AD82" s="486" t="s">
        <v>2042</v>
      </c>
      <c r="AE82" s="475"/>
      <c r="AF82" s="450" t="s">
        <v>1511</v>
      </c>
      <c r="AG82" s="353"/>
      <c r="AH82" s="476" t="s">
        <v>1760</v>
      </c>
      <c r="AI82" s="435" t="s">
        <v>2048</v>
      </c>
      <c r="AJ82" s="353" t="s">
        <v>2049</v>
      </c>
      <c r="AK82" s="353" t="s">
        <v>2050</v>
      </c>
      <c r="AL82" s="435" t="s">
        <v>2051</v>
      </c>
      <c r="AM82" s="353" t="s">
        <v>179</v>
      </c>
      <c r="AN82" s="353"/>
    </row>
    <row r="83" spans="1:40" ht="172.5" customHeight="1" x14ac:dyDescent="0.25">
      <c r="A83" s="606"/>
      <c r="B83" s="431"/>
      <c r="C83" s="431"/>
      <c r="D83" s="471">
        <v>80</v>
      </c>
      <c r="E83" s="438" t="s">
        <v>527</v>
      </c>
      <c r="F83" s="438" t="s">
        <v>1276</v>
      </c>
      <c r="G83" s="438" t="s">
        <v>529</v>
      </c>
      <c r="H83" s="438" t="s">
        <v>530</v>
      </c>
      <c r="I83" s="438" t="s">
        <v>2052</v>
      </c>
      <c r="J83" s="435" t="s">
        <v>1622</v>
      </c>
      <c r="K83" s="435" t="s">
        <v>1818</v>
      </c>
      <c r="L83" s="435">
        <v>4501001</v>
      </c>
      <c r="M83" s="435" t="s">
        <v>2053</v>
      </c>
      <c r="N83" s="435" t="s">
        <v>2054</v>
      </c>
      <c r="O83" s="435"/>
      <c r="P83" s="435">
        <v>12</v>
      </c>
      <c r="Q83" s="434">
        <v>3</v>
      </c>
      <c r="R83" s="434">
        <v>1</v>
      </c>
      <c r="S83" s="434">
        <v>0</v>
      </c>
      <c r="T83" s="473">
        <v>0</v>
      </c>
      <c r="U83" s="479">
        <f>R83/Q83*1</f>
        <v>0.33333333333333331</v>
      </c>
      <c r="V83" s="460">
        <v>0</v>
      </c>
      <c r="W83" s="458">
        <v>0</v>
      </c>
      <c r="X83" s="460"/>
      <c r="Y83" s="458"/>
      <c r="Z83" s="460">
        <v>2</v>
      </c>
      <c r="AA83" s="458"/>
      <c r="AB83" s="460">
        <v>1</v>
      </c>
      <c r="AC83" s="458"/>
      <c r="AD83" s="498" t="s">
        <v>2055</v>
      </c>
      <c r="AE83" s="461" t="s">
        <v>2056</v>
      </c>
      <c r="AF83" s="596" t="s">
        <v>2057</v>
      </c>
      <c r="AG83" s="436" t="s">
        <v>2058</v>
      </c>
      <c r="AH83" s="464"/>
      <c r="AI83" s="435" t="s">
        <v>2059</v>
      </c>
      <c r="AJ83" s="353" t="s">
        <v>1629</v>
      </c>
      <c r="AK83" s="353"/>
      <c r="AL83" s="465" t="s">
        <v>2060</v>
      </c>
      <c r="AM83" s="435" t="s">
        <v>2021</v>
      </c>
      <c r="AN83" s="353"/>
    </row>
    <row r="84" spans="1:40" ht="190.5" customHeight="1" x14ac:dyDescent="0.25">
      <c r="A84" s="606"/>
      <c r="B84" s="431"/>
      <c r="C84" s="431"/>
      <c r="D84" s="431">
        <v>81</v>
      </c>
      <c r="E84" s="438" t="s">
        <v>1278</v>
      </c>
      <c r="F84" s="438" t="s">
        <v>537</v>
      </c>
      <c r="G84" s="438" t="s">
        <v>538</v>
      </c>
      <c r="H84" s="438" t="s">
        <v>539</v>
      </c>
      <c r="I84" s="438" t="s">
        <v>2061</v>
      </c>
      <c r="J84" s="542" t="s">
        <v>2062</v>
      </c>
      <c r="K84" s="611" t="s">
        <v>1693</v>
      </c>
      <c r="L84" s="561">
        <v>190502100</v>
      </c>
      <c r="M84" s="561" t="s">
        <v>1695</v>
      </c>
      <c r="N84" s="561">
        <v>12</v>
      </c>
      <c r="O84" s="612" t="s">
        <v>2063</v>
      </c>
      <c r="P84" s="613">
        <v>0.56999999999999995</v>
      </c>
      <c r="Q84" s="472">
        <v>0</v>
      </c>
      <c r="R84" s="440">
        <v>0</v>
      </c>
      <c r="S84" s="166">
        <v>0</v>
      </c>
      <c r="T84" s="166">
        <v>0</v>
      </c>
      <c r="U84" s="479">
        <v>0</v>
      </c>
      <c r="V84" s="439">
        <v>0</v>
      </c>
      <c r="W84" s="166">
        <v>0</v>
      </c>
      <c r="X84" s="460"/>
      <c r="Y84" s="458"/>
      <c r="Z84" s="460"/>
      <c r="AA84" s="458"/>
      <c r="AB84" s="460"/>
      <c r="AC84" s="458"/>
      <c r="AD84" s="486" t="s">
        <v>2042</v>
      </c>
      <c r="AE84" s="461" t="s">
        <v>2056</v>
      </c>
      <c r="AF84" s="460" t="s">
        <v>2064</v>
      </c>
      <c r="AG84" s="460" t="s">
        <v>2065</v>
      </c>
      <c r="AH84" s="476" t="s">
        <v>2066</v>
      </c>
      <c r="AI84" s="435" t="s">
        <v>2026</v>
      </c>
      <c r="AJ84" s="435" t="s">
        <v>1918</v>
      </c>
      <c r="AK84" s="353"/>
      <c r="AL84" s="435" t="s">
        <v>2067</v>
      </c>
      <c r="AM84" s="353" t="s">
        <v>1939</v>
      </c>
      <c r="AN84" s="353"/>
    </row>
    <row r="85" spans="1:40" ht="180" customHeight="1" x14ac:dyDescent="0.25">
      <c r="A85" s="606"/>
      <c r="B85" s="431"/>
      <c r="C85" s="431"/>
      <c r="D85" s="471">
        <v>82</v>
      </c>
      <c r="E85" s="438" t="s">
        <v>541</v>
      </c>
      <c r="F85" s="438" t="s">
        <v>1280</v>
      </c>
      <c r="G85" s="438" t="s">
        <v>1281</v>
      </c>
      <c r="H85" s="438" t="s">
        <v>59</v>
      </c>
      <c r="I85" s="520" t="s">
        <v>2068</v>
      </c>
      <c r="J85" s="435" t="s">
        <v>1622</v>
      </c>
      <c r="K85" s="435" t="s">
        <v>1818</v>
      </c>
      <c r="L85" s="435">
        <v>4501001</v>
      </c>
      <c r="M85" s="435" t="s">
        <v>2053</v>
      </c>
      <c r="N85" s="435" t="s">
        <v>2054</v>
      </c>
      <c r="O85" s="435"/>
      <c r="P85" s="435">
        <v>12</v>
      </c>
      <c r="Q85" s="472">
        <v>3</v>
      </c>
      <c r="R85" s="440">
        <v>2</v>
      </c>
      <c r="S85" s="434">
        <v>0</v>
      </c>
      <c r="T85" s="501">
        <v>0</v>
      </c>
      <c r="U85" s="479">
        <v>0.66</v>
      </c>
      <c r="V85" s="497">
        <v>0</v>
      </c>
      <c r="W85" s="564">
        <v>0</v>
      </c>
      <c r="X85" s="460">
        <v>1</v>
      </c>
      <c r="Y85" s="458"/>
      <c r="Z85" s="460"/>
      <c r="AA85" s="458"/>
      <c r="AB85" s="460" t="s">
        <v>2069</v>
      </c>
      <c r="AC85" s="458"/>
      <c r="AD85" s="498" t="s">
        <v>2070</v>
      </c>
      <c r="AE85" s="461" t="s">
        <v>2056</v>
      </c>
      <c r="AF85" s="460" t="s">
        <v>2071</v>
      </c>
      <c r="AG85" s="353" t="s">
        <v>1677</v>
      </c>
      <c r="AH85" s="464" t="s">
        <v>2072</v>
      </c>
      <c r="AI85" s="435" t="s">
        <v>2073</v>
      </c>
      <c r="AJ85" s="435" t="s">
        <v>2074</v>
      </c>
      <c r="AK85" s="353"/>
      <c r="AL85" s="435" t="s">
        <v>2075</v>
      </c>
      <c r="AM85" s="435" t="s">
        <v>2021</v>
      </c>
      <c r="AN85" s="353"/>
    </row>
    <row r="86" spans="1:40" ht="208.5" customHeight="1" x14ac:dyDescent="0.25">
      <c r="A86" s="606"/>
      <c r="B86" s="431"/>
      <c r="C86" s="431"/>
      <c r="D86" s="431">
        <v>83</v>
      </c>
      <c r="E86" s="438" t="s">
        <v>1283</v>
      </c>
      <c r="F86" s="438" t="s">
        <v>546</v>
      </c>
      <c r="G86" s="438" t="s">
        <v>547</v>
      </c>
      <c r="H86" s="438" t="s">
        <v>548</v>
      </c>
      <c r="I86" s="567"/>
      <c r="J86" s="567" t="s">
        <v>2076</v>
      </c>
      <c r="K86" s="567" t="s">
        <v>2077</v>
      </c>
      <c r="L86" s="567">
        <v>4102042</v>
      </c>
      <c r="M86" s="567" t="s">
        <v>2078</v>
      </c>
      <c r="N86" s="567">
        <v>410204200</v>
      </c>
      <c r="O86" s="567" t="s">
        <v>2079</v>
      </c>
      <c r="P86" s="567">
        <v>12</v>
      </c>
      <c r="Q86" s="604">
        <v>0.8</v>
      </c>
      <c r="R86" s="440">
        <v>80</v>
      </c>
      <c r="S86" s="434"/>
      <c r="T86" s="501"/>
      <c r="U86" s="479">
        <v>1</v>
      </c>
      <c r="V86" s="497"/>
      <c r="W86" s="564"/>
      <c r="X86" s="460"/>
      <c r="Y86" s="458"/>
      <c r="Z86" s="460">
        <v>80</v>
      </c>
      <c r="AA86" s="458" t="s">
        <v>2080</v>
      </c>
      <c r="AB86" s="460"/>
      <c r="AC86" s="458"/>
      <c r="AD86" s="461" t="s">
        <v>2081</v>
      </c>
      <c r="AE86" s="461" t="s">
        <v>2056</v>
      </c>
      <c r="AF86" s="450" t="s">
        <v>1511</v>
      </c>
      <c r="AG86" s="353"/>
      <c r="AH86" s="464"/>
      <c r="AI86" s="435" t="s">
        <v>2082</v>
      </c>
      <c r="AJ86" s="435" t="s">
        <v>2083</v>
      </c>
      <c r="AK86" s="353"/>
      <c r="AL86" s="435" t="s">
        <v>2084</v>
      </c>
      <c r="AM86" s="435" t="s">
        <v>2085</v>
      </c>
      <c r="AN86" s="353"/>
    </row>
    <row r="87" spans="1:40" ht="132.75" customHeight="1" x14ac:dyDescent="0.25">
      <c r="A87" s="606"/>
      <c r="B87" s="431"/>
      <c r="C87" s="431"/>
      <c r="D87" s="431">
        <v>84</v>
      </c>
      <c r="E87" s="438" t="s">
        <v>549</v>
      </c>
      <c r="F87" s="438" t="s">
        <v>1287</v>
      </c>
      <c r="G87" s="438" t="s">
        <v>1288</v>
      </c>
      <c r="H87" s="438" t="s">
        <v>59</v>
      </c>
      <c r="I87" s="438" t="s">
        <v>2086</v>
      </c>
      <c r="J87" s="557"/>
      <c r="K87" s="557"/>
      <c r="L87" s="608"/>
      <c r="M87" s="557"/>
      <c r="N87" s="557"/>
      <c r="O87" s="557"/>
      <c r="P87" s="557"/>
      <c r="Q87" s="472">
        <v>0</v>
      </c>
      <c r="R87" s="440">
        <v>0</v>
      </c>
      <c r="S87" s="166">
        <v>0</v>
      </c>
      <c r="T87" s="174">
        <v>0</v>
      </c>
      <c r="U87" s="479">
        <v>0</v>
      </c>
      <c r="V87" s="439">
        <v>0</v>
      </c>
      <c r="W87" s="174">
        <v>0</v>
      </c>
      <c r="X87" s="460"/>
      <c r="Y87" s="458"/>
      <c r="Z87" s="460"/>
      <c r="AA87" s="458"/>
      <c r="AB87" s="460"/>
      <c r="AC87" s="458"/>
      <c r="AD87" s="475"/>
      <c r="AE87" s="461" t="s">
        <v>2056</v>
      </c>
      <c r="AF87" s="460" t="s">
        <v>2087</v>
      </c>
      <c r="AG87" s="460" t="s">
        <v>2088</v>
      </c>
      <c r="AH87" s="476" t="s">
        <v>2089</v>
      </c>
      <c r="AI87" s="435" t="s">
        <v>2026</v>
      </c>
      <c r="AJ87" s="435" t="s">
        <v>1918</v>
      </c>
      <c r="AK87" s="353"/>
      <c r="AL87" s="435" t="s">
        <v>2090</v>
      </c>
      <c r="AM87" s="353" t="s">
        <v>1939</v>
      </c>
      <c r="AN87" s="353"/>
    </row>
    <row r="88" spans="1:40" ht="114.75" customHeight="1" x14ac:dyDescent="0.25">
      <c r="A88" s="606"/>
      <c r="B88" s="431"/>
      <c r="C88" s="431"/>
      <c r="D88" s="431">
        <v>85</v>
      </c>
      <c r="E88" s="438" t="s">
        <v>553</v>
      </c>
      <c r="F88" s="438" t="s">
        <v>554</v>
      </c>
      <c r="G88" s="438" t="s">
        <v>555</v>
      </c>
      <c r="H88" s="438" t="s">
        <v>556</v>
      </c>
      <c r="I88" s="438" t="s">
        <v>2091</v>
      </c>
      <c r="J88" s="556"/>
      <c r="K88" s="557"/>
      <c r="L88" s="608"/>
      <c r="M88" s="557"/>
      <c r="N88" s="557"/>
      <c r="O88" s="557"/>
      <c r="P88" s="557"/>
      <c r="Q88" s="472">
        <v>0</v>
      </c>
      <c r="R88" s="440">
        <v>0</v>
      </c>
      <c r="S88" s="434">
        <v>0</v>
      </c>
      <c r="T88" s="501">
        <v>0</v>
      </c>
      <c r="U88" s="479">
        <v>0</v>
      </c>
      <c r="V88" s="497">
        <v>0</v>
      </c>
      <c r="W88" s="564">
        <v>0</v>
      </c>
      <c r="X88" s="460"/>
      <c r="Y88" s="458"/>
      <c r="Z88" s="460"/>
      <c r="AA88" s="458"/>
      <c r="AB88" s="460"/>
      <c r="AC88" s="458"/>
      <c r="AD88" s="486" t="s">
        <v>1720</v>
      </c>
      <c r="AE88" s="475"/>
      <c r="AF88" s="450" t="s">
        <v>1949</v>
      </c>
      <c r="AG88" s="353"/>
      <c r="AH88" s="476" t="s">
        <v>1576</v>
      </c>
      <c r="AI88" s="435" t="s">
        <v>1825</v>
      </c>
      <c r="AJ88" s="353" t="s">
        <v>2092</v>
      </c>
      <c r="AK88" s="353"/>
      <c r="AL88" s="353" t="s">
        <v>1630</v>
      </c>
      <c r="AM88" s="353"/>
      <c r="AN88" s="353"/>
    </row>
    <row r="89" spans="1:40" ht="109.5" customHeight="1" x14ac:dyDescent="0.25">
      <c r="A89" s="606"/>
      <c r="B89" s="431" t="s">
        <v>558</v>
      </c>
      <c r="C89" s="431" t="s">
        <v>559</v>
      </c>
      <c r="D89" s="431">
        <v>86</v>
      </c>
      <c r="E89" s="438" t="s">
        <v>560</v>
      </c>
      <c r="F89" s="438" t="s">
        <v>561</v>
      </c>
      <c r="G89" s="438" t="s">
        <v>562</v>
      </c>
      <c r="H89" s="438" t="s">
        <v>563</v>
      </c>
      <c r="I89" s="438" t="s">
        <v>2093</v>
      </c>
      <c r="J89" s="556"/>
      <c r="K89" s="557"/>
      <c r="L89" s="608"/>
      <c r="M89" s="557"/>
      <c r="N89" s="557"/>
      <c r="O89" s="557"/>
      <c r="P89" s="557"/>
      <c r="Q89" s="472">
        <v>0</v>
      </c>
      <c r="R89" s="440">
        <v>0</v>
      </c>
      <c r="S89" s="434"/>
      <c r="T89" s="501"/>
      <c r="U89" s="479">
        <v>0</v>
      </c>
      <c r="V89" s="497"/>
      <c r="W89" s="564"/>
      <c r="X89" s="460"/>
      <c r="Y89" s="458"/>
      <c r="Z89" s="460"/>
      <c r="AA89" s="458"/>
      <c r="AB89" s="460"/>
      <c r="AC89" s="458"/>
      <c r="AD89" s="486" t="s">
        <v>1720</v>
      </c>
      <c r="AE89" s="461" t="s">
        <v>2056</v>
      </c>
      <c r="AF89" s="450" t="s">
        <v>1949</v>
      </c>
      <c r="AG89" s="353"/>
      <c r="AH89" s="476" t="s">
        <v>1576</v>
      </c>
      <c r="AI89" s="435" t="s">
        <v>2094</v>
      </c>
      <c r="AJ89" s="435" t="s">
        <v>2095</v>
      </c>
      <c r="AK89" s="353"/>
      <c r="AL89" s="435" t="s">
        <v>2096</v>
      </c>
      <c r="AM89" s="435" t="s">
        <v>2097</v>
      </c>
      <c r="AN89" s="353" t="s">
        <v>1608</v>
      </c>
    </row>
    <row r="90" spans="1:40" ht="189.75" customHeight="1" x14ac:dyDescent="0.25">
      <c r="A90" s="606"/>
      <c r="B90" s="431"/>
      <c r="C90" s="431"/>
      <c r="D90" s="431">
        <v>87</v>
      </c>
      <c r="E90" s="438" t="s">
        <v>565</v>
      </c>
      <c r="F90" s="438" t="s">
        <v>566</v>
      </c>
      <c r="G90" s="438" t="s">
        <v>567</v>
      </c>
      <c r="H90" s="438" t="s">
        <v>568</v>
      </c>
      <c r="I90" s="438" t="s">
        <v>1294</v>
      </c>
      <c r="J90" s="614"/>
      <c r="K90" s="615"/>
      <c r="L90" s="616"/>
      <c r="M90" s="615"/>
      <c r="N90" s="615"/>
      <c r="O90" s="615"/>
      <c r="P90" s="615"/>
      <c r="Q90" s="472">
        <v>0</v>
      </c>
      <c r="R90" s="440">
        <v>0</v>
      </c>
      <c r="S90" s="434" t="s">
        <v>2098</v>
      </c>
      <c r="T90" s="501" t="s">
        <v>2099</v>
      </c>
      <c r="U90" s="479">
        <v>1</v>
      </c>
      <c r="V90" s="497"/>
      <c r="W90" s="564"/>
      <c r="X90" s="460" t="s">
        <v>2100</v>
      </c>
      <c r="Y90" s="458"/>
      <c r="Z90" s="460"/>
      <c r="AA90" s="458"/>
      <c r="AB90" s="460"/>
      <c r="AC90" s="458" t="s">
        <v>2101</v>
      </c>
      <c r="AD90" s="486" t="s">
        <v>1720</v>
      </c>
      <c r="AE90" s="461" t="s">
        <v>2034</v>
      </c>
      <c r="AF90" s="460" t="s">
        <v>2102</v>
      </c>
      <c r="AG90" s="435" t="s">
        <v>2103</v>
      </c>
      <c r="AH90" s="476" t="s">
        <v>2104</v>
      </c>
      <c r="AI90" s="435" t="s">
        <v>2105</v>
      </c>
      <c r="AJ90" s="435" t="s">
        <v>1918</v>
      </c>
      <c r="AK90" s="353"/>
      <c r="AL90" s="435" t="s">
        <v>2106</v>
      </c>
      <c r="AM90" s="435" t="s">
        <v>2107</v>
      </c>
      <c r="AN90" s="353"/>
    </row>
    <row r="91" spans="1:40" ht="102" x14ac:dyDescent="0.25">
      <c r="A91" s="606"/>
      <c r="B91" s="431"/>
      <c r="C91" s="431"/>
      <c r="D91" s="431">
        <v>88</v>
      </c>
      <c r="E91" s="438" t="s">
        <v>570</v>
      </c>
      <c r="F91" s="438" t="s">
        <v>1295</v>
      </c>
      <c r="G91" s="438" t="s">
        <v>1296</v>
      </c>
      <c r="H91" s="438" t="s">
        <v>59</v>
      </c>
      <c r="I91" s="438" t="s">
        <v>2108</v>
      </c>
      <c r="J91" s="614"/>
      <c r="K91" s="615"/>
      <c r="L91" s="616"/>
      <c r="M91" s="615"/>
      <c r="N91" s="615"/>
      <c r="O91" s="615"/>
      <c r="P91" s="615"/>
      <c r="Q91" s="434">
        <v>0</v>
      </c>
      <c r="R91" s="434">
        <f>V91+X91+Z91+AB91</f>
        <v>0</v>
      </c>
      <c r="S91" s="434">
        <v>0</v>
      </c>
      <c r="T91" s="473">
        <v>0</v>
      </c>
      <c r="U91" s="479">
        <v>0</v>
      </c>
      <c r="V91" s="460">
        <v>0</v>
      </c>
      <c r="W91" s="458">
        <v>0</v>
      </c>
      <c r="X91" s="460"/>
      <c r="Y91" s="458"/>
      <c r="Z91" s="460"/>
      <c r="AA91" s="458"/>
      <c r="AB91" s="460"/>
      <c r="AC91" s="458"/>
      <c r="AD91" s="617" t="s">
        <v>1991</v>
      </c>
      <c r="AE91" s="475"/>
      <c r="AF91" s="450" t="s">
        <v>1511</v>
      </c>
      <c r="AG91" s="353"/>
      <c r="AH91" s="476" t="s">
        <v>1576</v>
      </c>
      <c r="AI91" s="353"/>
      <c r="AJ91" s="353"/>
      <c r="AK91" s="353"/>
      <c r="AL91" s="353"/>
      <c r="AM91" s="353"/>
      <c r="AN91" s="353"/>
    </row>
    <row r="92" spans="1:40" ht="153" customHeight="1" x14ac:dyDescent="0.25">
      <c r="A92" s="606"/>
      <c r="B92" s="431" t="s">
        <v>558</v>
      </c>
      <c r="C92" s="431" t="s">
        <v>559</v>
      </c>
      <c r="D92" s="431">
        <v>89</v>
      </c>
      <c r="E92" s="438" t="s">
        <v>575</v>
      </c>
      <c r="F92" s="438" t="s">
        <v>1298</v>
      </c>
      <c r="G92" s="438" t="s">
        <v>1299</v>
      </c>
      <c r="H92" s="438" t="s">
        <v>59</v>
      </c>
      <c r="I92" s="438" t="s">
        <v>2109</v>
      </c>
      <c r="J92" s="614"/>
      <c r="K92" s="615"/>
      <c r="L92" s="616"/>
      <c r="M92" s="615"/>
      <c r="N92" s="615"/>
      <c r="O92" s="615"/>
      <c r="P92" s="615"/>
      <c r="Q92" s="472">
        <v>0</v>
      </c>
      <c r="R92" s="440">
        <v>0</v>
      </c>
      <c r="S92" s="434">
        <v>11540000</v>
      </c>
      <c r="T92" s="501">
        <v>0</v>
      </c>
      <c r="U92" s="479">
        <v>0</v>
      </c>
      <c r="V92" s="497">
        <v>0</v>
      </c>
      <c r="W92" s="564">
        <v>0</v>
      </c>
      <c r="X92" s="460"/>
      <c r="Y92" s="458"/>
      <c r="Z92" s="460"/>
      <c r="AA92" s="458"/>
      <c r="AB92" s="460"/>
      <c r="AC92" s="458"/>
      <c r="AD92" s="486" t="s">
        <v>1720</v>
      </c>
      <c r="AE92" s="475"/>
      <c r="AF92" s="450" t="s">
        <v>1511</v>
      </c>
      <c r="AG92" s="353"/>
      <c r="AH92" s="476" t="s">
        <v>1576</v>
      </c>
      <c r="AI92" s="353"/>
      <c r="AJ92" s="353"/>
      <c r="AK92" s="353"/>
      <c r="AL92" s="353" t="s">
        <v>1630</v>
      </c>
      <c r="AM92" s="353"/>
      <c r="AN92" s="353"/>
    </row>
    <row r="93" spans="1:40" ht="140.25" customHeight="1" x14ac:dyDescent="0.25">
      <c r="A93" s="606"/>
      <c r="B93" s="431"/>
      <c r="C93" s="431"/>
      <c r="D93" s="431">
        <v>90</v>
      </c>
      <c r="E93" s="438" t="s">
        <v>579</v>
      </c>
      <c r="F93" s="438" t="s">
        <v>580</v>
      </c>
      <c r="G93" s="438" t="s">
        <v>581</v>
      </c>
      <c r="H93" s="438" t="s">
        <v>563</v>
      </c>
      <c r="I93" s="438" t="s">
        <v>2110</v>
      </c>
      <c r="J93" s="504"/>
      <c r="K93" s="505"/>
      <c r="L93" s="618"/>
      <c r="M93" s="505"/>
      <c r="N93" s="505"/>
      <c r="O93" s="505"/>
      <c r="P93" s="505"/>
      <c r="Q93" s="604">
        <v>1</v>
      </c>
      <c r="R93" s="604">
        <v>1</v>
      </c>
      <c r="S93" s="619">
        <v>11540000</v>
      </c>
      <c r="T93" s="577">
        <v>8655000</v>
      </c>
      <c r="U93" s="479">
        <v>1</v>
      </c>
      <c r="V93" s="497">
        <v>1</v>
      </c>
      <c r="W93" s="577">
        <v>8655000</v>
      </c>
      <c r="X93" s="460">
        <v>1</v>
      </c>
      <c r="Y93" s="458">
        <v>3000000</v>
      </c>
      <c r="Z93" s="460"/>
      <c r="AA93" s="458"/>
      <c r="AB93" s="460"/>
      <c r="AC93" s="458"/>
      <c r="AD93" s="461" t="s">
        <v>2111</v>
      </c>
      <c r="AE93" s="461" t="s">
        <v>2112</v>
      </c>
      <c r="AF93" s="460" t="s">
        <v>2113</v>
      </c>
      <c r="AG93" s="435" t="s">
        <v>2114</v>
      </c>
      <c r="AH93" s="476" t="s">
        <v>2115</v>
      </c>
      <c r="AI93" s="435" t="s">
        <v>2116</v>
      </c>
      <c r="AJ93" s="435" t="s">
        <v>1918</v>
      </c>
      <c r="AK93" s="353"/>
      <c r="AL93" s="435" t="s">
        <v>2117</v>
      </c>
      <c r="AM93" s="435" t="s">
        <v>2118</v>
      </c>
      <c r="AN93" s="353"/>
    </row>
    <row r="94" spans="1:40" ht="211.5" customHeight="1" x14ac:dyDescent="0.25">
      <c r="A94" s="606"/>
      <c r="B94" s="431"/>
      <c r="C94" s="431"/>
      <c r="D94" s="431">
        <v>91</v>
      </c>
      <c r="E94" s="438" t="s">
        <v>583</v>
      </c>
      <c r="F94" s="438" t="s">
        <v>584</v>
      </c>
      <c r="G94" s="438" t="s">
        <v>585</v>
      </c>
      <c r="H94" s="438" t="s">
        <v>586</v>
      </c>
      <c r="I94" s="438" t="s">
        <v>2119</v>
      </c>
      <c r="J94" s="456"/>
      <c r="K94" s="456"/>
      <c r="L94" s="456"/>
      <c r="M94" s="456"/>
      <c r="N94" s="456"/>
      <c r="O94" s="456"/>
      <c r="P94" s="456"/>
      <c r="Q94" s="472">
        <v>0</v>
      </c>
      <c r="R94" s="440">
        <v>1</v>
      </c>
      <c r="S94" s="434">
        <v>0</v>
      </c>
      <c r="T94" s="473">
        <v>0</v>
      </c>
      <c r="U94" s="479">
        <v>0</v>
      </c>
      <c r="V94" s="439">
        <v>0</v>
      </c>
      <c r="W94" s="458">
        <v>0</v>
      </c>
      <c r="X94" s="460"/>
      <c r="Y94" s="458"/>
      <c r="Z94" s="460"/>
      <c r="AA94" s="458">
        <v>8655000</v>
      </c>
      <c r="AB94" s="460">
        <v>9</v>
      </c>
      <c r="AC94" s="458">
        <v>8655000</v>
      </c>
      <c r="AD94" s="486" t="s">
        <v>1776</v>
      </c>
      <c r="AE94" s="475"/>
      <c r="AF94" s="450" t="s">
        <v>1511</v>
      </c>
      <c r="AG94" s="353"/>
      <c r="AH94" s="476" t="s">
        <v>1576</v>
      </c>
      <c r="AI94" s="435" t="s">
        <v>2120</v>
      </c>
      <c r="AJ94" s="353" t="s">
        <v>1687</v>
      </c>
      <c r="AK94" s="353" t="s">
        <v>1646</v>
      </c>
      <c r="AL94" s="435" t="s">
        <v>2121</v>
      </c>
      <c r="AM94" s="353" t="s">
        <v>179</v>
      </c>
      <c r="AN94" s="353" t="s">
        <v>1608</v>
      </c>
    </row>
    <row r="95" spans="1:40" ht="176.25" customHeight="1" x14ac:dyDescent="0.25">
      <c r="A95" s="606"/>
      <c r="B95" s="431"/>
      <c r="C95" s="431"/>
      <c r="D95" s="431">
        <v>92</v>
      </c>
      <c r="E95" s="438" t="s">
        <v>1303</v>
      </c>
      <c r="F95" s="438" t="s">
        <v>593</v>
      </c>
      <c r="G95" s="438" t="s">
        <v>594</v>
      </c>
      <c r="H95" s="438" t="s">
        <v>595</v>
      </c>
      <c r="I95" s="438" t="s">
        <v>2122</v>
      </c>
      <c r="J95" s="557"/>
      <c r="K95" s="557"/>
      <c r="L95" s="608"/>
      <c r="M95" s="557"/>
      <c r="N95" s="557"/>
      <c r="O95" s="557"/>
      <c r="P95" s="557"/>
      <c r="Q95" s="472">
        <v>0</v>
      </c>
      <c r="R95" s="440">
        <v>0</v>
      </c>
      <c r="S95" s="434">
        <v>0</v>
      </c>
      <c r="T95" s="473">
        <v>0</v>
      </c>
      <c r="U95" s="479">
        <v>0</v>
      </c>
      <c r="V95" s="439">
        <v>0</v>
      </c>
      <c r="W95" s="458">
        <v>0</v>
      </c>
      <c r="X95" s="460"/>
      <c r="Y95" s="458"/>
      <c r="Z95" s="460"/>
      <c r="AA95" s="458"/>
      <c r="AB95" s="460"/>
      <c r="AC95" s="458"/>
      <c r="AD95" s="475" t="s">
        <v>1720</v>
      </c>
      <c r="AE95" s="475"/>
      <c r="AF95" s="460" t="s">
        <v>2043</v>
      </c>
      <c r="AG95" s="450" t="s">
        <v>152</v>
      </c>
      <c r="AH95" s="476" t="s">
        <v>2123</v>
      </c>
      <c r="AI95" s="353"/>
      <c r="AJ95" s="353"/>
      <c r="AK95" s="353"/>
      <c r="AL95" s="353" t="s">
        <v>1630</v>
      </c>
      <c r="AM95" s="353"/>
      <c r="AN95" s="353"/>
    </row>
    <row r="96" spans="1:40" ht="194.25" customHeight="1" x14ac:dyDescent="0.25">
      <c r="A96" s="606"/>
      <c r="B96" s="431"/>
      <c r="C96" s="431"/>
      <c r="D96" s="431">
        <v>93</v>
      </c>
      <c r="E96" s="438" t="s">
        <v>598</v>
      </c>
      <c r="F96" s="438" t="s">
        <v>599</v>
      </c>
      <c r="G96" s="438" t="s">
        <v>600</v>
      </c>
      <c r="H96" s="438" t="s">
        <v>601</v>
      </c>
      <c r="I96" s="438" t="s">
        <v>2124</v>
      </c>
      <c r="J96" s="557"/>
      <c r="K96" s="557"/>
      <c r="L96" s="557"/>
      <c r="M96" s="557"/>
      <c r="N96" s="557"/>
      <c r="O96" s="557"/>
      <c r="P96" s="557"/>
      <c r="Q96" s="434">
        <v>0</v>
      </c>
      <c r="R96" s="434">
        <v>0</v>
      </c>
      <c r="S96" s="434">
        <v>0</v>
      </c>
      <c r="T96" s="166">
        <v>0</v>
      </c>
      <c r="U96" s="479">
        <v>0</v>
      </c>
      <c r="V96" s="460">
        <v>0</v>
      </c>
      <c r="W96" s="397">
        <v>0</v>
      </c>
      <c r="X96" s="460"/>
      <c r="Y96" s="458"/>
      <c r="Z96" s="460"/>
      <c r="AA96" s="458"/>
      <c r="AB96" s="460"/>
      <c r="AC96" s="458"/>
      <c r="AD96" s="475" t="s">
        <v>2125</v>
      </c>
      <c r="AE96" s="475"/>
      <c r="AF96" s="460" t="s">
        <v>1511</v>
      </c>
      <c r="AG96" s="353"/>
      <c r="AH96" s="476" t="s">
        <v>1576</v>
      </c>
      <c r="AI96" s="353"/>
      <c r="AJ96" s="353"/>
      <c r="AK96" s="353"/>
      <c r="AL96" s="353" t="s">
        <v>1630</v>
      </c>
      <c r="AM96" s="353"/>
      <c r="AN96" s="353"/>
    </row>
    <row r="97" spans="1:40" ht="371.25" customHeight="1" x14ac:dyDescent="0.25">
      <c r="A97" s="606"/>
      <c r="B97" s="431"/>
      <c r="C97" s="431"/>
      <c r="D97" s="471">
        <v>94</v>
      </c>
      <c r="E97" s="438" t="s">
        <v>1306</v>
      </c>
      <c r="F97" s="438" t="s">
        <v>1307</v>
      </c>
      <c r="G97" s="438" t="s">
        <v>607</v>
      </c>
      <c r="H97" s="438" t="s">
        <v>608</v>
      </c>
      <c r="I97" s="438" t="s">
        <v>2126</v>
      </c>
      <c r="J97" s="620" t="s">
        <v>1955</v>
      </c>
      <c r="K97" s="620" t="s">
        <v>2127</v>
      </c>
      <c r="L97" s="621">
        <v>1905022</v>
      </c>
      <c r="M97" s="620" t="s">
        <v>2128</v>
      </c>
      <c r="N97" s="622">
        <v>190502200</v>
      </c>
      <c r="O97" s="623" t="s">
        <v>2129</v>
      </c>
      <c r="P97" s="624">
        <v>48</v>
      </c>
      <c r="Q97" s="434">
        <v>12</v>
      </c>
      <c r="R97" s="434">
        <v>0</v>
      </c>
      <c r="S97" s="434">
        <v>0</v>
      </c>
      <c r="T97" s="166">
        <v>0</v>
      </c>
      <c r="U97" s="479">
        <v>0.1666</v>
      </c>
      <c r="V97" s="460">
        <v>0</v>
      </c>
      <c r="W97" s="625">
        <v>0</v>
      </c>
      <c r="X97" s="460">
        <v>2</v>
      </c>
      <c r="Y97" s="458"/>
      <c r="Z97" s="460"/>
      <c r="AA97" s="458"/>
      <c r="AB97" s="460"/>
      <c r="AC97" s="458"/>
      <c r="AD97" s="461" t="s">
        <v>2130</v>
      </c>
      <c r="AE97" s="475"/>
      <c r="AF97" s="460" t="s">
        <v>1511</v>
      </c>
      <c r="AG97" s="353"/>
      <c r="AH97" s="464"/>
      <c r="AI97" s="353"/>
      <c r="AJ97" s="353"/>
      <c r="AK97" s="353"/>
      <c r="AL97" s="353" t="s">
        <v>1630</v>
      </c>
      <c r="AM97" s="353"/>
      <c r="AN97" s="353"/>
    </row>
    <row r="98" spans="1:40" ht="237.75" customHeight="1" x14ac:dyDescent="0.25">
      <c r="A98" s="606"/>
      <c r="B98" s="431"/>
      <c r="C98" s="431"/>
      <c r="D98" s="431">
        <v>95</v>
      </c>
      <c r="E98" s="438" t="s">
        <v>610</v>
      </c>
      <c r="F98" s="438" t="s">
        <v>611</v>
      </c>
      <c r="G98" s="438" t="s">
        <v>1309</v>
      </c>
      <c r="H98" s="438" t="s">
        <v>87</v>
      </c>
      <c r="I98" s="438" t="s">
        <v>2131</v>
      </c>
      <c r="J98" s="567" t="s">
        <v>2076</v>
      </c>
      <c r="K98" s="567" t="s">
        <v>2077</v>
      </c>
      <c r="L98" s="567">
        <v>4102042</v>
      </c>
      <c r="M98" s="567" t="s">
        <v>2078</v>
      </c>
      <c r="N98" s="567">
        <v>410204200</v>
      </c>
      <c r="O98" s="567" t="s">
        <v>2079</v>
      </c>
      <c r="P98" s="567">
        <v>12</v>
      </c>
      <c r="Q98" s="472">
        <v>1</v>
      </c>
      <c r="R98" s="495">
        <v>9</v>
      </c>
      <c r="S98" s="577" t="s">
        <v>2132</v>
      </c>
      <c r="T98" s="577">
        <v>1121944</v>
      </c>
      <c r="U98" s="479">
        <v>1</v>
      </c>
      <c r="V98" s="497">
        <v>1</v>
      </c>
      <c r="W98" s="577">
        <v>1121944</v>
      </c>
      <c r="X98" s="460" t="s">
        <v>2133</v>
      </c>
      <c r="Y98" s="458" t="s">
        <v>2134</v>
      </c>
      <c r="Z98" s="626" t="s">
        <v>2135</v>
      </c>
      <c r="AA98" s="626" t="s">
        <v>2136</v>
      </c>
      <c r="AB98" s="460"/>
      <c r="AC98" s="458"/>
      <c r="AD98" s="461" t="s">
        <v>2137</v>
      </c>
      <c r="AE98" s="461" t="s">
        <v>2138</v>
      </c>
      <c r="AF98" s="307" t="s">
        <v>2139</v>
      </c>
      <c r="AG98" s="503" t="s">
        <v>2140</v>
      </c>
      <c r="AH98" s="464"/>
      <c r="AI98" s="435" t="s">
        <v>2141</v>
      </c>
      <c r="AJ98" s="435" t="s">
        <v>2142</v>
      </c>
      <c r="AK98" s="353"/>
      <c r="AL98" s="460" t="s">
        <v>2143</v>
      </c>
      <c r="AM98" s="435" t="s">
        <v>2144</v>
      </c>
      <c r="AN98" s="353"/>
    </row>
    <row r="99" spans="1:40" ht="296.25" customHeight="1" x14ac:dyDescent="0.25">
      <c r="A99" s="606"/>
      <c r="B99" s="431"/>
      <c r="C99" s="431"/>
      <c r="D99" s="431">
        <v>96</v>
      </c>
      <c r="E99" s="438" t="s">
        <v>614</v>
      </c>
      <c r="F99" s="438" t="s">
        <v>1310</v>
      </c>
      <c r="G99" s="438" t="s">
        <v>1311</v>
      </c>
      <c r="H99" s="438" t="s">
        <v>59</v>
      </c>
      <c r="I99" s="438" t="s">
        <v>2145</v>
      </c>
      <c r="J99" s="567" t="s">
        <v>2076</v>
      </c>
      <c r="K99" s="567" t="s">
        <v>2077</v>
      </c>
      <c r="L99" s="567">
        <v>4102042</v>
      </c>
      <c r="M99" s="567" t="s">
        <v>2078</v>
      </c>
      <c r="N99" s="567">
        <v>410204200</v>
      </c>
      <c r="O99" s="567" t="s">
        <v>2079</v>
      </c>
      <c r="P99" s="567">
        <v>12</v>
      </c>
      <c r="Q99" s="472">
        <v>1</v>
      </c>
      <c r="R99" s="440">
        <v>1</v>
      </c>
      <c r="S99" s="434" t="s">
        <v>2146</v>
      </c>
      <c r="T99" s="473" t="s">
        <v>2147</v>
      </c>
      <c r="U99" s="479">
        <v>1</v>
      </c>
      <c r="V99" s="439">
        <v>1</v>
      </c>
      <c r="W99" s="458" t="s">
        <v>1371</v>
      </c>
      <c r="X99" s="460" t="s">
        <v>2148</v>
      </c>
      <c r="Y99" s="458" t="s">
        <v>2149</v>
      </c>
      <c r="Z99" s="626" t="s">
        <v>2135</v>
      </c>
      <c r="AA99" s="626" t="s">
        <v>2136</v>
      </c>
      <c r="AB99" s="460"/>
      <c r="AC99" s="458"/>
      <c r="AD99" s="461" t="s">
        <v>2150</v>
      </c>
      <c r="AE99" s="461" t="s">
        <v>2151</v>
      </c>
      <c r="AF99" s="436" t="s">
        <v>2152</v>
      </c>
      <c r="AG99" s="503" t="s">
        <v>2153</v>
      </c>
      <c r="AH99" s="464"/>
      <c r="AI99" s="435" t="s">
        <v>2154</v>
      </c>
      <c r="AJ99" s="435" t="s">
        <v>2155</v>
      </c>
      <c r="AK99" s="353"/>
      <c r="AL99" s="435" t="s">
        <v>2156</v>
      </c>
      <c r="AM99" s="435" t="s">
        <v>2157</v>
      </c>
      <c r="AN99" s="353"/>
    </row>
    <row r="100" spans="1:40" ht="157.5" customHeight="1" x14ac:dyDescent="0.25">
      <c r="A100" s="606"/>
      <c r="B100" s="431"/>
      <c r="C100" s="431" t="s">
        <v>618</v>
      </c>
      <c r="D100" s="431">
        <v>97</v>
      </c>
      <c r="E100" s="438" t="s">
        <v>619</v>
      </c>
      <c r="F100" s="438" t="s">
        <v>1313</v>
      </c>
      <c r="G100" s="438" t="s">
        <v>1314</v>
      </c>
      <c r="H100" s="438" t="s">
        <v>59</v>
      </c>
      <c r="I100" s="438" t="s">
        <v>2158</v>
      </c>
      <c r="J100" s="567" t="s">
        <v>2076</v>
      </c>
      <c r="K100" s="567" t="s">
        <v>2077</v>
      </c>
      <c r="L100" s="567">
        <v>4102042</v>
      </c>
      <c r="M100" s="567" t="s">
        <v>2078</v>
      </c>
      <c r="N100" s="567">
        <v>410204200</v>
      </c>
      <c r="O100" s="567" t="s">
        <v>2079</v>
      </c>
      <c r="P100" s="567">
        <v>12</v>
      </c>
      <c r="Q100" s="434">
        <v>0</v>
      </c>
      <c r="R100" s="434">
        <v>0</v>
      </c>
      <c r="S100" s="434">
        <v>0</v>
      </c>
      <c r="T100" s="166">
        <v>0</v>
      </c>
      <c r="U100" s="479">
        <v>0</v>
      </c>
      <c r="V100" s="460">
        <v>0</v>
      </c>
      <c r="W100" s="397">
        <v>0</v>
      </c>
      <c r="X100" s="460"/>
      <c r="Y100" s="458"/>
      <c r="Z100" s="460"/>
      <c r="AA100" s="458"/>
      <c r="AB100" s="460"/>
      <c r="AC100" s="458"/>
      <c r="AD100" s="461" t="s">
        <v>2159</v>
      </c>
      <c r="AE100" s="475"/>
      <c r="AF100" s="460" t="s">
        <v>1762</v>
      </c>
      <c r="AG100" s="353" t="s">
        <v>152</v>
      </c>
      <c r="AH100" s="476" t="s">
        <v>2123</v>
      </c>
      <c r="AI100" s="435" t="s">
        <v>2160</v>
      </c>
      <c r="AJ100" s="435" t="s">
        <v>2161</v>
      </c>
      <c r="AK100" s="353"/>
      <c r="AL100" s="353" t="s">
        <v>1630</v>
      </c>
      <c r="AM100" s="353"/>
      <c r="AN100" s="353"/>
    </row>
    <row r="101" spans="1:40" ht="140.25" customHeight="1" x14ac:dyDescent="0.25">
      <c r="A101" s="431" t="s">
        <v>624</v>
      </c>
      <c r="B101" s="431" t="s">
        <v>625</v>
      </c>
      <c r="C101" s="431" t="s">
        <v>1315</v>
      </c>
      <c r="D101" s="431">
        <v>98</v>
      </c>
      <c r="E101" s="438" t="s">
        <v>1316</v>
      </c>
      <c r="F101" s="438" t="s">
        <v>1317</v>
      </c>
      <c r="G101" s="438" t="s">
        <v>629</v>
      </c>
      <c r="H101" s="438" t="s">
        <v>630</v>
      </c>
      <c r="I101" s="438" t="s">
        <v>2162</v>
      </c>
      <c r="J101" s="401" t="s">
        <v>1807</v>
      </c>
      <c r="K101" s="438" t="s">
        <v>1750</v>
      </c>
      <c r="L101" s="438">
        <v>4502038</v>
      </c>
      <c r="M101" s="438" t="s">
        <v>2163</v>
      </c>
      <c r="N101" s="438">
        <v>450203800</v>
      </c>
      <c r="O101" s="438" t="s">
        <v>2164</v>
      </c>
      <c r="P101" s="438">
        <v>1</v>
      </c>
      <c r="Q101" s="472">
        <v>0</v>
      </c>
      <c r="R101" s="440">
        <v>0</v>
      </c>
      <c r="S101" s="434">
        <v>0</v>
      </c>
      <c r="T101" s="501">
        <v>0</v>
      </c>
      <c r="U101" s="479">
        <v>0</v>
      </c>
      <c r="V101" s="497">
        <v>0</v>
      </c>
      <c r="W101" s="564">
        <v>0</v>
      </c>
      <c r="X101" s="460"/>
      <c r="Y101" s="458"/>
      <c r="Z101" s="460"/>
      <c r="AA101" s="458"/>
      <c r="AB101" s="460"/>
      <c r="AC101" s="458"/>
      <c r="AD101" s="461" t="s">
        <v>2159</v>
      </c>
      <c r="AE101" s="475"/>
      <c r="AF101" s="450" t="s">
        <v>1511</v>
      </c>
      <c r="AG101" s="353"/>
      <c r="AH101" s="476" t="s">
        <v>1576</v>
      </c>
      <c r="AI101" s="435" t="s">
        <v>2165</v>
      </c>
      <c r="AJ101" s="435" t="s">
        <v>2166</v>
      </c>
      <c r="AK101" s="353"/>
      <c r="AL101" s="353" t="s">
        <v>1630</v>
      </c>
      <c r="AM101" s="353"/>
      <c r="AN101" s="353"/>
    </row>
    <row r="102" spans="1:40" ht="102" customHeight="1" x14ac:dyDescent="0.25">
      <c r="A102" s="431"/>
      <c r="B102" s="431"/>
      <c r="C102" s="431"/>
      <c r="D102" s="431">
        <v>99</v>
      </c>
      <c r="E102" s="438" t="s">
        <v>1319</v>
      </c>
      <c r="F102" s="438" t="s">
        <v>633</v>
      </c>
      <c r="G102" s="438" t="s">
        <v>634</v>
      </c>
      <c r="H102" s="438" t="s">
        <v>635</v>
      </c>
      <c r="I102" s="438" t="s">
        <v>2162</v>
      </c>
      <c r="J102" s="401" t="s">
        <v>1807</v>
      </c>
      <c r="K102" s="438" t="s">
        <v>1750</v>
      </c>
      <c r="L102" s="438">
        <v>4502038</v>
      </c>
      <c r="M102" s="438" t="s">
        <v>2163</v>
      </c>
      <c r="N102" s="438">
        <v>450203800</v>
      </c>
      <c r="O102" s="438" t="s">
        <v>2164</v>
      </c>
      <c r="P102" s="438">
        <v>1</v>
      </c>
      <c r="Q102" s="472">
        <v>0</v>
      </c>
      <c r="R102" s="440">
        <v>0</v>
      </c>
      <c r="S102" s="434"/>
      <c r="T102" s="501"/>
      <c r="U102" s="479">
        <v>0</v>
      </c>
      <c r="V102" s="497"/>
      <c r="W102" s="564"/>
      <c r="X102" s="460"/>
      <c r="Y102" s="458"/>
      <c r="Z102" s="460"/>
      <c r="AA102" s="458"/>
      <c r="AB102" s="460"/>
      <c r="AC102" s="458"/>
      <c r="AD102" s="461" t="s">
        <v>2159</v>
      </c>
      <c r="AE102" s="475"/>
      <c r="AF102" s="450" t="s">
        <v>1511</v>
      </c>
      <c r="AG102" s="353"/>
      <c r="AH102" s="476" t="s">
        <v>1576</v>
      </c>
      <c r="AI102" s="435" t="s">
        <v>2167</v>
      </c>
      <c r="AJ102" s="435" t="s">
        <v>2166</v>
      </c>
      <c r="AK102" s="353"/>
      <c r="AL102" s="353" t="s">
        <v>1630</v>
      </c>
      <c r="AM102" s="353"/>
      <c r="AN102" s="353"/>
    </row>
    <row r="103" spans="1:40" ht="102" customHeight="1" x14ac:dyDescent="0.25">
      <c r="A103" s="431"/>
      <c r="B103" s="431"/>
      <c r="C103" s="431" t="s">
        <v>636</v>
      </c>
      <c r="D103" s="431">
        <v>100</v>
      </c>
      <c r="E103" s="438" t="s">
        <v>1321</v>
      </c>
      <c r="F103" s="438" t="s">
        <v>638</v>
      </c>
      <c r="G103" s="438" t="s">
        <v>639</v>
      </c>
      <c r="H103" s="438" t="s">
        <v>1322</v>
      </c>
      <c r="I103" s="438" t="s">
        <v>2168</v>
      </c>
      <c r="J103" s="401" t="s">
        <v>1807</v>
      </c>
      <c r="K103" s="438" t="s">
        <v>1750</v>
      </c>
      <c r="L103" s="438">
        <v>4502038</v>
      </c>
      <c r="M103" s="438" t="s">
        <v>2163</v>
      </c>
      <c r="N103" s="438">
        <v>450203800</v>
      </c>
      <c r="O103" s="438" t="s">
        <v>2164</v>
      </c>
      <c r="P103" s="438">
        <v>1</v>
      </c>
      <c r="Q103" s="472">
        <v>0</v>
      </c>
      <c r="R103" s="440">
        <v>0</v>
      </c>
      <c r="S103" s="577"/>
      <c r="T103" s="577"/>
      <c r="U103" s="479">
        <v>0</v>
      </c>
      <c r="V103" s="497"/>
      <c r="W103" s="577"/>
      <c r="X103" s="460"/>
      <c r="Y103" s="458"/>
      <c r="Z103" s="460"/>
      <c r="AA103" s="458"/>
      <c r="AB103" s="460"/>
      <c r="AC103" s="458"/>
      <c r="AD103" s="461" t="s">
        <v>2159</v>
      </c>
      <c r="AE103" s="475"/>
      <c r="AF103" s="450" t="s">
        <v>1511</v>
      </c>
      <c r="AG103" s="353"/>
      <c r="AH103" s="476" t="s">
        <v>1576</v>
      </c>
      <c r="AI103" s="435" t="s">
        <v>2169</v>
      </c>
      <c r="AJ103" s="435" t="s">
        <v>2166</v>
      </c>
      <c r="AK103" s="353"/>
      <c r="AL103" s="353" t="s">
        <v>1630</v>
      </c>
      <c r="AM103" s="353"/>
      <c r="AN103" s="353"/>
    </row>
    <row r="104" spans="1:40" ht="126" customHeight="1" x14ac:dyDescent="0.25">
      <c r="A104" s="431"/>
      <c r="B104" s="431"/>
      <c r="C104" s="431"/>
      <c r="D104" s="431">
        <v>101</v>
      </c>
      <c r="E104" s="438" t="s">
        <v>642</v>
      </c>
      <c r="F104" s="438" t="s">
        <v>1324</v>
      </c>
      <c r="G104" s="438" t="s">
        <v>1325</v>
      </c>
      <c r="H104" s="438" t="s">
        <v>645</v>
      </c>
      <c r="I104" s="438" t="s">
        <v>2168</v>
      </c>
      <c r="J104" s="401" t="s">
        <v>1807</v>
      </c>
      <c r="K104" s="438" t="s">
        <v>1750</v>
      </c>
      <c r="L104" s="438">
        <v>4502038</v>
      </c>
      <c r="M104" s="438" t="s">
        <v>2163</v>
      </c>
      <c r="N104" s="438">
        <v>450203800</v>
      </c>
      <c r="O104" s="438" t="s">
        <v>2164</v>
      </c>
      <c r="P104" s="438">
        <v>1</v>
      </c>
      <c r="Q104" s="472">
        <v>13</v>
      </c>
      <c r="R104" s="495">
        <v>6</v>
      </c>
      <c r="S104" s="577">
        <v>2885000</v>
      </c>
      <c r="T104" s="577">
        <v>1442500</v>
      </c>
      <c r="U104" s="479">
        <f>R104/Q104*1</f>
        <v>0.46153846153846156</v>
      </c>
      <c r="V104" s="497">
        <v>6</v>
      </c>
      <c r="W104" s="577">
        <v>1442500</v>
      </c>
      <c r="X104" s="460"/>
      <c r="Y104" s="458"/>
      <c r="Z104" s="460"/>
      <c r="AA104" s="458"/>
      <c r="AB104" s="460"/>
      <c r="AC104" s="458"/>
      <c r="AD104" s="461" t="s">
        <v>2170</v>
      </c>
      <c r="AE104" s="475"/>
      <c r="AF104" s="450" t="s">
        <v>1511</v>
      </c>
      <c r="AG104" s="353"/>
      <c r="AH104" s="464"/>
      <c r="AI104" s="435" t="s">
        <v>2171</v>
      </c>
      <c r="AJ104" s="353" t="s">
        <v>1787</v>
      </c>
      <c r="AK104" s="353"/>
      <c r="AL104" s="435" t="s">
        <v>2172</v>
      </c>
      <c r="AM104" s="353" t="s">
        <v>1787</v>
      </c>
      <c r="AN104" s="353"/>
    </row>
    <row r="105" spans="1:40" ht="261" customHeight="1" x14ac:dyDescent="0.25">
      <c r="A105" s="431"/>
      <c r="B105" s="431"/>
      <c r="C105" s="431"/>
      <c r="D105" s="431">
        <v>102</v>
      </c>
      <c r="E105" s="438" t="s">
        <v>646</v>
      </c>
      <c r="F105" s="438" t="s">
        <v>647</v>
      </c>
      <c r="G105" s="438" t="s">
        <v>648</v>
      </c>
      <c r="H105" s="438" t="s">
        <v>649</v>
      </c>
      <c r="I105" s="438" t="s">
        <v>1327</v>
      </c>
      <c r="J105" s="401" t="s">
        <v>1807</v>
      </c>
      <c r="K105" s="438" t="s">
        <v>2077</v>
      </c>
      <c r="L105" s="438">
        <v>4102042</v>
      </c>
      <c r="M105" s="438" t="s">
        <v>2078</v>
      </c>
      <c r="N105" s="438">
        <v>410204200</v>
      </c>
      <c r="O105" s="438" t="s">
        <v>2173</v>
      </c>
      <c r="P105" s="438">
        <v>12</v>
      </c>
      <c r="Q105" s="472">
        <v>2</v>
      </c>
      <c r="R105" s="495">
        <v>16</v>
      </c>
      <c r="S105" s="627">
        <v>16667360</v>
      </c>
      <c r="T105" s="628" t="s">
        <v>2174</v>
      </c>
      <c r="U105" s="515">
        <f>R105/Q105*1</f>
        <v>8</v>
      </c>
      <c r="V105" s="439">
        <v>1</v>
      </c>
      <c r="W105" s="458" t="s">
        <v>1371</v>
      </c>
      <c r="X105" s="460" t="s">
        <v>2175</v>
      </c>
      <c r="Y105" s="458" t="s">
        <v>2176</v>
      </c>
      <c r="Z105" s="460" t="s">
        <v>2177</v>
      </c>
      <c r="AA105" s="458" t="s">
        <v>2178</v>
      </c>
      <c r="AB105" s="460" t="s">
        <v>2179</v>
      </c>
      <c r="AC105" s="458" t="s">
        <v>2180</v>
      </c>
      <c r="AD105" s="461" t="s">
        <v>2181</v>
      </c>
      <c r="AE105" s="461" t="s">
        <v>2182</v>
      </c>
      <c r="AF105" s="436" t="s">
        <v>2183</v>
      </c>
      <c r="AG105" s="503" t="s">
        <v>2184</v>
      </c>
      <c r="AH105" s="464"/>
      <c r="AI105" s="435" t="s">
        <v>2185</v>
      </c>
      <c r="AJ105" s="435" t="s">
        <v>2186</v>
      </c>
      <c r="AK105" s="435" t="s">
        <v>2187</v>
      </c>
      <c r="AL105" s="435" t="s">
        <v>2188</v>
      </c>
      <c r="AM105" s="435" t="s">
        <v>2189</v>
      </c>
      <c r="AN105" s="353"/>
    </row>
    <row r="106" spans="1:40" ht="165.75" x14ac:dyDescent="0.25">
      <c r="A106" s="431"/>
      <c r="B106" s="431"/>
      <c r="C106" s="431"/>
      <c r="D106" s="431">
        <v>103</v>
      </c>
      <c r="E106" s="438" t="s">
        <v>1329</v>
      </c>
      <c r="F106" s="438" t="s">
        <v>652</v>
      </c>
      <c r="G106" s="438" t="s">
        <v>1330</v>
      </c>
      <c r="H106" s="438" t="s">
        <v>654</v>
      </c>
      <c r="I106" s="438" t="s">
        <v>2190</v>
      </c>
      <c r="J106" s="401" t="s">
        <v>1807</v>
      </c>
      <c r="K106" s="587" t="s">
        <v>2077</v>
      </c>
      <c r="L106" s="587">
        <v>4102042</v>
      </c>
      <c r="M106" s="587" t="s">
        <v>2078</v>
      </c>
      <c r="N106" s="587">
        <v>410204200</v>
      </c>
      <c r="O106" s="587" t="s">
        <v>2173</v>
      </c>
      <c r="P106" s="587">
        <v>12</v>
      </c>
      <c r="Q106" s="629">
        <v>3</v>
      </c>
      <c r="R106" s="440">
        <v>3</v>
      </c>
      <c r="S106" s="434"/>
      <c r="T106" s="434"/>
      <c r="U106" s="479">
        <f>R106/Q106*1</f>
        <v>1</v>
      </c>
      <c r="V106" s="497">
        <v>2</v>
      </c>
      <c r="W106" s="434"/>
      <c r="X106" s="460">
        <v>2</v>
      </c>
      <c r="Y106" s="458"/>
      <c r="Z106" s="460" t="s">
        <v>2191</v>
      </c>
      <c r="AA106" s="458" t="s">
        <v>2192</v>
      </c>
      <c r="AB106" s="460"/>
      <c r="AC106" s="458"/>
      <c r="AD106" s="461" t="s">
        <v>2193</v>
      </c>
      <c r="AE106" s="461" t="s">
        <v>2194</v>
      </c>
      <c r="AF106" s="460" t="s">
        <v>2195</v>
      </c>
      <c r="AG106" s="353" t="s">
        <v>674</v>
      </c>
      <c r="AH106" s="464"/>
      <c r="AI106" s="435" t="s">
        <v>2196</v>
      </c>
      <c r="AJ106" s="353" t="s">
        <v>2197</v>
      </c>
      <c r="AK106" s="353"/>
      <c r="AL106" s="353" t="s">
        <v>1630</v>
      </c>
      <c r="AM106" s="353"/>
      <c r="AN106" s="353"/>
    </row>
    <row r="107" spans="1:40" ht="162.75" customHeight="1" x14ac:dyDescent="0.25">
      <c r="A107" s="431"/>
      <c r="B107" s="431"/>
      <c r="C107" s="431"/>
      <c r="D107" s="431">
        <v>104</v>
      </c>
      <c r="E107" s="438" t="s">
        <v>656</v>
      </c>
      <c r="F107" s="438" t="s">
        <v>657</v>
      </c>
      <c r="G107" s="438" t="s">
        <v>658</v>
      </c>
      <c r="H107" s="438" t="s">
        <v>659</v>
      </c>
      <c r="I107" s="438" t="s">
        <v>2198</v>
      </c>
      <c r="J107" s="401" t="s">
        <v>1807</v>
      </c>
      <c r="K107" s="630" t="s">
        <v>2077</v>
      </c>
      <c r="L107" s="631">
        <v>4102042</v>
      </c>
      <c r="M107" s="631" t="s">
        <v>2078</v>
      </c>
      <c r="N107" s="631">
        <v>410204200</v>
      </c>
      <c r="O107" s="631" t="s">
        <v>2173</v>
      </c>
      <c r="P107" s="576">
        <v>12</v>
      </c>
      <c r="Q107" s="472">
        <v>0</v>
      </c>
      <c r="R107" s="440">
        <v>2</v>
      </c>
      <c r="S107" s="434"/>
      <c r="T107" s="501"/>
      <c r="U107" s="479">
        <v>0</v>
      </c>
      <c r="V107" s="497"/>
      <c r="W107" s="564"/>
      <c r="X107" s="460"/>
      <c r="Y107" s="458"/>
      <c r="Z107" s="460" t="s">
        <v>2199</v>
      </c>
      <c r="AA107" s="458">
        <v>8655000</v>
      </c>
      <c r="AB107" s="460"/>
      <c r="AC107" s="458"/>
      <c r="AD107" s="461" t="s">
        <v>2159</v>
      </c>
      <c r="AE107" s="461"/>
      <c r="AF107" s="450" t="s">
        <v>1511</v>
      </c>
      <c r="AG107" s="353"/>
      <c r="AH107" s="476" t="s">
        <v>1576</v>
      </c>
      <c r="AI107" s="435" t="s">
        <v>2200</v>
      </c>
      <c r="AJ107" s="353" t="s">
        <v>2201</v>
      </c>
      <c r="AK107" s="353" t="s">
        <v>2050</v>
      </c>
      <c r="AL107" s="353" t="s">
        <v>1630</v>
      </c>
      <c r="AM107" s="353"/>
      <c r="AN107" s="353"/>
    </row>
    <row r="108" spans="1:40" ht="102" customHeight="1" x14ac:dyDescent="0.25">
      <c r="A108" s="431"/>
      <c r="B108" s="431"/>
      <c r="C108" s="431"/>
      <c r="D108" s="431">
        <v>105</v>
      </c>
      <c r="E108" s="438" t="s">
        <v>1334</v>
      </c>
      <c r="F108" s="438" t="s">
        <v>662</v>
      </c>
      <c r="G108" s="438" t="s">
        <v>663</v>
      </c>
      <c r="H108" s="438" t="s">
        <v>664</v>
      </c>
      <c r="I108" s="438" t="s">
        <v>2202</v>
      </c>
      <c r="J108" s="632"/>
      <c r="K108" s="633"/>
      <c r="L108" s="633"/>
      <c r="M108" s="633"/>
      <c r="N108" s="633"/>
      <c r="O108" s="633"/>
      <c r="P108" s="633"/>
      <c r="Q108" s="472">
        <v>12</v>
      </c>
      <c r="R108" s="440">
        <v>0</v>
      </c>
      <c r="S108" s="434"/>
      <c r="T108" s="501"/>
      <c r="U108" s="479">
        <f>R108/Q108*1</f>
        <v>0</v>
      </c>
      <c r="V108" s="497"/>
      <c r="W108" s="564"/>
      <c r="X108" s="460"/>
      <c r="Y108" s="458"/>
      <c r="Z108" s="460"/>
      <c r="AA108" s="458"/>
      <c r="AB108" s="460"/>
      <c r="AC108" s="458"/>
      <c r="AD108" s="461" t="s">
        <v>2159</v>
      </c>
      <c r="AE108" s="461"/>
      <c r="AF108" s="460" t="s">
        <v>2203</v>
      </c>
      <c r="AG108" s="353"/>
      <c r="AH108" s="464"/>
      <c r="AI108" s="353"/>
      <c r="AJ108" s="353"/>
      <c r="AK108" s="353"/>
      <c r="AL108" s="353" t="s">
        <v>1630</v>
      </c>
      <c r="AM108" s="353"/>
      <c r="AN108" s="353"/>
    </row>
    <row r="109" spans="1:40" ht="400.5" customHeight="1" x14ac:dyDescent="0.25">
      <c r="A109" s="431"/>
      <c r="B109" s="431"/>
      <c r="C109" s="431"/>
      <c r="D109" s="431">
        <v>106</v>
      </c>
      <c r="E109" s="438" t="s">
        <v>666</v>
      </c>
      <c r="F109" s="438" t="s">
        <v>1336</v>
      </c>
      <c r="G109" s="438" t="s">
        <v>668</v>
      </c>
      <c r="H109" s="438" t="s">
        <v>669</v>
      </c>
      <c r="I109" s="438" t="s">
        <v>2204</v>
      </c>
      <c r="J109" s="574" t="s">
        <v>1779</v>
      </c>
      <c r="K109" s="634" t="s">
        <v>2077</v>
      </c>
      <c r="L109" s="635">
        <v>4102042</v>
      </c>
      <c r="M109" s="635" t="s">
        <v>2078</v>
      </c>
      <c r="N109" s="635">
        <v>410204200</v>
      </c>
      <c r="O109" s="635" t="str">
        <f>'[1]GENERAL 2015-2025'!$H$97</f>
        <v>Valor absoluto (Verificación de protocolos aplicados)</v>
      </c>
      <c r="P109" s="574">
        <v>12</v>
      </c>
      <c r="Q109" s="472">
        <v>4</v>
      </c>
      <c r="R109" s="440">
        <v>4</v>
      </c>
      <c r="S109" s="628">
        <v>11299583</v>
      </c>
      <c r="T109" s="628" t="s">
        <v>2205</v>
      </c>
      <c r="U109" s="479">
        <f>R109/Q109*1</f>
        <v>1</v>
      </c>
      <c r="V109" s="439">
        <v>9</v>
      </c>
      <c r="W109" s="458" t="s">
        <v>1371</v>
      </c>
      <c r="X109" s="460" t="s">
        <v>2206</v>
      </c>
      <c r="Y109" s="628">
        <v>11299583</v>
      </c>
      <c r="Z109" s="460">
        <v>0</v>
      </c>
      <c r="AA109" s="458"/>
      <c r="AB109" s="460"/>
      <c r="AC109" s="458" t="s">
        <v>2207</v>
      </c>
      <c r="AD109" s="461" t="s">
        <v>2208</v>
      </c>
      <c r="AE109" s="461" t="s">
        <v>2209</v>
      </c>
      <c r="AF109" s="436" t="s">
        <v>2210</v>
      </c>
      <c r="AG109" s="503" t="s">
        <v>2211</v>
      </c>
      <c r="AH109" s="464"/>
      <c r="AI109" s="435" t="s">
        <v>2212</v>
      </c>
      <c r="AJ109" s="435" t="s">
        <v>2213</v>
      </c>
      <c r="AK109" s="435" t="s">
        <v>2214</v>
      </c>
      <c r="AL109" s="460" t="s">
        <v>2215</v>
      </c>
      <c r="AM109" s="435" t="s">
        <v>2216</v>
      </c>
      <c r="AN109" s="353"/>
    </row>
    <row r="110" spans="1:40" ht="89.25" x14ac:dyDescent="0.25">
      <c r="A110" s="431"/>
      <c r="B110" s="431"/>
      <c r="C110" s="431"/>
      <c r="D110" s="431">
        <v>107</v>
      </c>
      <c r="E110" s="438" t="s">
        <v>1338</v>
      </c>
      <c r="F110" s="438" t="s">
        <v>1339</v>
      </c>
      <c r="G110" s="438" t="s">
        <v>1340</v>
      </c>
      <c r="H110" s="438" t="s">
        <v>59</v>
      </c>
      <c r="I110" s="438" t="s">
        <v>2217</v>
      </c>
      <c r="J110" s="636" t="s">
        <v>1807</v>
      </c>
      <c r="K110" s="587" t="s">
        <v>1750</v>
      </c>
      <c r="L110" s="587">
        <v>4502038</v>
      </c>
      <c r="M110" s="587" t="s">
        <v>2218</v>
      </c>
      <c r="N110" s="587">
        <v>450203800</v>
      </c>
      <c r="O110" s="587" t="s">
        <v>2079</v>
      </c>
      <c r="P110" s="587">
        <v>1</v>
      </c>
      <c r="Q110" s="472">
        <v>0</v>
      </c>
      <c r="R110" s="440">
        <v>0</v>
      </c>
      <c r="S110" s="434"/>
      <c r="T110" s="501"/>
      <c r="U110" s="479">
        <v>0</v>
      </c>
      <c r="V110" s="497"/>
      <c r="W110" s="564"/>
      <c r="X110" s="460"/>
      <c r="Y110" s="458"/>
      <c r="Z110" s="460"/>
      <c r="AA110" s="458"/>
      <c r="AB110" s="460"/>
      <c r="AC110" s="458"/>
      <c r="AD110" s="461" t="s">
        <v>2159</v>
      </c>
      <c r="AE110" s="475"/>
      <c r="AF110" s="450" t="s">
        <v>1511</v>
      </c>
      <c r="AG110" s="353"/>
      <c r="AH110" s="464"/>
      <c r="AI110" s="435"/>
      <c r="AJ110" s="353"/>
      <c r="AK110" s="353"/>
      <c r="AL110" s="353" t="s">
        <v>2219</v>
      </c>
      <c r="AM110" s="353"/>
      <c r="AN110" s="353"/>
    </row>
    <row r="111" spans="1:40" ht="169.5" customHeight="1" x14ac:dyDescent="0.25">
      <c r="A111" s="431"/>
      <c r="B111" s="431" t="s">
        <v>675</v>
      </c>
      <c r="C111" s="431" t="s">
        <v>676</v>
      </c>
      <c r="D111" s="431">
        <v>108</v>
      </c>
      <c r="E111" s="438" t="s">
        <v>677</v>
      </c>
      <c r="F111" s="438" t="s">
        <v>678</v>
      </c>
      <c r="G111" s="438" t="s">
        <v>679</v>
      </c>
      <c r="H111" s="438" t="s">
        <v>680</v>
      </c>
      <c r="I111" s="438" t="s">
        <v>2220</v>
      </c>
      <c r="J111" s="637"/>
      <c r="K111" s="597"/>
      <c r="L111" s="597"/>
      <c r="M111" s="597"/>
      <c r="N111" s="597"/>
      <c r="O111" s="597"/>
      <c r="P111" s="597"/>
      <c r="Q111" s="472">
        <v>2</v>
      </c>
      <c r="R111" s="495">
        <v>2</v>
      </c>
      <c r="S111" s="434" t="s">
        <v>1371</v>
      </c>
      <c r="T111" s="473" t="s">
        <v>1371</v>
      </c>
      <c r="U111" s="479">
        <v>1</v>
      </c>
      <c r="V111" s="439">
        <v>1</v>
      </c>
      <c r="W111" s="458" t="s">
        <v>1371</v>
      </c>
      <c r="X111" s="460" t="s">
        <v>2221</v>
      </c>
      <c r="Y111" s="458" t="s">
        <v>96</v>
      </c>
      <c r="Z111" s="460"/>
      <c r="AA111" s="458"/>
      <c r="AB111" s="460"/>
      <c r="AC111" s="458"/>
      <c r="AD111" s="461" t="s">
        <v>2661</v>
      </c>
      <c r="AE111" s="461" t="s">
        <v>2222</v>
      </c>
      <c r="AF111" s="460" t="s">
        <v>2223</v>
      </c>
      <c r="AG111" s="435" t="s">
        <v>2224</v>
      </c>
      <c r="AH111" s="476" t="s">
        <v>2225</v>
      </c>
      <c r="AI111" s="435" t="s">
        <v>2226</v>
      </c>
      <c r="AJ111" s="435" t="s">
        <v>2227</v>
      </c>
      <c r="AK111" s="353"/>
      <c r="AL111" s="435" t="s">
        <v>2228</v>
      </c>
      <c r="AM111" s="435" t="s">
        <v>2229</v>
      </c>
      <c r="AN111" s="353"/>
    </row>
    <row r="112" spans="1:40" ht="229.5" customHeight="1" x14ac:dyDescent="0.25">
      <c r="A112" s="431"/>
      <c r="B112" s="431"/>
      <c r="C112" s="431"/>
      <c r="D112" s="431">
        <v>109</v>
      </c>
      <c r="E112" s="438" t="s">
        <v>681</v>
      </c>
      <c r="F112" s="438" t="s">
        <v>682</v>
      </c>
      <c r="G112" s="438" t="s">
        <v>683</v>
      </c>
      <c r="H112" s="438" t="s">
        <v>1343</v>
      </c>
      <c r="I112" s="438" t="s">
        <v>2230</v>
      </c>
      <c r="J112" s="558" t="s">
        <v>1807</v>
      </c>
      <c r="K112" s="567" t="s">
        <v>1750</v>
      </c>
      <c r="L112" s="638">
        <v>4502001</v>
      </c>
      <c r="M112" s="639" t="s">
        <v>1751</v>
      </c>
      <c r="N112" s="639">
        <v>450200108</v>
      </c>
      <c r="O112" s="639" t="s">
        <v>1808</v>
      </c>
      <c r="P112" s="638">
        <v>1</v>
      </c>
      <c r="Q112" s="472">
        <v>10</v>
      </c>
      <c r="R112" s="440">
        <v>8</v>
      </c>
      <c r="S112" s="640"/>
      <c r="T112" s="640"/>
      <c r="U112" s="479">
        <f>R112/Q112*1</f>
        <v>0.8</v>
      </c>
      <c r="V112" s="439">
        <v>6</v>
      </c>
      <c r="W112" s="640"/>
      <c r="X112" s="460" t="s">
        <v>2231</v>
      </c>
      <c r="Y112" s="458"/>
      <c r="Z112" s="460"/>
      <c r="AA112" s="458" t="s">
        <v>2232</v>
      </c>
      <c r="AB112" s="460"/>
      <c r="AC112" s="458"/>
      <c r="AD112" s="461" t="s">
        <v>2233</v>
      </c>
      <c r="AE112" s="461" t="s">
        <v>2234</v>
      </c>
      <c r="AF112" s="460" t="s">
        <v>1511</v>
      </c>
      <c r="AG112" s="353"/>
      <c r="AH112" s="464"/>
      <c r="AI112" s="435" t="s">
        <v>2235</v>
      </c>
      <c r="AJ112" s="435" t="s">
        <v>2236</v>
      </c>
      <c r="AK112" s="353"/>
      <c r="AL112" s="435" t="s">
        <v>2237</v>
      </c>
      <c r="AM112" s="353" t="s">
        <v>2238</v>
      </c>
      <c r="AN112" s="353"/>
    </row>
    <row r="113" spans="1:30" s="376" customFormat="1" x14ac:dyDescent="0.25">
      <c r="A113" s="2"/>
      <c r="B113" s="2"/>
      <c r="C113" s="2"/>
      <c r="D113" s="2"/>
      <c r="E113" s="2"/>
      <c r="F113" s="2"/>
      <c r="G113" s="2"/>
      <c r="H113" s="2"/>
      <c r="I113" s="2"/>
      <c r="J113" s="641"/>
      <c r="K113" s="641"/>
      <c r="L113" s="641"/>
      <c r="M113" s="641"/>
      <c r="N113" s="641"/>
      <c r="O113" s="641"/>
      <c r="P113" s="641"/>
      <c r="Q113" s="373"/>
      <c r="R113" s="373"/>
      <c r="S113" s="373"/>
      <c r="T113" s="373"/>
      <c r="U113" s="373"/>
      <c r="V113" s="373"/>
      <c r="W113" s="374"/>
      <c r="X113" s="373"/>
      <c r="Y113" s="374"/>
      <c r="Z113" s="373"/>
      <c r="AA113" s="374"/>
      <c r="AB113" s="373"/>
      <c r="AC113" s="374"/>
      <c r="AD113" s="375"/>
    </row>
    <row r="114" spans="1:30" s="376" customFormat="1" x14ac:dyDescent="0.2">
      <c r="A114" s="2"/>
      <c r="B114" s="2"/>
      <c r="C114" s="2"/>
      <c r="D114" s="2"/>
      <c r="E114" s="2"/>
      <c r="F114" s="2"/>
      <c r="G114" s="2"/>
      <c r="H114" s="2"/>
      <c r="I114" s="2"/>
      <c r="J114" s="641"/>
      <c r="K114" s="641"/>
      <c r="L114" s="641"/>
      <c r="M114" s="641"/>
      <c r="N114" s="641"/>
      <c r="O114" s="641"/>
      <c r="P114" s="641"/>
      <c r="Q114" s="373"/>
      <c r="R114" s="373"/>
      <c r="S114" s="373"/>
      <c r="T114" s="373"/>
      <c r="U114" s="373"/>
      <c r="V114" s="373"/>
      <c r="W114" s="374"/>
      <c r="X114" s="373"/>
      <c r="Y114" s="374"/>
      <c r="Z114" s="373"/>
      <c r="AA114" s="374"/>
      <c r="AB114" s="373"/>
      <c r="AC114" s="374"/>
      <c r="AD114" s="642"/>
    </row>
    <row r="115" spans="1:30" s="376" customFormat="1" x14ac:dyDescent="0.25">
      <c r="A115" s="2"/>
      <c r="B115" s="2"/>
      <c r="C115" s="2"/>
      <c r="D115" s="2"/>
      <c r="E115" s="2"/>
      <c r="F115" s="2"/>
      <c r="G115" s="2"/>
      <c r="H115" s="2"/>
      <c r="I115" s="2"/>
      <c r="J115" s="641"/>
      <c r="K115" s="641"/>
      <c r="L115" s="641"/>
      <c r="M115" s="641"/>
      <c r="N115" s="641"/>
      <c r="O115" s="641"/>
      <c r="P115" s="641"/>
      <c r="Q115" s="373"/>
      <c r="R115" s="373"/>
      <c r="S115" s="373"/>
      <c r="T115" s="373"/>
      <c r="U115" s="373"/>
      <c r="V115" s="373"/>
      <c r="W115" s="374"/>
      <c r="X115" s="373"/>
      <c r="Y115" s="374"/>
      <c r="Z115" s="373"/>
      <c r="AA115" s="374"/>
      <c r="AB115" s="373"/>
      <c r="AC115" s="374"/>
      <c r="AD115" s="375"/>
    </row>
    <row r="116" spans="1:30" s="376" customFormat="1" x14ac:dyDescent="0.25">
      <c r="A116" s="2"/>
      <c r="B116" s="2"/>
      <c r="C116" s="2"/>
      <c r="D116" s="2"/>
      <c r="E116" s="2"/>
      <c r="F116" s="2"/>
      <c r="G116" s="2"/>
      <c r="H116" s="2"/>
      <c r="I116" s="2"/>
      <c r="J116" s="641"/>
      <c r="K116" s="641"/>
      <c r="L116" s="641"/>
      <c r="M116" s="641"/>
      <c r="N116" s="641"/>
      <c r="O116" s="641"/>
      <c r="P116" s="641"/>
      <c r="Q116" s="373"/>
      <c r="R116" s="373"/>
      <c r="S116" s="373"/>
      <c r="T116" s="373"/>
      <c r="U116" s="373"/>
      <c r="V116" s="373"/>
      <c r="W116" s="374"/>
      <c r="X116" s="373"/>
      <c r="Y116" s="374"/>
      <c r="Z116" s="373"/>
      <c r="AA116" s="374"/>
      <c r="AB116" s="373"/>
      <c r="AC116" s="374"/>
      <c r="AD116" s="375"/>
    </row>
    <row r="117" spans="1:30" s="376" customFormat="1" x14ac:dyDescent="0.25">
      <c r="A117" s="2"/>
      <c r="B117" s="2"/>
      <c r="C117" s="2"/>
      <c r="D117" s="2"/>
      <c r="E117" s="2"/>
      <c r="F117" s="2"/>
      <c r="G117" s="2"/>
      <c r="H117" s="2"/>
      <c r="I117" s="2"/>
      <c r="J117" s="641"/>
      <c r="K117" s="641"/>
      <c r="L117" s="641"/>
      <c r="M117" s="641"/>
      <c r="N117" s="641"/>
      <c r="O117" s="641"/>
      <c r="P117" s="641"/>
      <c r="Q117" s="373"/>
      <c r="R117" s="373"/>
      <c r="S117" s="373"/>
      <c r="T117" s="373"/>
      <c r="U117" s="373"/>
      <c r="V117" s="373"/>
      <c r="W117" s="374"/>
      <c r="X117" s="373"/>
      <c r="Y117" s="374"/>
      <c r="Z117" s="373"/>
      <c r="AA117" s="374"/>
      <c r="AB117" s="373"/>
      <c r="AC117" s="374"/>
      <c r="AD117" s="375"/>
    </row>
    <row r="118" spans="1:30" s="376" customFormat="1" x14ac:dyDescent="0.25">
      <c r="A118" s="2"/>
      <c r="B118" s="2"/>
      <c r="C118" s="2"/>
      <c r="D118" s="2"/>
      <c r="E118" s="2"/>
      <c r="F118" s="2"/>
      <c r="G118" s="2"/>
      <c r="H118" s="2"/>
      <c r="I118" s="2"/>
      <c r="J118" s="641"/>
      <c r="K118" s="641"/>
      <c r="L118" s="641"/>
      <c r="M118" s="641"/>
      <c r="N118" s="641"/>
      <c r="O118" s="641"/>
      <c r="P118" s="641"/>
      <c r="Q118" s="373"/>
      <c r="R118" s="373"/>
      <c r="S118" s="373"/>
      <c r="T118" s="373"/>
      <c r="U118" s="373"/>
      <c r="V118" s="373"/>
      <c r="W118" s="374"/>
      <c r="X118" s="373"/>
      <c r="Y118" s="374"/>
      <c r="Z118" s="373"/>
      <c r="AA118" s="374"/>
      <c r="AB118" s="373"/>
      <c r="AC118" s="374"/>
      <c r="AD118" s="375"/>
    </row>
    <row r="119" spans="1:30" s="376" customFormat="1" x14ac:dyDescent="0.25">
      <c r="A119" s="2"/>
      <c r="B119" s="2"/>
      <c r="C119" s="2"/>
      <c r="D119" s="2"/>
      <c r="E119" s="2"/>
      <c r="F119" s="2"/>
      <c r="G119" s="2"/>
      <c r="H119" s="2"/>
      <c r="I119" s="2"/>
      <c r="J119" s="641"/>
      <c r="K119" s="641"/>
      <c r="L119" s="641"/>
      <c r="M119" s="641"/>
      <c r="N119" s="641"/>
      <c r="O119" s="641"/>
      <c r="P119" s="641"/>
      <c r="Q119" s="373"/>
      <c r="R119" s="373"/>
      <c r="S119" s="373"/>
      <c r="T119" s="373"/>
      <c r="U119" s="373"/>
      <c r="V119" s="373"/>
      <c r="W119" s="374"/>
      <c r="X119" s="373"/>
      <c r="Y119" s="374"/>
      <c r="Z119" s="373"/>
      <c r="AA119" s="374"/>
      <c r="AB119" s="373"/>
      <c r="AC119" s="374"/>
      <c r="AD119" s="375"/>
    </row>
    <row r="120" spans="1:30" s="376" customFormat="1" x14ac:dyDescent="0.25">
      <c r="A120" s="2"/>
      <c r="B120" s="2"/>
      <c r="C120" s="2"/>
      <c r="D120" s="2"/>
      <c r="E120" s="2"/>
      <c r="F120" s="2"/>
      <c r="G120" s="2"/>
      <c r="H120" s="2"/>
      <c r="I120" s="2"/>
      <c r="J120" s="641"/>
      <c r="K120" s="641"/>
      <c r="L120" s="641"/>
      <c r="M120" s="641"/>
      <c r="N120" s="641"/>
      <c r="O120" s="641"/>
      <c r="P120" s="641"/>
      <c r="Q120" s="373"/>
      <c r="R120" s="373"/>
      <c r="S120" s="373"/>
      <c r="T120" s="373"/>
      <c r="U120" s="373"/>
      <c r="V120" s="373"/>
      <c r="W120" s="374"/>
      <c r="X120" s="373"/>
      <c r="Y120" s="374"/>
      <c r="Z120" s="373"/>
      <c r="AA120" s="374"/>
      <c r="AB120" s="373"/>
      <c r="AC120" s="374"/>
      <c r="AD120" s="375"/>
    </row>
    <row r="121" spans="1:30" s="376" customFormat="1" x14ac:dyDescent="0.25">
      <c r="A121" s="2"/>
      <c r="B121" s="2"/>
      <c r="C121" s="2"/>
      <c r="D121" s="2"/>
      <c r="E121" s="2"/>
      <c r="F121" s="2"/>
      <c r="G121" s="2"/>
      <c r="H121" s="2"/>
      <c r="I121" s="2"/>
      <c r="J121" s="641"/>
      <c r="K121" s="641"/>
      <c r="L121" s="641"/>
      <c r="M121" s="641"/>
      <c r="N121" s="641"/>
      <c r="O121" s="641"/>
      <c r="P121" s="641"/>
      <c r="Q121" s="373"/>
      <c r="R121" s="373"/>
      <c r="S121" s="373"/>
      <c r="T121" s="373"/>
      <c r="U121" s="373"/>
      <c r="V121" s="373"/>
      <c r="W121" s="374"/>
      <c r="X121" s="373"/>
      <c r="Y121" s="374"/>
      <c r="Z121" s="373"/>
      <c r="AA121" s="374"/>
      <c r="AB121" s="373"/>
      <c r="AC121" s="374"/>
      <c r="AD121" s="375"/>
    </row>
    <row r="122" spans="1:30" s="376" customFormat="1" x14ac:dyDescent="0.25">
      <c r="A122" s="2"/>
      <c r="B122" s="2"/>
      <c r="C122" s="2"/>
      <c r="D122" s="2"/>
      <c r="E122" s="2"/>
      <c r="F122" s="2"/>
      <c r="G122" s="2"/>
      <c r="H122" s="2"/>
      <c r="I122" s="2"/>
      <c r="J122" s="641"/>
      <c r="K122" s="641"/>
      <c r="L122" s="641"/>
      <c r="M122" s="641"/>
      <c r="N122" s="641"/>
      <c r="O122" s="641"/>
      <c r="P122" s="641"/>
      <c r="Q122" s="373"/>
      <c r="R122" s="373"/>
      <c r="S122" s="373"/>
      <c r="T122" s="373"/>
      <c r="U122" s="373"/>
      <c r="V122" s="373"/>
      <c r="W122" s="374"/>
      <c r="X122" s="373"/>
      <c r="Y122" s="374"/>
      <c r="Z122" s="373"/>
      <c r="AA122" s="374"/>
      <c r="AB122" s="373"/>
      <c r="AC122" s="374"/>
      <c r="AD122" s="375"/>
    </row>
    <row r="123" spans="1:30" s="376" customFormat="1" x14ac:dyDescent="0.25">
      <c r="A123" s="2"/>
      <c r="B123" s="2"/>
      <c r="C123" s="2"/>
      <c r="D123" s="2"/>
      <c r="E123" s="2"/>
      <c r="F123" s="2"/>
      <c r="G123" s="2"/>
      <c r="H123" s="2"/>
      <c r="I123" s="2"/>
      <c r="J123" s="641"/>
      <c r="K123" s="641"/>
      <c r="L123" s="641"/>
      <c r="M123" s="641"/>
      <c r="N123" s="641"/>
      <c r="O123" s="641"/>
      <c r="P123" s="641"/>
      <c r="Q123" s="373"/>
      <c r="R123" s="373"/>
      <c r="S123" s="373"/>
      <c r="T123" s="373"/>
      <c r="U123" s="373"/>
      <c r="V123" s="373"/>
      <c r="W123" s="374"/>
      <c r="X123" s="373"/>
      <c r="Y123" s="374"/>
      <c r="Z123" s="373"/>
      <c r="AA123" s="374"/>
      <c r="AB123" s="373"/>
      <c r="AC123" s="374"/>
      <c r="AD123" s="375"/>
    </row>
    <row r="124" spans="1:30" s="376" customFormat="1" x14ac:dyDescent="0.25">
      <c r="A124" s="2"/>
      <c r="B124" s="2"/>
      <c r="C124" s="2"/>
      <c r="D124" s="2"/>
      <c r="E124" s="2"/>
      <c r="F124" s="2"/>
      <c r="G124" s="2"/>
      <c r="H124" s="2"/>
      <c r="I124" s="2"/>
      <c r="J124" s="641"/>
      <c r="K124" s="641"/>
      <c r="L124" s="641"/>
      <c r="M124" s="641"/>
      <c r="N124" s="641"/>
      <c r="O124" s="641"/>
      <c r="P124" s="641"/>
      <c r="Q124" s="373"/>
      <c r="R124" s="373"/>
      <c r="S124" s="373"/>
      <c r="T124" s="373"/>
      <c r="U124" s="373"/>
      <c r="V124" s="373"/>
      <c r="W124" s="374"/>
      <c r="X124" s="373"/>
      <c r="Y124" s="374"/>
      <c r="Z124" s="373"/>
      <c r="AA124" s="374"/>
      <c r="AB124" s="373"/>
      <c r="AC124" s="374"/>
      <c r="AD124" s="375"/>
    </row>
    <row r="125" spans="1:30" s="376" customFormat="1" x14ac:dyDescent="0.25">
      <c r="A125" s="2"/>
      <c r="B125" s="2"/>
      <c r="C125" s="2"/>
      <c r="D125" s="2"/>
      <c r="E125" s="2"/>
      <c r="F125" s="2"/>
      <c r="G125" s="2"/>
      <c r="H125" s="2"/>
      <c r="I125" s="2"/>
      <c r="J125" s="641"/>
      <c r="K125" s="641"/>
      <c r="L125" s="641"/>
      <c r="M125" s="641"/>
      <c r="N125" s="641"/>
      <c r="O125" s="641"/>
      <c r="P125" s="641"/>
      <c r="Q125" s="373"/>
      <c r="R125" s="373"/>
      <c r="S125" s="373"/>
      <c r="T125" s="373"/>
      <c r="U125" s="373"/>
      <c r="V125" s="373"/>
      <c r="W125" s="374"/>
      <c r="X125" s="373"/>
      <c r="Y125" s="374"/>
      <c r="Z125" s="373"/>
      <c r="AA125" s="374"/>
      <c r="AB125" s="373"/>
      <c r="AC125" s="374"/>
      <c r="AD125" s="375"/>
    </row>
    <row r="126" spans="1:30" s="376" customFormat="1" x14ac:dyDescent="0.25">
      <c r="A126" s="2"/>
      <c r="B126" s="2"/>
      <c r="C126" s="2"/>
      <c r="D126" s="2"/>
      <c r="E126" s="2"/>
      <c r="F126" s="2"/>
      <c r="G126" s="2"/>
      <c r="H126" s="2"/>
      <c r="I126" s="2"/>
      <c r="J126" s="641"/>
      <c r="K126" s="641"/>
      <c r="L126" s="641"/>
      <c r="M126" s="641"/>
      <c r="N126" s="641"/>
      <c r="O126" s="641"/>
      <c r="P126" s="641"/>
      <c r="Q126" s="373"/>
      <c r="R126" s="373"/>
      <c r="S126" s="373"/>
      <c r="T126" s="373"/>
      <c r="U126" s="373"/>
      <c r="V126" s="373"/>
      <c r="W126" s="374"/>
      <c r="X126" s="373"/>
      <c r="Y126" s="374"/>
      <c r="Z126" s="373"/>
      <c r="AA126" s="374"/>
      <c r="AB126" s="373"/>
      <c r="AC126" s="374"/>
      <c r="AD126" s="375"/>
    </row>
    <row r="127" spans="1:30" s="376" customFormat="1" x14ac:dyDescent="0.25">
      <c r="A127" s="2"/>
      <c r="B127" s="2"/>
      <c r="C127" s="2"/>
      <c r="D127" s="2"/>
      <c r="E127" s="2"/>
      <c r="F127" s="2"/>
      <c r="G127" s="2"/>
      <c r="H127" s="2"/>
      <c r="I127" s="2"/>
      <c r="J127" s="641"/>
      <c r="K127" s="641"/>
      <c r="L127" s="641"/>
      <c r="M127" s="641"/>
      <c r="N127" s="641"/>
      <c r="O127" s="641"/>
      <c r="P127" s="641"/>
      <c r="Q127" s="373"/>
      <c r="R127" s="373"/>
      <c r="S127" s="373"/>
      <c r="T127" s="373"/>
      <c r="U127" s="373"/>
      <c r="V127" s="373"/>
      <c r="W127" s="374"/>
      <c r="X127" s="373"/>
      <c r="Y127" s="374"/>
      <c r="Z127" s="373"/>
      <c r="AA127" s="374"/>
      <c r="AB127" s="373"/>
      <c r="AC127" s="374"/>
      <c r="AD127" s="375"/>
    </row>
    <row r="128" spans="1:30" s="376" customFormat="1" x14ac:dyDescent="0.25">
      <c r="A128" s="2"/>
      <c r="B128" s="2"/>
      <c r="C128" s="2"/>
      <c r="D128" s="2"/>
      <c r="E128" s="2"/>
      <c r="F128" s="2"/>
      <c r="G128" s="2"/>
      <c r="H128" s="2"/>
      <c r="I128" s="2"/>
      <c r="J128" s="641"/>
      <c r="K128" s="641"/>
      <c r="L128" s="641"/>
      <c r="M128" s="641"/>
      <c r="N128" s="641"/>
      <c r="O128" s="641"/>
      <c r="P128" s="641"/>
      <c r="Q128" s="373"/>
      <c r="R128" s="373"/>
      <c r="S128" s="373"/>
      <c r="T128" s="373"/>
      <c r="U128" s="373"/>
      <c r="V128" s="373"/>
      <c r="W128" s="374"/>
      <c r="X128" s="373"/>
      <c r="Y128" s="374"/>
      <c r="Z128" s="373"/>
      <c r="AA128" s="374"/>
      <c r="AB128" s="373"/>
      <c r="AC128" s="374"/>
      <c r="AD128" s="375"/>
    </row>
    <row r="129" spans="1:30" s="376" customFormat="1" x14ac:dyDescent="0.25">
      <c r="A129" s="2"/>
      <c r="B129" s="2"/>
      <c r="C129" s="2"/>
      <c r="D129" s="2"/>
      <c r="E129" s="2"/>
      <c r="F129" s="2"/>
      <c r="G129" s="2"/>
      <c r="H129" s="2"/>
      <c r="I129" s="2"/>
      <c r="J129" s="641"/>
      <c r="K129" s="641"/>
      <c r="L129" s="641"/>
      <c r="M129" s="641"/>
      <c r="N129" s="641"/>
      <c r="O129" s="641"/>
      <c r="P129" s="641"/>
      <c r="Q129" s="373"/>
      <c r="R129" s="373"/>
      <c r="S129" s="373"/>
      <c r="T129" s="373"/>
      <c r="U129" s="373"/>
      <c r="V129" s="373"/>
      <c r="W129" s="374"/>
      <c r="X129" s="373"/>
      <c r="Y129" s="374"/>
      <c r="Z129" s="373"/>
      <c r="AA129" s="374"/>
      <c r="AB129" s="373"/>
      <c r="AC129" s="374"/>
      <c r="AD129" s="375"/>
    </row>
    <row r="130" spans="1:30" s="376" customFormat="1" x14ac:dyDescent="0.25">
      <c r="A130" s="2"/>
      <c r="B130" s="2"/>
      <c r="C130" s="2"/>
      <c r="D130" s="2"/>
      <c r="E130" s="2"/>
      <c r="F130" s="2"/>
      <c r="G130" s="2"/>
      <c r="H130" s="2"/>
      <c r="I130" s="2"/>
      <c r="J130" s="641"/>
      <c r="K130" s="641"/>
      <c r="L130" s="641"/>
      <c r="M130" s="641"/>
      <c r="N130" s="641"/>
      <c r="O130" s="641"/>
      <c r="P130" s="641"/>
      <c r="Q130" s="373"/>
      <c r="R130" s="373"/>
      <c r="S130" s="373"/>
      <c r="T130" s="373"/>
      <c r="U130" s="373"/>
      <c r="V130" s="373"/>
      <c r="W130" s="374"/>
      <c r="X130" s="373"/>
      <c r="Y130" s="374"/>
      <c r="Z130" s="373"/>
      <c r="AA130" s="374"/>
      <c r="AB130" s="373"/>
      <c r="AC130" s="374"/>
      <c r="AD130" s="375"/>
    </row>
    <row r="131" spans="1:30" s="376" customFormat="1" x14ac:dyDescent="0.25">
      <c r="A131" s="2"/>
      <c r="B131" s="2"/>
      <c r="C131" s="2"/>
      <c r="D131" s="2"/>
      <c r="E131" s="2"/>
      <c r="F131" s="2"/>
      <c r="G131" s="2"/>
      <c r="H131" s="2"/>
      <c r="I131" s="2"/>
      <c r="J131" s="641"/>
      <c r="K131" s="641"/>
      <c r="L131" s="641"/>
      <c r="M131" s="641"/>
      <c r="N131" s="641"/>
      <c r="O131" s="641"/>
      <c r="P131" s="641"/>
      <c r="Q131" s="373"/>
      <c r="R131" s="373"/>
      <c r="S131" s="373"/>
      <c r="T131" s="373"/>
      <c r="U131" s="373"/>
      <c r="V131" s="373"/>
      <c r="W131" s="374"/>
      <c r="X131" s="373"/>
      <c r="Y131" s="374"/>
      <c r="Z131" s="373"/>
      <c r="AA131" s="374"/>
      <c r="AB131" s="373"/>
      <c r="AC131" s="374"/>
      <c r="AD131" s="375"/>
    </row>
    <row r="132" spans="1:30" s="376" customFormat="1" x14ac:dyDescent="0.25">
      <c r="A132" s="2"/>
      <c r="B132" s="2"/>
      <c r="C132" s="2"/>
      <c r="D132" s="2"/>
      <c r="E132" s="2"/>
      <c r="F132" s="2"/>
      <c r="G132" s="2"/>
      <c r="H132" s="2"/>
      <c r="I132" s="2"/>
      <c r="J132" s="641"/>
      <c r="K132" s="641"/>
      <c r="L132" s="641"/>
      <c r="M132" s="641"/>
      <c r="N132" s="641"/>
      <c r="O132" s="641"/>
      <c r="P132" s="641"/>
      <c r="Q132" s="373"/>
      <c r="R132" s="373"/>
      <c r="S132" s="373"/>
      <c r="T132" s="373"/>
      <c r="U132" s="373"/>
      <c r="V132" s="373"/>
      <c r="W132" s="374"/>
      <c r="X132" s="373"/>
      <c r="Y132" s="374"/>
      <c r="Z132" s="373"/>
      <c r="AA132" s="374"/>
      <c r="AB132" s="373"/>
      <c r="AC132" s="374"/>
      <c r="AD132" s="375"/>
    </row>
    <row r="133" spans="1:30" s="376" customFormat="1" x14ac:dyDescent="0.25">
      <c r="A133" s="2"/>
      <c r="B133" s="2"/>
      <c r="C133" s="2"/>
      <c r="D133" s="2"/>
      <c r="E133" s="2"/>
      <c r="F133" s="2"/>
      <c r="G133" s="2"/>
      <c r="H133" s="2"/>
      <c r="I133" s="2"/>
      <c r="J133" s="641"/>
      <c r="K133" s="641"/>
      <c r="L133" s="641"/>
      <c r="M133" s="641"/>
      <c r="N133" s="641"/>
      <c r="O133" s="641"/>
      <c r="P133" s="641"/>
      <c r="Q133" s="373"/>
      <c r="R133" s="373"/>
      <c r="S133" s="373"/>
      <c r="T133" s="373"/>
      <c r="U133" s="373"/>
      <c r="V133" s="373"/>
      <c r="W133" s="374"/>
      <c r="X133" s="373"/>
      <c r="Y133" s="374"/>
      <c r="Z133" s="373"/>
      <c r="AA133" s="374"/>
      <c r="AB133" s="373"/>
      <c r="AC133" s="374"/>
      <c r="AD133" s="375"/>
    </row>
    <row r="134" spans="1:30" s="376" customFormat="1" x14ac:dyDescent="0.25">
      <c r="A134" s="2"/>
      <c r="B134" s="2"/>
      <c r="C134" s="2"/>
      <c r="D134" s="2"/>
      <c r="E134" s="2"/>
      <c r="F134" s="2"/>
      <c r="G134" s="2"/>
      <c r="H134" s="2"/>
      <c r="I134" s="2"/>
      <c r="J134" s="641"/>
      <c r="K134" s="641"/>
      <c r="L134" s="641"/>
      <c r="M134" s="641"/>
      <c r="N134" s="641"/>
      <c r="O134" s="641"/>
      <c r="P134" s="641"/>
      <c r="Q134" s="373"/>
      <c r="R134" s="373"/>
      <c r="S134" s="373"/>
      <c r="T134" s="373"/>
      <c r="U134" s="373"/>
      <c r="V134" s="373"/>
      <c r="W134" s="374"/>
      <c r="X134" s="373"/>
      <c r="Y134" s="374"/>
      <c r="Z134" s="373"/>
      <c r="AA134" s="374"/>
      <c r="AB134" s="373"/>
      <c r="AC134" s="374"/>
      <c r="AD134" s="375"/>
    </row>
    <row r="135" spans="1:30" s="376" customFormat="1" x14ac:dyDescent="0.25">
      <c r="A135" s="2"/>
      <c r="B135" s="2"/>
      <c r="C135" s="2"/>
      <c r="D135" s="2"/>
      <c r="E135" s="2"/>
      <c r="F135" s="2"/>
      <c r="G135" s="2"/>
      <c r="H135" s="2"/>
      <c r="I135" s="2"/>
      <c r="J135" s="641"/>
      <c r="K135" s="641"/>
      <c r="L135" s="641"/>
      <c r="M135" s="641"/>
      <c r="N135" s="641"/>
      <c r="O135" s="641"/>
      <c r="P135" s="641"/>
      <c r="Q135" s="373"/>
      <c r="R135" s="373"/>
      <c r="S135" s="373"/>
      <c r="T135" s="373"/>
      <c r="U135" s="373"/>
      <c r="V135" s="373"/>
      <c r="W135" s="374"/>
      <c r="X135" s="373"/>
      <c r="Y135" s="374"/>
      <c r="Z135" s="373"/>
      <c r="AA135" s="374"/>
      <c r="AB135" s="373"/>
      <c r="AC135" s="374"/>
      <c r="AD135" s="375"/>
    </row>
    <row r="136" spans="1:30" s="376" customFormat="1" x14ac:dyDescent="0.25">
      <c r="A136" s="2"/>
      <c r="B136" s="2"/>
      <c r="C136" s="2"/>
      <c r="D136" s="2"/>
      <c r="E136" s="2"/>
      <c r="F136" s="2"/>
      <c r="G136" s="2"/>
      <c r="H136" s="2"/>
      <c r="I136" s="2"/>
      <c r="J136" s="641"/>
      <c r="K136" s="641"/>
      <c r="L136" s="641"/>
      <c r="M136" s="641"/>
      <c r="N136" s="641"/>
      <c r="O136" s="641"/>
      <c r="P136" s="641"/>
      <c r="Q136" s="373"/>
      <c r="R136" s="373"/>
      <c r="S136" s="373"/>
      <c r="T136" s="373"/>
      <c r="U136" s="373"/>
      <c r="V136" s="373"/>
      <c r="W136" s="374"/>
      <c r="X136" s="373"/>
      <c r="Y136" s="374"/>
      <c r="Z136" s="373"/>
      <c r="AA136" s="374"/>
      <c r="AB136" s="373"/>
      <c r="AC136" s="374"/>
      <c r="AD136" s="375"/>
    </row>
    <row r="137" spans="1:30" s="376" customFormat="1" x14ac:dyDescent="0.25">
      <c r="A137" s="2"/>
      <c r="B137" s="2"/>
      <c r="C137" s="2"/>
      <c r="D137" s="2"/>
      <c r="E137" s="2"/>
      <c r="F137" s="2"/>
      <c r="G137" s="2"/>
      <c r="H137" s="2"/>
      <c r="I137" s="2"/>
      <c r="J137" s="641"/>
      <c r="K137" s="641"/>
      <c r="L137" s="641"/>
      <c r="M137" s="641"/>
      <c r="N137" s="641"/>
      <c r="O137" s="641"/>
      <c r="P137" s="641"/>
      <c r="Q137" s="373"/>
      <c r="R137" s="373"/>
      <c r="S137" s="373"/>
      <c r="T137" s="373"/>
      <c r="U137" s="373"/>
      <c r="V137" s="373"/>
      <c r="W137" s="374"/>
      <c r="X137" s="373"/>
      <c r="Y137" s="374"/>
      <c r="Z137" s="373"/>
      <c r="AA137" s="374"/>
      <c r="AB137" s="373"/>
      <c r="AC137" s="374"/>
      <c r="AD137" s="375"/>
    </row>
    <row r="138" spans="1:30" s="376" customFormat="1" x14ac:dyDescent="0.25">
      <c r="A138" s="2"/>
      <c r="B138" s="2"/>
      <c r="C138" s="2"/>
      <c r="D138" s="2"/>
      <c r="E138" s="2"/>
      <c r="F138" s="2"/>
      <c r="G138" s="2"/>
      <c r="H138" s="2"/>
      <c r="I138" s="2"/>
      <c r="J138" s="641"/>
      <c r="K138" s="641"/>
      <c r="L138" s="641"/>
      <c r="M138" s="641"/>
      <c r="N138" s="641"/>
      <c r="O138" s="641"/>
      <c r="P138" s="641"/>
      <c r="Q138" s="373"/>
      <c r="R138" s="373"/>
      <c r="S138" s="373"/>
      <c r="T138" s="373"/>
      <c r="U138" s="373"/>
      <c r="V138" s="373"/>
      <c r="W138" s="374"/>
      <c r="X138" s="373"/>
      <c r="Y138" s="374"/>
      <c r="Z138" s="373"/>
      <c r="AA138" s="374"/>
      <c r="AB138" s="373"/>
      <c r="AC138" s="374"/>
      <c r="AD138" s="375"/>
    </row>
    <row r="139" spans="1:30" s="376" customFormat="1" x14ac:dyDescent="0.25">
      <c r="A139" s="2"/>
      <c r="B139" s="2"/>
      <c r="C139" s="2"/>
      <c r="D139" s="2"/>
      <c r="E139" s="2"/>
      <c r="F139" s="2"/>
      <c r="G139" s="2"/>
      <c r="H139" s="2"/>
      <c r="I139" s="2"/>
      <c r="J139" s="641"/>
      <c r="K139" s="641"/>
      <c r="L139" s="641"/>
      <c r="M139" s="641"/>
      <c r="N139" s="641"/>
      <c r="O139" s="641"/>
      <c r="P139" s="641"/>
      <c r="Q139" s="373"/>
      <c r="R139" s="373"/>
      <c r="S139" s="373"/>
      <c r="T139" s="373"/>
      <c r="U139" s="373"/>
      <c r="V139" s="373"/>
      <c r="W139" s="374"/>
      <c r="X139" s="373"/>
      <c r="Y139" s="374"/>
      <c r="Z139" s="373"/>
      <c r="AA139" s="374"/>
      <c r="AB139" s="373"/>
      <c r="AC139" s="374"/>
      <c r="AD139" s="375"/>
    </row>
    <row r="140" spans="1:30" s="376" customFormat="1" x14ac:dyDescent="0.25">
      <c r="A140" s="2"/>
      <c r="B140" s="2"/>
      <c r="C140" s="2"/>
      <c r="D140" s="2"/>
      <c r="E140" s="2"/>
      <c r="F140" s="2"/>
      <c r="G140" s="2"/>
      <c r="H140" s="2"/>
      <c r="I140" s="2"/>
      <c r="J140" s="641"/>
      <c r="K140" s="641"/>
      <c r="L140" s="641"/>
      <c r="M140" s="641"/>
      <c r="N140" s="641"/>
      <c r="O140" s="641"/>
      <c r="P140" s="641"/>
      <c r="Q140" s="373"/>
      <c r="R140" s="373"/>
      <c r="S140" s="373"/>
      <c r="T140" s="373"/>
      <c r="U140" s="373"/>
      <c r="V140" s="373"/>
      <c r="W140" s="374"/>
      <c r="X140" s="373"/>
      <c r="Y140" s="374"/>
      <c r="Z140" s="373"/>
      <c r="AA140" s="374"/>
      <c r="AB140" s="373"/>
      <c r="AC140" s="374"/>
      <c r="AD140" s="375"/>
    </row>
    <row r="141" spans="1:30" s="376" customFormat="1" x14ac:dyDescent="0.25">
      <c r="A141" s="2"/>
      <c r="B141" s="2"/>
      <c r="C141" s="2"/>
      <c r="D141" s="2"/>
      <c r="E141" s="2"/>
      <c r="F141" s="2"/>
      <c r="G141" s="2"/>
      <c r="H141" s="2"/>
      <c r="I141" s="2"/>
      <c r="J141" s="641"/>
      <c r="K141" s="641"/>
      <c r="L141" s="641"/>
      <c r="M141" s="641"/>
      <c r="N141" s="641"/>
      <c r="O141" s="641"/>
      <c r="P141" s="641"/>
      <c r="Q141" s="373"/>
      <c r="R141" s="373"/>
      <c r="S141" s="373"/>
      <c r="T141" s="373"/>
      <c r="U141" s="373"/>
      <c r="V141" s="373"/>
      <c r="W141" s="374"/>
      <c r="X141" s="373"/>
      <c r="Y141" s="374"/>
      <c r="Z141" s="373"/>
      <c r="AA141" s="374"/>
      <c r="AB141" s="373"/>
      <c r="AC141" s="374"/>
      <c r="AD141" s="375"/>
    </row>
    <row r="142" spans="1:30" s="376" customFormat="1" x14ac:dyDescent="0.25">
      <c r="A142" s="2"/>
      <c r="B142" s="2"/>
      <c r="C142" s="2"/>
      <c r="D142" s="2"/>
      <c r="E142" s="2"/>
      <c r="F142" s="2"/>
      <c r="G142" s="2"/>
      <c r="H142" s="2"/>
      <c r="I142" s="2"/>
      <c r="J142" s="641"/>
      <c r="K142" s="641"/>
      <c r="L142" s="641"/>
      <c r="M142" s="641"/>
      <c r="N142" s="641"/>
      <c r="O142" s="641"/>
      <c r="P142" s="641"/>
      <c r="Q142" s="373"/>
      <c r="R142" s="373"/>
      <c r="S142" s="373"/>
      <c r="T142" s="373"/>
      <c r="U142" s="373"/>
      <c r="V142" s="373"/>
      <c r="W142" s="374"/>
      <c r="X142" s="373"/>
      <c r="Y142" s="374"/>
      <c r="Z142" s="373"/>
      <c r="AA142" s="374"/>
      <c r="AB142" s="373"/>
      <c r="AC142" s="374"/>
      <c r="AD142" s="375"/>
    </row>
    <row r="143" spans="1:30" s="376" customFormat="1" x14ac:dyDescent="0.25">
      <c r="A143" s="2"/>
      <c r="B143" s="2"/>
      <c r="C143" s="2"/>
      <c r="D143" s="2"/>
      <c r="E143" s="2"/>
      <c r="F143" s="2"/>
      <c r="G143" s="2"/>
      <c r="H143" s="2"/>
      <c r="I143" s="2"/>
      <c r="J143" s="641"/>
      <c r="K143" s="641"/>
      <c r="L143" s="641"/>
      <c r="M143" s="641"/>
      <c r="N143" s="641"/>
      <c r="O143" s="641"/>
      <c r="P143" s="641"/>
      <c r="Q143" s="373"/>
      <c r="R143" s="373"/>
      <c r="S143" s="373"/>
      <c r="T143" s="373"/>
      <c r="U143" s="373"/>
      <c r="V143" s="373"/>
      <c r="W143" s="374"/>
      <c r="X143" s="373"/>
      <c r="Y143" s="374"/>
      <c r="Z143" s="373"/>
      <c r="AA143" s="374"/>
      <c r="AB143" s="373"/>
      <c r="AC143" s="374"/>
      <c r="AD143" s="375"/>
    </row>
    <row r="144" spans="1:30" s="376" customFormat="1" x14ac:dyDescent="0.25">
      <c r="A144" s="2"/>
      <c r="B144" s="2"/>
      <c r="C144" s="2"/>
      <c r="D144" s="2"/>
      <c r="E144" s="2"/>
      <c r="F144" s="2"/>
      <c r="G144" s="2"/>
      <c r="H144" s="2"/>
      <c r="I144" s="2"/>
      <c r="J144" s="641"/>
      <c r="K144" s="641"/>
      <c r="L144" s="641"/>
      <c r="M144" s="641"/>
      <c r="N144" s="641"/>
      <c r="O144" s="641"/>
      <c r="P144" s="641"/>
      <c r="Q144" s="373"/>
      <c r="R144" s="373"/>
      <c r="S144" s="373"/>
      <c r="T144" s="373"/>
      <c r="U144" s="373"/>
      <c r="V144" s="373"/>
      <c r="W144" s="374"/>
      <c r="X144" s="373"/>
      <c r="Y144" s="374"/>
      <c r="Z144" s="373"/>
      <c r="AA144" s="374"/>
      <c r="AB144" s="373"/>
      <c r="AC144" s="374"/>
      <c r="AD144" s="375"/>
    </row>
    <row r="145" spans="1:30" s="376" customFormat="1" x14ac:dyDescent="0.25">
      <c r="A145" s="2"/>
      <c r="B145" s="2"/>
      <c r="C145" s="2"/>
      <c r="D145" s="2"/>
      <c r="E145" s="2"/>
      <c r="F145" s="2"/>
      <c r="G145" s="2"/>
      <c r="H145" s="2"/>
      <c r="I145" s="2"/>
      <c r="J145" s="641"/>
      <c r="K145" s="641"/>
      <c r="L145" s="641"/>
      <c r="M145" s="641"/>
      <c r="N145" s="641"/>
      <c r="O145" s="641"/>
      <c r="P145" s="641"/>
      <c r="Q145" s="373"/>
      <c r="R145" s="373"/>
      <c r="S145" s="373"/>
      <c r="T145" s="373"/>
      <c r="U145" s="373"/>
      <c r="V145" s="373"/>
      <c r="W145" s="374"/>
      <c r="X145" s="373"/>
      <c r="Y145" s="374"/>
      <c r="Z145" s="373"/>
      <c r="AA145" s="374"/>
      <c r="AB145" s="373"/>
      <c r="AC145" s="374"/>
      <c r="AD145" s="375"/>
    </row>
    <row r="146" spans="1:30" s="376" customFormat="1" x14ac:dyDescent="0.25">
      <c r="A146" s="2"/>
      <c r="B146" s="2"/>
      <c r="C146" s="2"/>
      <c r="D146" s="2"/>
      <c r="E146" s="2"/>
      <c r="F146" s="2"/>
      <c r="G146" s="2"/>
      <c r="H146" s="2"/>
      <c r="I146" s="2"/>
      <c r="J146" s="641"/>
      <c r="K146" s="641"/>
      <c r="L146" s="641"/>
      <c r="M146" s="641"/>
      <c r="N146" s="641"/>
      <c r="O146" s="641"/>
      <c r="P146" s="641"/>
      <c r="Q146" s="373"/>
      <c r="R146" s="373"/>
      <c r="S146" s="373"/>
      <c r="T146" s="373"/>
      <c r="U146" s="373"/>
      <c r="V146" s="373"/>
      <c r="W146" s="374"/>
      <c r="X146" s="373"/>
      <c r="Y146" s="374"/>
      <c r="Z146" s="373"/>
      <c r="AA146" s="374"/>
      <c r="AB146" s="373"/>
      <c r="AC146" s="374"/>
      <c r="AD146" s="375"/>
    </row>
    <row r="147" spans="1:30" s="376" customFormat="1" x14ac:dyDescent="0.25">
      <c r="A147" s="2"/>
      <c r="B147" s="2"/>
      <c r="C147" s="2"/>
      <c r="D147" s="2"/>
      <c r="E147" s="2"/>
      <c r="F147" s="2"/>
      <c r="G147" s="2"/>
      <c r="H147" s="2"/>
      <c r="I147" s="2"/>
      <c r="J147" s="641"/>
      <c r="K147" s="641"/>
      <c r="L147" s="641"/>
      <c r="M147" s="641"/>
      <c r="N147" s="641"/>
      <c r="O147" s="641"/>
      <c r="P147" s="641"/>
      <c r="Q147" s="373"/>
      <c r="R147" s="373"/>
      <c r="S147" s="373"/>
      <c r="T147" s="373"/>
      <c r="U147" s="373"/>
      <c r="V147" s="373"/>
      <c r="W147" s="374"/>
      <c r="X147" s="373"/>
      <c r="Y147" s="374"/>
      <c r="Z147" s="373"/>
      <c r="AA147" s="374"/>
      <c r="AB147" s="373"/>
      <c r="AC147" s="374"/>
      <c r="AD147" s="375"/>
    </row>
    <row r="148" spans="1:30" s="376" customFormat="1" x14ac:dyDescent="0.25">
      <c r="A148" s="2"/>
      <c r="B148" s="2"/>
      <c r="C148" s="2"/>
      <c r="D148" s="2"/>
      <c r="E148" s="2"/>
      <c r="F148" s="2"/>
      <c r="G148" s="2"/>
      <c r="H148" s="2"/>
      <c r="I148" s="2"/>
      <c r="J148" s="641"/>
      <c r="K148" s="641"/>
      <c r="L148" s="641"/>
      <c r="M148" s="641"/>
      <c r="N148" s="641"/>
      <c r="O148" s="641"/>
      <c r="P148" s="641"/>
      <c r="Q148" s="373"/>
      <c r="R148" s="373"/>
      <c r="S148" s="373"/>
      <c r="T148" s="373"/>
      <c r="U148" s="373"/>
      <c r="V148" s="373"/>
      <c r="W148" s="374"/>
      <c r="X148" s="373"/>
      <c r="Y148" s="374"/>
      <c r="Z148" s="373"/>
      <c r="AA148" s="374"/>
      <c r="AB148" s="373"/>
      <c r="AC148" s="374"/>
      <c r="AD148" s="375"/>
    </row>
    <row r="149" spans="1:30" s="376" customFormat="1" x14ac:dyDescent="0.25">
      <c r="A149" s="2"/>
      <c r="B149" s="2"/>
      <c r="C149" s="2"/>
      <c r="D149" s="2"/>
      <c r="E149" s="2"/>
      <c r="F149" s="2"/>
      <c r="G149" s="2"/>
      <c r="H149" s="2"/>
      <c r="I149" s="2"/>
      <c r="J149" s="641"/>
      <c r="K149" s="641"/>
      <c r="L149" s="641"/>
      <c r="M149" s="641"/>
      <c r="N149" s="641"/>
      <c r="O149" s="641"/>
      <c r="P149" s="641"/>
      <c r="Q149" s="373"/>
      <c r="R149" s="373"/>
      <c r="S149" s="373"/>
      <c r="T149" s="373"/>
      <c r="U149" s="373"/>
      <c r="V149" s="373"/>
      <c r="W149" s="374"/>
      <c r="X149" s="373"/>
      <c r="Y149" s="374"/>
      <c r="Z149" s="373"/>
      <c r="AA149" s="374"/>
      <c r="AB149" s="373"/>
      <c r="AC149" s="374"/>
      <c r="AD149" s="375"/>
    </row>
    <row r="150" spans="1:30" s="376" customFormat="1" x14ac:dyDescent="0.25">
      <c r="A150" s="2"/>
      <c r="B150" s="2"/>
      <c r="C150" s="2"/>
      <c r="D150" s="2"/>
      <c r="E150" s="2"/>
      <c r="F150" s="2"/>
      <c r="G150" s="2"/>
      <c r="H150" s="2"/>
      <c r="I150" s="2"/>
      <c r="J150" s="641"/>
      <c r="K150" s="641"/>
      <c r="L150" s="641"/>
      <c r="M150" s="641"/>
      <c r="N150" s="641"/>
      <c r="O150" s="641"/>
      <c r="P150" s="641"/>
      <c r="Q150" s="373"/>
      <c r="R150" s="373"/>
      <c r="S150" s="373"/>
      <c r="T150" s="373"/>
      <c r="U150" s="373"/>
      <c r="V150" s="373"/>
      <c r="W150" s="374"/>
      <c r="X150" s="373"/>
      <c r="Y150" s="374"/>
      <c r="Z150" s="373"/>
      <c r="AA150" s="374"/>
      <c r="AB150" s="373"/>
      <c r="AC150" s="374"/>
      <c r="AD150" s="375"/>
    </row>
    <row r="151" spans="1:30" s="376" customFormat="1" x14ac:dyDescent="0.25">
      <c r="A151" s="2"/>
      <c r="B151" s="2"/>
      <c r="C151" s="2"/>
      <c r="D151" s="2"/>
      <c r="E151" s="2"/>
      <c r="F151" s="2"/>
      <c r="G151" s="2"/>
      <c r="H151" s="2"/>
      <c r="I151" s="2"/>
      <c r="J151" s="641"/>
      <c r="K151" s="641"/>
      <c r="L151" s="641"/>
      <c r="M151" s="641"/>
      <c r="N151" s="641"/>
      <c r="O151" s="641"/>
      <c r="P151" s="641"/>
      <c r="Q151" s="373"/>
      <c r="R151" s="373"/>
      <c r="S151" s="373"/>
      <c r="T151" s="373"/>
      <c r="U151" s="373"/>
      <c r="V151" s="373"/>
      <c r="W151" s="374"/>
      <c r="X151" s="373"/>
      <c r="Y151" s="374"/>
      <c r="Z151" s="373"/>
      <c r="AA151" s="374"/>
      <c r="AB151" s="373"/>
      <c r="AC151" s="374"/>
      <c r="AD151" s="375"/>
    </row>
    <row r="152" spans="1:30" s="376" customFormat="1" x14ac:dyDescent="0.25">
      <c r="A152" s="2"/>
      <c r="B152" s="2"/>
      <c r="C152" s="2"/>
      <c r="D152" s="2"/>
      <c r="E152" s="2"/>
      <c r="F152" s="2"/>
      <c r="G152" s="2"/>
      <c r="H152" s="2"/>
      <c r="I152" s="2"/>
      <c r="J152" s="641"/>
      <c r="K152" s="641"/>
      <c r="L152" s="641"/>
      <c r="M152" s="641"/>
      <c r="N152" s="641"/>
      <c r="O152" s="641"/>
      <c r="P152" s="641"/>
      <c r="Q152" s="373"/>
      <c r="R152" s="373"/>
      <c r="S152" s="373"/>
      <c r="T152" s="373"/>
      <c r="U152" s="373"/>
      <c r="V152" s="373"/>
      <c r="W152" s="374"/>
      <c r="X152" s="373"/>
      <c r="Y152" s="374"/>
      <c r="Z152" s="373"/>
      <c r="AA152" s="374"/>
      <c r="AB152" s="373"/>
      <c r="AC152" s="374"/>
      <c r="AD152" s="375"/>
    </row>
    <row r="153" spans="1:30" s="376" customFormat="1" x14ac:dyDescent="0.25">
      <c r="A153" s="2"/>
      <c r="B153" s="2"/>
      <c r="C153" s="2"/>
      <c r="D153" s="2"/>
      <c r="E153" s="2"/>
      <c r="F153" s="2"/>
      <c r="G153" s="2"/>
      <c r="H153" s="2"/>
      <c r="I153" s="2"/>
      <c r="J153" s="641"/>
      <c r="K153" s="641"/>
      <c r="L153" s="641"/>
      <c r="M153" s="641"/>
      <c r="N153" s="641"/>
      <c r="O153" s="641"/>
      <c r="P153" s="641"/>
      <c r="Q153" s="373"/>
      <c r="R153" s="373"/>
      <c r="S153" s="373"/>
      <c r="T153" s="373"/>
      <c r="U153" s="373"/>
      <c r="V153" s="373"/>
      <c r="W153" s="374"/>
      <c r="X153" s="373"/>
      <c r="Y153" s="374"/>
      <c r="Z153" s="373"/>
      <c r="AA153" s="374"/>
      <c r="AB153" s="373"/>
      <c r="AC153" s="374"/>
      <c r="AD153" s="375"/>
    </row>
    <row r="154" spans="1:30" s="376" customFormat="1" x14ac:dyDescent="0.25">
      <c r="A154" s="2"/>
      <c r="B154" s="2"/>
      <c r="C154" s="2"/>
      <c r="D154" s="2"/>
      <c r="E154" s="2"/>
      <c r="F154" s="2"/>
      <c r="G154" s="2"/>
      <c r="H154" s="2"/>
      <c r="I154" s="2"/>
      <c r="J154" s="641"/>
      <c r="K154" s="641"/>
      <c r="L154" s="641"/>
      <c r="M154" s="641"/>
      <c r="N154" s="641"/>
      <c r="O154" s="641"/>
      <c r="P154" s="641"/>
      <c r="Q154" s="373"/>
      <c r="R154" s="373"/>
      <c r="S154" s="373"/>
      <c r="T154" s="373"/>
      <c r="U154" s="373"/>
      <c r="V154" s="373"/>
      <c r="W154" s="374"/>
      <c r="X154" s="373"/>
      <c r="Y154" s="374"/>
      <c r="Z154" s="373"/>
      <c r="AA154" s="374"/>
      <c r="AB154" s="373"/>
      <c r="AC154" s="374"/>
      <c r="AD154" s="375"/>
    </row>
    <row r="155" spans="1:30" s="376" customFormat="1" x14ac:dyDescent="0.25">
      <c r="A155" s="2"/>
      <c r="B155" s="2"/>
      <c r="C155" s="2"/>
      <c r="D155" s="2"/>
      <c r="E155" s="2"/>
      <c r="F155" s="2"/>
      <c r="G155" s="2"/>
      <c r="H155" s="2"/>
      <c r="I155" s="2"/>
      <c r="J155" s="641"/>
      <c r="K155" s="641"/>
      <c r="L155" s="641"/>
      <c r="M155" s="641"/>
      <c r="N155" s="641"/>
      <c r="O155" s="641"/>
      <c r="P155" s="641"/>
      <c r="Q155" s="373"/>
      <c r="R155" s="373"/>
      <c r="S155" s="373"/>
      <c r="T155" s="373"/>
      <c r="U155" s="373"/>
      <c r="V155" s="373"/>
      <c r="W155" s="374"/>
      <c r="X155" s="373"/>
      <c r="Y155" s="374"/>
      <c r="Z155" s="373"/>
      <c r="AA155" s="374"/>
      <c r="AB155" s="373"/>
      <c r="AC155" s="374"/>
      <c r="AD155" s="375"/>
    </row>
    <row r="156" spans="1:30" s="376" customFormat="1" x14ac:dyDescent="0.25">
      <c r="A156" s="2"/>
      <c r="B156" s="2"/>
      <c r="C156" s="2"/>
      <c r="D156" s="2"/>
      <c r="E156" s="2"/>
      <c r="F156" s="2"/>
      <c r="G156" s="2"/>
      <c r="H156" s="2"/>
      <c r="I156" s="2"/>
      <c r="J156" s="641"/>
      <c r="K156" s="641"/>
      <c r="L156" s="641"/>
      <c r="M156" s="641"/>
      <c r="N156" s="641"/>
      <c r="O156" s="641"/>
      <c r="P156" s="641"/>
      <c r="Q156" s="373"/>
      <c r="R156" s="373"/>
      <c r="S156" s="373"/>
      <c r="T156" s="373"/>
      <c r="U156" s="373"/>
      <c r="V156" s="373"/>
      <c r="W156" s="374"/>
      <c r="X156" s="373"/>
      <c r="Y156" s="374"/>
      <c r="Z156" s="373"/>
      <c r="AA156" s="374"/>
      <c r="AB156" s="373"/>
      <c r="AC156" s="374"/>
      <c r="AD156" s="375"/>
    </row>
    <row r="157" spans="1:30" s="376" customFormat="1" x14ac:dyDescent="0.25">
      <c r="A157" s="2"/>
      <c r="B157" s="2"/>
      <c r="C157" s="2"/>
      <c r="D157" s="2"/>
      <c r="E157" s="2"/>
      <c r="F157" s="2"/>
      <c r="G157" s="2"/>
      <c r="H157" s="2"/>
      <c r="I157" s="2"/>
      <c r="J157" s="641"/>
      <c r="K157" s="641"/>
      <c r="L157" s="641"/>
      <c r="M157" s="641"/>
      <c r="N157" s="641"/>
      <c r="O157" s="641"/>
      <c r="P157" s="641"/>
      <c r="Q157" s="373"/>
      <c r="R157" s="373"/>
      <c r="S157" s="373"/>
      <c r="T157" s="373"/>
      <c r="U157" s="373"/>
      <c r="V157" s="373"/>
      <c r="W157" s="374"/>
      <c r="X157" s="373"/>
      <c r="Y157" s="374"/>
      <c r="Z157" s="373"/>
      <c r="AA157" s="374"/>
      <c r="AB157" s="373"/>
      <c r="AC157" s="374"/>
      <c r="AD157" s="375"/>
    </row>
    <row r="158" spans="1:30" s="376" customFormat="1" x14ac:dyDescent="0.25">
      <c r="A158" s="2"/>
      <c r="B158" s="2"/>
      <c r="C158" s="2"/>
      <c r="D158" s="2"/>
      <c r="E158" s="2"/>
      <c r="F158" s="2"/>
      <c r="G158" s="2"/>
      <c r="H158" s="2"/>
      <c r="I158" s="2"/>
      <c r="J158" s="641"/>
      <c r="K158" s="641"/>
      <c r="L158" s="641"/>
      <c r="M158" s="641"/>
      <c r="N158" s="641"/>
      <c r="O158" s="641"/>
      <c r="P158" s="641"/>
      <c r="Q158" s="373"/>
      <c r="R158" s="373"/>
      <c r="S158" s="373"/>
      <c r="T158" s="373"/>
      <c r="U158" s="373"/>
      <c r="V158" s="373"/>
      <c r="W158" s="374"/>
      <c r="X158" s="373"/>
      <c r="Y158" s="374"/>
      <c r="Z158" s="373"/>
      <c r="AA158" s="374"/>
      <c r="AB158" s="373"/>
      <c r="AC158" s="374"/>
      <c r="AD158" s="375"/>
    </row>
    <row r="159" spans="1:30" s="376" customFormat="1" x14ac:dyDescent="0.25">
      <c r="A159" s="2"/>
      <c r="B159" s="2"/>
      <c r="C159" s="2"/>
      <c r="D159" s="2"/>
      <c r="E159" s="2"/>
      <c r="F159" s="2"/>
      <c r="G159" s="2"/>
      <c r="H159" s="2"/>
      <c r="I159" s="2"/>
      <c r="J159" s="641"/>
      <c r="K159" s="641"/>
      <c r="L159" s="641"/>
      <c r="M159" s="641"/>
      <c r="N159" s="641"/>
      <c r="O159" s="641"/>
      <c r="P159" s="641"/>
      <c r="Q159" s="373"/>
      <c r="R159" s="373"/>
      <c r="S159" s="373"/>
      <c r="T159" s="373"/>
      <c r="U159" s="373"/>
      <c r="V159" s="373"/>
      <c r="W159" s="374"/>
      <c r="X159" s="373"/>
      <c r="Y159" s="374"/>
      <c r="Z159" s="373"/>
      <c r="AA159" s="374"/>
      <c r="AB159" s="373"/>
      <c r="AC159" s="374"/>
      <c r="AD159" s="375"/>
    </row>
    <row r="160" spans="1:30" s="376" customFormat="1" x14ac:dyDescent="0.25">
      <c r="A160" s="2"/>
      <c r="B160" s="2"/>
      <c r="C160" s="2"/>
      <c r="D160" s="2"/>
      <c r="E160" s="2"/>
      <c r="F160" s="2"/>
      <c r="G160" s="2"/>
      <c r="H160" s="2"/>
      <c r="I160" s="2"/>
      <c r="J160" s="641"/>
      <c r="K160" s="641"/>
      <c r="L160" s="641"/>
      <c r="M160" s="641"/>
      <c r="N160" s="641"/>
      <c r="O160" s="641"/>
      <c r="P160" s="641"/>
      <c r="Q160" s="373"/>
      <c r="R160" s="373"/>
      <c r="S160" s="373"/>
      <c r="T160" s="373"/>
      <c r="U160" s="373"/>
      <c r="V160" s="373"/>
      <c r="W160" s="374"/>
      <c r="X160" s="373"/>
      <c r="Y160" s="374"/>
      <c r="Z160" s="373"/>
      <c r="AA160" s="374"/>
      <c r="AB160" s="373"/>
      <c r="AC160" s="374"/>
      <c r="AD160" s="375"/>
    </row>
    <row r="161" spans="1:30" s="376" customFormat="1" x14ac:dyDescent="0.25">
      <c r="A161" s="2"/>
      <c r="B161" s="2"/>
      <c r="C161" s="2"/>
      <c r="D161" s="2"/>
      <c r="E161" s="2"/>
      <c r="F161" s="2"/>
      <c r="G161" s="2"/>
      <c r="H161" s="2"/>
      <c r="I161" s="2"/>
      <c r="J161" s="641"/>
      <c r="K161" s="641"/>
      <c r="L161" s="641"/>
      <c r="M161" s="641"/>
      <c r="N161" s="641"/>
      <c r="O161" s="641"/>
      <c r="P161" s="641"/>
      <c r="Q161" s="373"/>
      <c r="R161" s="373"/>
      <c r="S161" s="373"/>
      <c r="T161" s="373"/>
      <c r="U161" s="373"/>
      <c r="V161" s="373"/>
      <c r="W161" s="374"/>
      <c r="X161" s="373"/>
      <c r="Y161" s="374"/>
      <c r="Z161" s="373"/>
      <c r="AA161" s="374"/>
      <c r="AB161" s="373"/>
      <c r="AC161" s="374"/>
      <c r="AD161" s="375"/>
    </row>
    <row r="162" spans="1:30" s="376" customFormat="1" x14ac:dyDescent="0.25">
      <c r="A162" s="2"/>
      <c r="B162" s="2"/>
      <c r="C162" s="2"/>
      <c r="D162" s="2"/>
      <c r="E162" s="2"/>
      <c r="F162" s="2"/>
      <c r="G162" s="2"/>
      <c r="H162" s="2"/>
      <c r="I162" s="2"/>
      <c r="J162" s="641"/>
      <c r="K162" s="641"/>
      <c r="L162" s="641"/>
      <c r="M162" s="641"/>
      <c r="N162" s="641"/>
      <c r="O162" s="641"/>
      <c r="P162" s="641"/>
      <c r="Q162" s="373"/>
      <c r="R162" s="373"/>
      <c r="S162" s="373"/>
      <c r="T162" s="373"/>
      <c r="U162" s="373"/>
      <c r="V162" s="373"/>
      <c r="W162" s="374"/>
      <c r="X162" s="373"/>
      <c r="Y162" s="374"/>
      <c r="Z162" s="373"/>
      <c r="AA162" s="374"/>
      <c r="AB162" s="373"/>
      <c r="AC162" s="374"/>
      <c r="AD162" s="375"/>
    </row>
    <row r="163" spans="1:30" s="376" customFormat="1" x14ac:dyDescent="0.25">
      <c r="A163" s="2"/>
      <c r="B163" s="2"/>
      <c r="C163" s="2"/>
      <c r="D163" s="2"/>
      <c r="E163" s="2"/>
      <c r="F163" s="2"/>
      <c r="G163" s="2"/>
      <c r="H163" s="2"/>
      <c r="I163" s="2"/>
      <c r="J163" s="641"/>
      <c r="K163" s="641"/>
      <c r="L163" s="641"/>
      <c r="M163" s="641"/>
      <c r="N163" s="641"/>
      <c r="O163" s="641"/>
      <c r="P163" s="641"/>
      <c r="Q163" s="373"/>
      <c r="R163" s="373"/>
      <c r="S163" s="373"/>
      <c r="T163" s="373"/>
      <c r="U163" s="373"/>
      <c r="V163" s="373"/>
      <c r="W163" s="374"/>
      <c r="X163" s="373"/>
      <c r="Y163" s="374"/>
      <c r="Z163" s="373"/>
      <c r="AA163" s="374"/>
      <c r="AB163" s="373"/>
      <c r="AC163" s="374"/>
      <c r="AD163" s="375"/>
    </row>
    <row r="164" spans="1:30" s="376" customFormat="1" x14ac:dyDescent="0.25">
      <c r="A164" s="2"/>
      <c r="B164" s="2"/>
      <c r="C164" s="2"/>
      <c r="D164" s="2"/>
      <c r="E164" s="2"/>
      <c r="F164" s="2"/>
      <c r="G164" s="2"/>
      <c r="H164" s="2"/>
      <c r="I164" s="2"/>
      <c r="J164" s="641"/>
      <c r="K164" s="641"/>
      <c r="L164" s="641"/>
      <c r="M164" s="641"/>
      <c r="N164" s="641"/>
      <c r="O164" s="641"/>
      <c r="P164" s="641"/>
      <c r="Q164" s="373"/>
      <c r="R164" s="373"/>
      <c r="S164" s="373"/>
      <c r="T164" s="373"/>
      <c r="U164" s="373"/>
      <c r="V164" s="373"/>
      <c r="W164" s="374"/>
      <c r="X164" s="373"/>
      <c r="Y164" s="374"/>
      <c r="Z164" s="373"/>
      <c r="AA164" s="374"/>
      <c r="AB164" s="373"/>
      <c r="AC164" s="374"/>
      <c r="AD164" s="375"/>
    </row>
    <row r="165" spans="1:30" s="376" customFormat="1" x14ac:dyDescent="0.25">
      <c r="A165" s="2"/>
      <c r="B165" s="2"/>
      <c r="C165" s="2"/>
      <c r="D165" s="2"/>
      <c r="E165" s="2"/>
      <c r="F165" s="2"/>
      <c r="G165" s="2"/>
      <c r="H165" s="2"/>
      <c r="I165" s="2"/>
      <c r="J165" s="641"/>
      <c r="K165" s="641"/>
      <c r="L165" s="641"/>
      <c r="M165" s="641"/>
      <c r="N165" s="641"/>
      <c r="O165" s="641"/>
      <c r="P165" s="641"/>
      <c r="Q165" s="373"/>
      <c r="R165" s="373"/>
      <c r="S165" s="373"/>
      <c r="T165" s="373"/>
      <c r="U165" s="373"/>
      <c r="V165" s="373"/>
      <c r="W165" s="374"/>
      <c r="X165" s="373"/>
      <c r="Y165" s="374"/>
      <c r="Z165" s="373"/>
      <c r="AA165" s="374"/>
      <c r="AB165" s="373"/>
      <c r="AC165" s="374"/>
      <c r="AD165" s="375"/>
    </row>
    <row r="166" spans="1:30" s="376" customFormat="1" x14ac:dyDescent="0.25">
      <c r="A166" s="2"/>
      <c r="B166" s="2"/>
      <c r="C166" s="2"/>
      <c r="D166" s="2"/>
      <c r="E166" s="2"/>
      <c r="F166" s="2"/>
      <c r="G166" s="2"/>
      <c r="H166" s="2"/>
      <c r="I166" s="2"/>
      <c r="J166" s="641"/>
      <c r="K166" s="641"/>
      <c r="L166" s="641"/>
      <c r="M166" s="641"/>
      <c r="N166" s="641"/>
      <c r="O166" s="641"/>
      <c r="P166" s="641"/>
      <c r="Q166" s="373"/>
      <c r="R166" s="373"/>
      <c r="S166" s="373"/>
      <c r="T166" s="373"/>
      <c r="U166" s="373"/>
      <c r="V166" s="373"/>
      <c r="W166" s="374"/>
      <c r="X166" s="373"/>
      <c r="Y166" s="374"/>
      <c r="Z166" s="373"/>
      <c r="AA166" s="374"/>
      <c r="AB166" s="373"/>
      <c r="AC166" s="374"/>
      <c r="AD166" s="375"/>
    </row>
    <row r="167" spans="1:30" s="376" customFormat="1" x14ac:dyDescent="0.25">
      <c r="A167" s="2"/>
      <c r="B167" s="2"/>
      <c r="C167" s="2"/>
      <c r="D167" s="2"/>
      <c r="E167" s="2"/>
      <c r="F167" s="2"/>
      <c r="G167" s="2"/>
      <c r="H167" s="2"/>
      <c r="I167" s="2"/>
      <c r="J167" s="641"/>
      <c r="K167" s="641"/>
      <c r="L167" s="641"/>
      <c r="M167" s="641"/>
      <c r="N167" s="641"/>
      <c r="O167" s="641"/>
      <c r="P167" s="641"/>
      <c r="Q167" s="373"/>
      <c r="R167" s="373"/>
      <c r="S167" s="373"/>
      <c r="T167" s="373"/>
      <c r="U167" s="373"/>
      <c r="V167" s="373"/>
      <c r="W167" s="374"/>
      <c r="X167" s="373"/>
      <c r="Y167" s="374"/>
      <c r="Z167" s="373"/>
      <c r="AA167" s="374"/>
      <c r="AB167" s="373"/>
      <c r="AC167" s="374"/>
      <c r="AD167" s="375"/>
    </row>
    <row r="168" spans="1:30" s="376" customFormat="1" x14ac:dyDescent="0.25">
      <c r="A168" s="2"/>
      <c r="B168" s="2"/>
      <c r="C168" s="2"/>
      <c r="D168" s="2"/>
      <c r="E168" s="2"/>
      <c r="F168" s="2"/>
      <c r="G168" s="2"/>
      <c r="H168" s="2"/>
      <c r="I168" s="2"/>
      <c r="J168" s="641"/>
      <c r="K168" s="641"/>
      <c r="L168" s="641"/>
      <c r="M168" s="641"/>
      <c r="N168" s="641"/>
      <c r="O168" s="641"/>
      <c r="P168" s="641"/>
      <c r="Q168" s="373"/>
      <c r="R168" s="373"/>
      <c r="S168" s="373"/>
      <c r="T168" s="373"/>
      <c r="U168" s="373"/>
      <c r="V168" s="373"/>
      <c r="W168" s="374"/>
      <c r="X168" s="373"/>
      <c r="Y168" s="374"/>
      <c r="Z168" s="373"/>
      <c r="AA168" s="374"/>
      <c r="AB168" s="373"/>
      <c r="AC168" s="374"/>
      <c r="AD168" s="375"/>
    </row>
    <row r="169" spans="1:30" s="376" customFormat="1" x14ac:dyDescent="0.25">
      <c r="A169" s="2"/>
      <c r="B169" s="2"/>
      <c r="C169" s="2"/>
      <c r="D169" s="2"/>
      <c r="E169" s="2"/>
      <c r="F169" s="2"/>
      <c r="G169" s="2"/>
      <c r="H169" s="2"/>
      <c r="I169" s="2"/>
      <c r="J169" s="641"/>
      <c r="K169" s="641"/>
      <c r="L169" s="641"/>
      <c r="M169" s="641"/>
      <c r="N169" s="641"/>
      <c r="O169" s="641"/>
      <c r="P169" s="641"/>
      <c r="Q169" s="373"/>
      <c r="R169" s="373"/>
      <c r="S169" s="373"/>
      <c r="T169" s="373"/>
      <c r="U169" s="373"/>
      <c r="V169" s="373"/>
      <c r="W169" s="374"/>
      <c r="X169" s="373"/>
      <c r="Y169" s="374"/>
      <c r="Z169" s="373"/>
      <c r="AA169" s="374"/>
      <c r="AB169" s="373"/>
      <c r="AC169" s="374"/>
      <c r="AD169" s="375"/>
    </row>
    <row r="170" spans="1:30" s="376" customFormat="1" x14ac:dyDescent="0.25">
      <c r="A170" s="2"/>
      <c r="B170" s="2"/>
      <c r="C170" s="2"/>
      <c r="D170" s="2"/>
      <c r="E170" s="2"/>
      <c r="F170" s="2"/>
      <c r="G170" s="2"/>
      <c r="H170" s="2"/>
      <c r="I170" s="2"/>
      <c r="J170" s="641"/>
      <c r="K170" s="641"/>
      <c r="L170" s="641"/>
      <c r="M170" s="641"/>
      <c r="N170" s="641"/>
      <c r="O170" s="641"/>
      <c r="P170" s="641"/>
      <c r="Q170" s="373"/>
      <c r="R170" s="373"/>
      <c r="S170" s="373"/>
      <c r="T170" s="373"/>
      <c r="U170" s="373"/>
      <c r="V170" s="373"/>
      <c r="W170" s="374"/>
      <c r="X170" s="373"/>
      <c r="Y170" s="374"/>
      <c r="Z170" s="373"/>
      <c r="AA170" s="374"/>
      <c r="AB170" s="373"/>
      <c r="AC170" s="374"/>
      <c r="AD170" s="375"/>
    </row>
    <row r="171" spans="1:30" s="376" customFormat="1" x14ac:dyDescent="0.25">
      <c r="A171" s="2"/>
      <c r="B171" s="2"/>
      <c r="C171" s="2"/>
      <c r="D171" s="2"/>
      <c r="E171" s="2"/>
      <c r="F171" s="2"/>
      <c r="G171" s="2"/>
      <c r="H171" s="2"/>
      <c r="I171" s="2"/>
      <c r="J171" s="641"/>
      <c r="K171" s="641"/>
      <c r="L171" s="641"/>
      <c r="M171" s="641"/>
      <c r="N171" s="641"/>
      <c r="O171" s="641"/>
      <c r="P171" s="641"/>
      <c r="Q171" s="373"/>
      <c r="R171" s="373"/>
      <c r="S171" s="373"/>
      <c r="T171" s="373"/>
      <c r="U171" s="373"/>
      <c r="V171" s="373"/>
      <c r="W171" s="374"/>
      <c r="X171" s="373"/>
      <c r="Y171" s="374"/>
      <c r="Z171" s="373"/>
      <c r="AA171" s="374"/>
      <c r="AB171" s="373"/>
      <c r="AC171" s="374"/>
      <c r="AD171" s="375"/>
    </row>
    <row r="172" spans="1:30" s="376" customFormat="1" x14ac:dyDescent="0.25">
      <c r="A172" s="2"/>
      <c r="B172" s="2"/>
      <c r="C172" s="2"/>
      <c r="D172" s="2"/>
      <c r="E172" s="2"/>
      <c r="F172" s="2"/>
      <c r="G172" s="2"/>
      <c r="H172" s="2"/>
      <c r="I172" s="2"/>
      <c r="J172" s="641"/>
      <c r="K172" s="641"/>
      <c r="L172" s="641"/>
      <c r="M172" s="641"/>
      <c r="N172" s="641"/>
      <c r="O172" s="641"/>
      <c r="P172" s="641"/>
      <c r="Q172" s="373"/>
      <c r="R172" s="373"/>
      <c r="S172" s="373"/>
      <c r="T172" s="373"/>
      <c r="U172" s="373"/>
      <c r="V172" s="373"/>
      <c r="W172" s="374"/>
      <c r="X172" s="373"/>
      <c r="Y172" s="374"/>
      <c r="Z172" s="373"/>
      <c r="AA172" s="374"/>
      <c r="AB172" s="373"/>
      <c r="AC172" s="374"/>
      <c r="AD172" s="375"/>
    </row>
    <row r="173" spans="1:30" s="376" customFormat="1" x14ac:dyDescent="0.25">
      <c r="A173" s="2"/>
      <c r="B173" s="2"/>
      <c r="C173" s="2"/>
      <c r="D173" s="2"/>
      <c r="E173" s="2"/>
      <c r="F173" s="2"/>
      <c r="G173" s="2"/>
      <c r="H173" s="2"/>
      <c r="I173" s="2"/>
      <c r="J173" s="641"/>
      <c r="K173" s="641"/>
      <c r="L173" s="641"/>
      <c r="M173" s="641"/>
      <c r="N173" s="641"/>
      <c r="O173" s="641"/>
      <c r="P173" s="641"/>
      <c r="Q173" s="373"/>
      <c r="R173" s="373"/>
      <c r="S173" s="373"/>
      <c r="T173" s="373"/>
      <c r="U173" s="373"/>
      <c r="V173" s="373"/>
      <c r="W173" s="374"/>
      <c r="X173" s="373"/>
      <c r="Y173" s="374"/>
      <c r="Z173" s="373"/>
      <c r="AA173" s="374"/>
      <c r="AB173" s="373"/>
      <c r="AC173" s="374"/>
      <c r="AD173" s="375"/>
    </row>
    <row r="174" spans="1:30" s="376" customFormat="1" x14ac:dyDescent="0.25">
      <c r="A174" s="2"/>
      <c r="B174" s="2"/>
      <c r="C174" s="2"/>
      <c r="D174" s="2"/>
      <c r="E174" s="2"/>
      <c r="F174" s="2"/>
      <c r="G174" s="2"/>
      <c r="H174" s="2"/>
      <c r="I174" s="2"/>
      <c r="J174" s="641"/>
      <c r="K174" s="641"/>
      <c r="L174" s="641"/>
      <c r="M174" s="641"/>
      <c r="N174" s="641"/>
      <c r="O174" s="641"/>
      <c r="P174" s="641"/>
      <c r="Q174" s="373"/>
      <c r="R174" s="373"/>
      <c r="S174" s="373"/>
      <c r="T174" s="373"/>
      <c r="U174" s="373"/>
      <c r="V174" s="373"/>
      <c r="W174" s="374"/>
      <c r="X174" s="373"/>
      <c r="Y174" s="374"/>
      <c r="Z174" s="373"/>
      <c r="AA174" s="374"/>
      <c r="AB174" s="373"/>
      <c r="AC174" s="374"/>
      <c r="AD174" s="375"/>
    </row>
    <row r="175" spans="1:30" s="376" customFormat="1" x14ac:dyDescent="0.25">
      <c r="A175" s="2"/>
      <c r="B175" s="2"/>
      <c r="C175" s="2"/>
      <c r="D175" s="2"/>
      <c r="E175" s="2"/>
      <c r="F175" s="2"/>
      <c r="G175" s="2"/>
      <c r="H175" s="2"/>
      <c r="I175" s="2"/>
      <c r="J175" s="641"/>
      <c r="K175" s="641"/>
      <c r="L175" s="641"/>
      <c r="M175" s="641"/>
      <c r="N175" s="641"/>
      <c r="O175" s="641"/>
      <c r="P175" s="641"/>
      <c r="Q175" s="373"/>
      <c r="R175" s="373"/>
      <c r="S175" s="373"/>
      <c r="T175" s="373"/>
      <c r="U175" s="373"/>
      <c r="V175" s="373"/>
      <c r="W175" s="374"/>
      <c r="X175" s="373"/>
      <c r="Y175" s="374"/>
      <c r="Z175" s="373"/>
      <c r="AA175" s="374"/>
      <c r="AB175" s="373"/>
      <c r="AC175" s="374"/>
      <c r="AD175" s="375"/>
    </row>
    <row r="176" spans="1:30" s="376" customFormat="1" x14ac:dyDescent="0.25">
      <c r="A176" s="2"/>
      <c r="B176" s="2"/>
      <c r="C176" s="2"/>
      <c r="D176" s="2"/>
      <c r="E176" s="2"/>
      <c r="F176" s="2"/>
      <c r="G176" s="2"/>
      <c r="H176" s="2"/>
      <c r="I176" s="2"/>
      <c r="J176" s="641"/>
      <c r="K176" s="641"/>
      <c r="L176" s="641"/>
      <c r="M176" s="641"/>
      <c r="N176" s="641"/>
      <c r="O176" s="641"/>
      <c r="P176" s="641"/>
      <c r="Q176" s="373"/>
      <c r="R176" s="373"/>
      <c r="S176" s="373"/>
      <c r="T176" s="373"/>
      <c r="U176" s="373"/>
      <c r="V176" s="373"/>
      <c r="W176" s="374"/>
      <c r="X176" s="373"/>
      <c r="Y176" s="374"/>
      <c r="Z176" s="373"/>
      <c r="AA176" s="374"/>
      <c r="AB176" s="373"/>
      <c r="AC176" s="374"/>
      <c r="AD176" s="375"/>
    </row>
    <row r="177" spans="1:30" s="376" customFormat="1" x14ac:dyDescent="0.25">
      <c r="A177" s="2"/>
      <c r="B177" s="2"/>
      <c r="C177" s="2"/>
      <c r="D177" s="2"/>
      <c r="E177" s="2"/>
      <c r="F177" s="2"/>
      <c r="G177" s="2"/>
      <c r="H177" s="2"/>
      <c r="I177" s="2"/>
      <c r="J177" s="641"/>
      <c r="K177" s="641"/>
      <c r="L177" s="641"/>
      <c r="M177" s="641"/>
      <c r="N177" s="641"/>
      <c r="O177" s="641"/>
      <c r="P177" s="641"/>
      <c r="Q177" s="373"/>
      <c r="R177" s="373"/>
      <c r="S177" s="373"/>
      <c r="T177" s="373"/>
      <c r="U177" s="373"/>
      <c r="V177" s="373"/>
      <c r="W177" s="374"/>
      <c r="X177" s="373"/>
      <c r="Y177" s="374"/>
      <c r="Z177" s="373"/>
      <c r="AA177" s="374"/>
      <c r="AB177" s="373"/>
      <c r="AC177" s="374"/>
      <c r="AD177" s="375"/>
    </row>
    <row r="178" spans="1:30" s="376" customFormat="1" x14ac:dyDescent="0.25">
      <c r="A178" s="2"/>
      <c r="B178" s="2"/>
      <c r="C178" s="2"/>
      <c r="D178" s="2"/>
      <c r="E178" s="2"/>
      <c r="F178" s="2"/>
      <c r="G178" s="2"/>
      <c r="H178" s="2"/>
      <c r="I178" s="2"/>
      <c r="J178" s="641"/>
      <c r="K178" s="641"/>
      <c r="L178" s="641"/>
      <c r="M178" s="641"/>
      <c r="N178" s="641"/>
      <c r="O178" s="641"/>
      <c r="P178" s="641"/>
      <c r="Q178" s="373"/>
      <c r="R178" s="373"/>
      <c r="S178" s="373"/>
      <c r="T178" s="373"/>
      <c r="U178" s="373"/>
      <c r="V178" s="373"/>
      <c r="W178" s="374"/>
      <c r="X178" s="373"/>
      <c r="Y178" s="374"/>
      <c r="Z178" s="373"/>
      <c r="AA178" s="374"/>
      <c r="AB178" s="373"/>
      <c r="AC178" s="374"/>
      <c r="AD178" s="375"/>
    </row>
    <row r="179" spans="1:30" s="376" customFormat="1" x14ac:dyDescent="0.25">
      <c r="A179" s="2"/>
      <c r="B179" s="2"/>
      <c r="C179" s="2"/>
      <c r="D179" s="2"/>
      <c r="E179" s="2"/>
      <c r="F179" s="2"/>
      <c r="G179" s="2"/>
      <c r="H179" s="2"/>
      <c r="I179" s="2"/>
      <c r="J179" s="641"/>
      <c r="K179" s="641"/>
      <c r="L179" s="641"/>
      <c r="M179" s="641"/>
      <c r="N179" s="641"/>
      <c r="O179" s="641"/>
      <c r="P179" s="641"/>
      <c r="Q179" s="373"/>
      <c r="R179" s="373"/>
      <c r="S179" s="373"/>
      <c r="T179" s="373"/>
      <c r="U179" s="373"/>
      <c r="V179" s="373"/>
      <c r="W179" s="374"/>
      <c r="X179" s="373"/>
      <c r="Y179" s="374"/>
      <c r="Z179" s="373"/>
      <c r="AA179" s="374"/>
      <c r="AB179" s="373"/>
      <c r="AC179" s="374"/>
      <c r="AD179" s="375"/>
    </row>
    <row r="180" spans="1:30" s="376" customFormat="1" x14ac:dyDescent="0.25">
      <c r="A180" s="2"/>
      <c r="B180" s="2"/>
      <c r="C180" s="2"/>
      <c r="D180" s="2"/>
      <c r="E180" s="2"/>
      <c r="F180" s="2"/>
      <c r="G180" s="2"/>
      <c r="H180" s="2"/>
      <c r="I180" s="2"/>
      <c r="J180" s="641"/>
      <c r="K180" s="641"/>
      <c r="L180" s="641"/>
      <c r="M180" s="641"/>
      <c r="N180" s="641"/>
      <c r="O180" s="641"/>
      <c r="P180" s="641"/>
      <c r="Q180" s="373"/>
      <c r="R180" s="373"/>
      <c r="S180" s="373"/>
      <c r="T180" s="373"/>
      <c r="U180" s="373"/>
      <c r="V180" s="373"/>
      <c r="W180" s="374"/>
      <c r="X180" s="373"/>
      <c r="Y180" s="374"/>
      <c r="Z180" s="373"/>
      <c r="AA180" s="374"/>
      <c r="AB180" s="373"/>
      <c r="AC180" s="374"/>
      <c r="AD180" s="375"/>
    </row>
    <row r="181" spans="1:30" s="376" customFormat="1" x14ac:dyDescent="0.25">
      <c r="A181" s="2"/>
      <c r="B181" s="2"/>
      <c r="C181" s="2"/>
      <c r="D181" s="2"/>
      <c r="E181" s="2"/>
      <c r="F181" s="2"/>
      <c r="G181" s="2"/>
      <c r="H181" s="2"/>
      <c r="I181" s="2"/>
      <c r="J181" s="641"/>
      <c r="K181" s="641"/>
      <c r="L181" s="641"/>
      <c r="M181" s="641"/>
      <c r="N181" s="641"/>
      <c r="O181" s="641"/>
      <c r="P181" s="641"/>
      <c r="Q181" s="373"/>
      <c r="R181" s="373"/>
      <c r="S181" s="373"/>
      <c r="T181" s="373"/>
      <c r="U181" s="373"/>
      <c r="V181" s="373"/>
      <c r="W181" s="374"/>
      <c r="X181" s="373"/>
      <c r="Y181" s="374"/>
      <c r="Z181" s="373"/>
      <c r="AA181" s="374"/>
      <c r="AB181" s="373"/>
      <c r="AC181" s="374"/>
      <c r="AD181" s="375"/>
    </row>
    <row r="182" spans="1:30" s="376" customFormat="1" x14ac:dyDescent="0.25">
      <c r="A182" s="2"/>
      <c r="B182" s="2"/>
      <c r="C182" s="2"/>
      <c r="D182" s="2"/>
      <c r="E182" s="2"/>
      <c r="F182" s="2"/>
      <c r="G182" s="2"/>
      <c r="H182" s="2"/>
      <c r="I182" s="2"/>
      <c r="J182" s="641"/>
      <c r="K182" s="641"/>
      <c r="L182" s="641"/>
      <c r="M182" s="641"/>
      <c r="N182" s="641"/>
      <c r="O182" s="641"/>
      <c r="P182" s="641"/>
      <c r="Q182" s="373"/>
      <c r="R182" s="373"/>
      <c r="S182" s="373"/>
      <c r="T182" s="373"/>
      <c r="U182" s="373"/>
      <c r="V182" s="373"/>
      <c r="W182" s="374"/>
      <c r="X182" s="373"/>
      <c r="Y182" s="374"/>
      <c r="Z182" s="373"/>
      <c r="AA182" s="374"/>
      <c r="AB182" s="373"/>
      <c r="AC182" s="374"/>
      <c r="AD182" s="375"/>
    </row>
    <row r="183" spans="1:30" s="376" customFormat="1" x14ac:dyDescent="0.25">
      <c r="A183" s="2"/>
      <c r="B183" s="2"/>
      <c r="C183" s="2"/>
      <c r="D183" s="2"/>
      <c r="E183" s="2"/>
      <c r="F183" s="2"/>
      <c r="G183" s="2"/>
      <c r="H183" s="2"/>
      <c r="I183" s="2"/>
      <c r="J183" s="641"/>
      <c r="K183" s="641"/>
      <c r="L183" s="641"/>
      <c r="M183" s="641"/>
      <c r="N183" s="641"/>
      <c r="O183" s="641"/>
      <c r="P183" s="641"/>
      <c r="Q183" s="373"/>
      <c r="R183" s="373"/>
      <c r="S183" s="373"/>
      <c r="T183" s="373"/>
      <c r="U183" s="373"/>
      <c r="V183" s="373"/>
      <c r="W183" s="374"/>
      <c r="X183" s="373"/>
      <c r="Y183" s="374"/>
      <c r="Z183" s="373"/>
      <c r="AA183" s="374"/>
      <c r="AB183" s="373"/>
      <c r="AC183" s="374"/>
      <c r="AD183" s="375"/>
    </row>
    <row r="184" spans="1:30" s="376" customFormat="1" x14ac:dyDescent="0.25">
      <c r="A184" s="2"/>
      <c r="B184" s="2"/>
      <c r="C184" s="2"/>
      <c r="D184" s="2"/>
      <c r="E184" s="2"/>
      <c r="F184" s="2"/>
      <c r="G184" s="2"/>
      <c r="H184" s="2"/>
      <c r="I184" s="2"/>
      <c r="J184" s="641"/>
      <c r="K184" s="641"/>
      <c r="L184" s="641"/>
      <c r="M184" s="641"/>
      <c r="N184" s="641"/>
      <c r="O184" s="641"/>
      <c r="P184" s="641"/>
      <c r="Q184" s="373"/>
      <c r="R184" s="373"/>
      <c r="S184" s="373"/>
      <c r="T184" s="373"/>
      <c r="U184" s="373"/>
      <c r="V184" s="373"/>
      <c r="W184" s="374"/>
      <c r="X184" s="373"/>
      <c r="Y184" s="374"/>
      <c r="Z184" s="373"/>
      <c r="AA184" s="374"/>
      <c r="AB184" s="373"/>
      <c r="AC184" s="374"/>
      <c r="AD184" s="375"/>
    </row>
    <row r="185" spans="1:30" s="376" customFormat="1" x14ac:dyDescent="0.25">
      <c r="A185" s="2"/>
      <c r="B185" s="2"/>
      <c r="C185" s="2"/>
      <c r="D185" s="2"/>
      <c r="E185" s="2"/>
      <c r="F185" s="2"/>
      <c r="G185" s="2"/>
      <c r="H185" s="2"/>
      <c r="I185" s="2"/>
      <c r="J185" s="641"/>
      <c r="K185" s="641"/>
      <c r="L185" s="641"/>
      <c r="M185" s="641"/>
      <c r="N185" s="641"/>
      <c r="O185" s="641"/>
      <c r="P185" s="641"/>
      <c r="Q185" s="373"/>
      <c r="R185" s="373"/>
      <c r="S185" s="373"/>
      <c r="T185" s="373"/>
      <c r="U185" s="373"/>
      <c r="V185" s="373"/>
      <c r="W185" s="374"/>
      <c r="X185" s="373"/>
      <c r="Y185" s="374"/>
      <c r="Z185" s="373"/>
      <c r="AA185" s="374"/>
      <c r="AB185" s="373"/>
      <c r="AC185" s="374"/>
      <c r="AD185" s="375"/>
    </row>
    <row r="186" spans="1:30" s="376" customFormat="1" x14ac:dyDescent="0.25">
      <c r="A186" s="2"/>
      <c r="B186" s="2"/>
      <c r="C186" s="2"/>
      <c r="D186" s="2"/>
      <c r="E186" s="2"/>
      <c r="F186" s="2"/>
      <c r="G186" s="2"/>
      <c r="H186" s="2"/>
      <c r="I186" s="2"/>
      <c r="J186" s="641"/>
      <c r="K186" s="641"/>
      <c r="L186" s="641"/>
      <c r="M186" s="641"/>
      <c r="N186" s="641"/>
      <c r="O186" s="641"/>
      <c r="P186" s="641"/>
      <c r="Q186" s="373"/>
      <c r="R186" s="373"/>
      <c r="S186" s="373"/>
      <c r="T186" s="373"/>
      <c r="U186" s="373"/>
      <c r="V186" s="373"/>
      <c r="W186" s="374"/>
      <c r="X186" s="373"/>
      <c r="Y186" s="374"/>
      <c r="Z186" s="373"/>
      <c r="AA186" s="374"/>
      <c r="AB186" s="373"/>
      <c r="AC186" s="374"/>
      <c r="AD186" s="375"/>
    </row>
    <row r="187" spans="1:30" s="376" customFormat="1" x14ac:dyDescent="0.25">
      <c r="A187" s="2"/>
      <c r="B187" s="2"/>
      <c r="C187" s="2"/>
      <c r="D187" s="2"/>
      <c r="E187" s="2"/>
      <c r="F187" s="2"/>
      <c r="G187" s="2"/>
      <c r="H187" s="2"/>
      <c r="I187" s="2"/>
      <c r="J187" s="641"/>
      <c r="K187" s="641"/>
      <c r="L187" s="641"/>
      <c r="M187" s="641"/>
      <c r="N187" s="641"/>
      <c r="O187" s="641"/>
      <c r="P187" s="641"/>
      <c r="Q187" s="373"/>
      <c r="R187" s="373"/>
      <c r="S187" s="373"/>
      <c r="T187" s="373"/>
      <c r="U187" s="373"/>
      <c r="V187" s="373"/>
      <c r="W187" s="374"/>
      <c r="X187" s="373"/>
      <c r="Y187" s="374"/>
      <c r="Z187" s="373"/>
      <c r="AA187" s="374"/>
      <c r="AB187" s="373"/>
      <c r="AC187" s="374"/>
      <c r="AD187" s="375"/>
    </row>
    <row r="188" spans="1:30" s="376" customFormat="1" x14ac:dyDescent="0.25">
      <c r="A188" s="2"/>
      <c r="B188" s="2"/>
      <c r="C188" s="2"/>
      <c r="D188" s="2"/>
      <c r="E188" s="2"/>
      <c r="F188" s="2"/>
      <c r="G188" s="2"/>
      <c r="H188" s="2"/>
      <c r="I188" s="2"/>
      <c r="J188" s="641"/>
      <c r="K188" s="641"/>
      <c r="L188" s="641"/>
      <c r="M188" s="641"/>
      <c r="N188" s="641"/>
      <c r="O188" s="641"/>
      <c r="P188" s="641"/>
      <c r="Q188" s="373"/>
      <c r="R188" s="373"/>
      <c r="S188" s="373"/>
      <c r="T188" s="373"/>
      <c r="U188" s="373"/>
      <c r="V188" s="373"/>
      <c r="W188" s="374"/>
      <c r="X188" s="373"/>
      <c r="Y188" s="374"/>
      <c r="Z188" s="373"/>
      <c r="AA188" s="374"/>
      <c r="AB188" s="373"/>
      <c r="AC188" s="374"/>
      <c r="AD188" s="375"/>
    </row>
    <row r="189" spans="1:30" s="376" customFormat="1" x14ac:dyDescent="0.25">
      <c r="A189" s="2"/>
      <c r="B189" s="2"/>
      <c r="C189" s="2"/>
      <c r="D189" s="2"/>
      <c r="E189" s="2"/>
      <c r="F189" s="2"/>
      <c r="G189" s="2"/>
      <c r="H189" s="2"/>
      <c r="I189" s="2"/>
      <c r="J189" s="641"/>
      <c r="K189" s="641"/>
      <c r="L189" s="641"/>
      <c r="M189" s="641"/>
      <c r="N189" s="641"/>
      <c r="O189" s="641"/>
      <c r="P189" s="641"/>
      <c r="Q189" s="373"/>
      <c r="R189" s="373"/>
      <c r="S189" s="373"/>
      <c r="T189" s="373"/>
      <c r="U189" s="373"/>
      <c r="V189" s="373"/>
      <c r="W189" s="374"/>
      <c r="X189" s="373"/>
      <c r="Y189" s="374"/>
      <c r="Z189" s="373"/>
      <c r="AA189" s="374"/>
      <c r="AB189" s="373"/>
      <c r="AC189" s="374"/>
      <c r="AD189" s="375"/>
    </row>
    <row r="190" spans="1:30" s="376" customFormat="1" x14ac:dyDescent="0.25">
      <c r="A190" s="2"/>
      <c r="B190" s="2"/>
      <c r="C190" s="2"/>
      <c r="D190" s="2"/>
      <c r="E190" s="2"/>
      <c r="F190" s="2"/>
      <c r="G190" s="2"/>
      <c r="H190" s="2"/>
      <c r="I190" s="2"/>
      <c r="J190" s="641"/>
      <c r="K190" s="641"/>
      <c r="L190" s="641"/>
      <c r="M190" s="641"/>
      <c r="N190" s="641"/>
      <c r="O190" s="641"/>
      <c r="P190" s="641"/>
      <c r="Q190" s="373"/>
      <c r="R190" s="373"/>
      <c r="S190" s="373"/>
      <c r="T190" s="373"/>
      <c r="U190" s="373"/>
      <c r="V190" s="373"/>
      <c r="W190" s="374"/>
      <c r="X190" s="373"/>
      <c r="Y190" s="374"/>
      <c r="Z190" s="373"/>
      <c r="AA190" s="374"/>
      <c r="AB190" s="373"/>
      <c r="AC190" s="374"/>
      <c r="AD190" s="375"/>
    </row>
    <row r="191" spans="1:30" s="376" customFormat="1" x14ac:dyDescent="0.25">
      <c r="A191" s="2"/>
      <c r="B191" s="2"/>
      <c r="C191" s="2"/>
      <c r="D191" s="2"/>
      <c r="E191" s="2"/>
      <c r="F191" s="2"/>
      <c r="G191" s="2"/>
      <c r="H191" s="2"/>
      <c r="I191" s="2"/>
      <c r="J191" s="641"/>
      <c r="K191" s="641"/>
      <c r="L191" s="641"/>
      <c r="M191" s="641"/>
      <c r="N191" s="641"/>
      <c r="O191" s="641"/>
      <c r="P191" s="641"/>
      <c r="Q191" s="373"/>
      <c r="R191" s="373"/>
      <c r="S191" s="373"/>
      <c r="T191" s="373"/>
      <c r="U191" s="373"/>
      <c r="V191" s="373"/>
      <c r="W191" s="374"/>
      <c r="X191" s="373"/>
      <c r="Y191" s="374"/>
      <c r="Z191" s="373"/>
      <c r="AA191" s="374"/>
      <c r="AB191" s="373"/>
      <c r="AC191" s="374"/>
      <c r="AD191" s="375"/>
    </row>
    <row r="192" spans="1:30" s="376" customFormat="1" x14ac:dyDescent="0.25">
      <c r="A192" s="2"/>
      <c r="B192" s="2"/>
      <c r="C192" s="2"/>
      <c r="D192" s="2"/>
      <c r="E192" s="2"/>
      <c r="F192" s="2"/>
      <c r="G192" s="2"/>
      <c r="H192" s="2"/>
      <c r="I192" s="2"/>
      <c r="J192" s="641"/>
      <c r="K192" s="641"/>
      <c r="L192" s="641"/>
      <c r="M192" s="641"/>
      <c r="N192" s="641"/>
      <c r="O192" s="641"/>
      <c r="P192" s="641"/>
      <c r="Q192" s="373"/>
      <c r="R192" s="373"/>
      <c r="S192" s="373"/>
      <c r="T192" s="373"/>
      <c r="U192" s="373"/>
      <c r="V192" s="373"/>
      <c r="W192" s="374"/>
      <c r="X192" s="373"/>
      <c r="Y192" s="374"/>
      <c r="Z192" s="373"/>
      <c r="AA192" s="374"/>
      <c r="AB192" s="373"/>
      <c r="AC192" s="374"/>
      <c r="AD192" s="375"/>
    </row>
    <row r="193" spans="1:30" s="376" customFormat="1" x14ac:dyDescent="0.25">
      <c r="A193" s="2"/>
      <c r="B193" s="2"/>
      <c r="C193" s="2"/>
      <c r="D193" s="2"/>
      <c r="E193" s="2"/>
      <c r="F193" s="2"/>
      <c r="G193" s="2"/>
      <c r="H193" s="2"/>
      <c r="I193" s="2"/>
      <c r="J193" s="641"/>
      <c r="K193" s="641"/>
      <c r="L193" s="641"/>
      <c r="M193" s="641"/>
      <c r="N193" s="641"/>
      <c r="O193" s="641"/>
      <c r="P193" s="641"/>
      <c r="Q193" s="373"/>
      <c r="R193" s="373"/>
      <c r="S193" s="373"/>
      <c r="T193" s="373"/>
      <c r="U193" s="373"/>
      <c r="V193" s="373"/>
      <c r="W193" s="374"/>
      <c r="X193" s="373"/>
      <c r="Y193" s="374"/>
      <c r="Z193" s="373"/>
      <c r="AA193" s="374"/>
      <c r="AB193" s="373"/>
      <c r="AC193" s="374"/>
      <c r="AD193" s="375"/>
    </row>
    <row r="194" spans="1:30" s="376" customFormat="1" x14ac:dyDescent="0.25">
      <c r="A194" s="2"/>
      <c r="B194" s="2"/>
      <c r="C194" s="2"/>
      <c r="D194" s="2"/>
      <c r="E194" s="2"/>
      <c r="F194" s="2"/>
      <c r="G194" s="2"/>
      <c r="H194" s="2"/>
      <c r="I194" s="2"/>
      <c r="J194" s="641"/>
      <c r="K194" s="641"/>
      <c r="L194" s="641"/>
      <c r="M194" s="641"/>
      <c r="N194" s="641"/>
      <c r="O194" s="641"/>
      <c r="P194" s="641"/>
      <c r="Q194" s="373"/>
      <c r="R194" s="373"/>
      <c r="S194" s="373"/>
      <c r="T194" s="373"/>
      <c r="U194" s="373"/>
      <c r="V194" s="373"/>
      <c r="W194" s="374"/>
      <c r="X194" s="373"/>
      <c r="Y194" s="374"/>
      <c r="Z194" s="373"/>
      <c r="AA194" s="374"/>
      <c r="AB194" s="373"/>
      <c r="AC194" s="374"/>
      <c r="AD194" s="375"/>
    </row>
    <row r="195" spans="1:30" s="376" customFormat="1" x14ac:dyDescent="0.25">
      <c r="A195" s="2"/>
      <c r="B195" s="2"/>
      <c r="C195" s="2"/>
      <c r="D195" s="2"/>
      <c r="E195" s="2"/>
      <c r="F195" s="2"/>
      <c r="G195" s="2"/>
      <c r="H195" s="2"/>
      <c r="I195" s="2"/>
      <c r="J195" s="641"/>
      <c r="K195" s="641"/>
      <c r="L195" s="641"/>
      <c r="M195" s="641"/>
      <c r="N195" s="641"/>
      <c r="O195" s="641"/>
      <c r="P195" s="641"/>
      <c r="Q195" s="373"/>
      <c r="R195" s="373"/>
      <c r="S195" s="373"/>
      <c r="T195" s="373"/>
      <c r="U195" s="373"/>
      <c r="V195" s="373"/>
      <c r="W195" s="374"/>
      <c r="X195" s="373"/>
      <c r="Y195" s="374"/>
      <c r="Z195" s="373"/>
      <c r="AA195" s="374"/>
      <c r="AB195" s="373"/>
      <c r="AC195" s="374"/>
      <c r="AD195" s="375"/>
    </row>
    <row r="196" spans="1:30" s="376" customFormat="1" x14ac:dyDescent="0.25">
      <c r="A196" s="2"/>
      <c r="B196" s="2"/>
      <c r="C196" s="2"/>
      <c r="D196" s="2"/>
      <c r="E196" s="2"/>
      <c r="F196" s="2"/>
      <c r="G196" s="2"/>
      <c r="H196" s="2"/>
      <c r="I196" s="2"/>
      <c r="J196" s="641"/>
      <c r="K196" s="641"/>
      <c r="L196" s="641"/>
      <c r="M196" s="641"/>
      <c r="N196" s="641"/>
      <c r="O196" s="641"/>
      <c r="P196" s="641"/>
      <c r="Q196" s="373"/>
      <c r="R196" s="373"/>
      <c r="S196" s="373"/>
      <c r="T196" s="373"/>
      <c r="U196" s="373"/>
      <c r="V196" s="373"/>
      <c r="W196" s="374"/>
      <c r="X196" s="373"/>
      <c r="Y196" s="374"/>
      <c r="Z196" s="373"/>
      <c r="AA196" s="374"/>
      <c r="AB196" s="373"/>
      <c r="AC196" s="374"/>
      <c r="AD196" s="375"/>
    </row>
    <row r="197" spans="1:30" s="376" customFormat="1" x14ac:dyDescent="0.25">
      <c r="A197" s="2"/>
      <c r="B197" s="2"/>
      <c r="C197" s="2"/>
      <c r="D197" s="2"/>
      <c r="E197" s="2"/>
      <c r="F197" s="2"/>
      <c r="G197" s="2"/>
      <c r="H197" s="2"/>
      <c r="I197" s="2"/>
      <c r="J197" s="641"/>
      <c r="K197" s="641"/>
      <c r="L197" s="641"/>
      <c r="M197" s="641"/>
      <c r="N197" s="641"/>
      <c r="O197" s="641"/>
      <c r="P197" s="641"/>
      <c r="Q197" s="373"/>
      <c r="R197" s="373"/>
      <c r="S197" s="373"/>
      <c r="T197" s="373"/>
      <c r="U197" s="373"/>
      <c r="V197" s="373"/>
      <c r="W197" s="374"/>
      <c r="X197" s="373"/>
      <c r="Y197" s="374"/>
      <c r="Z197" s="373"/>
      <c r="AA197" s="374"/>
      <c r="AB197" s="373"/>
      <c r="AC197" s="374"/>
      <c r="AD197" s="375"/>
    </row>
    <row r="198" spans="1:30" s="376" customFormat="1" x14ac:dyDescent="0.25">
      <c r="A198" s="2"/>
      <c r="B198" s="2"/>
      <c r="C198" s="2"/>
      <c r="D198" s="2"/>
      <c r="E198" s="2"/>
      <c r="F198" s="2"/>
      <c r="G198" s="2"/>
      <c r="H198" s="2"/>
      <c r="I198" s="2"/>
      <c r="J198" s="641"/>
      <c r="K198" s="641"/>
      <c r="L198" s="641"/>
      <c r="M198" s="641"/>
      <c r="N198" s="641"/>
      <c r="O198" s="641"/>
      <c r="P198" s="641"/>
      <c r="Q198" s="373"/>
      <c r="R198" s="373"/>
      <c r="S198" s="373"/>
      <c r="T198" s="373"/>
      <c r="U198" s="373"/>
      <c r="V198" s="373"/>
      <c r="W198" s="374"/>
      <c r="X198" s="373"/>
      <c r="Y198" s="374"/>
      <c r="Z198" s="373"/>
      <c r="AA198" s="374"/>
      <c r="AB198" s="373"/>
      <c r="AC198" s="374"/>
      <c r="AD198" s="375"/>
    </row>
    <row r="199" spans="1:30" s="376" customFormat="1" x14ac:dyDescent="0.25">
      <c r="A199" s="2"/>
      <c r="B199" s="2"/>
      <c r="C199" s="2"/>
      <c r="D199" s="2"/>
      <c r="E199" s="2"/>
      <c r="F199" s="2"/>
      <c r="G199" s="2"/>
      <c r="H199" s="2"/>
      <c r="I199" s="2"/>
      <c r="J199" s="641"/>
      <c r="K199" s="641"/>
      <c r="L199" s="641"/>
      <c r="M199" s="641"/>
      <c r="N199" s="641"/>
      <c r="O199" s="641"/>
      <c r="P199" s="641"/>
      <c r="Q199" s="373"/>
      <c r="R199" s="373"/>
      <c r="S199" s="373"/>
      <c r="T199" s="373"/>
      <c r="U199" s="373"/>
      <c r="V199" s="373"/>
      <c r="W199" s="374"/>
      <c r="X199" s="373"/>
      <c r="Y199" s="374"/>
      <c r="Z199" s="373"/>
      <c r="AA199" s="374"/>
      <c r="AB199" s="373"/>
      <c r="AC199" s="374"/>
      <c r="AD199" s="375"/>
    </row>
    <row r="200" spans="1:30" s="376" customFormat="1" x14ac:dyDescent="0.25">
      <c r="A200" s="2"/>
      <c r="B200" s="2"/>
      <c r="C200" s="2"/>
      <c r="D200" s="2"/>
      <c r="E200" s="2"/>
      <c r="F200" s="2"/>
      <c r="G200" s="2"/>
      <c r="H200" s="2"/>
      <c r="I200" s="2"/>
      <c r="J200" s="641"/>
      <c r="K200" s="641"/>
      <c r="L200" s="641"/>
      <c r="M200" s="641"/>
      <c r="N200" s="641"/>
      <c r="O200" s="641"/>
      <c r="P200" s="641"/>
      <c r="Q200" s="373"/>
      <c r="R200" s="373"/>
      <c r="S200" s="373"/>
      <c r="T200" s="373"/>
      <c r="U200" s="373"/>
      <c r="V200" s="373"/>
      <c r="W200" s="374"/>
      <c r="X200" s="373"/>
      <c r="Y200" s="374"/>
      <c r="Z200" s="373"/>
      <c r="AA200" s="374"/>
      <c r="AB200" s="373"/>
      <c r="AC200" s="374"/>
      <c r="AD200" s="375"/>
    </row>
    <row r="201" spans="1:30" s="376" customFormat="1" x14ac:dyDescent="0.25">
      <c r="A201" s="2"/>
      <c r="B201" s="2"/>
      <c r="C201" s="2"/>
      <c r="D201" s="2"/>
      <c r="E201" s="2"/>
      <c r="F201" s="2"/>
      <c r="G201" s="2"/>
      <c r="H201" s="2"/>
      <c r="I201" s="2"/>
      <c r="J201" s="641"/>
      <c r="K201" s="641"/>
      <c r="L201" s="641"/>
      <c r="M201" s="641"/>
      <c r="N201" s="641"/>
      <c r="O201" s="641"/>
      <c r="P201" s="641"/>
      <c r="Q201" s="373"/>
      <c r="R201" s="373"/>
      <c r="S201" s="373"/>
      <c r="T201" s="373"/>
      <c r="U201" s="373"/>
      <c r="V201" s="373"/>
      <c r="W201" s="374"/>
      <c r="X201" s="373"/>
      <c r="Y201" s="374"/>
      <c r="Z201" s="373"/>
      <c r="AA201" s="374"/>
      <c r="AB201" s="373"/>
      <c r="AC201" s="374"/>
      <c r="AD201" s="375"/>
    </row>
    <row r="202" spans="1:30" s="376" customFormat="1" x14ac:dyDescent="0.25">
      <c r="A202" s="2"/>
      <c r="B202" s="2"/>
      <c r="C202" s="2"/>
      <c r="D202" s="2"/>
      <c r="E202" s="2"/>
      <c r="F202" s="2"/>
      <c r="G202" s="2"/>
      <c r="H202" s="2"/>
      <c r="I202" s="2"/>
      <c r="J202" s="641"/>
      <c r="K202" s="641"/>
      <c r="L202" s="641"/>
      <c r="M202" s="641"/>
      <c r="N202" s="641"/>
      <c r="O202" s="641"/>
      <c r="P202" s="641"/>
      <c r="Q202" s="373"/>
      <c r="R202" s="373"/>
      <c r="S202" s="373"/>
      <c r="T202" s="373"/>
      <c r="U202" s="373"/>
      <c r="V202" s="373"/>
      <c r="W202" s="374"/>
      <c r="X202" s="373"/>
      <c r="Y202" s="374"/>
      <c r="Z202" s="373"/>
      <c r="AA202" s="374"/>
      <c r="AB202" s="373"/>
      <c r="AC202" s="374"/>
      <c r="AD202" s="375"/>
    </row>
    <row r="203" spans="1:30" s="376" customFormat="1" x14ac:dyDescent="0.25">
      <c r="A203" s="2"/>
      <c r="B203" s="2"/>
      <c r="C203" s="2"/>
      <c r="D203" s="2"/>
      <c r="E203" s="2"/>
      <c r="F203" s="2"/>
      <c r="G203" s="2"/>
      <c r="H203" s="2"/>
      <c r="I203" s="2"/>
      <c r="J203" s="641"/>
      <c r="K203" s="641"/>
      <c r="L203" s="641"/>
      <c r="M203" s="641"/>
      <c r="N203" s="641"/>
      <c r="O203" s="641"/>
      <c r="P203" s="641"/>
      <c r="Q203" s="373"/>
      <c r="R203" s="373"/>
      <c r="S203" s="373"/>
      <c r="T203" s="373"/>
      <c r="U203" s="373"/>
      <c r="V203" s="373"/>
      <c r="W203" s="374"/>
      <c r="X203" s="373"/>
      <c r="Y203" s="374"/>
      <c r="Z203" s="373"/>
      <c r="AA203" s="374"/>
      <c r="AB203" s="373"/>
      <c r="AC203" s="374"/>
      <c r="AD203" s="375"/>
    </row>
    <row r="204" spans="1:30" s="376" customFormat="1" x14ac:dyDescent="0.25">
      <c r="A204" s="2"/>
      <c r="B204" s="2"/>
      <c r="C204" s="2"/>
      <c r="D204" s="2"/>
      <c r="E204" s="2"/>
      <c r="F204" s="2"/>
      <c r="G204" s="2"/>
      <c r="H204" s="2"/>
      <c r="I204" s="2"/>
      <c r="J204" s="641"/>
      <c r="K204" s="641"/>
      <c r="L204" s="641"/>
      <c r="M204" s="641"/>
      <c r="N204" s="641"/>
      <c r="O204" s="641"/>
      <c r="P204" s="641"/>
      <c r="Q204" s="373"/>
      <c r="R204" s="373"/>
      <c r="S204" s="373"/>
      <c r="T204" s="373"/>
      <c r="U204" s="373"/>
      <c r="V204" s="373"/>
      <c r="W204" s="374"/>
      <c r="X204" s="373"/>
      <c r="Y204" s="374"/>
      <c r="Z204" s="373"/>
      <c r="AA204" s="374"/>
      <c r="AB204" s="373"/>
      <c r="AC204" s="374"/>
      <c r="AD204" s="375"/>
    </row>
    <row r="205" spans="1:30" s="376" customFormat="1" x14ac:dyDescent="0.25">
      <c r="A205" s="2"/>
      <c r="B205" s="2"/>
      <c r="C205" s="2"/>
      <c r="D205" s="2"/>
      <c r="E205" s="2"/>
      <c r="F205" s="2"/>
      <c r="G205" s="2"/>
      <c r="H205" s="2"/>
      <c r="I205" s="2"/>
      <c r="J205" s="641"/>
      <c r="K205" s="641"/>
      <c r="L205" s="641"/>
      <c r="M205" s="641"/>
      <c r="N205" s="641"/>
      <c r="O205" s="641"/>
      <c r="P205" s="641"/>
      <c r="Q205" s="373"/>
      <c r="R205" s="373"/>
      <c r="S205" s="373"/>
      <c r="T205" s="373"/>
      <c r="U205" s="373"/>
      <c r="V205" s="373"/>
      <c r="W205" s="374"/>
      <c r="X205" s="373"/>
      <c r="Y205" s="374"/>
      <c r="Z205" s="373"/>
      <c r="AA205" s="374"/>
      <c r="AB205" s="373"/>
      <c r="AC205" s="374"/>
      <c r="AD205" s="375"/>
    </row>
    <row r="206" spans="1:30" s="376" customFormat="1" x14ac:dyDescent="0.25">
      <c r="A206" s="2"/>
      <c r="B206" s="2"/>
      <c r="C206" s="2"/>
      <c r="D206" s="2"/>
      <c r="E206" s="2"/>
      <c r="F206" s="2"/>
      <c r="G206" s="2"/>
      <c r="H206" s="2"/>
      <c r="I206" s="2"/>
      <c r="J206" s="641"/>
      <c r="K206" s="641"/>
      <c r="L206" s="641"/>
      <c r="M206" s="641"/>
      <c r="N206" s="641"/>
      <c r="O206" s="641"/>
      <c r="P206" s="641"/>
      <c r="Q206" s="373"/>
      <c r="R206" s="373"/>
      <c r="S206" s="373"/>
      <c r="T206" s="373"/>
      <c r="U206" s="373"/>
      <c r="V206" s="373"/>
      <c r="W206" s="374"/>
      <c r="X206" s="373"/>
      <c r="Y206" s="374"/>
      <c r="Z206" s="373"/>
      <c r="AA206" s="374"/>
      <c r="AB206" s="373"/>
      <c r="AC206" s="374"/>
      <c r="AD206" s="375"/>
    </row>
    <row r="207" spans="1:30" s="376" customFormat="1" x14ac:dyDescent="0.25">
      <c r="A207" s="2"/>
      <c r="B207" s="2"/>
      <c r="C207" s="2"/>
      <c r="D207" s="2"/>
      <c r="E207" s="2"/>
      <c r="F207" s="2"/>
      <c r="G207" s="2"/>
      <c r="H207" s="2"/>
      <c r="I207" s="2"/>
      <c r="J207" s="641"/>
      <c r="K207" s="641"/>
      <c r="L207" s="641"/>
      <c r="M207" s="641"/>
      <c r="N207" s="641"/>
      <c r="O207" s="641"/>
      <c r="P207" s="641"/>
      <c r="Q207" s="373"/>
      <c r="R207" s="373"/>
      <c r="S207" s="373"/>
      <c r="T207" s="373"/>
      <c r="U207" s="373"/>
      <c r="V207" s="373"/>
      <c r="W207" s="374"/>
      <c r="X207" s="373"/>
      <c r="Y207" s="374"/>
      <c r="Z207" s="373"/>
      <c r="AA207" s="374"/>
      <c r="AB207" s="373"/>
      <c r="AC207" s="374"/>
      <c r="AD207" s="375"/>
    </row>
    <row r="208" spans="1:30" s="376" customFormat="1" x14ac:dyDescent="0.25">
      <c r="A208" s="2"/>
      <c r="B208" s="2"/>
      <c r="C208" s="2"/>
      <c r="D208" s="2"/>
      <c r="E208" s="2"/>
      <c r="F208" s="2"/>
      <c r="G208" s="2"/>
      <c r="H208" s="2"/>
      <c r="I208" s="2"/>
      <c r="J208" s="641"/>
      <c r="K208" s="641"/>
      <c r="L208" s="641"/>
      <c r="M208" s="641"/>
      <c r="N208" s="641"/>
      <c r="O208" s="641"/>
      <c r="P208" s="641"/>
      <c r="Q208" s="373"/>
      <c r="R208" s="373"/>
      <c r="S208" s="373"/>
      <c r="T208" s="373"/>
      <c r="U208" s="373"/>
      <c r="V208" s="373"/>
      <c r="W208" s="374"/>
      <c r="X208" s="373"/>
      <c r="Y208" s="374"/>
      <c r="Z208" s="373"/>
      <c r="AA208" s="374"/>
      <c r="AB208" s="373"/>
      <c r="AC208" s="374"/>
      <c r="AD208" s="375"/>
    </row>
    <row r="209" spans="1:30" s="376" customFormat="1" x14ac:dyDescent="0.25">
      <c r="A209" s="2"/>
      <c r="B209" s="2"/>
      <c r="C209" s="2"/>
      <c r="D209" s="2"/>
      <c r="E209" s="2"/>
      <c r="F209" s="2"/>
      <c r="G209" s="2"/>
      <c r="H209" s="2"/>
      <c r="I209" s="2"/>
      <c r="J209" s="641"/>
      <c r="K209" s="641"/>
      <c r="L209" s="641"/>
      <c r="M209" s="641"/>
      <c r="N209" s="641"/>
      <c r="O209" s="641"/>
      <c r="P209" s="641"/>
      <c r="Q209" s="373"/>
      <c r="R209" s="373"/>
      <c r="S209" s="373"/>
      <c r="T209" s="373"/>
      <c r="U209" s="373"/>
      <c r="V209" s="373"/>
      <c r="W209" s="374"/>
      <c r="X209" s="373"/>
      <c r="Y209" s="374"/>
      <c r="Z209" s="373"/>
      <c r="AA209" s="374"/>
      <c r="AB209" s="373"/>
      <c r="AC209" s="374"/>
      <c r="AD209" s="375"/>
    </row>
    <row r="210" spans="1:30" s="376" customFormat="1" x14ac:dyDescent="0.25">
      <c r="A210" s="2"/>
      <c r="B210" s="2"/>
      <c r="C210" s="2"/>
      <c r="D210" s="2"/>
      <c r="E210" s="2"/>
      <c r="F210" s="2"/>
      <c r="G210" s="2"/>
      <c r="H210" s="2"/>
      <c r="I210" s="2"/>
      <c r="J210" s="641"/>
      <c r="K210" s="641"/>
      <c r="L210" s="641"/>
      <c r="M210" s="641"/>
      <c r="N210" s="641"/>
      <c r="O210" s="641"/>
      <c r="P210" s="641"/>
      <c r="Q210" s="373"/>
      <c r="R210" s="373"/>
      <c r="S210" s="373"/>
      <c r="T210" s="373"/>
      <c r="U210" s="373"/>
      <c r="V210" s="373"/>
      <c r="W210" s="374"/>
      <c r="X210" s="373"/>
      <c r="Y210" s="374"/>
      <c r="Z210" s="373"/>
      <c r="AA210" s="374"/>
      <c r="AB210" s="373"/>
      <c r="AC210" s="374"/>
      <c r="AD210" s="375"/>
    </row>
    <row r="211" spans="1:30" s="376" customFormat="1" x14ac:dyDescent="0.25">
      <c r="A211" s="2"/>
      <c r="B211" s="2"/>
      <c r="C211" s="2"/>
      <c r="D211" s="2"/>
      <c r="E211" s="2"/>
      <c r="F211" s="2"/>
      <c r="G211" s="2"/>
      <c r="H211" s="2"/>
      <c r="I211" s="2"/>
      <c r="J211" s="641"/>
      <c r="K211" s="641"/>
      <c r="L211" s="641"/>
      <c r="M211" s="641"/>
      <c r="N211" s="641"/>
      <c r="O211" s="641"/>
      <c r="P211" s="641"/>
      <c r="Q211" s="373"/>
      <c r="R211" s="373"/>
      <c r="S211" s="373"/>
      <c r="T211" s="373"/>
      <c r="U211" s="373"/>
      <c r="V211" s="373"/>
      <c r="W211" s="374"/>
      <c r="X211" s="373"/>
      <c r="Y211" s="374"/>
      <c r="Z211" s="373"/>
      <c r="AA211" s="374"/>
      <c r="AB211" s="373"/>
      <c r="AC211" s="374"/>
      <c r="AD211" s="375"/>
    </row>
    <row r="212" spans="1:30" s="376" customFormat="1" x14ac:dyDescent="0.25">
      <c r="A212" s="2"/>
      <c r="B212" s="2"/>
      <c r="C212" s="2"/>
      <c r="D212" s="2"/>
      <c r="E212" s="2"/>
      <c r="F212" s="2"/>
      <c r="G212" s="2"/>
      <c r="H212" s="2"/>
      <c r="I212" s="2"/>
      <c r="J212" s="641"/>
      <c r="K212" s="641"/>
      <c r="L212" s="641"/>
      <c r="M212" s="641"/>
      <c r="N212" s="641"/>
      <c r="O212" s="641"/>
      <c r="P212" s="641"/>
      <c r="Q212" s="373"/>
      <c r="R212" s="373"/>
      <c r="S212" s="373"/>
      <c r="T212" s="373"/>
      <c r="U212" s="373"/>
      <c r="V212" s="373"/>
      <c r="W212" s="374"/>
      <c r="X212" s="373"/>
      <c r="Y212" s="374"/>
      <c r="Z212" s="373"/>
      <c r="AA212" s="374"/>
      <c r="AB212" s="373"/>
      <c r="AC212" s="374"/>
      <c r="AD212" s="375"/>
    </row>
    <row r="213" spans="1:30" s="376" customFormat="1" x14ac:dyDescent="0.25">
      <c r="A213" s="2"/>
      <c r="B213" s="2"/>
      <c r="C213" s="2"/>
      <c r="D213" s="2"/>
      <c r="E213" s="2"/>
      <c r="F213" s="2"/>
      <c r="G213" s="2"/>
      <c r="H213" s="2"/>
      <c r="I213" s="2"/>
      <c r="J213" s="641"/>
      <c r="K213" s="641"/>
      <c r="L213" s="641"/>
      <c r="M213" s="641"/>
      <c r="N213" s="641"/>
      <c r="O213" s="641"/>
      <c r="P213" s="641"/>
      <c r="Q213" s="373"/>
      <c r="R213" s="373"/>
      <c r="S213" s="373"/>
      <c r="T213" s="373"/>
      <c r="U213" s="373"/>
      <c r="V213" s="373"/>
      <c r="W213" s="374"/>
      <c r="X213" s="373"/>
      <c r="Y213" s="374"/>
      <c r="Z213" s="373"/>
      <c r="AA213" s="374"/>
      <c r="AB213" s="373"/>
      <c r="AC213" s="374"/>
      <c r="AD213" s="375"/>
    </row>
    <row r="214" spans="1:30" s="376" customFormat="1" x14ac:dyDescent="0.25">
      <c r="A214" s="2"/>
      <c r="B214" s="2"/>
      <c r="C214" s="2"/>
      <c r="D214" s="2"/>
      <c r="E214" s="2"/>
      <c r="F214" s="2"/>
      <c r="G214" s="2"/>
      <c r="H214" s="2"/>
      <c r="I214" s="2"/>
      <c r="J214" s="641"/>
      <c r="K214" s="641"/>
      <c r="L214" s="641"/>
      <c r="M214" s="641"/>
      <c r="N214" s="641"/>
      <c r="O214" s="641"/>
      <c r="P214" s="641"/>
      <c r="Q214" s="373"/>
      <c r="R214" s="373"/>
      <c r="S214" s="373"/>
      <c r="T214" s="373"/>
      <c r="U214" s="373"/>
      <c r="V214" s="373"/>
      <c r="W214" s="374"/>
      <c r="X214" s="373"/>
      <c r="Y214" s="374"/>
      <c r="Z214" s="373"/>
      <c r="AA214" s="374"/>
      <c r="AB214" s="373"/>
      <c r="AC214" s="374"/>
      <c r="AD214" s="375"/>
    </row>
    <row r="215" spans="1:30" s="376" customFormat="1" x14ac:dyDescent="0.25">
      <c r="A215" s="2"/>
      <c r="B215" s="2"/>
      <c r="C215" s="2"/>
      <c r="D215" s="2"/>
      <c r="E215" s="2"/>
      <c r="F215" s="2"/>
      <c r="G215" s="2"/>
      <c r="H215" s="2"/>
      <c r="I215" s="2"/>
      <c r="J215" s="641"/>
      <c r="K215" s="641"/>
      <c r="L215" s="641"/>
      <c r="M215" s="641"/>
      <c r="N215" s="641"/>
      <c r="O215" s="641"/>
      <c r="P215" s="641"/>
      <c r="Q215" s="373"/>
      <c r="R215" s="373"/>
      <c r="S215" s="373"/>
      <c r="T215" s="373"/>
      <c r="U215" s="373"/>
      <c r="V215" s="373"/>
      <c r="W215" s="374"/>
      <c r="X215" s="373"/>
      <c r="Y215" s="374"/>
      <c r="Z215" s="373"/>
      <c r="AA215" s="374"/>
      <c r="AB215" s="373"/>
      <c r="AC215" s="374"/>
      <c r="AD215" s="375"/>
    </row>
    <row r="216" spans="1:30" s="376" customFormat="1" x14ac:dyDescent="0.25">
      <c r="A216" s="2"/>
      <c r="B216" s="2"/>
      <c r="C216" s="2"/>
      <c r="D216" s="2"/>
      <c r="E216" s="2"/>
      <c r="F216" s="2"/>
      <c r="G216" s="2"/>
      <c r="H216" s="2"/>
      <c r="I216" s="2"/>
      <c r="J216" s="641"/>
      <c r="K216" s="641"/>
      <c r="L216" s="641"/>
      <c r="M216" s="641"/>
      <c r="N216" s="641"/>
      <c r="O216" s="641"/>
      <c r="P216" s="641"/>
      <c r="Q216" s="373"/>
      <c r="R216" s="373"/>
      <c r="S216" s="373"/>
      <c r="T216" s="373"/>
      <c r="U216" s="373"/>
      <c r="V216" s="373"/>
      <c r="W216" s="374"/>
      <c r="X216" s="373"/>
      <c r="Y216" s="374"/>
      <c r="Z216" s="373"/>
      <c r="AA216" s="374"/>
      <c r="AB216" s="373"/>
      <c r="AC216" s="374"/>
      <c r="AD216" s="375"/>
    </row>
    <row r="217" spans="1:30" s="376" customFormat="1" x14ac:dyDescent="0.25">
      <c r="A217" s="2"/>
      <c r="B217" s="2"/>
      <c r="C217" s="2"/>
      <c r="D217" s="2"/>
      <c r="E217" s="2"/>
      <c r="F217" s="2"/>
      <c r="G217" s="2"/>
      <c r="H217" s="2"/>
      <c r="I217" s="2"/>
      <c r="J217" s="641"/>
      <c r="K217" s="641"/>
      <c r="L217" s="641"/>
      <c r="M217" s="641"/>
      <c r="N217" s="641"/>
      <c r="O217" s="641"/>
      <c r="P217" s="641"/>
      <c r="Q217" s="373"/>
      <c r="R217" s="373"/>
      <c r="S217" s="373"/>
      <c r="T217" s="373"/>
      <c r="U217" s="373"/>
      <c r="V217" s="373"/>
      <c r="W217" s="374"/>
      <c r="X217" s="373"/>
      <c r="Y217" s="374"/>
      <c r="Z217" s="373"/>
      <c r="AA217" s="374"/>
      <c r="AB217" s="373"/>
      <c r="AC217" s="374"/>
      <c r="AD217" s="375"/>
    </row>
    <row r="218" spans="1:30" s="376" customFormat="1" x14ac:dyDescent="0.25">
      <c r="A218" s="2"/>
      <c r="B218" s="2"/>
      <c r="C218" s="2"/>
      <c r="D218" s="2"/>
      <c r="E218" s="2"/>
      <c r="F218" s="2"/>
      <c r="G218" s="2"/>
      <c r="H218" s="2"/>
      <c r="I218" s="2"/>
      <c r="J218" s="641"/>
      <c r="K218" s="641"/>
      <c r="L218" s="641"/>
      <c r="M218" s="641"/>
      <c r="N218" s="641"/>
      <c r="O218" s="641"/>
      <c r="P218" s="641"/>
      <c r="Q218" s="373"/>
      <c r="R218" s="373"/>
      <c r="S218" s="373"/>
      <c r="T218" s="373"/>
      <c r="U218" s="373"/>
      <c r="V218" s="373"/>
      <c r="W218" s="374"/>
      <c r="X218" s="373"/>
      <c r="Y218" s="374"/>
      <c r="Z218" s="373"/>
      <c r="AA218" s="374"/>
      <c r="AB218" s="373"/>
      <c r="AC218" s="374"/>
      <c r="AD218" s="375"/>
    </row>
    <row r="219" spans="1:30" s="376" customFormat="1" x14ac:dyDescent="0.25">
      <c r="A219" s="2"/>
      <c r="B219" s="2"/>
      <c r="C219" s="2"/>
      <c r="D219" s="2"/>
      <c r="E219" s="2"/>
      <c r="F219" s="2"/>
      <c r="G219" s="2"/>
      <c r="H219" s="2"/>
      <c r="I219" s="2"/>
      <c r="J219" s="641"/>
      <c r="K219" s="641"/>
      <c r="L219" s="641"/>
      <c r="M219" s="641"/>
      <c r="N219" s="641"/>
      <c r="O219" s="641"/>
      <c r="P219" s="641"/>
      <c r="Q219" s="373"/>
      <c r="R219" s="373"/>
      <c r="S219" s="373"/>
      <c r="T219" s="373"/>
      <c r="U219" s="373"/>
      <c r="V219" s="373"/>
      <c r="W219" s="374"/>
      <c r="X219" s="373"/>
      <c r="Y219" s="374"/>
      <c r="Z219" s="373"/>
      <c r="AA219" s="374"/>
      <c r="AB219" s="373"/>
      <c r="AC219" s="374"/>
      <c r="AD219" s="375"/>
    </row>
    <row r="220" spans="1:30" s="376" customFormat="1" x14ac:dyDescent="0.25">
      <c r="A220" s="2"/>
      <c r="B220" s="2"/>
      <c r="C220" s="2"/>
      <c r="D220" s="2"/>
      <c r="E220" s="2"/>
      <c r="F220" s="2"/>
      <c r="G220" s="2"/>
      <c r="H220" s="2"/>
      <c r="I220" s="2"/>
      <c r="J220" s="641"/>
      <c r="K220" s="641"/>
      <c r="L220" s="641"/>
      <c r="M220" s="641"/>
      <c r="N220" s="641"/>
      <c r="O220" s="641"/>
      <c r="P220" s="641"/>
      <c r="Q220" s="373"/>
      <c r="R220" s="373"/>
      <c r="S220" s="373"/>
      <c r="T220" s="373"/>
      <c r="U220" s="373"/>
      <c r="V220" s="373"/>
      <c r="W220" s="374"/>
      <c r="X220" s="373"/>
      <c r="Y220" s="374"/>
      <c r="Z220" s="373"/>
      <c r="AA220" s="374"/>
      <c r="AB220" s="373"/>
      <c r="AC220" s="374"/>
      <c r="AD220" s="375"/>
    </row>
    <row r="221" spans="1:30" s="376" customFormat="1" x14ac:dyDescent="0.25">
      <c r="A221" s="2"/>
      <c r="B221" s="2"/>
      <c r="C221" s="2"/>
      <c r="D221" s="2"/>
      <c r="E221" s="2"/>
      <c r="F221" s="2"/>
      <c r="G221" s="2"/>
      <c r="H221" s="2"/>
      <c r="I221" s="2"/>
      <c r="J221" s="641"/>
      <c r="K221" s="641"/>
      <c r="L221" s="641"/>
      <c r="M221" s="641"/>
      <c r="N221" s="641"/>
      <c r="O221" s="641"/>
      <c r="P221" s="641"/>
      <c r="Q221" s="373"/>
      <c r="R221" s="373"/>
      <c r="S221" s="373"/>
      <c r="T221" s="373"/>
      <c r="U221" s="373"/>
      <c r="V221" s="373"/>
      <c r="W221" s="374"/>
      <c r="X221" s="373"/>
      <c r="Y221" s="374"/>
      <c r="Z221" s="373"/>
      <c r="AA221" s="374"/>
      <c r="AB221" s="373"/>
      <c r="AC221" s="374"/>
      <c r="AD221" s="375"/>
    </row>
    <row r="222" spans="1:30" s="376" customFormat="1" x14ac:dyDescent="0.25">
      <c r="A222" s="2"/>
      <c r="B222" s="2"/>
      <c r="C222" s="2"/>
      <c r="D222" s="2"/>
      <c r="E222" s="2"/>
      <c r="F222" s="2"/>
      <c r="G222" s="2"/>
      <c r="H222" s="2"/>
      <c r="I222" s="2"/>
      <c r="J222" s="641"/>
      <c r="K222" s="641"/>
      <c r="L222" s="641"/>
      <c r="M222" s="641"/>
      <c r="N222" s="641"/>
      <c r="O222" s="641"/>
      <c r="P222" s="641"/>
      <c r="Q222" s="373"/>
      <c r="R222" s="373"/>
      <c r="S222" s="373"/>
      <c r="T222" s="373"/>
      <c r="U222" s="373"/>
      <c r="V222" s="373"/>
      <c r="W222" s="374"/>
      <c r="X222" s="373"/>
      <c r="Y222" s="374"/>
      <c r="Z222" s="373"/>
      <c r="AA222" s="374"/>
      <c r="AB222" s="373"/>
      <c r="AC222" s="374"/>
      <c r="AD222" s="375"/>
    </row>
    <row r="223" spans="1:30" s="376" customFormat="1" x14ac:dyDescent="0.25">
      <c r="A223" s="2"/>
      <c r="B223" s="2"/>
      <c r="C223" s="2"/>
      <c r="D223" s="2"/>
      <c r="E223" s="2"/>
      <c r="F223" s="2"/>
      <c r="G223" s="2"/>
      <c r="H223" s="2"/>
      <c r="I223" s="2"/>
      <c r="J223" s="641"/>
      <c r="K223" s="641"/>
      <c r="L223" s="641"/>
      <c r="M223" s="641"/>
      <c r="N223" s="641"/>
      <c r="O223" s="641"/>
      <c r="P223" s="641"/>
      <c r="Q223" s="373"/>
      <c r="R223" s="373"/>
      <c r="S223" s="373"/>
      <c r="T223" s="373"/>
      <c r="U223" s="373"/>
      <c r="V223" s="373"/>
      <c r="W223" s="374"/>
      <c r="X223" s="373"/>
      <c r="Y223" s="374"/>
      <c r="Z223" s="373"/>
      <c r="AA223" s="374"/>
      <c r="AB223" s="373"/>
      <c r="AC223" s="374"/>
      <c r="AD223" s="375"/>
    </row>
    <row r="224" spans="1:30" s="376" customFormat="1" x14ac:dyDescent="0.25">
      <c r="A224" s="2"/>
      <c r="B224" s="2"/>
      <c r="C224" s="2"/>
      <c r="D224" s="2"/>
      <c r="E224" s="2"/>
      <c r="F224" s="2"/>
      <c r="G224" s="2"/>
      <c r="H224" s="2"/>
      <c r="I224" s="2"/>
      <c r="J224" s="641"/>
      <c r="K224" s="641"/>
      <c r="L224" s="641"/>
      <c r="M224" s="641"/>
      <c r="N224" s="641"/>
      <c r="O224" s="641"/>
      <c r="P224" s="641"/>
      <c r="Q224" s="373"/>
      <c r="R224" s="373"/>
      <c r="S224" s="373"/>
      <c r="T224" s="373"/>
      <c r="U224" s="373"/>
      <c r="V224" s="373"/>
      <c r="W224" s="374"/>
      <c r="X224" s="373"/>
      <c r="Y224" s="374"/>
      <c r="Z224" s="373"/>
      <c r="AA224" s="374"/>
      <c r="AB224" s="373"/>
      <c r="AC224" s="374"/>
      <c r="AD224" s="375"/>
    </row>
    <row r="225" spans="1:30" s="376" customFormat="1" x14ac:dyDescent="0.25">
      <c r="A225" s="2"/>
      <c r="B225" s="2"/>
      <c r="C225" s="2"/>
      <c r="D225" s="2"/>
      <c r="E225" s="2"/>
      <c r="F225" s="2"/>
      <c r="G225" s="2"/>
      <c r="H225" s="2"/>
      <c r="I225" s="2"/>
      <c r="J225" s="641"/>
      <c r="K225" s="641"/>
      <c r="L225" s="641"/>
      <c r="M225" s="641"/>
      <c r="N225" s="641"/>
      <c r="O225" s="641"/>
      <c r="P225" s="641"/>
      <c r="Q225" s="373"/>
      <c r="R225" s="373"/>
      <c r="S225" s="373"/>
      <c r="T225" s="373"/>
      <c r="U225" s="373"/>
      <c r="V225" s="373"/>
      <c r="W225" s="374"/>
      <c r="X225" s="373"/>
      <c r="Y225" s="374"/>
      <c r="Z225" s="373"/>
      <c r="AA225" s="374"/>
      <c r="AB225" s="373"/>
      <c r="AC225" s="374"/>
      <c r="AD225" s="375"/>
    </row>
    <row r="226" spans="1:30" s="376" customFormat="1" x14ac:dyDescent="0.25">
      <c r="A226" s="2"/>
      <c r="B226" s="2"/>
      <c r="C226" s="2"/>
      <c r="D226" s="2"/>
      <c r="E226" s="2"/>
      <c r="F226" s="2"/>
      <c r="G226" s="2"/>
      <c r="H226" s="2"/>
      <c r="I226" s="2"/>
      <c r="J226" s="641"/>
      <c r="K226" s="641"/>
      <c r="L226" s="641"/>
      <c r="M226" s="641"/>
      <c r="N226" s="641"/>
      <c r="O226" s="641"/>
      <c r="P226" s="641"/>
      <c r="Q226" s="373"/>
      <c r="R226" s="373"/>
      <c r="S226" s="373"/>
      <c r="T226" s="373"/>
      <c r="U226" s="373"/>
      <c r="V226" s="373"/>
      <c r="W226" s="374"/>
      <c r="X226" s="373"/>
      <c r="Y226" s="374"/>
      <c r="Z226" s="373"/>
      <c r="AA226" s="374"/>
      <c r="AB226" s="373"/>
      <c r="AC226" s="374"/>
      <c r="AD226" s="375"/>
    </row>
    <row r="227" spans="1:30" s="376" customFormat="1" x14ac:dyDescent="0.25">
      <c r="A227" s="2"/>
      <c r="B227" s="2"/>
      <c r="C227" s="2"/>
      <c r="D227" s="2"/>
      <c r="E227" s="2"/>
      <c r="F227" s="2"/>
      <c r="G227" s="2"/>
      <c r="H227" s="2"/>
      <c r="I227" s="2"/>
      <c r="J227" s="641"/>
      <c r="K227" s="641"/>
      <c r="L227" s="641"/>
      <c r="M227" s="641"/>
      <c r="N227" s="641"/>
      <c r="O227" s="641"/>
      <c r="P227" s="641"/>
      <c r="Q227" s="373"/>
      <c r="R227" s="373"/>
      <c r="S227" s="373"/>
      <c r="T227" s="373"/>
      <c r="U227" s="373"/>
      <c r="V227" s="373"/>
      <c r="W227" s="374"/>
      <c r="X227" s="373"/>
      <c r="Y227" s="374"/>
      <c r="Z227" s="373"/>
      <c r="AA227" s="374"/>
      <c r="AB227" s="373"/>
      <c r="AC227" s="374"/>
      <c r="AD227" s="375"/>
    </row>
    <row r="228" spans="1:30" s="376" customFormat="1" x14ac:dyDescent="0.25">
      <c r="A228" s="2"/>
      <c r="B228" s="2"/>
      <c r="C228" s="2"/>
      <c r="D228" s="2"/>
      <c r="E228" s="2"/>
      <c r="F228" s="2"/>
      <c r="G228" s="2"/>
      <c r="H228" s="2"/>
      <c r="I228" s="2"/>
      <c r="J228" s="641"/>
      <c r="K228" s="641"/>
      <c r="L228" s="641"/>
      <c r="M228" s="641"/>
      <c r="N228" s="641"/>
      <c r="O228" s="641"/>
      <c r="P228" s="641"/>
      <c r="Q228" s="373"/>
      <c r="R228" s="373"/>
      <c r="S228" s="373"/>
      <c r="T228" s="373"/>
      <c r="U228" s="373"/>
      <c r="V228" s="373"/>
      <c r="W228" s="374"/>
      <c r="X228" s="373"/>
      <c r="Y228" s="374"/>
      <c r="Z228" s="373"/>
      <c r="AA228" s="374"/>
      <c r="AB228" s="373"/>
      <c r="AC228" s="374"/>
      <c r="AD228" s="375"/>
    </row>
    <row r="229" spans="1:30" s="376" customFormat="1" x14ac:dyDescent="0.25">
      <c r="A229" s="2"/>
      <c r="B229" s="2"/>
      <c r="C229" s="2"/>
      <c r="D229" s="2"/>
      <c r="E229" s="2"/>
      <c r="F229" s="2"/>
      <c r="G229" s="2"/>
      <c r="H229" s="2"/>
      <c r="I229" s="2"/>
      <c r="J229" s="641"/>
      <c r="K229" s="641"/>
      <c r="L229" s="641"/>
      <c r="M229" s="641"/>
      <c r="N229" s="641"/>
      <c r="O229" s="641"/>
      <c r="P229" s="641"/>
      <c r="Q229" s="373"/>
      <c r="R229" s="373"/>
      <c r="S229" s="373"/>
      <c r="T229" s="373"/>
      <c r="U229" s="373"/>
      <c r="V229" s="373"/>
      <c r="W229" s="374"/>
      <c r="X229" s="373"/>
      <c r="Y229" s="374"/>
      <c r="Z229" s="373"/>
      <c r="AA229" s="374"/>
      <c r="AB229" s="373"/>
      <c r="AC229" s="374"/>
      <c r="AD229" s="375"/>
    </row>
    <row r="230" spans="1:30" s="376" customFormat="1" x14ac:dyDescent="0.25">
      <c r="A230" s="2"/>
      <c r="B230" s="2"/>
      <c r="C230" s="2"/>
      <c r="D230" s="2"/>
      <c r="E230" s="2"/>
      <c r="F230" s="2"/>
      <c r="G230" s="2"/>
      <c r="H230" s="2"/>
      <c r="I230" s="2"/>
      <c r="J230" s="641"/>
      <c r="K230" s="641"/>
      <c r="L230" s="641"/>
      <c r="M230" s="641"/>
      <c r="N230" s="641"/>
      <c r="O230" s="641"/>
      <c r="P230" s="641"/>
      <c r="Q230" s="373"/>
      <c r="R230" s="373"/>
      <c r="S230" s="373"/>
      <c r="T230" s="373"/>
      <c r="U230" s="373"/>
      <c r="V230" s="373"/>
      <c r="W230" s="374"/>
      <c r="X230" s="373"/>
      <c r="Y230" s="374"/>
      <c r="Z230" s="373"/>
      <c r="AA230" s="374"/>
      <c r="AB230" s="373"/>
      <c r="AC230" s="374"/>
      <c r="AD230" s="375"/>
    </row>
    <row r="231" spans="1:30" s="376" customFormat="1" x14ac:dyDescent="0.25">
      <c r="A231" s="2"/>
      <c r="B231" s="2"/>
      <c r="C231" s="2"/>
      <c r="D231" s="2"/>
      <c r="E231" s="2"/>
      <c r="F231" s="2"/>
      <c r="G231" s="2"/>
      <c r="H231" s="2"/>
      <c r="I231" s="2"/>
      <c r="J231" s="641"/>
      <c r="K231" s="641"/>
      <c r="L231" s="641"/>
      <c r="M231" s="641"/>
      <c r="N231" s="641"/>
      <c r="O231" s="641"/>
      <c r="P231" s="641"/>
      <c r="Q231" s="373"/>
      <c r="R231" s="373"/>
      <c r="S231" s="373"/>
      <c r="T231" s="373"/>
      <c r="U231" s="373"/>
      <c r="V231" s="373"/>
      <c r="W231" s="374"/>
      <c r="X231" s="373"/>
      <c r="Y231" s="374"/>
      <c r="Z231" s="373"/>
      <c r="AA231" s="374"/>
      <c r="AB231" s="373"/>
      <c r="AC231" s="374"/>
      <c r="AD231" s="375"/>
    </row>
    <row r="232" spans="1:30" s="376" customFormat="1" x14ac:dyDescent="0.25">
      <c r="A232" s="2"/>
      <c r="B232" s="2"/>
      <c r="C232" s="2"/>
      <c r="D232" s="2"/>
      <c r="E232" s="2"/>
      <c r="F232" s="2"/>
      <c r="G232" s="2"/>
      <c r="H232" s="2"/>
      <c r="I232" s="2"/>
      <c r="J232" s="641"/>
      <c r="K232" s="641"/>
      <c r="L232" s="641"/>
      <c r="M232" s="641"/>
      <c r="N232" s="641"/>
      <c r="O232" s="641"/>
      <c r="P232" s="641"/>
      <c r="Q232" s="373"/>
      <c r="R232" s="373"/>
      <c r="S232" s="373"/>
      <c r="T232" s="373"/>
      <c r="U232" s="373"/>
      <c r="V232" s="373"/>
      <c r="W232" s="374"/>
      <c r="X232" s="373"/>
      <c r="Y232" s="374"/>
      <c r="Z232" s="373"/>
      <c r="AA232" s="374"/>
      <c r="AB232" s="373"/>
      <c r="AC232" s="374"/>
      <c r="AD232" s="375"/>
    </row>
    <row r="233" spans="1:30" s="376" customFormat="1" x14ac:dyDescent="0.25">
      <c r="A233" s="2"/>
      <c r="B233" s="2"/>
      <c r="C233" s="2"/>
      <c r="D233" s="2"/>
      <c r="E233" s="2"/>
      <c r="F233" s="2"/>
      <c r="G233" s="2"/>
      <c r="H233" s="2"/>
      <c r="I233" s="2"/>
      <c r="J233" s="641"/>
      <c r="K233" s="641"/>
      <c r="L233" s="641"/>
      <c r="M233" s="641"/>
      <c r="N233" s="641"/>
      <c r="O233" s="641"/>
      <c r="P233" s="641"/>
      <c r="Q233" s="373"/>
      <c r="R233" s="373"/>
      <c r="S233" s="373"/>
      <c r="T233" s="373"/>
      <c r="U233" s="373"/>
      <c r="V233" s="373"/>
      <c r="W233" s="374"/>
      <c r="X233" s="373"/>
      <c r="Y233" s="374"/>
      <c r="Z233" s="373"/>
      <c r="AA233" s="374"/>
      <c r="AB233" s="373"/>
      <c r="AC233" s="374"/>
      <c r="AD233" s="375"/>
    </row>
    <row r="234" spans="1:30" s="376" customFormat="1" x14ac:dyDescent="0.25">
      <c r="A234" s="2"/>
      <c r="B234" s="2"/>
      <c r="C234" s="2"/>
      <c r="D234" s="2"/>
      <c r="E234" s="2"/>
      <c r="F234" s="2"/>
      <c r="G234" s="2"/>
      <c r="H234" s="2"/>
      <c r="I234" s="2"/>
      <c r="J234" s="641"/>
      <c r="K234" s="641"/>
      <c r="L234" s="641"/>
      <c r="M234" s="641"/>
      <c r="N234" s="641"/>
      <c r="O234" s="641"/>
      <c r="P234" s="641"/>
      <c r="Q234" s="373"/>
      <c r="R234" s="373"/>
      <c r="S234" s="373"/>
      <c r="T234" s="373"/>
      <c r="U234" s="373"/>
      <c r="V234" s="373"/>
      <c r="W234" s="374"/>
      <c r="X234" s="373"/>
      <c r="Y234" s="374"/>
      <c r="Z234" s="373"/>
      <c r="AA234" s="374"/>
      <c r="AB234" s="373"/>
      <c r="AC234" s="374"/>
      <c r="AD234" s="375"/>
    </row>
    <row r="235" spans="1:30" s="376" customFormat="1" x14ac:dyDescent="0.25">
      <c r="A235" s="2"/>
      <c r="B235" s="2"/>
      <c r="C235" s="2"/>
      <c r="D235" s="2"/>
      <c r="E235" s="2"/>
      <c r="F235" s="2"/>
      <c r="G235" s="2"/>
      <c r="H235" s="2"/>
      <c r="I235" s="2"/>
      <c r="J235" s="641"/>
      <c r="K235" s="641"/>
      <c r="L235" s="641"/>
      <c r="M235" s="641"/>
      <c r="N235" s="641"/>
      <c r="O235" s="641"/>
      <c r="P235" s="641"/>
      <c r="Q235" s="373"/>
      <c r="R235" s="373"/>
      <c r="S235" s="373"/>
      <c r="T235" s="373"/>
      <c r="U235" s="373"/>
      <c r="V235" s="373"/>
      <c r="W235" s="374"/>
      <c r="X235" s="373"/>
      <c r="Y235" s="374"/>
      <c r="Z235" s="373"/>
      <c r="AA235" s="374"/>
      <c r="AB235" s="373"/>
      <c r="AC235" s="374"/>
      <c r="AD235" s="375"/>
    </row>
    <row r="236" spans="1:30" s="376" customFormat="1" x14ac:dyDescent="0.25">
      <c r="A236" s="2"/>
      <c r="B236" s="2"/>
      <c r="C236" s="2"/>
      <c r="D236" s="2"/>
      <c r="E236" s="2"/>
      <c r="F236" s="2"/>
      <c r="G236" s="2"/>
      <c r="H236" s="2"/>
      <c r="I236" s="2"/>
      <c r="J236" s="641"/>
      <c r="K236" s="641"/>
      <c r="L236" s="641"/>
      <c r="M236" s="641"/>
      <c r="N236" s="641"/>
      <c r="O236" s="641"/>
      <c r="P236" s="641"/>
      <c r="Q236" s="373"/>
      <c r="R236" s="373"/>
      <c r="S236" s="373"/>
      <c r="T236" s="373"/>
      <c r="U236" s="373"/>
      <c r="V236" s="373"/>
      <c r="W236" s="374"/>
      <c r="X236" s="373"/>
      <c r="Y236" s="374"/>
      <c r="Z236" s="373"/>
      <c r="AA236" s="374"/>
      <c r="AB236" s="373"/>
      <c r="AC236" s="374"/>
      <c r="AD236" s="375"/>
    </row>
    <row r="237" spans="1:30" s="376" customFormat="1" x14ac:dyDescent="0.25">
      <c r="A237" s="2"/>
      <c r="B237" s="2"/>
      <c r="C237" s="2"/>
      <c r="D237" s="2"/>
      <c r="E237" s="2"/>
      <c r="F237" s="2"/>
      <c r="G237" s="2"/>
      <c r="H237" s="2"/>
      <c r="I237" s="2"/>
      <c r="J237" s="641"/>
      <c r="K237" s="641"/>
      <c r="L237" s="641"/>
      <c r="M237" s="641"/>
      <c r="N237" s="641"/>
      <c r="O237" s="641"/>
      <c r="P237" s="641"/>
      <c r="Q237" s="373"/>
      <c r="R237" s="373"/>
      <c r="S237" s="373"/>
      <c r="T237" s="373"/>
      <c r="U237" s="373"/>
      <c r="V237" s="373"/>
      <c r="W237" s="374"/>
      <c r="X237" s="373"/>
      <c r="Y237" s="374"/>
      <c r="Z237" s="373"/>
      <c r="AA237" s="374"/>
      <c r="AB237" s="373"/>
      <c r="AC237" s="374"/>
      <c r="AD237" s="375"/>
    </row>
    <row r="238" spans="1:30" s="376" customFormat="1" x14ac:dyDescent="0.25">
      <c r="A238" s="2"/>
      <c r="B238" s="2"/>
      <c r="C238" s="2"/>
      <c r="D238" s="2"/>
      <c r="E238" s="2"/>
      <c r="F238" s="2"/>
      <c r="G238" s="2"/>
      <c r="H238" s="2"/>
      <c r="I238" s="2"/>
      <c r="J238" s="641"/>
      <c r="K238" s="641"/>
      <c r="L238" s="641"/>
      <c r="M238" s="641"/>
      <c r="N238" s="641"/>
      <c r="O238" s="641"/>
      <c r="P238" s="641"/>
      <c r="Q238" s="373"/>
      <c r="R238" s="373"/>
      <c r="S238" s="373"/>
      <c r="T238" s="373"/>
      <c r="U238" s="373"/>
      <c r="V238" s="373"/>
      <c r="W238" s="374"/>
      <c r="X238" s="373"/>
      <c r="Y238" s="374"/>
      <c r="Z238" s="373"/>
      <c r="AA238" s="374"/>
      <c r="AB238" s="373"/>
      <c r="AC238" s="374"/>
      <c r="AD238" s="375"/>
    </row>
    <row r="239" spans="1:30" s="376" customFormat="1" x14ac:dyDescent="0.25">
      <c r="A239" s="2"/>
      <c r="B239" s="2"/>
      <c r="C239" s="2"/>
      <c r="D239" s="2"/>
      <c r="E239" s="2"/>
      <c r="F239" s="2"/>
      <c r="G239" s="2"/>
      <c r="H239" s="2"/>
      <c r="I239" s="2"/>
      <c r="J239" s="641"/>
      <c r="K239" s="641"/>
      <c r="L239" s="641"/>
      <c r="M239" s="641"/>
      <c r="N239" s="641"/>
      <c r="O239" s="641"/>
      <c r="P239" s="641"/>
      <c r="Q239" s="373"/>
      <c r="R239" s="373"/>
      <c r="S239" s="373"/>
      <c r="T239" s="373"/>
      <c r="U239" s="373"/>
      <c r="V239" s="373"/>
      <c r="W239" s="374"/>
      <c r="X239" s="373"/>
      <c r="Y239" s="374"/>
      <c r="Z239" s="373"/>
      <c r="AA239" s="374"/>
      <c r="AB239" s="373"/>
      <c r="AC239" s="374"/>
      <c r="AD239" s="375"/>
    </row>
    <row r="240" spans="1:30" s="376" customFormat="1" x14ac:dyDescent="0.25">
      <c r="A240" s="2"/>
      <c r="B240" s="2"/>
      <c r="C240" s="2"/>
      <c r="D240" s="2"/>
      <c r="E240" s="2"/>
      <c r="F240" s="2"/>
      <c r="G240" s="2"/>
      <c r="H240" s="2"/>
      <c r="I240" s="2"/>
      <c r="J240" s="641"/>
      <c r="K240" s="641"/>
      <c r="L240" s="641"/>
      <c r="M240" s="641"/>
      <c r="N240" s="641"/>
      <c r="O240" s="641"/>
      <c r="P240" s="641"/>
      <c r="Q240" s="373"/>
      <c r="R240" s="373"/>
      <c r="S240" s="373"/>
      <c r="T240" s="373"/>
      <c r="U240" s="373"/>
      <c r="V240" s="373"/>
      <c r="W240" s="374"/>
      <c r="X240" s="373"/>
      <c r="Y240" s="374"/>
      <c r="Z240" s="373"/>
      <c r="AA240" s="374"/>
      <c r="AB240" s="373"/>
      <c r="AC240" s="374"/>
      <c r="AD240" s="375"/>
    </row>
    <row r="241" spans="1:30" s="376" customFormat="1" x14ac:dyDescent="0.25">
      <c r="A241" s="2"/>
      <c r="B241" s="2"/>
      <c r="C241" s="2"/>
      <c r="D241" s="2"/>
      <c r="E241" s="2"/>
      <c r="F241" s="2"/>
      <c r="G241" s="2"/>
      <c r="H241" s="2"/>
      <c r="I241" s="2"/>
      <c r="J241" s="641"/>
      <c r="K241" s="641"/>
      <c r="L241" s="641"/>
      <c r="M241" s="641"/>
      <c r="N241" s="641"/>
      <c r="O241" s="641"/>
      <c r="P241" s="641"/>
      <c r="Q241" s="373"/>
      <c r="R241" s="373"/>
      <c r="S241" s="373"/>
      <c r="T241" s="373"/>
      <c r="U241" s="373"/>
      <c r="V241" s="373"/>
      <c r="W241" s="374"/>
      <c r="X241" s="373"/>
      <c r="Y241" s="374"/>
      <c r="Z241" s="373"/>
      <c r="AA241" s="374"/>
      <c r="AB241" s="373"/>
      <c r="AC241" s="374"/>
      <c r="AD241" s="375"/>
    </row>
    <row r="242" spans="1:30" s="376" customFormat="1" x14ac:dyDescent="0.25">
      <c r="A242" s="2"/>
      <c r="B242" s="2"/>
      <c r="C242" s="2"/>
      <c r="D242" s="2"/>
      <c r="E242" s="2"/>
      <c r="F242" s="2"/>
      <c r="G242" s="2"/>
      <c r="H242" s="2"/>
      <c r="I242" s="2"/>
      <c r="J242" s="641"/>
      <c r="K242" s="641"/>
      <c r="L242" s="641"/>
      <c r="M242" s="641"/>
      <c r="N242" s="641"/>
      <c r="O242" s="641"/>
      <c r="P242" s="641"/>
      <c r="Q242" s="373"/>
      <c r="R242" s="373"/>
      <c r="S242" s="373"/>
      <c r="T242" s="373"/>
      <c r="U242" s="373"/>
      <c r="V242" s="373"/>
      <c r="W242" s="374"/>
      <c r="X242" s="373"/>
      <c r="Y242" s="374"/>
      <c r="Z242" s="373"/>
      <c r="AA242" s="374"/>
      <c r="AB242" s="373"/>
      <c r="AC242" s="374"/>
      <c r="AD242" s="375"/>
    </row>
    <row r="243" spans="1:30" s="376" customFormat="1" x14ac:dyDescent="0.25">
      <c r="A243" s="2"/>
      <c r="B243" s="2"/>
      <c r="C243" s="2"/>
      <c r="D243" s="2"/>
      <c r="E243" s="2"/>
      <c r="F243" s="2"/>
      <c r="G243" s="2"/>
      <c r="H243" s="2"/>
      <c r="I243" s="2"/>
      <c r="J243" s="641"/>
      <c r="K243" s="641"/>
      <c r="L243" s="641"/>
      <c r="M243" s="641"/>
      <c r="N243" s="641"/>
      <c r="O243" s="641"/>
      <c r="P243" s="641"/>
      <c r="Q243" s="373"/>
      <c r="R243" s="373"/>
      <c r="S243" s="373"/>
      <c r="T243" s="373"/>
      <c r="U243" s="373"/>
      <c r="V243" s="373"/>
      <c r="W243" s="374"/>
      <c r="X243" s="373"/>
      <c r="Y243" s="374"/>
      <c r="Z243" s="373"/>
      <c r="AA243" s="374"/>
      <c r="AB243" s="373"/>
      <c r="AC243" s="374"/>
      <c r="AD243" s="375"/>
    </row>
    <row r="244" spans="1:30" s="376" customFormat="1" x14ac:dyDescent="0.25">
      <c r="A244" s="2"/>
      <c r="B244" s="2"/>
      <c r="C244" s="2"/>
      <c r="D244" s="2"/>
      <c r="E244" s="2"/>
      <c r="F244" s="2"/>
      <c r="G244" s="2"/>
      <c r="H244" s="2"/>
      <c r="I244" s="2"/>
      <c r="J244" s="641"/>
      <c r="K244" s="641"/>
      <c r="L244" s="641"/>
      <c r="M244" s="641"/>
      <c r="N244" s="641"/>
      <c r="O244" s="641"/>
      <c r="P244" s="641"/>
      <c r="Q244" s="373"/>
      <c r="R244" s="373"/>
      <c r="S244" s="373"/>
      <c r="T244" s="373"/>
      <c r="U244" s="373"/>
      <c r="V244" s="373"/>
      <c r="W244" s="374"/>
      <c r="X244" s="373"/>
      <c r="Y244" s="374"/>
      <c r="Z244" s="373"/>
      <c r="AA244" s="374"/>
      <c r="AB244" s="373"/>
      <c r="AC244" s="374"/>
      <c r="AD244" s="375"/>
    </row>
    <row r="245" spans="1:30" s="376" customFormat="1" x14ac:dyDescent="0.25">
      <c r="A245" s="2"/>
      <c r="B245" s="2"/>
      <c r="C245" s="2"/>
      <c r="D245" s="2"/>
      <c r="E245" s="2"/>
      <c r="F245" s="2"/>
      <c r="G245" s="2"/>
      <c r="H245" s="2"/>
      <c r="I245" s="2"/>
      <c r="J245" s="641"/>
      <c r="K245" s="641"/>
      <c r="L245" s="641"/>
      <c r="M245" s="641"/>
      <c r="N245" s="641"/>
      <c r="O245" s="641"/>
      <c r="P245" s="641"/>
      <c r="Q245" s="373"/>
      <c r="R245" s="373"/>
      <c r="S245" s="373"/>
      <c r="T245" s="373"/>
      <c r="U245" s="373"/>
      <c r="V245" s="373"/>
      <c r="W245" s="374"/>
      <c r="X245" s="373"/>
      <c r="Y245" s="374"/>
      <c r="Z245" s="373"/>
      <c r="AA245" s="374"/>
      <c r="AB245" s="373"/>
      <c r="AC245" s="374"/>
      <c r="AD245" s="375"/>
    </row>
    <row r="246" spans="1:30" s="376" customFormat="1" x14ac:dyDescent="0.25">
      <c r="A246" s="2"/>
      <c r="B246" s="2"/>
      <c r="C246" s="2"/>
      <c r="D246" s="2"/>
      <c r="E246" s="2"/>
      <c r="F246" s="2"/>
      <c r="G246" s="2"/>
      <c r="H246" s="2"/>
      <c r="I246" s="2"/>
      <c r="J246" s="641"/>
      <c r="K246" s="641"/>
      <c r="L246" s="641"/>
      <c r="M246" s="641"/>
      <c r="N246" s="641"/>
      <c r="O246" s="641"/>
      <c r="P246" s="641"/>
      <c r="Q246" s="373"/>
      <c r="R246" s="373"/>
      <c r="S246" s="373"/>
      <c r="T246" s="373"/>
      <c r="U246" s="373"/>
      <c r="V246" s="373"/>
      <c r="W246" s="374"/>
      <c r="X246" s="373"/>
      <c r="Y246" s="374"/>
      <c r="Z246" s="373"/>
      <c r="AA246" s="374"/>
      <c r="AB246" s="373"/>
      <c r="AC246" s="374"/>
      <c r="AD246" s="375"/>
    </row>
    <row r="247" spans="1:30" s="376" customFormat="1" x14ac:dyDescent="0.25">
      <c r="A247" s="2"/>
      <c r="B247" s="2"/>
      <c r="C247" s="2"/>
      <c r="D247" s="2"/>
      <c r="E247" s="2"/>
      <c r="F247" s="2"/>
      <c r="G247" s="2"/>
      <c r="H247" s="2"/>
      <c r="I247" s="2"/>
      <c r="J247" s="641"/>
      <c r="K247" s="641"/>
      <c r="L247" s="641"/>
      <c r="M247" s="641"/>
      <c r="N247" s="641"/>
      <c r="O247" s="641"/>
      <c r="P247" s="641"/>
      <c r="Q247" s="373"/>
      <c r="R247" s="373"/>
      <c r="S247" s="373"/>
      <c r="T247" s="373"/>
      <c r="U247" s="373"/>
      <c r="V247" s="373"/>
      <c r="W247" s="374"/>
      <c r="X247" s="373"/>
      <c r="Y247" s="374"/>
      <c r="Z247" s="373"/>
      <c r="AA247" s="374"/>
      <c r="AB247" s="373"/>
      <c r="AC247" s="374"/>
      <c r="AD247" s="375"/>
    </row>
    <row r="248" spans="1:30" s="376" customFormat="1" x14ac:dyDescent="0.25">
      <c r="A248" s="2"/>
      <c r="B248" s="2"/>
      <c r="C248" s="2"/>
      <c r="D248" s="2"/>
      <c r="E248" s="2"/>
      <c r="F248" s="2"/>
      <c r="G248" s="2"/>
      <c r="H248" s="2"/>
      <c r="I248" s="2"/>
      <c r="J248" s="641"/>
      <c r="K248" s="641"/>
      <c r="L248" s="641"/>
      <c r="M248" s="641"/>
      <c r="N248" s="641"/>
      <c r="O248" s="641"/>
      <c r="P248" s="641"/>
      <c r="Q248" s="373"/>
      <c r="R248" s="373"/>
      <c r="S248" s="373"/>
      <c r="T248" s="373"/>
      <c r="U248" s="373"/>
      <c r="V248" s="373"/>
      <c r="W248" s="374"/>
      <c r="X248" s="373"/>
      <c r="Y248" s="374"/>
      <c r="Z248" s="373"/>
      <c r="AA248" s="374"/>
      <c r="AB248" s="373"/>
      <c r="AC248" s="374"/>
      <c r="AD248" s="375"/>
    </row>
    <row r="249" spans="1:30" s="376" customFormat="1" x14ac:dyDescent="0.25">
      <c r="A249" s="2"/>
      <c r="B249" s="2"/>
      <c r="C249" s="2"/>
      <c r="D249" s="2"/>
      <c r="E249" s="2"/>
      <c r="F249" s="2"/>
      <c r="G249" s="2"/>
      <c r="H249" s="2"/>
      <c r="I249" s="2"/>
      <c r="J249" s="641"/>
      <c r="K249" s="641"/>
      <c r="L249" s="641"/>
      <c r="M249" s="641"/>
      <c r="N249" s="641"/>
      <c r="O249" s="641"/>
      <c r="P249" s="641"/>
      <c r="Q249" s="373"/>
      <c r="R249" s="373"/>
      <c r="S249" s="373"/>
      <c r="T249" s="373"/>
      <c r="U249" s="373"/>
      <c r="V249" s="373"/>
      <c r="W249" s="374"/>
      <c r="X249" s="373"/>
      <c r="Y249" s="374"/>
      <c r="Z249" s="373"/>
      <c r="AA249" s="374"/>
      <c r="AB249" s="373"/>
      <c r="AC249" s="374"/>
      <c r="AD249" s="375"/>
    </row>
    <row r="250" spans="1:30" s="376" customFormat="1" x14ac:dyDescent="0.25">
      <c r="A250" s="2"/>
      <c r="B250" s="2"/>
      <c r="C250" s="2"/>
      <c r="D250" s="2"/>
      <c r="E250" s="2"/>
      <c r="F250" s="2"/>
      <c r="G250" s="2"/>
      <c r="H250" s="2"/>
      <c r="I250" s="2"/>
      <c r="J250" s="641"/>
      <c r="K250" s="641"/>
      <c r="L250" s="641"/>
      <c r="M250" s="641"/>
      <c r="N250" s="641"/>
      <c r="O250" s="641"/>
      <c r="P250" s="641"/>
      <c r="Q250" s="373"/>
      <c r="R250" s="373"/>
      <c r="S250" s="373"/>
      <c r="T250" s="373"/>
      <c r="U250" s="373"/>
      <c r="V250" s="373"/>
      <c r="W250" s="374"/>
      <c r="X250" s="373"/>
      <c r="Y250" s="374"/>
      <c r="Z250" s="373"/>
      <c r="AA250" s="374"/>
      <c r="AB250" s="373"/>
      <c r="AC250" s="374"/>
      <c r="AD250" s="375"/>
    </row>
    <row r="251" spans="1:30" s="376" customFormat="1" x14ac:dyDescent="0.25">
      <c r="A251" s="2"/>
      <c r="B251" s="2"/>
      <c r="C251" s="2"/>
      <c r="D251" s="2"/>
      <c r="E251" s="2"/>
      <c r="F251" s="2"/>
      <c r="G251" s="2"/>
      <c r="H251" s="2"/>
      <c r="I251" s="2"/>
      <c r="J251" s="641"/>
      <c r="K251" s="641"/>
      <c r="L251" s="641"/>
      <c r="M251" s="641"/>
      <c r="N251" s="641"/>
      <c r="O251" s="641"/>
      <c r="P251" s="641"/>
      <c r="Q251" s="373"/>
      <c r="R251" s="373"/>
      <c r="S251" s="373"/>
      <c r="T251" s="373"/>
      <c r="U251" s="373"/>
      <c r="V251" s="373"/>
      <c r="W251" s="374"/>
      <c r="X251" s="373"/>
      <c r="Y251" s="374"/>
      <c r="Z251" s="373"/>
      <c r="AA251" s="374"/>
      <c r="AB251" s="373"/>
      <c r="AC251" s="374"/>
      <c r="AD251" s="375"/>
    </row>
    <row r="252" spans="1:30" s="376" customFormat="1" x14ac:dyDescent="0.25">
      <c r="A252" s="2"/>
      <c r="B252" s="2"/>
      <c r="C252" s="2"/>
      <c r="D252" s="2"/>
      <c r="E252" s="2"/>
      <c r="F252" s="2"/>
      <c r="G252" s="2"/>
      <c r="H252" s="2"/>
      <c r="I252" s="2"/>
      <c r="J252" s="641"/>
      <c r="K252" s="641"/>
      <c r="L252" s="641"/>
      <c r="M252" s="641"/>
      <c r="N252" s="641"/>
      <c r="O252" s="641"/>
      <c r="P252" s="641"/>
      <c r="Q252" s="373"/>
      <c r="R252" s="373"/>
      <c r="S252" s="373"/>
      <c r="T252" s="373"/>
      <c r="U252" s="373"/>
      <c r="V252" s="373"/>
      <c r="W252" s="374"/>
      <c r="X252" s="373"/>
      <c r="Y252" s="374"/>
      <c r="Z252" s="373"/>
      <c r="AA252" s="374"/>
      <c r="AB252" s="373"/>
      <c r="AC252" s="374"/>
      <c r="AD252" s="375"/>
    </row>
    <row r="253" spans="1:30" s="376" customFormat="1" x14ac:dyDescent="0.25">
      <c r="A253" s="2"/>
      <c r="B253" s="2"/>
      <c r="C253" s="2"/>
      <c r="D253" s="2"/>
      <c r="E253" s="2"/>
      <c r="F253" s="2"/>
      <c r="G253" s="2"/>
      <c r="H253" s="2"/>
      <c r="I253" s="2"/>
      <c r="J253" s="641"/>
      <c r="K253" s="641"/>
      <c r="L253" s="641"/>
      <c r="M253" s="641"/>
      <c r="N253" s="641"/>
      <c r="O253" s="641"/>
      <c r="P253" s="641"/>
      <c r="Q253" s="373"/>
      <c r="R253" s="373"/>
      <c r="S253" s="373"/>
      <c r="T253" s="373"/>
      <c r="U253" s="373"/>
      <c r="V253" s="373"/>
      <c r="W253" s="374"/>
      <c r="X253" s="373"/>
      <c r="Y253" s="374"/>
      <c r="Z253" s="373"/>
      <c r="AA253" s="374"/>
      <c r="AB253" s="373"/>
      <c r="AC253" s="374"/>
      <c r="AD253" s="375"/>
    </row>
    <row r="254" spans="1:30" s="376" customFormat="1" x14ac:dyDescent="0.25">
      <c r="A254" s="2"/>
      <c r="B254" s="2"/>
      <c r="C254" s="2"/>
      <c r="D254" s="2"/>
      <c r="E254" s="2"/>
      <c r="F254" s="2"/>
      <c r="G254" s="2"/>
      <c r="H254" s="2"/>
      <c r="I254" s="2"/>
      <c r="J254" s="641"/>
      <c r="K254" s="641"/>
      <c r="L254" s="641"/>
      <c r="M254" s="641"/>
      <c r="N254" s="641"/>
      <c r="O254" s="641"/>
      <c r="P254" s="641"/>
      <c r="Q254" s="373"/>
      <c r="R254" s="373"/>
      <c r="S254" s="373"/>
      <c r="T254" s="373"/>
      <c r="U254" s="373"/>
      <c r="V254" s="373"/>
      <c r="W254" s="374"/>
      <c r="X254" s="373"/>
      <c r="Y254" s="374"/>
      <c r="Z254" s="373"/>
      <c r="AA254" s="374"/>
      <c r="AB254" s="373"/>
      <c r="AC254" s="374"/>
      <c r="AD254" s="375"/>
    </row>
    <row r="255" spans="1:30" s="376" customFormat="1" x14ac:dyDescent="0.25">
      <c r="A255" s="2"/>
      <c r="B255" s="2"/>
      <c r="C255" s="2"/>
      <c r="D255" s="2"/>
      <c r="E255" s="2"/>
      <c r="F255" s="2"/>
      <c r="G255" s="2"/>
      <c r="H255" s="2"/>
      <c r="I255" s="2"/>
      <c r="J255" s="641"/>
      <c r="K255" s="641"/>
      <c r="L255" s="641"/>
      <c r="M255" s="641"/>
      <c r="N255" s="641"/>
      <c r="O255" s="641"/>
      <c r="P255" s="641"/>
      <c r="Q255" s="373"/>
      <c r="R255" s="373"/>
      <c r="S255" s="373"/>
      <c r="T255" s="373"/>
      <c r="U255" s="373"/>
      <c r="V255" s="373"/>
      <c r="W255" s="374"/>
      <c r="X255" s="373"/>
      <c r="Y255" s="374"/>
      <c r="Z255" s="373"/>
      <c r="AA255" s="374"/>
      <c r="AB255" s="373"/>
      <c r="AC255" s="374"/>
      <c r="AD255" s="375"/>
    </row>
    <row r="256" spans="1:30" s="376" customFormat="1" x14ac:dyDescent="0.25">
      <c r="A256" s="2"/>
      <c r="B256" s="2"/>
      <c r="C256" s="2"/>
      <c r="D256" s="2"/>
      <c r="E256" s="2"/>
      <c r="F256" s="2"/>
      <c r="G256" s="2"/>
      <c r="H256" s="2"/>
      <c r="I256" s="2"/>
      <c r="J256" s="641"/>
      <c r="K256" s="641"/>
      <c r="L256" s="641"/>
      <c r="M256" s="641"/>
      <c r="N256" s="641"/>
      <c r="O256" s="641"/>
      <c r="P256" s="641"/>
      <c r="Q256" s="373"/>
      <c r="R256" s="373"/>
      <c r="S256" s="373"/>
      <c r="T256" s="373"/>
      <c r="U256" s="373"/>
      <c r="V256" s="373"/>
      <c r="W256" s="374"/>
      <c r="X256" s="373"/>
      <c r="Y256" s="374"/>
      <c r="Z256" s="373"/>
      <c r="AA256" s="374"/>
      <c r="AB256" s="373"/>
      <c r="AC256" s="374"/>
      <c r="AD256" s="375"/>
    </row>
    <row r="257" spans="1:30" s="376" customFormat="1" x14ac:dyDescent="0.25">
      <c r="A257" s="2"/>
      <c r="B257" s="2"/>
      <c r="C257" s="2"/>
      <c r="D257" s="2"/>
      <c r="E257" s="2"/>
      <c r="F257" s="2"/>
      <c r="G257" s="2"/>
      <c r="H257" s="2"/>
      <c r="I257" s="2"/>
      <c r="J257" s="641"/>
      <c r="K257" s="641"/>
      <c r="L257" s="641"/>
      <c r="M257" s="641"/>
      <c r="N257" s="641"/>
      <c r="O257" s="641"/>
      <c r="P257" s="641"/>
      <c r="Q257" s="373"/>
      <c r="R257" s="373"/>
      <c r="S257" s="373"/>
      <c r="T257" s="373"/>
      <c r="U257" s="373"/>
      <c r="V257" s="373"/>
      <c r="W257" s="374"/>
      <c r="X257" s="373"/>
      <c r="Y257" s="374"/>
      <c r="Z257" s="373"/>
      <c r="AA257" s="374"/>
      <c r="AB257" s="373"/>
      <c r="AC257" s="374"/>
      <c r="AD257" s="375"/>
    </row>
    <row r="258" spans="1:30" s="376" customFormat="1" x14ac:dyDescent="0.25">
      <c r="A258" s="2"/>
      <c r="B258" s="2"/>
      <c r="C258" s="2"/>
      <c r="D258" s="2"/>
      <c r="E258" s="2"/>
      <c r="F258" s="2"/>
      <c r="G258" s="2"/>
      <c r="H258" s="2"/>
      <c r="I258" s="2"/>
      <c r="J258" s="641"/>
      <c r="K258" s="641"/>
      <c r="L258" s="641"/>
      <c r="M258" s="641"/>
      <c r="N258" s="641"/>
      <c r="O258" s="641"/>
      <c r="P258" s="641"/>
      <c r="Q258" s="373"/>
      <c r="R258" s="373"/>
      <c r="S258" s="373"/>
      <c r="T258" s="373"/>
      <c r="U258" s="373"/>
      <c r="V258" s="373"/>
      <c r="W258" s="374"/>
      <c r="X258" s="373"/>
      <c r="Y258" s="374"/>
      <c r="Z258" s="373"/>
      <c r="AA258" s="374"/>
      <c r="AB258" s="373"/>
      <c r="AC258" s="374"/>
      <c r="AD258" s="375"/>
    </row>
    <row r="259" spans="1:30" s="376" customFormat="1" x14ac:dyDescent="0.25">
      <c r="A259" s="2"/>
      <c r="B259" s="2"/>
      <c r="C259" s="2"/>
      <c r="D259" s="2"/>
      <c r="E259" s="2"/>
      <c r="F259" s="2"/>
      <c r="G259" s="2"/>
      <c r="H259" s="2"/>
      <c r="I259" s="2"/>
      <c r="J259" s="641"/>
      <c r="K259" s="641"/>
      <c r="L259" s="641"/>
      <c r="M259" s="641"/>
      <c r="N259" s="641"/>
      <c r="O259" s="641"/>
      <c r="P259" s="641"/>
      <c r="Q259" s="373"/>
      <c r="R259" s="373"/>
      <c r="S259" s="373"/>
      <c r="T259" s="373"/>
      <c r="U259" s="373"/>
      <c r="V259" s="373"/>
      <c r="W259" s="374"/>
      <c r="X259" s="373"/>
      <c r="Y259" s="374"/>
      <c r="Z259" s="373"/>
      <c r="AA259" s="374"/>
      <c r="AB259" s="373"/>
      <c r="AC259" s="374"/>
      <c r="AD259" s="375"/>
    </row>
    <row r="260" spans="1:30" s="376" customFormat="1" x14ac:dyDescent="0.25">
      <c r="A260" s="2"/>
      <c r="B260" s="2"/>
      <c r="C260" s="2"/>
      <c r="D260" s="2"/>
      <c r="E260" s="2"/>
      <c r="F260" s="2"/>
      <c r="G260" s="2"/>
      <c r="H260" s="2"/>
      <c r="I260" s="2"/>
      <c r="J260" s="641"/>
      <c r="K260" s="641"/>
      <c r="L260" s="641"/>
      <c r="M260" s="641"/>
      <c r="N260" s="641"/>
      <c r="O260" s="641"/>
      <c r="P260" s="641"/>
      <c r="Q260" s="373"/>
      <c r="R260" s="373"/>
      <c r="S260" s="373"/>
      <c r="T260" s="373"/>
      <c r="U260" s="373"/>
      <c r="V260" s="373"/>
      <c r="W260" s="374"/>
      <c r="X260" s="373"/>
      <c r="Y260" s="374"/>
      <c r="Z260" s="373"/>
      <c r="AA260" s="374"/>
      <c r="AB260" s="373"/>
      <c r="AC260" s="374"/>
      <c r="AD260" s="375"/>
    </row>
    <row r="261" spans="1:30" s="376" customFormat="1" x14ac:dyDescent="0.25">
      <c r="A261" s="2"/>
      <c r="B261" s="2"/>
      <c r="C261" s="2"/>
      <c r="D261" s="2"/>
      <c r="E261" s="2"/>
      <c r="F261" s="2"/>
      <c r="G261" s="2"/>
      <c r="H261" s="2"/>
      <c r="I261" s="2"/>
      <c r="J261" s="641"/>
      <c r="K261" s="641"/>
      <c r="L261" s="641"/>
      <c r="M261" s="641"/>
      <c r="N261" s="641"/>
      <c r="O261" s="641"/>
      <c r="P261" s="641"/>
      <c r="Q261" s="373"/>
      <c r="R261" s="373"/>
      <c r="S261" s="373"/>
      <c r="T261" s="373"/>
      <c r="U261" s="373"/>
      <c r="V261" s="373"/>
      <c r="W261" s="374"/>
      <c r="X261" s="373"/>
      <c r="Y261" s="374"/>
      <c r="Z261" s="373"/>
      <c r="AA261" s="374"/>
      <c r="AB261" s="373"/>
      <c r="AC261" s="374"/>
      <c r="AD261" s="375"/>
    </row>
    <row r="262" spans="1:30" s="376" customFormat="1" x14ac:dyDescent="0.25">
      <c r="A262" s="2"/>
      <c r="B262" s="2"/>
      <c r="C262" s="2"/>
      <c r="D262" s="2"/>
      <c r="E262" s="2"/>
      <c r="F262" s="2"/>
      <c r="G262" s="2"/>
      <c r="H262" s="2"/>
      <c r="I262" s="2"/>
      <c r="J262" s="641"/>
      <c r="K262" s="641"/>
      <c r="L262" s="641"/>
      <c r="M262" s="641"/>
      <c r="N262" s="641"/>
      <c r="O262" s="641"/>
      <c r="P262" s="641"/>
      <c r="Q262" s="373"/>
      <c r="R262" s="373"/>
      <c r="S262" s="373"/>
      <c r="T262" s="373"/>
      <c r="U262" s="373"/>
      <c r="V262" s="373"/>
      <c r="W262" s="374"/>
      <c r="X262" s="373"/>
      <c r="Y262" s="374"/>
      <c r="Z262" s="373"/>
      <c r="AA262" s="374"/>
      <c r="AB262" s="373"/>
      <c r="AC262" s="374"/>
      <c r="AD262" s="375"/>
    </row>
    <row r="263" spans="1:30" s="376" customFormat="1" x14ac:dyDescent="0.25">
      <c r="A263" s="2"/>
      <c r="B263" s="2"/>
      <c r="C263" s="2"/>
      <c r="D263" s="2"/>
      <c r="E263" s="2"/>
      <c r="F263" s="2"/>
      <c r="G263" s="2"/>
      <c r="H263" s="2"/>
      <c r="I263" s="2"/>
      <c r="J263" s="641"/>
      <c r="K263" s="641"/>
      <c r="L263" s="641"/>
      <c r="M263" s="641"/>
      <c r="N263" s="641"/>
      <c r="O263" s="641"/>
      <c r="P263" s="641"/>
      <c r="Q263" s="373"/>
      <c r="R263" s="373"/>
      <c r="S263" s="373"/>
      <c r="T263" s="373"/>
      <c r="U263" s="373"/>
      <c r="V263" s="373"/>
      <c r="W263" s="374"/>
      <c r="X263" s="373"/>
      <c r="Y263" s="374"/>
      <c r="Z263" s="373"/>
      <c r="AA263" s="374"/>
      <c r="AB263" s="373"/>
      <c r="AC263" s="374"/>
      <c r="AD263" s="375"/>
    </row>
    <row r="264" spans="1:30" s="376" customFormat="1" x14ac:dyDescent="0.25">
      <c r="A264" s="2"/>
      <c r="B264" s="2"/>
      <c r="C264" s="2"/>
      <c r="D264" s="2"/>
      <c r="E264" s="2"/>
      <c r="F264" s="2"/>
      <c r="G264" s="2"/>
      <c r="H264" s="2"/>
      <c r="I264" s="2"/>
      <c r="J264" s="641"/>
      <c r="K264" s="641"/>
      <c r="L264" s="641"/>
      <c r="M264" s="641"/>
      <c r="N264" s="641"/>
      <c r="O264" s="641"/>
      <c r="P264" s="641"/>
      <c r="Q264" s="373"/>
      <c r="R264" s="373"/>
      <c r="S264" s="373"/>
      <c r="T264" s="373"/>
      <c r="U264" s="373"/>
      <c r="V264" s="373"/>
      <c r="W264" s="374"/>
      <c r="X264" s="373"/>
      <c r="Y264" s="374"/>
      <c r="Z264" s="373"/>
      <c r="AA264" s="374"/>
      <c r="AB264" s="373"/>
      <c r="AC264" s="374"/>
      <c r="AD264" s="375"/>
    </row>
    <row r="265" spans="1:30" s="376" customFormat="1" x14ac:dyDescent="0.25">
      <c r="A265" s="2"/>
      <c r="B265" s="2"/>
      <c r="C265" s="2"/>
      <c r="D265" s="2"/>
      <c r="E265" s="2"/>
      <c r="F265" s="2"/>
      <c r="G265" s="2"/>
      <c r="H265" s="2"/>
      <c r="I265" s="2"/>
      <c r="J265" s="641"/>
      <c r="K265" s="641"/>
      <c r="L265" s="641"/>
      <c r="M265" s="641"/>
      <c r="N265" s="641"/>
      <c r="O265" s="641"/>
      <c r="P265" s="641"/>
      <c r="Q265" s="373"/>
      <c r="R265" s="373"/>
      <c r="S265" s="373"/>
      <c r="T265" s="373"/>
      <c r="U265" s="373"/>
      <c r="V265" s="373"/>
      <c r="W265" s="374"/>
      <c r="X265" s="373"/>
      <c r="Y265" s="374"/>
      <c r="Z265" s="373"/>
      <c r="AA265" s="374"/>
      <c r="AB265" s="373"/>
      <c r="AC265" s="374"/>
      <c r="AD265" s="375"/>
    </row>
    <row r="266" spans="1:30" s="376" customFormat="1" x14ac:dyDescent="0.25">
      <c r="A266" s="2"/>
      <c r="B266" s="2"/>
      <c r="C266" s="2"/>
      <c r="D266" s="2"/>
      <c r="E266" s="2"/>
      <c r="F266" s="2"/>
      <c r="G266" s="2"/>
      <c r="H266" s="2"/>
      <c r="I266" s="2"/>
      <c r="J266" s="641"/>
      <c r="K266" s="641"/>
      <c r="L266" s="641"/>
      <c r="M266" s="641"/>
      <c r="N266" s="641"/>
      <c r="O266" s="641"/>
      <c r="P266" s="641"/>
      <c r="Q266" s="373"/>
      <c r="R266" s="373"/>
      <c r="S266" s="373"/>
      <c r="T266" s="373"/>
      <c r="U266" s="373"/>
      <c r="V266" s="373"/>
      <c r="W266" s="374"/>
      <c r="X266" s="373"/>
      <c r="Y266" s="374"/>
      <c r="Z266" s="373"/>
      <c r="AA266" s="374"/>
      <c r="AB266" s="373"/>
      <c r="AC266" s="374"/>
      <c r="AD266" s="375"/>
    </row>
    <row r="267" spans="1:30" s="376" customFormat="1" x14ac:dyDescent="0.25">
      <c r="A267" s="2"/>
      <c r="B267" s="2"/>
      <c r="C267" s="2"/>
      <c r="D267" s="2"/>
      <c r="E267" s="2"/>
      <c r="F267" s="2"/>
      <c r="G267" s="2"/>
      <c r="H267" s="2"/>
      <c r="I267" s="2"/>
      <c r="J267" s="641"/>
      <c r="K267" s="641"/>
      <c r="L267" s="641"/>
      <c r="M267" s="641"/>
      <c r="N267" s="641"/>
      <c r="O267" s="641"/>
      <c r="P267" s="641"/>
      <c r="Q267" s="373"/>
      <c r="R267" s="373"/>
      <c r="S267" s="373"/>
      <c r="T267" s="373"/>
      <c r="U267" s="373"/>
      <c r="V267" s="373"/>
      <c r="W267" s="374"/>
      <c r="X267" s="373"/>
      <c r="Y267" s="374"/>
      <c r="Z267" s="373"/>
      <c r="AA267" s="374"/>
      <c r="AB267" s="373"/>
      <c r="AC267" s="374"/>
      <c r="AD267" s="375"/>
    </row>
    <row r="268" spans="1:30" s="376" customFormat="1" x14ac:dyDescent="0.25">
      <c r="A268" s="2"/>
      <c r="B268" s="2"/>
      <c r="C268" s="2"/>
      <c r="D268" s="2"/>
      <c r="E268" s="2"/>
      <c r="F268" s="2"/>
      <c r="G268" s="2"/>
      <c r="H268" s="2"/>
      <c r="I268" s="2"/>
      <c r="J268" s="641"/>
      <c r="K268" s="641"/>
      <c r="L268" s="641"/>
      <c r="M268" s="641"/>
      <c r="N268" s="641"/>
      <c r="O268" s="641"/>
      <c r="P268" s="641"/>
      <c r="Q268" s="373"/>
      <c r="R268" s="373"/>
      <c r="S268" s="373"/>
      <c r="T268" s="373"/>
      <c r="U268" s="373"/>
      <c r="V268" s="373"/>
      <c r="W268" s="374"/>
      <c r="X268" s="373"/>
      <c r="Y268" s="374"/>
      <c r="Z268" s="373"/>
      <c r="AA268" s="374"/>
      <c r="AB268" s="373"/>
      <c r="AC268" s="374"/>
      <c r="AD268" s="375"/>
    </row>
    <row r="269" spans="1:30" s="376" customFormat="1" x14ac:dyDescent="0.25">
      <c r="A269" s="2"/>
      <c r="B269" s="2"/>
      <c r="C269" s="2"/>
      <c r="D269" s="2"/>
      <c r="E269" s="2"/>
      <c r="F269" s="2"/>
      <c r="G269" s="2"/>
      <c r="H269" s="2"/>
      <c r="I269" s="2"/>
      <c r="J269" s="641"/>
      <c r="K269" s="641"/>
      <c r="L269" s="641"/>
      <c r="M269" s="641"/>
      <c r="N269" s="641"/>
      <c r="O269" s="641"/>
      <c r="P269" s="641"/>
      <c r="Q269" s="373"/>
      <c r="R269" s="373"/>
      <c r="S269" s="373"/>
      <c r="T269" s="373"/>
      <c r="U269" s="373"/>
      <c r="V269" s="373"/>
      <c r="W269" s="374"/>
      <c r="X269" s="373"/>
      <c r="Y269" s="374"/>
      <c r="Z269" s="373"/>
      <c r="AA269" s="374"/>
      <c r="AB269" s="373"/>
      <c r="AC269" s="374"/>
      <c r="AD269" s="375"/>
    </row>
    <row r="270" spans="1:30" s="376" customFormat="1" x14ac:dyDescent="0.25">
      <c r="A270" s="2"/>
      <c r="B270" s="2"/>
      <c r="C270" s="2"/>
      <c r="D270" s="2"/>
      <c r="E270" s="2"/>
      <c r="F270" s="2"/>
      <c r="G270" s="2"/>
      <c r="H270" s="2"/>
      <c r="I270" s="2"/>
      <c r="J270" s="641"/>
      <c r="K270" s="641"/>
      <c r="L270" s="641"/>
      <c r="M270" s="641"/>
      <c r="N270" s="641"/>
      <c r="O270" s="641"/>
      <c r="P270" s="641"/>
      <c r="Q270" s="373"/>
      <c r="R270" s="373"/>
      <c r="S270" s="373"/>
      <c r="T270" s="373"/>
      <c r="U270" s="373"/>
      <c r="V270" s="373"/>
      <c r="W270" s="374"/>
      <c r="X270" s="373"/>
      <c r="Y270" s="374"/>
      <c r="Z270" s="373"/>
      <c r="AA270" s="374"/>
      <c r="AB270" s="373"/>
      <c r="AC270" s="374"/>
      <c r="AD270" s="375"/>
    </row>
    <row r="271" spans="1:30" s="376" customFormat="1" x14ac:dyDescent="0.25">
      <c r="A271" s="2"/>
      <c r="B271" s="2"/>
      <c r="C271" s="2"/>
      <c r="D271" s="2"/>
      <c r="E271" s="2"/>
      <c r="F271" s="2"/>
      <c r="G271" s="2"/>
      <c r="H271" s="2"/>
      <c r="I271" s="2"/>
      <c r="J271" s="641"/>
      <c r="K271" s="641"/>
      <c r="L271" s="641"/>
      <c r="M271" s="641"/>
      <c r="N271" s="641"/>
      <c r="O271" s="641"/>
      <c r="P271" s="641"/>
      <c r="Q271" s="373"/>
      <c r="R271" s="373"/>
      <c r="S271" s="373"/>
      <c r="T271" s="373"/>
      <c r="U271" s="373"/>
      <c r="V271" s="373"/>
      <c r="W271" s="374"/>
      <c r="X271" s="373"/>
      <c r="Y271" s="374"/>
      <c r="Z271" s="373"/>
      <c r="AA271" s="374"/>
      <c r="AB271" s="373"/>
      <c r="AC271" s="374"/>
      <c r="AD271" s="375"/>
    </row>
    <row r="272" spans="1:30" s="376" customFormat="1" x14ac:dyDescent="0.25">
      <c r="A272" s="2"/>
      <c r="B272" s="2"/>
      <c r="C272" s="2"/>
      <c r="D272" s="2"/>
      <c r="E272" s="2"/>
      <c r="F272" s="2"/>
      <c r="G272" s="2"/>
      <c r="H272" s="2"/>
      <c r="I272" s="2"/>
      <c r="J272" s="641"/>
      <c r="K272" s="641"/>
      <c r="L272" s="641"/>
      <c r="M272" s="641"/>
      <c r="N272" s="641"/>
      <c r="O272" s="641"/>
      <c r="P272" s="641"/>
      <c r="Q272" s="373"/>
      <c r="R272" s="373"/>
      <c r="S272" s="373"/>
      <c r="T272" s="373"/>
      <c r="U272" s="373"/>
      <c r="V272" s="373"/>
      <c r="W272" s="374"/>
      <c r="X272" s="373"/>
      <c r="Y272" s="374"/>
      <c r="Z272" s="373"/>
      <c r="AA272" s="374"/>
      <c r="AB272" s="373"/>
      <c r="AC272" s="374"/>
      <c r="AD272" s="375"/>
    </row>
    <row r="273" spans="1:30" s="376" customFormat="1" x14ac:dyDescent="0.25">
      <c r="A273" s="2"/>
      <c r="B273" s="2"/>
      <c r="C273" s="2"/>
      <c r="D273" s="2"/>
      <c r="E273" s="2"/>
      <c r="F273" s="2"/>
      <c r="G273" s="2"/>
      <c r="H273" s="2"/>
      <c r="I273" s="2"/>
      <c r="J273" s="641"/>
      <c r="K273" s="641"/>
      <c r="L273" s="641"/>
      <c r="M273" s="641"/>
      <c r="N273" s="641"/>
      <c r="O273" s="641"/>
      <c r="P273" s="641"/>
      <c r="Q273" s="373"/>
      <c r="R273" s="373"/>
      <c r="S273" s="373"/>
      <c r="T273" s="373"/>
      <c r="U273" s="373"/>
      <c r="V273" s="373"/>
      <c r="W273" s="374"/>
      <c r="X273" s="373"/>
      <c r="Y273" s="374"/>
      <c r="Z273" s="373"/>
      <c r="AA273" s="374"/>
      <c r="AB273" s="373"/>
      <c r="AC273" s="374"/>
      <c r="AD273" s="375"/>
    </row>
    <row r="274" spans="1:30" s="376" customFormat="1" x14ac:dyDescent="0.25">
      <c r="A274" s="2"/>
      <c r="B274" s="2"/>
      <c r="C274" s="2"/>
      <c r="D274" s="2"/>
      <c r="E274" s="2"/>
      <c r="F274" s="2"/>
      <c r="G274" s="2"/>
      <c r="H274" s="2"/>
      <c r="I274" s="2"/>
      <c r="J274" s="641"/>
      <c r="K274" s="641"/>
      <c r="L274" s="641"/>
      <c r="M274" s="641"/>
      <c r="N274" s="641"/>
      <c r="O274" s="641"/>
      <c r="P274" s="641"/>
      <c r="Q274" s="373"/>
      <c r="R274" s="373"/>
      <c r="S274" s="373"/>
      <c r="T274" s="373"/>
      <c r="U274" s="373"/>
      <c r="V274" s="373"/>
      <c r="W274" s="374"/>
      <c r="X274" s="373"/>
      <c r="Y274" s="374"/>
      <c r="Z274" s="373"/>
      <c r="AA274" s="374"/>
      <c r="AB274" s="373"/>
      <c r="AC274" s="374"/>
      <c r="AD274" s="375"/>
    </row>
    <row r="275" spans="1:30" s="376" customFormat="1" x14ac:dyDescent="0.25">
      <c r="A275" s="2"/>
      <c r="B275" s="2"/>
      <c r="C275" s="2"/>
      <c r="D275" s="2"/>
      <c r="E275" s="2"/>
      <c r="F275" s="2"/>
      <c r="G275" s="2"/>
      <c r="H275" s="2"/>
      <c r="I275" s="2"/>
      <c r="J275" s="641"/>
      <c r="K275" s="641"/>
      <c r="L275" s="641"/>
      <c r="M275" s="641"/>
      <c r="N275" s="641"/>
      <c r="O275" s="641"/>
      <c r="P275" s="641"/>
      <c r="Q275" s="373"/>
      <c r="R275" s="373"/>
      <c r="S275" s="373"/>
      <c r="T275" s="373"/>
      <c r="U275" s="373"/>
      <c r="V275" s="373"/>
      <c r="W275" s="374"/>
      <c r="X275" s="373"/>
      <c r="Y275" s="374"/>
      <c r="Z275" s="373"/>
      <c r="AA275" s="374"/>
      <c r="AB275" s="373"/>
      <c r="AC275" s="374"/>
      <c r="AD275" s="375"/>
    </row>
    <row r="276" spans="1:30" s="376" customFormat="1" x14ac:dyDescent="0.25">
      <c r="A276" s="2"/>
      <c r="B276" s="2"/>
      <c r="C276" s="2"/>
      <c r="D276" s="2"/>
      <c r="E276" s="2"/>
      <c r="F276" s="2"/>
      <c r="G276" s="2"/>
      <c r="H276" s="2"/>
      <c r="I276" s="2"/>
      <c r="J276" s="641"/>
      <c r="K276" s="641"/>
      <c r="L276" s="641"/>
      <c r="M276" s="641"/>
      <c r="N276" s="641"/>
      <c r="O276" s="641"/>
      <c r="P276" s="641"/>
      <c r="Q276" s="373"/>
      <c r="R276" s="373"/>
      <c r="S276" s="373"/>
      <c r="T276" s="373"/>
      <c r="U276" s="373"/>
      <c r="V276" s="373"/>
      <c r="W276" s="374"/>
      <c r="X276" s="373"/>
      <c r="Y276" s="374"/>
      <c r="Z276" s="373"/>
      <c r="AA276" s="374"/>
      <c r="AB276" s="373"/>
      <c r="AC276" s="374"/>
      <c r="AD276" s="375"/>
    </row>
    <row r="277" spans="1:30" s="376" customFormat="1" x14ac:dyDescent="0.25">
      <c r="A277" s="2"/>
      <c r="B277" s="2"/>
      <c r="C277" s="2"/>
      <c r="D277" s="2"/>
      <c r="E277" s="2"/>
      <c r="F277" s="2"/>
      <c r="G277" s="2"/>
      <c r="H277" s="2"/>
      <c r="I277" s="2"/>
      <c r="J277" s="641"/>
      <c r="K277" s="641"/>
      <c r="L277" s="641"/>
      <c r="M277" s="641"/>
      <c r="N277" s="641"/>
      <c r="O277" s="641"/>
      <c r="P277" s="641"/>
      <c r="Q277" s="373"/>
      <c r="R277" s="373"/>
      <c r="S277" s="373"/>
      <c r="T277" s="373"/>
      <c r="U277" s="373"/>
      <c r="V277" s="373"/>
      <c r="W277" s="374"/>
      <c r="X277" s="373"/>
      <c r="Y277" s="374"/>
      <c r="Z277" s="373"/>
      <c r="AA277" s="374"/>
      <c r="AB277" s="373"/>
      <c r="AC277" s="374"/>
      <c r="AD277" s="375"/>
    </row>
    <row r="278" spans="1:30" s="376" customFormat="1" x14ac:dyDescent="0.25">
      <c r="A278" s="2"/>
      <c r="B278" s="2"/>
      <c r="C278" s="2"/>
      <c r="D278" s="2"/>
      <c r="E278" s="2"/>
      <c r="F278" s="2"/>
      <c r="G278" s="2"/>
      <c r="H278" s="2"/>
      <c r="I278" s="2"/>
      <c r="J278" s="641"/>
      <c r="K278" s="641"/>
      <c r="L278" s="641"/>
      <c r="M278" s="641"/>
      <c r="N278" s="641"/>
      <c r="O278" s="641"/>
      <c r="P278" s="641"/>
      <c r="Q278" s="373"/>
      <c r="R278" s="373"/>
      <c r="S278" s="373"/>
      <c r="T278" s="373"/>
      <c r="U278" s="373"/>
      <c r="V278" s="373"/>
      <c r="W278" s="374"/>
      <c r="X278" s="373"/>
      <c r="Y278" s="374"/>
      <c r="Z278" s="373"/>
      <c r="AA278" s="374"/>
      <c r="AB278" s="373"/>
      <c r="AC278" s="374"/>
      <c r="AD278" s="375"/>
    </row>
    <row r="279" spans="1:30" s="376" customFormat="1" x14ac:dyDescent="0.25">
      <c r="A279" s="2"/>
      <c r="B279" s="2"/>
      <c r="C279" s="2"/>
      <c r="D279" s="2"/>
      <c r="E279" s="2"/>
      <c r="F279" s="2"/>
      <c r="G279" s="2"/>
      <c r="H279" s="2"/>
      <c r="I279" s="2"/>
      <c r="J279" s="641"/>
      <c r="K279" s="641"/>
      <c r="L279" s="641"/>
      <c r="M279" s="641"/>
      <c r="N279" s="641"/>
      <c r="O279" s="641"/>
      <c r="P279" s="641"/>
      <c r="Q279" s="373"/>
      <c r="R279" s="373"/>
      <c r="S279" s="373"/>
      <c r="T279" s="373"/>
      <c r="U279" s="373"/>
      <c r="V279" s="373"/>
      <c r="W279" s="374"/>
      <c r="X279" s="373"/>
      <c r="Y279" s="374"/>
      <c r="Z279" s="373"/>
      <c r="AA279" s="374"/>
      <c r="AB279" s="373"/>
      <c r="AC279" s="374"/>
      <c r="AD279" s="375"/>
    </row>
    <row r="280" spans="1:30" s="376" customFormat="1" x14ac:dyDescent="0.25">
      <c r="A280" s="2"/>
      <c r="B280" s="2"/>
      <c r="C280" s="2"/>
      <c r="D280" s="2"/>
      <c r="E280" s="2"/>
      <c r="F280" s="2"/>
      <c r="G280" s="2"/>
      <c r="H280" s="2"/>
      <c r="I280" s="2"/>
      <c r="J280" s="641"/>
      <c r="K280" s="641"/>
      <c r="L280" s="641"/>
      <c r="M280" s="641"/>
      <c r="N280" s="641"/>
      <c r="O280" s="641"/>
      <c r="P280" s="641"/>
      <c r="Q280" s="373"/>
      <c r="R280" s="373"/>
      <c r="S280" s="373"/>
      <c r="T280" s="373"/>
      <c r="U280" s="373"/>
      <c r="V280" s="373"/>
      <c r="W280" s="374"/>
      <c r="X280" s="373"/>
      <c r="Y280" s="374"/>
      <c r="Z280" s="373"/>
      <c r="AA280" s="374"/>
      <c r="AB280" s="373"/>
      <c r="AC280" s="374"/>
      <c r="AD280" s="375"/>
    </row>
    <row r="281" spans="1:30" s="376" customFormat="1" x14ac:dyDescent="0.25">
      <c r="A281" s="2"/>
      <c r="B281" s="2"/>
      <c r="C281" s="2"/>
      <c r="D281" s="2"/>
      <c r="E281" s="2"/>
      <c r="F281" s="2"/>
      <c r="G281" s="2"/>
      <c r="H281" s="2"/>
      <c r="I281" s="2"/>
      <c r="J281" s="641"/>
      <c r="K281" s="641"/>
      <c r="L281" s="641"/>
      <c r="M281" s="641"/>
      <c r="N281" s="641"/>
      <c r="O281" s="641"/>
      <c r="P281" s="641"/>
      <c r="Q281" s="373"/>
      <c r="R281" s="373"/>
      <c r="S281" s="373"/>
      <c r="T281" s="373"/>
      <c r="U281" s="373"/>
      <c r="V281" s="373"/>
      <c r="W281" s="374"/>
      <c r="X281" s="373"/>
      <c r="Y281" s="374"/>
      <c r="Z281" s="373"/>
      <c r="AA281" s="374"/>
      <c r="AB281" s="373"/>
      <c r="AC281" s="374"/>
      <c r="AD281" s="375"/>
    </row>
    <row r="282" spans="1:30" s="376" customFormat="1" x14ac:dyDescent="0.25">
      <c r="A282" s="2"/>
      <c r="B282" s="2"/>
      <c r="C282" s="2"/>
      <c r="D282" s="2"/>
      <c r="E282" s="2"/>
      <c r="F282" s="2"/>
      <c r="G282" s="2"/>
      <c r="H282" s="2"/>
      <c r="I282" s="2"/>
      <c r="J282" s="641"/>
      <c r="K282" s="641"/>
      <c r="L282" s="641"/>
      <c r="M282" s="641"/>
      <c r="N282" s="641"/>
      <c r="O282" s="641"/>
      <c r="P282" s="641"/>
      <c r="Q282" s="373"/>
      <c r="R282" s="373"/>
      <c r="S282" s="373"/>
      <c r="T282" s="373"/>
      <c r="U282" s="373"/>
      <c r="V282" s="373"/>
      <c r="W282" s="374"/>
      <c r="X282" s="373"/>
      <c r="Y282" s="374"/>
      <c r="Z282" s="373"/>
      <c r="AA282" s="374"/>
      <c r="AB282" s="373"/>
      <c r="AC282" s="374"/>
      <c r="AD282" s="375"/>
    </row>
    <row r="283" spans="1:30" s="376" customFormat="1" x14ac:dyDescent="0.25">
      <c r="A283" s="2"/>
      <c r="B283" s="2"/>
      <c r="C283" s="2"/>
      <c r="D283" s="2"/>
      <c r="E283" s="2"/>
      <c r="F283" s="2"/>
      <c r="G283" s="2"/>
      <c r="H283" s="2"/>
      <c r="I283" s="2"/>
      <c r="J283" s="641"/>
      <c r="K283" s="641"/>
      <c r="L283" s="641"/>
      <c r="M283" s="641"/>
      <c r="N283" s="641"/>
      <c r="O283" s="641"/>
      <c r="P283" s="641"/>
      <c r="Q283" s="373"/>
      <c r="R283" s="373"/>
      <c r="S283" s="373"/>
      <c r="T283" s="373"/>
      <c r="U283" s="373"/>
      <c r="V283" s="373"/>
      <c r="W283" s="374"/>
      <c r="X283" s="373"/>
      <c r="Y283" s="374"/>
      <c r="Z283" s="373"/>
      <c r="AA283" s="374"/>
      <c r="AB283" s="373"/>
      <c r="AC283" s="374"/>
      <c r="AD283" s="375"/>
    </row>
    <row r="284" spans="1:30" s="376" customFormat="1" x14ac:dyDescent="0.25">
      <c r="A284" s="2"/>
      <c r="B284" s="2"/>
      <c r="C284" s="2"/>
      <c r="D284" s="2"/>
      <c r="E284" s="2"/>
      <c r="F284" s="2"/>
      <c r="G284" s="2"/>
      <c r="H284" s="2"/>
      <c r="I284" s="2"/>
      <c r="J284" s="641"/>
      <c r="K284" s="641"/>
      <c r="L284" s="641"/>
      <c r="M284" s="641"/>
      <c r="N284" s="641"/>
      <c r="O284" s="641"/>
      <c r="P284" s="641"/>
      <c r="Q284" s="373"/>
      <c r="R284" s="373"/>
      <c r="S284" s="373"/>
      <c r="T284" s="373"/>
      <c r="U284" s="373"/>
      <c r="V284" s="373"/>
      <c r="W284" s="374"/>
      <c r="X284" s="373"/>
      <c r="Y284" s="374"/>
      <c r="Z284" s="373"/>
      <c r="AA284" s="374"/>
      <c r="AB284" s="373"/>
      <c r="AC284" s="374"/>
      <c r="AD284" s="375"/>
    </row>
    <row r="285" spans="1:30" s="376" customFormat="1" x14ac:dyDescent="0.25">
      <c r="A285" s="2"/>
      <c r="B285" s="2"/>
      <c r="C285" s="2"/>
      <c r="D285" s="2"/>
      <c r="E285" s="2"/>
      <c r="F285" s="2"/>
      <c r="G285" s="2"/>
      <c r="H285" s="2"/>
      <c r="I285" s="2"/>
      <c r="J285" s="641"/>
      <c r="K285" s="641"/>
      <c r="L285" s="641"/>
      <c r="M285" s="641"/>
      <c r="N285" s="641"/>
      <c r="O285" s="641"/>
      <c r="P285" s="641"/>
      <c r="Q285" s="373"/>
      <c r="R285" s="373"/>
      <c r="S285" s="373"/>
      <c r="T285" s="373"/>
      <c r="U285" s="373"/>
      <c r="V285" s="373"/>
      <c r="W285" s="374"/>
      <c r="X285" s="373"/>
      <c r="Y285" s="374"/>
      <c r="Z285" s="373"/>
      <c r="AA285" s="374"/>
      <c r="AB285" s="373"/>
      <c r="AC285" s="374"/>
      <c r="AD285" s="375"/>
    </row>
    <row r="286" spans="1:30" s="376" customFormat="1" x14ac:dyDescent="0.25">
      <c r="A286" s="2"/>
      <c r="B286" s="2"/>
      <c r="C286" s="2"/>
      <c r="D286" s="2"/>
      <c r="E286" s="2"/>
      <c r="F286" s="2"/>
      <c r="G286" s="2"/>
      <c r="H286" s="2"/>
      <c r="I286" s="2"/>
      <c r="J286" s="641"/>
      <c r="K286" s="641"/>
      <c r="L286" s="641"/>
      <c r="M286" s="641"/>
      <c r="N286" s="641"/>
      <c r="O286" s="641"/>
      <c r="P286" s="641"/>
      <c r="Q286" s="373"/>
      <c r="R286" s="373"/>
      <c r="S286" s="373"/>
      <c r="T286" s="373"/>
      <c r="U286" s="373"/>
      <c r="V286" s="373"/>
      <c r="W286" s="374"/>
      <c r="X286" s="373"/>
      <c r="Y286" s="374"/>
      <c r="Z286" s="373"/>
      <c r="AA286" s="374"/>
      <c r="AB286" s="373"/>
      <c r="AC286" s="374"/>
      <c r="AD286" s="375"/>
    </row>
    <row r="287" spans="1:30" s="376" customFormat="1" x14ac:dyDescent="0.25">
      <c r="A287" s="2"/>
      <c r="B287" s="2"/>
      <c r="C287" s="2"/>
      <c r="D287" s="2"/>
      <c r="E287" s="2"/>
      <c r="F287" s="2"/>
      <c r="G287" s="2"/>
      <c r="H287" s="2"/>
      <c r="I287" s="2"/>
      <c r="J287" s="641"/>
      <c r="K287" s="641"/>
      <c r="L287" s="641"/>
      <c r="M287" s="641"/>
      <c r="N287" s="641"/>
      <c r="O287" s="641"/>
      <c r="P287" s="641"/>
      <c r="Q287" s="373"/>
      <c r="R287" s="373"/>
      <c r="S287" s="373"/>
      <c r="T287" s="373"/>
      <c r="U287" s="373"/>
      <c r="V287" s="373"/>
      <c r="W287" s="374"/>
      <c r="X287" s="373"/>
      <c r="Y287" s="374"/>
      <c r="Z287" s="373"/>
      <c r="AA287" s="374"/>
      <c r="AB287" s="373"/>
      <c r="AC287" s="374"/>
      <c r="AD287" s="375"/>
    </row>
    <row r="288" spans="1:30" s="376" customFormat="1" x14ac:dyDescent="0.25">
      <c r="A288" s="2"/>
      <c r="B288" s="2"/>
      <c r="C288" s="2"/>
      <c r="D288" s="2"/>
      <c r="E288" s="2"/>
      <c r="F288" s="2"/>
      <c r="G288" s="2"/>
      <c r="H288" s="2"/>
      <c r="I288" s="2"/>
      <c r="J288" s="641"/>
      <c r="K288" s="641"/>
      <c r="L288" s="641"/>
      <c r="M288" s="641"/>
      <c r="N288" s="641"/>
      <c r="O288" s="641"/>
      <c r="P288" s="641"/>
      <c r="Q288" s="373"/>
      <c r="R288" s="373"/>
      <c r="S288" s="373"/>
      <c r="T288" s="373"/>
      <c r="U288" s="373"/>
      <c r="V288" s="373"/>
      <c r="W288" s="374"/>
      <c r="X288" s="373"/>
      <c r="Y288" s="374"/>
      <c r="Z288" s="373"/>
      <c r="AA288" s="374"/>
      <c r="AB288" s="373"/>
      <c r="AC288" s="374"/>
      <c r="AD288" s="375"/>
    </row>
    <row r="289" spans="1:30" s="376" customFormat="1" x14ac:dyDescent="0.25">
      <c r="A289" s="2"/>
      <c r="B289" s="2"/>
      <c r="C289" s="2"/>
      <c r="D289" s="2"/>
      <c r="E289" s="2"/>
      <c r="F289" s="2"/>
      <c r="G289" s="2"/>
      <c r="H289" s="2"/>
      <c r="I289" s="2"/>
      <c r="J289" s="641"/>
      <c r="K289" s="641"/>
      <c r="L289" s="641"/>
      <c r="M289" s="641"/>
      <c r="N289" s="641"/>
      <c r="O289" s="641"/>
      <c r="P289" s="641"/>
      <c r="Q289" s="373"/>
      <c r="R289" s="373"/>
      <c r="S289" s="373"/>
      <c r="T289" s="373"/>
      <c r="U289" s="373"/>
      <c r="V289" s="373"/>
      <c r="W289" s="374"/>
      <c r="X289" s="373"/>
      <c r="Y289" s="374"/>
      <c r="Z289" s="373"/>
      <c r="AA289" s="374"/>
      <c r="AB289" s="373"/>
      <c r="AC289" s="374"/>
      <c r="AD289" s="375"/>
    </row>
    <row r="290" spans="1:30" s="376" customFormat="1" x14ac:dyDescent="0.25">
      <c r="A290" s="2"/>
      <c r="B290" s="2"/>
      <c r="C290" s="2"/>
      <c r="D290" s="2"/>
      <c r="E290" s="2"/>
      <c r="F290" s="2"/>
      <c r="G290" s="2"/>
      <c r="H290" s="2"/>
      <c r="I290" s="2"/>
      <c r="J290" s="641"/>
      <c r="K290" s="641"/>
      <c r="L290" s="641"/>
      <c r="M290" s="641"/>
      <c r="N290" s="641"/>
      <c r="O290" s="641"/>
      <c r="P290" s="641"/>
      <c r="Q290" s="373"/>
      <c r="R290" s="373"/>
      <c r="S290" s="373"/>
      <c r="T290" s="373"/>
      <c r="U290" s="373"/>
      <c r="V290" s="373"/>
      <c r="W290" s="374"/>
      <c r="X290" s="373"/>
      <c r="Y290" s="374"/>
      <c r="Z290" s="373"/>
      <c r="AA290" s="374"/>
      <c r="AB290" s="373"/>
      <c r="AC290" s="374"/>
      <c r="AD290" s="375"/>
    </row>
    <row r="291" spans="1:30" s="376" customFormat="1" x14ac:dyDescent="0.25">
      <c r="A291" s="2"/>
      <c r="B291" s="2"/>
      <c r="C291" s="2"/>
      <c r="D291" s="2"/>
      <c r="E291" s="2"/>
      <c r="F291" s="2"/>
      <c r="G291" s="2"/>
      <c r="H291" s="2"/>
      <c r="I291" s="2"/>
      <c r="J291" s="641"/>
      <c r="K291" s="641"/>
      <c r="L291" s="641"/>
      <c r="M291" s="641"/>
      <c r="N291" s="641"/>
      <c r="O291" s="641"/>
      <c r="P291" s="641"/>
      <c r="Q291" s="373"/>
      <c r="R291" s="373"/>
      <c r="S291" s="373"/>
      <c r="T291" s="373"/>
      <c r="U291" s="373"/>
      <c r="V291" s="373"/>
      <c r="W291" s="374"/>
      <c r="X291" s="373"/>
      <c r="Y291" s="374"/>
      <c r="Z291" s="373"/>
      <c r="AA291" s="374"/>
      <c r="AB291" s="373"/>
      <c r="AC291" s="374"/>
      <c r="AD291" s="375"/>
    </row>
    <row r="292" spans="1:30" s="376" customFormat="1" x14ac:dyDescent="0.25">
      <c r="A292" s="2"/>
      <c r="B292" s="2"/>
      <c r="C292" s="2"/>
      <c r="D292" s="2"/>
      <c r="E292" s="2"/>
      <c r="F292" s="2"/>
      <c r="G292" s="2"/>
      <c r="H292" s="2"/>
      <c r="I292" s="2"/>
      <c r="J292" s="641"/>
      <c r="K292" s="641"/>
      <c r="L292" s="641"/>
      <c r="M292" s="641"/>
      <c r="N292" s="641"/>
      <c r="O292" s="641"/>
      <c r="P292" s="641"/>
      <c r="Q292" s="373"/>
      <c r="R292" s="373"/>
      <c r="S292" s="373"/>
      <c r="T292" s="373"/>
      <c r="U292" s="373"/>
      <c r="V292" s="373"/>
      <c r="W292" s="374"/>
      <c r="X292" s="373"/>
      <c r="Y292" s="374"/>
      <c r="Z292" s="373"/>
      <c r="AA292" s="374"/>
      <c r="AB292" s="373"/>
      <c r="AC292" s="374"/>
      <c r="AD292" s="375"/>
    </row>
    <row r="293" spans="1:30" s="376" customFormat="1" x14ac:dyDescent="0.25">
      <c r="A293" s="2"/>
      <c r="B293" s="2"/>
      <c r="C293" s="2"/>
      <c r="D293" s="2"/>
      <c r="E293" s="2"/>
      <c r="F293" s="2"/>
      <c r="G293" s="2"/>
      <c r="H293" s="2"/>
      <c r="I293" s="2"/>
      <c r="J293" s="641"/>
      <c r="K293" s="641"/>
      <c r="L293" s="641"/>
      <c r="M293" s="641"/>
      <c r="N293" s="641"/>
      <c r="O293" s="641"/>
      <c r="P293" s="641"/>
      <c r="Q293" s="373"/>
      <c r="R293" s="373"/>
      <c r="S293" s="373"/>
      <c r="T293" s="373"/>
      <c r="U293" s="373"/>
      <c r="V293" s="373"/>
      <c r="W293" s="374"/>
      <c r="X293" s="373"/>
      <c r="Y293" s="374"/>
      <c r="Z293" s="373"/>
      <c r="AA293" s="374"/>
      <c r="AB293" s="373"/>
      <c r="AC293" s="374"/>
      <c r="AD293" s="375"/>
    </row>
    <row r="294" spans="1:30" s="376" customFormat="1" x14ac:dyDescent="0.25">
      <c r="A294" s="2"/>
      <c r="B294" s="2"/>
      <c r="C294" s="2"/>
      <c r="D294" s="2"/>
      <c r="E294" s="2"/>
      <c r="F294" s="2"/>
      <c r="G294" s="2"/>
      <c r="H294" s="2"/>
      <c r="I294" s="2"/>
      <c r="J294" s="641"/>
      <c r="K294" s="641"/>
      <c r="L294" s="641"/>
      <c r="M294" s="641"/>
      <c r="N294" s="641"/>
      <c r="O294" s="641"/>
      <c r="P294" s="641"/>
      <c r="Q294" s="373"/>
      <c r="R294" s="373"/>
      <c r="S294" s="373"/>
      <c r="T294" s="373"/>
      <c r="U294" s="373"/>
      <c r="V294" s="373"/>
      <c r="W294" s="374"/>
      <c r="X294" s="373"/>
      <c r="Y294" s="374"/>
      <c r="Z294" s="373"/>
      <c r="AA294" s="374"/>
      <c r="AB294" s="373"/>
      <c r="AC294" s="374"/>
      <c r="AD294" s="375"/>
    </row>
    <row r="295" spans="1:30" s="376" customFormat="1" x14ac:dyDescent="0.25">
      <c r="A295" s="2"/>
      <c r="B295" s="2"/>
      <c r="C295" s="2"/>
      <c r="D295" s="2"/>
      <c r="E295" s="2"/>
      <c r="F295" s="2"/>
      <c r="G295" s="2"/>
      <c r="H295" s="2"/>
      <c r="I295" s="2"/>
      <c r="J295" s="641"/>
      <c r="K295" s="641"/>
      <c r="L295" s="641"/>
      <c r="M295" s="641"/>
      <c r="N295" s="641"/>
      <c r="O295" s="641"/>
      <c r="P295" s="641"/>
      <c r="Q295" s="373"/>
      <c r="R295" s="373"/>
      <c r="S295" s="373"/>
      <c r="T295" s="373"/>
      <c r="U295" s="373"/>
      <c r="V295" s="373"/>
      <c r="W295" s="374"/>
      <c r="X295" s="373"/>
      <c r="Y295" s="374"/>
      <c r="Z295" s="373"/>
      <c r="AA295" s="374"/>
      <c r="AB295" s="373"/>
      <c r="AC295" s="374"/>
      <c r="AD295" s="375"/>
    </row>
    <row r="296" spans="1:30" s="376" customFormat="1" x14ac:dyDescent="0.25">
      <c r="A296" s="2"/>
      <c r="B296" s="2"/>
      <c r="C296" s="2"/>
      <c r="D296" s="2"/>
      <c r="E296" s="2"/>
      <c r="F296" s="2"/>
      <c r="G296" s="2"/>
      <c r="H296" s="2"/>
      <c r="I296" s="2"/>
      <c r="J296" s="641"/>
      <c r="K296" s="641"/>
      <c r="L296" s="641"/>
      <c r="M296" s="641"/>
      <c r="N296" s="641"/>
      <c r="O296" s="641"/>
      <c r="P296" s="641"/>
      <c r="Q296" s="373"/>
      <c r="R296" s="373"/>
      <c r="S296" s="373"/>
      <c r="T296" s="373"/>
      <c r="U296" s="373"/>
      <c r="V296" s="373"/>
      <c r="W296" s="374"/>
      <c r="X296" s="373"/>
      <c r="Y296" s="374"/>
      <c r="Z296" s="373"/>
      <c r="AA296" s="374"/>
      <c r="AB296" s="373"/>
      <c r="AC296" s="374"/>
      <c r="AD296" s="375"/>
    </row>
    <row r="297" spans="1:30" s="376" customFormat="1" x14ac:dyDescent="0.25">
      <c r="A297" s="2"/>
      <c r="B297" s="2"/>
      <c r="C297" s="2"/>
      <c r="D297" s="2"/>
      <c r="E297" s="2"/>
      <c r="F297" s="2"/>
      <c r="G297" s="2"/>
      <c r="H297" s="2"/>
      <c r="I297" s="2"/>
      <c r="J297" s="641"/>
      <c r="K297" s="641"/>
      <c r="L297" s="641"/>
      <c r="M297" s="641"/>
      <c r="N297" s="641"/>
      <c r="O297" s="641"/>
      <c r="P297" s="641"/>
      <c r="Q297" s="373"/>
      <c r="R297" s="373"/>
      <c r="S297" s="373"/>
      <c r="T297" s="373"/>
      <c r="U297" s="373"/>
      <c r="V297" s="373"/>
      <c r="W297" s="374"/>
      <c r="X297" s="373"/>
      <c r="Y297" s="374"/>
      <c r="Z297" s="373"/>
      <c r="AA297" s="374"/>
      <c r="AB297" s="373"/>
      <c r="AC297" s="374"/>
      <c r="AD297" s="375"/>
    </row>
    <row r="298" spans="1:30" s="376" customFormat="1" x14ac:dyDescent="0.25">
      <c r="A298" s="2"/>
      <c r="B298" s="2"/>
      <c r="C298" s="2"/>
      <c r="D298" s="2"/>
      <c r="E298" s="2"/>
      <c r="F298" s="2"/>
      <c r="G298" s="2"/>
      <c r="H298" s="2"/>
      <c r="I298" s="2"/>
      <c r="J298" s="641"/>
      <c r="K298" s="641"/>
      <c r="L298" s="641"/>
      <c r="M298" s="641"/>
      <c r="N298" s="641"/>
      <c r="O298" s="641"/>
      <c r="P298" s="641"/>
      <c r="Q298" s="373"/>
      <c r="R298" s="373"/>
      <c r="S298" s="373"/>
      <c r="T298" s="373"/>
      <c r="U298" s="373"/>
      <c r="V298" s="373"/>
      <c r="W298" s="374"/>
      <c r="X298" s="373"/>
      <c r="Y298" s="374"/>
      <c r="Z298" s="373"/>
      <c r="AA298" s="374"/>
      <c r="AB298" s="373"/>
      <c r="AC298" s="374"/>
      <c r="AD298" s="375"/>
    </row>
    <row r="299" spans="1:30" s="376" customFormat="1" x14ac:dyDescent="0.25">
      <c r="A299" s="2"/>
      <c r="B299" s="2"/>
      <c r="C299" s="2"/>
      <c r="D299" s="2"/>
      <c r="E299" s="2"/>
      <c r="F299" s="2"/>
      <c r="G299" s="2"/>
      <c r="H299" s="2"/>
      <c r="I299" s="2"/>
      <c r="J299" s="641"/>
      <c r="K299" s="641"/>
      <c r="L299" s="641"/>
      <c r="M299" s="641"/>
      <c r="N299" s="641"/>
      <c r="O299" s="641"/>
      <c r="P299" s="641"/>
      <c r="Q299" s="373"/>
      <c r="R299" s="373"/>
      <c r="S299" s="373"/>
      <c r="T299" s="373"/>
      <c r="U299" s="373"/>
      <c r="V299" s="373"/>
      <c r="W299" s="374"/>
      <c r="X299" s="373"/>
      <c r="Y299" s="374"/>
      <c r="Z299" s="373"/>
      <c r="AA299" s="374"/>
      <c r="AB299" s="373"/>
      <c r="AC299" s="374"/>
      <c r="AD299" s="375"/>
    </row>
    <row r="300" spans="1:30" s="376" customFormat="1" x14ac:dyDescent="0.25">
      <c r="A300" s="2"/>
      <c r="B300" s="2"/>
      <c r="C300" s="2"/>
      <c r="D300" s="2"/>
      <c r="E300" s="2"/>
      <c r="F300" s="2"/>
      <c r="G300" s="2"/>
      <c r="H300" s="2"/>
      <c r="I300" s="2"/>
      <c r="J300" s="641"/>
      <c r="K300" s="641"/>
      <c r="L300" s="641"/>
      <c r="M300" s="641"/>
      <c r="N300" s="641"/>
      <c r="O300" s="641"/>
      <c r="P300" s="641"/>
      <c r="Q300" s="373"/>
      <c r="R300" s="373"/>
      <c r="S300" s="373"/>
      <c r="T300" s="373"/>
      <c r="U300" s="373"/>
      <c r="V300" s="373"/>
      <c r="W300" s="374"/>
      <c r="X300" s="373"/>
      <c r="Y300" s="374"/>
      <c r="Z300" s="373"/>
      <c r="AA300" s="374"/>
      <c r="AB300" s="373"/>
      <c r="AC300" s="374"/>
      <c r="AD300" s="375"/>
    </row>
    <row r="301" spans="1:30" s="376" customFormat="1" x14ac:dyDescent="0.25">
      <c r="A301" s="2"/>
      <c r="B301" s="2"/>
      <c r="C301" s="2"/>
      <c r="D301" s="2"/>
      <c r="E301" s="2"/>
      <c r="F301" s="2"/>
      <c r="G301" s="2"/>
      <c r="H301" s="2"/>
      <c r="I301" s="2"/>
      <c r="J301" s="641"/>
      <c r="K301" s="641"/>
      <c r="L301" s="641"/>
      <c r="M301" s="641"/>
      <c r="N301" s="641"/>
      <c r="O301" s="641"/>
      <c r="P301" s="641"/>
      <c r="Q301" s="373"/>
      <c r="R301" s="373"/>
      <c r="S301" s="373"/>
      <c r="T301" s="373"/>
      <c r="U301" s="373"/>
      <c r="V301" s="373"/>
      <c r="W301" s="374"/>
      <c r="X301" s="373"/>
      <c r="Y301" s="374"/>
      <c r="Z301" s="373"/>
      <c r="AA301" s="374"/>
      <c r="AB301" s="373"/>
      <c r="AC301" s="374"/>
      <c r="AD301" s="375"/>
    </row>
    <row r="302" spans="1:30" s="376" customFormat="1" x14ac:dyDescent="0.25">
      <c r="A302" s="2"/>
      <c r="B302" s="2"/>
      <c r="C302" s="2"/>
      <c r="D302" s="2"/>
      <c r="E302" s="2"/>
      <c r="F302" s="2"/>
      <c r="G302" s="2"/>
      <c r="H302" s="2"/>
      <c r="I302" s="2"/>
      <c r="J302" s="641"/>
      <c r="K302" s="641"/>
      <c r="L302" s="641"/>
      <c r="M302" s="641"/>
      <c r="N302" s="641"/>
      <c r="O302" s="641"/>
      <c r="P302" s="641"/>
      <c r="Q302" s="373"/>
      <c r="R302" s="373"/>
      <c r="S302" s="373"/>
      <c r="T302" s="373"/>
      <c r="U302" s="373"/>
      <c r="V302" s="373"/>
      <c r="W302" s="374"/>
      <c r="X302" s="373"/>
      <c r="Y302" s="374"/>
      <c r="Z302" s="373"/>
      <c r="AA302" s="374"/>
      <c r="AB302" s="373"/>
      <c r="AC302" s="374"/>
      <c r="AD302" s="375"/>
    </row>
    <row r="303" spans="1:30" s="376" customFormat="1" x14ac:dyDescent="0.25">
      <c r="A303" s="2"/>
      <c r="B303" s="2"/>
      <c r="C303" s="2"/>
      <c r="D303" s="2"/>
      <c r="E303" s="2"/>
      <c r="F303" s="2"/>
      <c r="G303" s="2"/>
      <c r="H303" s="2"/>
      <c r="I303" s="2"/>
      <c r="J303" s="641"/>
      <c r="K303" s="641"/>
      <c r="L303" s="641"/>
      <c r="M303" s="641"/>
      <c r="N303" s="641"/>
      <c r="O303" s="641"/>
      <c r="P303" s="641"/>
      <c r="Q303" s="373"/>
      <c r="R303" s="373"/>
      <c r="S303" s="373"/>
      <c r="T303" s="373"/>
      <c r="U303" s="373"/>
      <c r="V303" s="373"/>
      <c r="W303" s="374"/>
      <c r="X303" s="373"/>
      <c r="Y303" s="374"/>
      <c r="Z303" s="373"/>
      <c r="AA303" s="374"/>
      <c r="AB303" s="373"/>
      <c r="AC303" s="374"/>
      <c r="AD303" s="375"/>
    </row>
    <row r="304" spans="1:30" s="376" customFormat="1" x14ac:dyDescent="0.25">
      <c r="A304" s="2"/>
      <c r="B304" s="2"/>
      <c r="C304" s="2"/>
      <c r="D304" s="2"/>
      <c r="E304" s="2"/>
      <c r="F304" s="2"/>
      <c r="G304" s="2"/>
      <c r="H304" s="2"/>
      <c r="I304" s="2"/>
      <c r="J304" s="641"/>
      <c r="K304" s="641"/>
      <c r="L304" s="641"/>
      <c r="M304" s="641"/>
      <c r="N304" s="641"/>
      <c r="O304" s="641"/>
      <c r="P304" s="641"/>
      <c r="Q304" s="373"/>
      <c r="R304" s="373"/>
      <c r="S304" s="373"/>
      <c r="T304" s="373"/>
      <c r="U304" s="373"/>
      <c r="V304" s="373"/>
      <c r="W304" s="374"/>
      <c r="X304" s="373"/>
      <c r="Y304" s="374"/>
      <c r="Z304" s="373"/>
      <c r="AA304" s="374"/>
      <c r="AB304" s="373"/>
      <c r="AC304" s="374"/>
      <c r="AD304" s="375"/>
    </row>
    <row r="305" spans="1:30" s="376" customFormat="1" x14ac:dyDescent="0.25">
      <c r="A305" s="2"/>
      <c r="B305" s="2"/>
      <c r="C305" s="2"/>
      <c r="D305" s="2"/>
      <c r="E305" s="2"/>
      <c r="F305" s="2"/>
      <c r="G305" s="2"/>
      <c r="H305" s="2"/>
      <c r="I305" s="2"/>
      <c r="J305" s="641"/>
      <c r="K305" s="641"/>
      <c r="L305" s="641"/>
      <c r="M305" s="641"/>
      <c r="N305" s="641"/>
      <c r="O305" s="641"/>
      <c r="P305" s="641"/>
      <c r="Q305" s="373"/>
      <c r="R305" s="373"/>
      <c r="S305" s="373"/>
      <c r="T305" s="373"/>
      <c r="U305" s="373"/>
      <c r="V305" s="373"/>
      <c r="W305" s="374"/>
      <c r="X305" s="373"/>
      <c r="Y305" s="374"/>
      <c r="Z305" s="373"/>
      <c r="AA305" s="374"/>
      <c r="AB305" s="373"/>
      <c r="AC305" s="374"/>
      <c r="AD305" s="375"/>
    </row>
    <row r="306" spans="1:30" s="376" customFormat="1" x14ac:dyDescent="0.25">
      <c r="A306" s="2"/>
      <c r="B306" s="2"/>
      <c r="C306" s="2"/>
      <c r="D306" s="2"/>
      <c r="E306" s="2"/>
      <c r="F306" s="2"/>
      <c r="G306" s="2"/>
      <c r="H306" s="2"/>
      <c r="I306" s="2"/>
      <c r="J306" s="641"/>
      <c r="K306" s="641"/>
      <c r="L306" s="641"/>
      <c r="M306" s="641"/>
      <c r="N306" s="641"/>
      <c r="O306" s="641"/>
      <c r="P306" s="641"/>
      <c r="Q306" s="373"/>
      <c r="R306" s="373"/>
      <c r="S306" s="373"/>
      <c r="T306" s="373"/>
      <c r="U306" s="373"/>
      <c r="V306" s="373"/>
      <c r="W306" s="374"/>
      <c r="X306" s="373"/>
      <c r="Y306" s="374"/>
      <c r="Z306" s="373"/>
      <c r="AA306" s="374"/>
      <c r="AB306" s="373"/>
      <c r="AC306" s="374"/>
      <c r="AD306" s="375"/>
    </row>
    <row r="307" spans="1:30" s="376" customFormat="1" x14ac:dyDescent="0.25">
      <c r="A307" s="2"/>
      <c r="B307" s="2"/>
      <c r="C307" s="2"/>
      <c r="D307" s="2"/>
      <c r="E307" s="2"/>
      <c r="F307" s="2"/>
      <c r="G307" s="2"/>
      <c r="H307" s="2"/>
      <c r="I307" s="2"/>
      <c r="J307" s="641"/>
      <c r="K307" s="641"/>
      <c r="L307" s="641"/>
      <c r="M307" s="641"/>
      <c r="N307" s="641"/>
      <c r="O307" s="641"/>
      <c r="P307" s="641"/>
      <c r="Q307" s="373"/>
      <c r="R307" s="373"/>
      <c r="S307" s="373"/>
      <c r="T307" s="373"/>
      <c r="U307" s="373"/>
      <c r="V307" s="373"/>
      <c r="W307" s="374"/>
      <c r="X307" s="373"/>
      <c r="Y307" s="374"/>
      <c r="Z307" s="373"/>
      <c r="AA307" s="374"/>
      <c r="AB307" s="373"/>
      <c r="AC307" s="374"/>
      <c r="AD307" s="375"/>
    </row>
    <row r="308" spans="1:30" s="376" customFormat="1" x14ac:dyDescent="0.25">
      <c r="A308" s="2"/>
      <c r="B308" s="2"/>
      <c r="C308" s="2"/>
      <c r="D308" s="2"/>
      <c r="E308" s="2"/>
      <c r="F308" s="2"/>
      <c r="G308" s="2"/>
      <c r="H308" s="2"/>
      <c r="I308" s="2"/>
      <c r="J308" s="641"/>
      <c r="K308" s="641"/>
      <c r="L308" s="641"/>
      <c r="M308" s="641"/>
      <c r="N308" s="641"/>
      <c r="O308" s="641"/>
      <c r="P308" s="641"/>
      <c r="Q308" s="373"/>
      <c r="R308" s="373"/>
      <c r="S308" s="373"/>
      <c r="T308" s="373"/>
      <c r="U308" s="373"/>
      <c r="V308" s="373"/>
      <c r="W308" s="374"/>
      <c r="X308" s="373"/>
      <c r="Y308" s="374"/>
      <c r="Z308" s="373"/>
      <c r="AA308" s="374"/>
      <c r="AB308" s="373"/>
      <c r="AC308" s="374"/>
      <c r="AD308" s="375"/>
    </row>
    <row r="309" spans="1:30" s="376" customFormat="1" x14ac:dyDescent="0.25">
      <c r="A309" s="2"/>
      <c r="B309" s="2"/>
      <c r="C309" s="2"/>
      <c r="D309" s="2"/>
      <c r="E309" s="2"/>
      <c r="F309" s="2"/>
      <c r="G309" s="2"/>
      <c r="H309" s="2"/>
      <c r="I309" s="2"/>
      <c r="J309" s="641"/>
      <c r="K309" s="641"/>
      <c r="L309" s="641"/>
      <c r="M309" s="641"/>
      <c r="N309" s="641"/>
      <c r="O309" s="641"/>
      <c r="P309" s="641"/>
      <c r="Q309" s="373"/>
      <c r="R309" s="373"/>
      <c r="S309" s="373"/>
      <c r="T309" s="373"/>
      <c r="U309" s="373"/>
      <c r="V309" s="373"/>
      <c r="W309" s="374"/>
      <c r="X309" s="373"/>
      <c r="Y309" s="374"/>
      <c r="Z309" s="373"/>
      <c r="AA309" s="374"/>
      <c r="AB309" s="373"/>
      <c r="AC309" s="374"/>
      <c r="AD309" s="375"/>
    </row>
    <row r="310" spans="1:30" s="376" customFormat="1" x14ac:dyDescent="0.25">
      <c r="A310" s="2"/>
      <c r="B310" s="2"/>
      <c r="C310" s="2"/>
      <c r="D310" s="2"/>
      <c r="E310" s="2"/>
      <c r="F310" s="2"/>
      <c r="G310" s="2"/>
      <c r="H310" s="2"/>
      <c r="I310" s="2"/>
      <c r="J310" s="641"/>
      <c r="K310" s="641"/>
      <c r="L310" s="641"/>
      <c r="M310" s="641"/>
      <c r="N310" s="641"/>
      <c r="O310" s="641"/>
      <c r="P310" s="641"/>
      <c r="Q310" s="373"/>
      <c r="R310" s="373"/>
      <c r="S310" s="373"/>
      <c r="T310" s="373"/>
      <c r="U310" s="373"/>
      <c r="V310" s="373"/>
      <c r="W310" s="374"/>
      <c r="X310" s="373"/>
      <c r="Y310" s="374"/>
      <c r="Z310" s="373"/>
      <c r="AA310" s="374"/>
      <c r="AB310" s="373"/>
      <c r="AC310" s="374"/>
      <c r="AD310" s="375"/>
    </row>
    <row r="311" spans="1:30" s="376" customFormat="1" x14ac:dyDescent="0.25">
      <c r="A311" s="2"/>
      <c r="B311" s="2"/>
      <c r="C311" s="2"/>
      <c r="D311" s="2"/>
      <c r="E311" s="2"/>
      <c r="F311" s="2"/>
      <c r="G311" s="2"/>
      <c r="H311" s="2"/>
      <c r="I311" s="2"/>
      <c r="J311" s="641"/>
      <c r="K311" s="641"/>
      <c r="L311" s="641"/>
      <c r="M311" s="641"/>
      <c r="N311" s="641"/>
      <c r="O311" s="641"/>
      <c r="P311" s="641"/>
      <c r="Q311" s="373"/>
      <c r="R311" s="373"/>
      <c r="S311" s="373"/>
      <c r="T311" s="373"/>
      <c r="U311" s="373"/>
      <c r="V311" s="373"/>
      <c r="W311" s="374"/>
      <c r="X311" s="373"/>
      <c r="Y311" s="374"/>
      <c r="Z311" s="373"/>
      <c r="AA311" s="374"/>
      <c r="AB311" s="373"/>
      <c r="AC311" s="374"/>
      <c r="AD311" s="375"/>
    </row>
    <row r="312" spans="1:30" s="376" customFormat="1" x14ac:dyDescent="0.25">
      <c r="A312" s="2"/>
      <c r="B312" s="2"/>
      <c r="C312" s="2"/>
      <c r="D312" s="2"/>
      <c r="E312" s="2"/>
      <c r="F312" s="2"/>
      <c r="G312" s="2"/>
      <c r="H312" s="2"/>
      <c r="I312" s="2"/>
      <c r="J312" s="641"/>
      <c r="K312" s="641"/>
      <c r="L312" s="641"/>
      <c r="M312" s="641"/>
      <c r="N312" s="641"/>
      <c r="O312" s="641"/>
      <c r="P312" s="641"/>
      <c r="Q312" s="373"/>
      <c r="R312" s="373"/>
      <c r="S312" s="373"/>
      <c r="T312" s="373"/>
      <c r="U312" s="373"/>
      <c r="V312" s="373"/>
      <c r="W312" s="374"/>
      <c r="X312" s="373"/>
      <c r="Y312" s="374"/>
      <c r="Z312" s="373"/>
      <c r="AA312" s="374"/>
      <c r="AB312" s="373"/>
      <c r="AC312" s="374"/>
      <c r="AD312" s="375"/>
    </row>
    <row r="313" spans="1:30" s="376" customFormat="1" x14ac:dyDescent="0.25">
      <c r="A313" s="2"/>
      <c r="B313" s="2"/>
      <c r="C313" s="2"/>
      <c r="D313" s="2"/>
      <c r="E313" s="2"/>
      <c r="F313" s="2"/>
      <c r="G313" s="2"/>
      <c r="H313" s="2"/>
      <c r="I313" s="2"/>
      <c r="J313" s="641"/>
      <c r="K313" s="641"/>
      <c r="L313" s="641"/>
      <c r="M313" s="641"/>
      <c r="N313" s="641"/>
      <c r="O313" s="641"/>
      <c r="P313" s="641"/>
      <c r="Q313" s="373"/>
      <c r="R313" s="373"/>
      <c r="S313" s="373"/>
      <c r="T313" s="373"/>
      <c r="U313" s="373"/>
      <c r="V313" s="373"/>
      <c r="W313" s="374"/>
      <c r="X313" s="373"/>
      <c r="Y313" s="374"/>
      <c r="Z313" s="373"/>
      <c r="AA313" s="374"/>
      <c r="AB313" s="373"/>
      <c r="AC313" s="374"/>
      <c r="AD313" s="375"/>
    </row>
    <row r="314" spans="1:30" s="376" customFormat="1" x14ac:dyDescent="0.25">
      <c r="A314" s="2"/>
      <c r="B314" s="2"/>
      <c r="C314" s="2"/>
      <c r="D314" s="2"/>
      <c r="E314" s="2"/>
      <c r="F314" s="2"/>
      <c r="G314" s="2"/>
      <c r="H314" s="2"/>
      <c r="I314" s="2"/>
      <c r="J314" s="641"/>
      <c r="K314" s="641"/>
      <c r="L314" s="641"/>
      <c r="M314" s="641"/>
      <c r="N314" s="641"/>
      <c r="O314" s="641"/>
      <c r="P314" s="641"/>
      <c r="Q314" s="373"/>
      <c r="R314" s="373"/>
      <c r="S314" s="373"/>
      <c r="T314" s="373"/>
      <c r="U314" s="373"/>
      <c r="V314" s="373"/>
      <c r="W314" s="374"/>
      <c r="X314" s="373"/>
      <c r="Y314" s="374"/>
      <c r="Z314" s="373"/>
      <c r="AA314" s="374"/>
      <c r="AB314" s="373"/>
      <c r="AC314" s="374"/>
      <c r="AD314" s="375"/>
    </row>
    <row r="315" spans="1:30" s="376" customFormat="1" x14ac:dyDescent="0.25">
      <c r="A315" s="2"/>
      <c r="B315" s="2"/>
      <c r="C315" s="2"/>
      <c r="D315" s="2"/>
      <c r="E315" s="2"/>
      <c r="F315" s="2"/>
      <c r="G315" s="2"/>
      <c r="H315" s="2"/>
      <c r="I315" s="2"/>
      <c r="J315" s="641"/>
      <c r="K315" s="641"/>
      <c r="L315" s="641"/>
      <c r="M315" s="641"/>
      <c r="N315" s="641"/>
      <c r="O315" s="641"/>
      <c r="P315" s="641"/>
      <c r="Q315" s="373"/>
      <c r="R315" s="373"/>
      <c r="S315" s="373"/>
      <c r="T315" s="373"/>
      <c r="U315" s="373"/>
      <c r="V315" s="373"/>
      <c r="W315" s="374"/>
      <c r="X315" s="373"/>
      <c r="Y315" s="374"/>
      <c r="Z315" s="373"/>
      <c r="AA315" s="374"/>
      <c r="AB315" s="373"/>
      <c r="AC315" s="374"/>
      <c r="AD315" s="375"/>
    </row>
    <row r="316" spans="1:30" s="376" customFormat="1" x14ac:dyDescent="0.25">
      <c r="A316" s="2"/>
      <c r="B316" s="2"/>
      <c r="C316" s="2"/>
      <c r="D316" s="2"/>
      <c r="E316" s="2"/>
      <c r="F316" s="2"/>
      <c r="G316" s="2"/>
      <c r="H316" s="2"/>
      <c r="I316" s="2"/>
      <c r="J316" s="641"/>
      <c r="K316" s="641"/>
      <c r="L316" s="641"/>
      <c r="M316" s="641"/>
      <c r="N316" s="641"/>
      <c r="O316" s="641"/>
      <c r="P316" s="641"/>
      <c r="Q316" s="373"/>
      <c r="R316" s="373"/>
      <c r="S316" s="373"/>
      <c r="T316" s="373"/>
      <c r="U316" s="373"/>
      <c r="V316" s="373"/>
      <c r="W316" s="374"/>
      <c r="X316" s="373"/>
      <c r="Y316" s="374"/>
      <c r="Z316" s="373"/>
      <c r="AA316" s="374"/>
      <c r="AB316" s="373"/>
      <c r="AC316" s="374"/>
      <c r="AD316" s="375"/>
    </row>
    <row r="317" spans="1:30" s="376" customFormat="1" x14ac:dyDescent="0.25">
      <c r="A317" s="2"/>
      <c r="B317" s="2"/>
      <c r="C317" s="2"/>
      <c r="D317" s="2"/>
      <c r="E317" s="2"/>
      <c r="F317" s="2"/>
      <c r="G317" s="2"/>
      <c r="H317" s="2"/>
      <c r="I317" s="2"/>
      <c r="J317" s="641"/>
      <c r="K317" s="641"/>
      <c r="L317" s="641"/>
      <c r="M317" s="641"/>
      <c r="N317" s="641"/>
      <c r="O317" s="641"/>
      <c r="P317" s="641"/>
      <c r="Q317" s="373"/>
      <c r="R317" s="373"/>
      <c r="S317" s="373"/>
      <c r="T317" s="373"/>
      <c r="U317" s="373"/>
      <c r="V317" s="373"/>
      <c r="W317" s="374"/>
      <c r="X317" s="373"/>
      <c r="Y317" s="374"/>
      <c r="Z317" s="373"/>
      <c r="AA317" s="374"/>
      <c r="AB317" s="373"/>
      <c r="AC317" s="374"/>
      <c r="AD317" s="375"/>
    </row>
    <row r="318" spans="1:30" s="376" customFormat="1" x14ac:dyDescent="0.25">
      <c r="A318" s="2"/>
      <c r="B318" s="2"/>
      <c r="C318" s="2"/>
      <c r="D318" s="2"/>
      <c r="E318" s="2"/>
      <c r="F318" s="2"/>
      <c r="G318" s="2"/>
      <c r="H318" s="2"/>
      <c r="I318" s="2"/>
      <c r="J318" s="641"/>
      <c r="K318" s="641"/>
      <c r="L318" s="641"/>
      <c r="M318" s="641"/>
      <c r="N318" s="641"/>
      <c r="O318" s="641"/>
      <c r="P318" s="641"/>
      <c r="Q318" s="373"/>
      <c r="R318" s="373"/>
      <c r="S318" s="373"/>
      <c r="T318" s="373"/>
      <c r="U318" s="373"/>
      <c r="V318" s="373"/>
      <c r="W318" s="374"/>
      <c r="X318" s="373"/>
      <c r="Y318" s="374"/>
      <c r="Z318" s="373"/>
      <c r="AA318" s="374"/>
      <c r="AB318" s="373"/>
      <c r="AC318" s="374"/>
      <c r="AD318" s="375"/>
    </row>
    <row r="319" spans="1:30" s="376" customFormat="1" x14ac:dyDescent="0.25">
      <c r="A319" s="2"/>
      <c r="B319" s="2"/>
      <c r="C319" s="2"/>
      <c r="D319" s="2"/>
      <c r="E319" s="2"/>
      <c r="F319" s="2"/>
      <c r="G319" s="2"/>
      <c r="H319" s="2"/>
      <c r="I319" s="2"/>
      <c r="J319" s="641"/>
      <c r="K319" s="641"/>
      <c r="L319" s="641"/>
      <c r="M319" s="641"/>
      <c r="N319" s="641"/>
      <c r="O319" s="641"/>
      <c r="P319" s="641"/>
      <c r="Q319" s="373"/>
      <c r="R319" s="373"/>
      <c r="S319" s="373"/>
      <c r="T319" s="373"/>
      <c r="U319" s="373"/>
      <c r="V319" s="373"/>
      <c r="W319" s="374"/>
      <c r="X319" s="373"/>
      <c r="Y319" s="374"/>
      <c r="Z319" s="373"/>
      <c r="AA319" s="374"/>
      <c r="AB319" s="373"/>
      <c r="AC319" s="374"/>
      <c r="AD319" s="375"/>
    </row>
    <row r="320" spans="1:30" s="376" customFormat="1" x14ac:dyDescent="0.25">
      <c r="A320" s="2"/>
      <c r="B320" s="2"/>
      <c r="C320" s="2"/>
      <c r="D320" s="2"/>
      <c r="E320" s="2"/>
      <c r="F320" s="2"/>
      <c r="G320" s="2"/>
      <c r="H320" s="2"/>
      <c r="I320" s="2"/>
      <c r="J320" s="641"/>
      <c r="K320" s="641"/>
      <c r="L320" s="641"/>
      <c r="M320" s="641"/>
      <c r="N320" s="641"/>
      <c r="O320" s="641"/>
      <c r="P320" s="641"/>
      <c r="Q320" s="373"/>
      <c r="R320" s="373"/>
      <c r="S320" s="373"/>
      <c r="T320" s="373"/>
      <c r="U320" s="373"/>
      <c r="V320" s="373"/>
      <c r="W320" s="374"/>
      <c r="X320" s="373"/>
      <c r="Y320" s="374"/>
      <c r="Z320" s="373"/>
      <c r="AA320" s="374"/>
      <c r="AB320" s="373"/>
      <c r="AC320" s="374"/>
      <c r="AD320" s="375"/>
    </row>
    <row r="321" spans="1:30" s="376" customFormat="1" x14ac:dyDescent="0.25">
      <c r="A321" s="2"/>
      <c r="B321" s="2"/>
      <c r="C321" s="2"/>
      <c r="D321" s="2"/>
      <c r="E321" s="2"/>
      <c r="F321" s="2"/>
      <c r="G321" s="2"/>
      <c r="H321" s="2"/>
      <c r="I321" s="2"/>
      <c r="J321" s="641"/>
      <c r="K321" s="641"/>
      <c r="L321" s="641"/>
      <c r="M321" s="641"/>
      <c r="N321" s="641"/>
      <c r="O321" s="641"/>
      <c r="P321" s="641"/>
      <c r="Q321" s="373"/>
      <c r="R321" s="373"/>
      <c r="S321" s="373"/>
      <c r="T321" s="373"/>
      <c r="U321" s="373"/>
      <c r="V321" s="373"/>
      <c r="W321" s="374"/>
      <c r="X321" s="373"/>
      <c r="Y321" s="374"/>
      <c r="Z321" s="373"/>
      <c r="AA321" s="374"/>
      <c r="AB321" s="373"/>
      <c r="AC321" s="374"/>
      <c r="AD321" s="375"/>
    </row>
    <row r="322" spans="1:30" s="376" customFormat="1" x14ac:dyDescent="0.25">
      <c r="A322" s="2"/>
      <c r="B322" s="2"/>
      <c r="C322" s="2"/>
      <c r="D322" s="2"/>
      <c r="E322" s="2"/>
      <c r="F322" s="2"/>
      <c r="G322" s="2"/>
      <c r="H322" s="2"/>
      <c r="I322" s="2"/>
      <c r="J322" s="641"/>
      <c r="K322" s="641"/>
      <c r="L322" s="641"/>
      <c r="M322" s="641"/>
      <c r="N322" s="641"/>
      <c r="O322" s="641"/>
      <c r="P322" s="641"/>
      <c r="Q322" s="373"/>
      <c r="R322" s="373"/>
      <c r="S322" s="373"/>
      <c r="T322" s="373"/>
      <c r="U322" s="373"/>
      <c r="V322" s="373"/>
      <c r="W322" s="374"/>
      <c r="X322" s="373"/>
      <c r="Y322" s="374"/>
      <c r="Z322" s="373"/>
      <c r="AA322" s="374"/>
      <c r="AB322" s="373"/>
      <c r="AC322" s="374"/>
      <c r="AD322" s="375"/>
    </row>
    <row r="323" spans="1:30" s="376" customFormat="1" x14ac:dyDescent="0.25">
      <c r="A323" s="2"/>
      <c r="B323" s="2"/>
      <c r="C323" s="2"/>
      <c r="D323" s="2"/>
      <c r="E323" s="2"/>
      <c r="F323" s="2"/>
      <c r="G323" s="2"/>
      <c r="H323" s="2"/>
      <c r="I323" s="2"/>
      <c r="J323" s="641"/>
      <c r="K323" s="641"/>
      <c r="L323" s="641"/>
      <c r="M323" s="641"/>
      <c r="N323" s="641"/>
      <c r="O323" s="641"/>
      <c r="P323" s="641"/>
      <c r="Q323" s="373"/>
      <c r="R323" s="373"/>
      <c r="S323" s="373"/>
      <c r="T323" s="373"/>
      <c r="U323" s="373"/>
      <c r="V323" s="373"/>
      <c r="W323" s="374"/>
      <c r="X323" s="373"/>
      <c r="Y323" s="374"/>
      <c r="Z323" s="373"/>
      <c r="AA323" s="374"/>
      <c r="AB323" s="373"/>
      <c r="AC323" s="374"/>
      <c r="AD323" s="375"/>
    </row>
    <row r="324" spans="1:30" s="376" customFormat="1" x14ac:dyDescent="0.25">
      <c r="A324" s="2"/>
      <c r="B324" s="2"/>
      <c r="C324" s="2"/>
      <c r="D324" s="2"/>
      <c r="E324" s="2"/>
      <c r="F324" s="2"/>
      <c r="G324" s="2"/>
      <c r="H324" s="2"/>
      <c r="I324" s="2"/>
      <c r="J324" s="641"/>
      <c r="K324" s="641"/>
      <c r="L324" s="641"/>
      <c r="M324" s="641"/>
      <c r="N324" s="641"/>
      <c r="O324" s="641"/>
      <c r="P324" s="641"/>
      <c r="Q324" s="373"/>
      <c r="R324" s="373"/>
      <c r="S324" s="373"/>
      <c r="T324" s="373"/>
      <c r="U324" s="373"/>
      <c r="V324" s="373"/>
      <c r="W324" s="374"/>
      <c r="X324" s="373"/>
      <c r="Y324" s="374"/>
      <c r="Z324" s="373"/>
      <c r="AA324" s="374"/>
      <c r="AB324" s="373"/>
      <c r="AC324" s="374"/>
      <c r="AD324" s="375"/>
    </row>
    <row r="325" spans="1:30" s="376" customFormat="1" x14ac:dyDescent="0.25">
      <c r="A325" s="2"/>
      <c r="B325" s="2"/>
      <c r="C325" s="2"/>
      <c r="D325" s="2"/>
      <c r="E325" s="2"/>
      <c r="F325" s="2"/>
      <c r="G325" s="2"/>
      <c r="H325" s="2"/>
      <c r="I325" s="2"/>
      <c r="J325" s="641"/>
      <c r="K325" s="641"/>
      <c r="L325" s="641"/>
      <c r="M325" s="641"/>
      <c r="N325" s="641"/>
      <c r="O325" s="641"/>
      <c r="P325" s="641"/>
      <c r="Q325" s="373"/>
      <c r="R325" s="373"/>
      <c r="S325" s="373"/>
      <c r="T325" s="373"/>
      <c r="U325" s="373"/>
      <c r="V325" s="373"/>
      <c r="W325" s="374"/>
      <c r="X325" s="373"/>
      <c r="Y325" s="374"/>
      <c r="Z325" s="373"/>
      <c r="AA325" s="374"/>
      <c r="AB325" s="373"/>
      <c r="AC325" s="374"/>
      <c r="AD325" s="375"/>
    </row>
    <row r="326" spans="1:30" s="376" customFormat="1" x14ac:dyDescent="0.25">
      <c r="A326" s="2"/>
      <c r="B326" s="2"/>
      <c r="C326" s="2"/>
      <c r="D326" s="2"/>
      <c r="E326" s="2"/>
      <c r="F326" s="2"/>
      <c r="G326" s="2"/>
      <c r="H326" s="2"/>
      <c r="I326" s="2"/>
      <c r="J326" s="641"/>
      <c r="K326" s="641"/>
      <c r="L326" s="641"/>
      <c r="M326" s="641"/>
      <c r="N326" s="641"/>
      <c r="O326" s="641"/>
      <c r="P326" s="641"/>
      <c r="Q326" s="373"/>
      <c r="R326" s="373"/>
      <c r="S326" s="373"/>
      <c r="T326" s="373"/>
      <c r="U326" s="373"/>
      <c r="V326" s="373"/>
      <c r="W326" s="374"/>
      <c r="X326" s="373"/>
      <c r="Y326" s="374"/>
      <c r="Z326" s="373"/>
      <c r="AA326" s="374"/>
      <c r="AB326" s="373"/>
      <c r="AC326" s="374"/>
      <c r="AD326" s="375"/>
    </row>
    <row r="327" spans="1:30" s="376" customFormat="1" x14ac:dyDescent="0.25">
      <c r="A327" s="2"/>
      <c r="B327" s="2"/>
      <c r="C327" s="2"/>
      <c r="D327" s="2"/>
      <c r="E327" s="2"/>
      <c r="F327" s="2"/>
      <c r="G327" s="2"/>
      <c r="H327" s="2"/>
      <c r="I327" s="2"/>
      <c r="J327" s="641"/>
      <c r="K327" s="641"/>
      <c r="L327" s="641"/>
      <c r="M327" s="641"/>
      <c r="N327" s="641"/>
      <c r="O327" s="641"/>
      <c r="P327" s="641"/>
      <c r="Q327" s="373"/>
      <c r="R327" s="373"/>
      <c r="S327" s="373"/>
      <c r="T327" s="373"/>
      <c r="U327" s="373"/>
      <c r="V327" s="373"/>
      <c r="W327" s="374"/>
      <c r="X327" s="373"/>
      <c r="Y327" s="374"/>
      <c r="Z327" s="373"/>
      <c r="AA327" s="374"/>
      <c r="AB327" s="373"/>
      <c r="AC327" s="374"/>
      <c r="AD327" s="375"/>
    </row>
    <row r="328" spans="1:30" s="376" customFormat="1" x14ac:dyDescent="0.25">
      <c r="A328" s="2"/>
      <c r="B328" s="2"/>
      <c r="C328" s="2"/>
      <c r="D328" s="2"/>
      <c r="E328" s="2"/>
      <c r="F328" s="2"/>
      <c r="G328" s="2"/>
      <c r="H328" s="2"/>
      <c r="I328" s="2"/>
      <c r="J328" s="641"/>
      <c r="K328" s="641"/>
      <c r="L328" s="641"/>
      <c r="M328" s="641"/>
      <c r="N328" s="641"/>
      <c r="O328" s="641"/>
      <c r="P328" s="641"/>
      <c r="Q328" s="373"/>
      <c r="R328" s="373"/>
      <c r="S328" s="373"/>
      <c r="T328" s="373"/>
      <c r="U328" s="373"/>
      <c r="V328" s="373"/>
      <c r="W328" s="374"/>
      <c r="X328" s="373"/>
      <c r="Y328" s="374"/>
      <c r="Z328" s="373"/>
      <c r="AA328" s="374"/>
      <c r="AB328" s="373"/>
      <c r="AC328" s="374"/>
      <c r="AD328" s="375"/>
    </row>
    <row r="329" spans="1:30" s="376" customFormat="1" x14ac:dyDescent="0.25">
      <c r="A329" s="2"/>
      <c r="B329" s="2"/>
      <c r="C329" s="2"/>
      <c r="D329" s="2"/>
      <c r="E329" s="2"/>
      <c r="F329" s="2"/>
      <c r="G329" s="2"/>
      <c r="H329" s="2"/>
      <c r="I329" s="2"/>
      <c r="J329" s="641"/>
      <c r="K329" s="641"/>
      <c r="L329" s="641"/>
      <c r="M329" s="641"/>
      <c r="N329" s="641"/>
      <c r="O329" s="641"/>
      <c r="P329" s="641"/>
      <c r="Q329" s="373"/>
      <c r="R329" s="373"/>
      <c r="S329" s="373"/>
      <c r="T329" s="373"/>
      <c r="U329" s="373"/>
      <c r="V329" s="373"/>
      <c r="W329" s="374"/>
      <c r="X329" s="373"/>
      <c r="Y329" s="374"/>
      <c r="Z329" s="373"/>
      <c r="AA329" s="374"/>
      <c r="AB329" s="373"/>
      <c r="AC329" s="374"/>
      <c r="AD329" s="375"/>
    </row>
    <row r="330" spans="1:30" s="376" customFormat="1" x14ac:dyDescent="0.25">
      <c r="A330" s="2"/>
      <c r="B330" s="2"/>
      <c r="C330" s="2"/>
      <c r="D330" s="2"/>
      <c r="E330" s="2"/>
      <c r="F330" s="2"/>
      <c r="G330" s="2"/>
      <c r="H330" s="2"/>
      <c r="I330" s="2"/>
      <c r="J330" s="641"/>
      <c r="K330" s="641"/>
      <c r="L330" s="641"/>
      <c r="M330" s="641"/>
      <c r="N330" s="641"/>
      <c r="O330" s="641"/>
      <c r="P330" s="641"/>
      <c r="Q330" s="373"/>
      <c r="R330" s="373"/>
      <c r="S330" s="373"/>
      <c r="T330" s="373"/>
      <c r="U330" s="373"/>
      <c r="V330" s="373"/>
      <c r="W330" s="374"/>
      <c r="X330" s="373"/>
      <c r="Y330" s="374"/>
      <c r="Z330" s="373"/>
      <c r="AA330" s="374"/>
      <c r="AB330" s="373"/>
      <c r="AC330" s="374"/>
      <c r="AD330" s="375"/>
    </row>
    <row r="331" spans="1:30" s="376" customFormat="1" x14ac:dyDescent="0.25">
      <c r="A331" s="2"/>
      <c r="B331" s="2"/>
      <c r="C331" s="2"/>
      <c r="D331" s="2"/>
      <c r="E331" s="2"/>
      <c r="F331" s="2"/>
      <c r="G331" s="2"/>
      <c r="H331" s="2"/>
      <c r="I331" s="2"/>
      <c r="J331" s="641"/>
      <c r="K331" s="641"/>
      <c r="L331" s="641"/>
      <c r="M331" s="641"/>
      <c r="N331" s="641"/>
      <c r="O331" s="641"/>
      <c r="P331" s="641"/>
      <c r="Q331" s="373"/>
      <c r="R331" s="373"/>
      <c r="S331" s="373"/>
      <c r="T331" s="373"/>
      <c r="U331" s="373"/>
      <c r="V331" s="373"/>
      <c r="W331" s="374"/>
      <c r="X331" s="373"/>
      <c r="Y331" s="374"/>
      <c r="Z331" s="373"/>
      <c r="AA331" s="374"/>
      <c r="AB331" s="373"/>
      <c r="AC331" s="374"/>
      <c r="AD331" s="375"/>
    </row>
    <row r="332" spans="1:30" s="376" customFormat="1" x14ac:dyDescent="0.25">
      <c r="A332" s="2"/>
      <c r="B332" s="2"/>
      <c r="C332" s="2"/>
      <c r="D332" s="2"/>
      <c r="E332" s="2"/>
      <c r="F332" s="2"/>
      <c r="G332" s="2"/>
      <c r="H332" s="2"/>
      <c r="I332" s="2"/>
      <c r="J332" s="641"/>
      <c r="K332" s="641"/>
      <c r="L332" s="641"/>
      <c r="M332" s="641"/>
      <c r="N332" s="641"/>
      <c r="O332" s="641"/>
      <c r="P332" s="641"/>
      <c r="Q332" s="373"/>
      <c r="R332" s="373"/>
      <c r="S332" s="373"/>
      <c r="T332" s="373"/>
      <c r="U332" s="373"/>
      <c r="V332" s="373"/>
      <c r="W332" s="374"/>
      <c r="X332" s="373"/>
      <c r="Y332" s="374"/>
      <c r="Z332" s="373"/>
      <c r="AA332" s="374"/>
      <c r="AB332" s="373"/>
      <c r="AC332" s="374"/>
      <c r="AD332" s="375"/>
    </row>
    <row r="333" spans="1:30" s="376" customFormat="1" x14ac:dyDescent="0.25">
      <c r="A333" s="2"/>
      <c r="B333" s="2"/>
      <c r="C333" s="2"/>
      <c r="D333" s="2"/>
      <c r="E333" s="2"/>
      <c r="F333" s="2"/>
      <c r="G333" s="2"/>
      <c r="H333" s="2"/>
      <c r="I333" s="2"/>
      <c r="J333" s="641"/>
      <c r="K333" s="641"/>
      <c r="L333" s="641"/>
      <c r="M333" s="641"/>
      <c r="N333" s="641"/>
      <c r="O333" s="641"/>
      <c r="P333" s="641"/>
      <c r="Q333" s="373"/>
      <c r="R333" s="373"/>
      <c r="S333" s="373"/>
      <c r="T333" s="373"/>
      <c r="U333" s="373"/>
      <c r="V333" s="373"/>
      <c r="W333" s="374"/>
      <c r="X333" s="373"/>
      <c r="Y333" s="374"/>
      <c r="Z333" s="373"/>
      <c r="AA333" s="374"/>
      <c r="AB333" s="373"/>
      <c r="AC333" s="374"/>
      <c r="AD333" s="375"/>
    </row>
    <row r="334" spans="1:30" s="376" customFormat="1" x14ac:dyDescent="0.25">
      <c r="A334" s="2"/>
      <c r="B334" s="2"/>
      <c r="C334" s="2"/>
      <c r="D334" s="2"/>
      <c r="E334" s="2"/>
      <c r="F334" s="2"/>
      <c r="G334" s="2"/>
      <c r="H334" s="2"/>
      <c r="I334" s="2"/>
      <c r="J334" s="641"/>
      <c r="K334" s="641"/>
      <c r="L334" s="641"/>
      <c r="M334" s="641"/>
      <c r="N334" s="641"/>
      <c r="O334" s="641"/>
      <c r="P334" s="641"/>
      <c r="Q334" s="373"/>
      <c r="R334" s="373"/>
      <c r="S334" s="373"/>
      <c r="T334" s="373"/>
      <c r="U334" s="373"/>
      <c r="V334" s="373"/>
      <c r="W334" s="374"/>
      <c r="X334" s="373"/>
      <c r="Y334" s="374"/>
      <c r="Z334" s="373"/>
      <c r="AA334" s="374"/>
      <c r="AB334" s="373"/>
      <c r="AC334" s="374"/>
      <c r="AD334" s="375"/>
    </row>
    <row r="335" spans="1:30" s="376" customFormat="1" x14ac:dyDescent="0.25">
      <c r="A335" s="2"/>
      <c r="B335" s="2"/>
      <c r="C335" s="2"/>
      <c r="D335" s="2"/>
      <c r="E335" s="2"/>
      <c r="F335" s="2"/>
      <c r="G335" s="2"/>
      <c r="H335" s="2"/>
      <c r="I335" s="2"/>
      <c r="J335" s="641"/>
      <c r="K335" s="641"/>
      <c r="L335" s="641"/>
      <c r="M335" s="641"/>
      <c r="N335" s="641"/>
      <c r="O335" s="641"/>
      <c r="P335" s="641"/>
      <c r="Q335" s="373"/>
      <c r="R335" s="373"/>
      <c r="S335" s="373"/>
      <c r="T335" s="373"/>
      <c r="U335" s="373"/>
      <c r="V335" s="373"/>
      <c r="W335" s="374"/>
      <c r="X335" s="373"/>
      <c r="Y335" s="374"/>
      <c r="Z335" s="373"/>
      <c r="AA335" s="374"/>
      <c r="AB335" s="373"/>
      <c r="AC335" s="374"/>
      <c r="AD335" s="375"/>
    </row>
    <row r="336" spans="1:30" s="376" customFormat="1" x14ac:dyDescent="0.25">
      <c r="A336" s="2"/>
      <c r="B336" s="2"/>
      <c r="C336" s="2"/>
      <c r="D336" s="2"/>
      <c r="E336" s="2"/>
      <c r="F336" s="2"/>
      <c r="G336" s="2"/>
      <c r="H336" s="2"/>
      <c r="I336" s="2"/>
      <c r="J336" s="641"/>
      <c r="K336" s="641"/>
      <c r="L336" s="641"/>
      <c r="M336" s="641"/>
      <c r="N336" s="641"/>
      <c r="O336" s="641"/>
      <c r="P336" s="641"/>
      <c r="Q336" s="373"/>
      <c r="R336" s="373"/>
      <c r="S336" s="373"/>
      <c r="T336" s="373"/>
      <c r="U336" s="373"/>
      <c r="V336" s="373"/>
      <c r="W336" s="374"/>
      <c r="X336" s="373"/>
      <c r="Y336" s="374"/>
      <c r="Z336" s="373"/>
      <c r="AA336" s="374"/>
      <c r="AB336" s="373"/>
      <c r="AC336" s="374"/>
      <c r="AD336" s="375"/>
    </row>
    <row r="337" spans="1:30" s="376" customFormat="1" x14ac:dyDescent="0.25">
      <c r="A337" s="2"/>
      <c r="B337" s="2"/>
      <c r="C337" s="2"/>
      <c r="D337" s="2"/>
      <c r="E337" s="2"/>
      <c r="F337" s="2"/>
      <c r="G337" s="2"/>
      <c r="H337" s="2"/>
      <c r="I337" s="2"/>
      <c r="J337" s="641"/>
      <c r="K337" s="641"/>
      <c r="L337" s="641"/>
      <c r="M337" s="641"/>
      <c r="N337" s="641"/>
      <c r="O337" s="641"/>
      <c r="P337" s="641"/>
      <c r="Q337" s="373"/>
      <c r="R337" s="373"/>
      <c r="S337" s="373"/>
      <c r="T337" s="373"/>
      <c r="U337" s="373"/>
      <c r="V337" s="373"/>
      <c r="W337" s="374"/>
      <c r="X337" s="373"/>
      <c r="Y337" s="374"/>
      <c r="Z337" s="373"/>
      <c r="AA337" s="374"/>
      <c r="AB337" s="373"/>
      <c r="AC337" s="374"/>
      <c r="AD337" s="375"/>
    </row>
    <row r="338" spans="1:30" s="376" customFormat="1" x14ac:dyDescent="0.25">
      <c r="A338" s="2"/>
      <c r="B338" s="2"/>
      <c r="C338" s="2"/>
      <c r="D338" s="2"/>
      <c r="E338" s="2"/>
      <c r="F338" s="2"/>
      <c r="G338" s="2"/>
      <c r="H338" s="2"/>
      <c r="I338" s="2"/>
      <c r="J338" s="641"/>
      <c r="K338" s="641"/>
      <c r="L338" s="641"/>
      <c r="M338" s="641"/>
      <c r="N338" s="641"/>
      <c r="O338" s="641"/>
      <c r="P338" s="641"/>
      <c r="Q338" s="373"/>
      <c r="R338" s="373"/>
      <c r="S338" s="373"/>
      <c r="T338" s="373"/>
      <c r="U338" s="373"/>
      <c r="V338" s="373"/>
      <c r="W338" s="374"/>
      <c r="X338" s="373"/>
      <c r="Y338" s="374"/>
      <c r="Z338" s="373"/>
      <c r="AA338" s="374"/>
      <c r="AB338" s="373"/>
      <c r="AC338" s="374"/>
      <c r="AD338" s="375"/>
    </row>
    <row r="339" spans="1:30" s="376" customFormat="1" x14ac:dyDescent="0.25">
      <c r="A339" s="2"/>
      <c r="B339" s="2"/>
      <c r="C339" s="2"/>
      <c r="D339" s="2"/>
      <c r="E339" s="2"/>
      <c r="F339" s="2"/>
      <c r="G339" s="2"/>
      <c r="H339" s="2"/>
      <c r="I339" s="2"/>
      <c r="J339" s="641"/>
      <c r="K339" s="641"/>
      <c r="L339" s="641"/>
      <c r="M339" s="641"/>
      <c r="N339" s="641"/>
      <c r="O339" s="641"/>
      <c r="P339" s="641"/>
      <c r="Q339" s="373"/>
      <c r="R339" s="373"/>
      <c r="S339" s="373"/>
      <c r="T339" s="373"/>
      <c r="U339" s="373"/>
      <c r="V339" s="373"/>
      <c r="W339" s="374"/>
      <c r="X339" s="373"/>
      <c r="Y339" s="374"/>
      <c r="Z339" s="373"/>
      <c r="AA339" s="374"/>
      <c r="AB339" s="373"/>
      <c r="AC339" s="374"/>
      <c r="AD339" s="375"/>
    </row>
    <row r="340" spans="1:30" s="376" customFormat="1" x14ac:dyDescent="0.25">
      <c r="A340" s="2"/>
      <c r="B340" s="2"/>
      <c r="C340" s="2"/>
      <c r="D340" s="2"/>
      <c r="E340" s="2"/>
      <c r="F340" s="2"/>
      <c r="G340" s="2"/>
      <c r="H340" s="2"/>
      <c r="I340" s="2"/>
      <c r="J340" s="641"/>
      <c r="K340" s="641"/>
      <c r="L340" s="641"/>
      <c r="M340" s="641"/>
      <c r="N340" s="641"/>
      <c r="O340" s="641"/>
      <c r="P340" s="641"/>
      <c r="Q340" s="373"/>
      <c r="R340" s="373"/>
      <c r="S340" s="373"/>
      <c r="T340" s="373"/>
      <c r="U340" s="373"/>
      <c r="V340" s="373"/>
      <c r="W340" s="374"/>
      <c r="X340" s="373"/>
      <c r="Y340" s="374"/>
      <c r="Z340" s="373"/>
      <c r="AA340" s="374"/>
      <c r="AB340" s="373"/>
      <c r="AC340" s="374"/>
      <c r="AD340" s="375"/>
    </row>
    <row r="341" spans="1:30" s="376" customFormat="1" x14ac:dyDescent="0.25">
      <c r="A341" s="2"/>
      <c r="B341" s="2"/>
      <c r="C341" s="2"/>
      <c r="D341" s="2"/>
      <c r="E341" s="2"/>
      <c r="F341" s="2"/>
      <c r="G341" s="2"/>
      <c r="H341" s="2"/>
      <c r="I341" s="2"/>
      <c r="J341" s="641"/>
      <c r="K341" s="641"/>
      <c r="L341" s="641"/>
      <c r="M341" s="641"/>
      <c r="N341" s="641"/>
      <c r="O341" s="641"/>
      <c r="P341" s="641"/>
      <c r="Q341" s="373"/>
      <c r="R341" s="373"/>
      <c r="S341" s="373"/>
      <c r="T341" s="373"/>
      <c r="U341" s="373"/>
      <c r="V341" s="373"/>
      <c r="W341" s="374"/>
      <c r="X341" s="373"/>
      <c r="Y341" s="374"/>
      <c r="Z341" s="373"/>
      <c r="AA341" s="374"/>
      <c r="AB341" s="373"/>
      <c r="AC341" s="374"/>
      <c r="AD341" s="375"/>
    </row>
    <row r="342" spans="1:30" s="376" customFormat="1" x14ac:dyDescent="0.25">
      <c r="A342" s="2"/>
      <c r="B342" s="2"/>
      <c r="C342" s="2"/>
      <c r="D342" s="2"/>
      <c r="E342" s="2"/>
      <c r="F342" s="2"/>
      <c r="G342" s="2"/>
      <c r="H342" s="2"/>
      <c r="I342" s="2"/>
      <c r="J342" s="641"/>
      <c r="K342" s="641"/>
      <c r="L342" s="641"/>
      <c r="M342" s="641"/>
      <c r="N342" s="641"/>
      <c r="O342" s="641"/>
      <c r="P342" s="641"/>
      <c r="Q342" s="373"/>
      <c r="R342" s="373"/>
      <c r="S342" s="373"/>
      <c r="T342" s="373"/>
      <c r="U342" s="373"/>
      <c r="V342" s="373"/>
      <c r="W342" s="374"/>
      <c r="X342" s="373"/>
      <c r="Y342" s="374"/>
      <c r="Z342" s="373"/>
      <c r="AA342" s="374"/>
      <c r="AB342" s="373"/>
      <c r="AC342" s="374"/>
      <c r="AD342" s="375"/>
    </row>
    <row r="343" spans="1:30" s="376" customFormat="1" x14ac:dyDescent="0.25">
      <c r="A343" s="2"/>
      <c r="B343" s="2"/>
      <c r="C343" s="2"/>
      <c r="D343" s="2"/>
      <c r="E343" s="2"/>
      <c r="F343" s="2"/>
      <c r="G343" s="2"/>
      <c r="H343" s="2"/>
      <c r="I343" s="2"/>
      <c r="J343" s="641"/>
      <c r="K343" s="641"/>
      <c r="L343" s="641"/>
      <c r="M343" s="641"/>
      <c r="N343" s="641"/>
      <c r="O343" s="641"/>
      <c r="P343" s="641"/>
      <c r="Q343" s="373"/>
      <c r="R343" s="373"/>
      <c r="S343" s="373"/>
      <c r="T343" s="373"/>
      <c r="U343" s="373"/>
      <c r="V343" s="373"/>
      <c r="W343" s="374"/>
      <c r="X343" s="373"/>
      <c r="Y343" s="374"/>
      <c r="Z343" s="373"/>
      <c r="AA343" s="374"/>
      <c r="AB343" s="373"/>
      <c r="AC343" s="374"/>
      <c r="AD343" s="375"/>
    </row>
    <row r="344" spans="1:30" s="376" customFormat="1" x14ac:dyDescent="0.25">
      <c r="A344" s="2"/>
      <c r="B344" s="2"/>
      <c r="C344" s="2"/>
      <c r="D344" s="2"/>
      <c r="E344" s="2"/>
      <c r="F344" s="2"/>
      <c r="G344" s="2"/>
      <c r="H344" s="2"/>
      <c r="I344" s="2"/>
      <c r="J344" s="641"/>
      <c r="K344" s="641"/>
      <c r="L344" s="641"/>
      <c r="M344" s="641"/>
      <c r="N344" s="641"/>
      <c r="O344" s="641"/>
      <c r="P344" s="641"/>
      <c r="Q344" s="373"/>
      <c r="R344" s="373"/>
      <c r="S344" s="373"/>
      <c r="T344" s="373"/>
      <c r="U344" s="373"/>
      <c r="V344" s="373"/>
      <c r="W344" s="374"/>
      <c r="X344" s="373"/>
      <c r="Y344" s="374"/>
      <c r="Z344" s="373"/>
      <c r="AA344" s="374"/>
      <c r="AB344" s="373"/>
      <c r="AC344" s="374"/>
      <c r="AD344" s="375"/>
    </row>
    <row r="345" spans="1:30" s="376" customFormat="1" x14ac:dyDescent="0.25">
      <c r="A345" s="2"/>
      <c r="B345" s="2"/>
      <c r="C345" s="2"/>
      <c r="D345" s="2"/>
      <c r="E345" s="2"/>
      <c r="F345" s="2"/>
      <c r="G345" s="2"/>
      <c r="H345" s="2"/>
      <c r="I345" s="2"/>
      <c r="J345" s="641"/>
      <c r="K345" s="641"/>
      <c r="L345" s="641"/>
      <c r="M345" s="641"/>
      <c r="N345" s="641"/>
      <c r="O345" s="641"/>
      <c r="P345" s="641"/>
      <c r="Q345" s="373"/>
      <c r="R345" s="373"/>
      <c r="S345" s="373"/>
      <c r="T345" s="373"/>
      <c r="U345" s="373"/>
      <c r="V345" s="373"/>
      <c r="W345" s="374"/>
      <c r="X345" s="373"/>
      <c r="Y345" s="374"/>
      <c r="Z345" s="373"/>
      <c r="AA345" s="374"/>
      <c r="AB345" s="373"/>
      <c r="AC345" s="374"/>
      <c r="AD345" s="375"/>
    </row>
    <row r="346" spans="1:30" s="376" customFormat="1" x14ac:dyDescent="0.25">
      <c r="A346" s="2"/>
      <c r="B346" s="2"/>
      <c r="C346" s="2"/>
      <c r="D346" s="2"/>
      <c r="E346" s="2"/>
      <c r="F346" s="2"/>
      <c r="G346" s="2"/>
      <c r="H346" s="2"/>
      <c r="I346" s="2"/>
      <c r="J346" s="641"/>
      <c r="K346" s="641"/>
      <c r="L346" s="641"/>
      <c r="M346" s="641"/>
      <c r="N346" s="641"/>
      <c r="O346" s="641"/>
      <c r="P346" s="641"/>
      <c r="Q346" s="373"/>
      <c r="R346" s="373"/>
      <c r="S346" s="373"/>
      <c r="T346" s="373"/>
      <c r="U346" s="373"/>
      <c r="V346" s="373"/>
      <c r="W346" s="374"/>
      <c r="X346" s="373"/>
      <c r="Y346" s="374"/>
      <c r="Z346" s="373"/>
      <c r="AA346" s="374"/>
      <c r="AB346" s="373"/>
      <c r="AC346" s="374"/>
      <c r="AD346" s="375"/>
    </row>
    <row r="347" spans="1:30" s="376" customFormat="1" x14ac:dyDescent="0.25">
      <c r="A347" s="2"/>
      <c r="B347" s="2"/>
      <c r="C347" s="2"/>
      <c r="D347" s="2"/>
      <c r="E347" s="2"/>
      <c r="F347" s="2"/>
      <c r="G347" s="2"/>
      <c r="H347" s="2"/>
      <c r="I347" s="2"/>
      <c r="J347" s="641"/>
      <c r="K347" s="641"/>
      <c r="L347" s="641"/>
      <c r="M347" s="641"/>
      <c r="N347" s="641"/>
      <c r="O347" s="641"/>
      <c r="P347" s="641"/>
      <c r="Q347" s="373"/>
      <c r="R347" s="373"/>
      <c r="S347" s="373"/>
      <c r="T347" s="373"/>
      <c r="U347" s="373"/>
      <c r="V347" s="373"/>
      <c r="W347" s="374"/>
      <c r="X347" s="373"/>
      <c r="Y347" s="374"/>
      <c r="Z347" s="373"/>
      <c r="AA347" s="374"/>
      <c r="AB347" s="373"/>
      <c r="AC347" s="374"/>
      <c r="AD347" s="375"/>
    </row>
    <row r="348" spans="1:30" s="376" customFormat="1" x14ac:dyDescent="0.25">
      <c r="A348" s="2"/>
      <c r="B348" s="2"/>
      <c r="C348" s="2"/>
      <c r="D348" s="2"/>
      <c r="E348" s="2"/>
      <c r="F348" s="2"/>
      <c r="G348" s="2"/>
      <c r="H348" s="2"/>
      <c r="I348" s="2"/>
      <c r="J348" s="641"/>
      <c r="K348" s="641"/>
      <c r="L348" s="641"/>
      <c r="M348" s="641"/>
      <c r="N348" s="641"/>
      <c r="O348" s="641"/>
      <c r="P348" s="641"/>
      <c r="Q348" s="373"/>
      <c r="R348" s="373"/>
      <c r="S348" s="373"/>
      <c r="T348" s="373"/>
      <c r="U348" s="373"/>
      <c r="V348" s="373"/>
      <c r="W348" s="374"/>
      <c r="X348" s="373"/>
      <c r="Y348" s="374"/>
      <c r="Z348" s="373"/>
      <c r="AA348" s="374"/>
      <c r="AB348" s="373"/>
      <c r="AC348" s="374"/>
      <c r="AD348" s="375"/>
    </row>
    <row r="349" spans="1:30" s="376" customFormat="1" x14ac:dyDescent="0.25">
      <c r="A349" s="2"/>
      <c r="B349" s="2"/>
      <c r="C349" s="2"/>
      <c r="D349" s="2"/>
      <c r="E349" s="2"/>
      <c r="F349" s="2"/>
      <c r="G349" s="2"/>
      <c r="H349" s="2"/>
      <c r="I349" s="2"/>
      <c r="J349" s="641"/>
      <c r="K349" s="641"/>
      <c r="L349" s="641"/>
      <c r="M349" s="641"/>
      <c r="N349" s="641"/>
      <c r="O349" s="641"/>
      <c r="P349" s="641"/>
      <c r="Q349" s="373"/>
      <c r="R349" s="373"/>
      <c r="S349" s="373"/>
      <c r="T349" s="373"/>
      <c r="U349" s="373"/>
      <c r="V349" s="373"/>
      <c r="W349" s="374"/>
      <c r="X349" s="373"/>
      <c r="Y349" s="374"/>
      <c r="Z349" s="373"/>
      <c r="AA349" s="374"/>
      <c r="AB349" s="373"/>
      <c r="AC349" s="374"/>
      <c r="AD349" s="375"/>
    </row>
    <row r="350" spans="1:30" s="376" customFormat="1" x14ac:dyDescent="0.25">
      <c r="A350" s="2"/>
      <c r="B350" s="2"/>
      <c r="C350" s="2"/>
      <c r="D350" s="2"/>
      <c r="E350" s="2"/>
      <c r="F350" s="2"/>
      <c r="G350" s="2"/>
      <c r="H350" s="2"/>
      <c r="I350" s="2"/>
      <c r="J350" s="641"/>
      <c r="K350" s="641"/>
      <c r="L350" s="641"/>
      <c r="M350" s="641"/>
      <c r="N350" s="641"/>
      <c r="O350" s="641"/>
      <c r="P350" s="641"/>
      <c r="Q350" s="373"/>
      <c r="R350" s="373"/>
      <c r="S350" s="373"/>
      <c r="T350" s="373"/>
      <c r="U350" s="373"/>
      <c r="V350" s="373"/>
      <c r="W350" s="374"/>
      <c r="X350" s="373"/>
      <c r="Y350" s="374"/>
      <c r="Z350" s="373"/>
      <c r="AA350" s="374"/>
      <c r="AB350" s="373"/>
      <c r="AC350" s="374"/>
      <c r="AD350" s="375"/>
    </row>
    <row r="351" spans="1:30" s="376" customFormat="1" x14ac:dyDescent="0.25">
      <c r="A351" s="2"/>
      <c r="B351" s="2"/>
      <c r="C351" s="2"/>
      <c r="D351" s="2"/>
      <c r="E351" s="2"/>
      <c r="F351" s="2"/>
      <c r="G351" s="2"/>
      <c r="H351" s="2"/>
      <c r="I351" s="2"/>
      <c r="J351" s="641"/>
      <c r="K351" s="641"/>
      <c r="L351" s="641"/>
      <c r="M351" s="641"/>
      <c r="N351" s="641"/>
      <c r="O351" s="641"/>
      <c r="P351" s="641"/>
      <c r="Q351" s="373"/>
      <c r="R351" s="373"/>
      <c r="S351" s="373"/>
      <c r="T351" s="373"/>
      <c r="U351" s="373"/>
      <c r="V351" s="373"/>
      <c r="W351" s="374"/>
      <c r="X351" s="373"/>
      <c r="Y351" s="374"/>
      <c r="Z351" s="373"/>
      <c r="AA351" s="374"/>
      <c r="AB351" s="373"/>
      <c r="AC351" s="374"/>
      <c r="AD351" s="375"/>
    </row>
    <row r="352" spans="1:30" s="376" customFormat="1" x14ac:dyDescent="0.25">
      <c r="A352" s="2"/>
      <c r="B352" s="2"/>
      <c r="C352" s="2"/>
      <c r="D352" s="2"/>
      <c r="E352" s="2"/>
      <c r="F352" s="2"/>
      <c r="G352" s="2"/>
      <c r="H352" s="2"/>
      <c r="I352" s="2"/>
      <c r="J352" s="641"/>
      <c r="K352" s="641"/>
      <c r="L352" s="641"/>
      <c r="M352" s="641"/>
      <c r="N352" s="641"/>
      <c r="O352" s="641"/>
      <c r="P352" s="641"/>
      <c r="Q352" s="373"/>
      <c r="R352" s="373"/>
      <c r="S352" s="373"/>
      <c r="T352" s="373"/>
      <c r="U352" s="373"/>
      <c r="V352" s="373"/>
      <c r="W352" s="374"/>
      <c r="X352" s="373"/>
      <c r="Y352" s="374"/>
      <c r="Z352" s="373"/>
      <c r="AA352" s="374"/>
      <c r="AB352" s="373"/>
      <c r="AC352" s="374"/>
      <c r="AD352" s="375"/>
    </row>
    <row r="353" spans="1:30" s="376" customFormat="1" x14ac:dyDescent="0.25">
      <c r="A353" s="2"/>
      <c r="B353" s="2"/>
      <c r="C353" s="2"/>
      <c r="D353" s="2"/>
      <c r="E353" s="2"/>
      <c r="F353" s="2"/>
      <c r="G353" s="2"/>
      <c r="H353" s="2"/>
      <c r="I353" s="2"/>
      <c r="J353" s="641"/>
      <c r="K353" s="641"/>
      <c r="L353" s="641"/>
      <c r="M353" s="641"/>
      <c r="N353" s="641"/>
      <c r="O353" s="641"/>
      <c r="P353" s="641"/>
      <c r="Q353" s="373"/>
      <c r="R353" s="373"/>
      <c r="S353" s="373"/>
      <c r="T353" s="373"/>
      <c r="U353" s="373"/>
      <c r="V353" s="373"/>
      <c r="W353" s="374"/>
      <c r="X353" s="373"/>
      <c r="Y353" s="374"/>
      <c r="Z353" s="373"/>
      <c r="AA353" s="374"/>
      <c r="AB353" s="373"/>
      <c r="AC353" s="374"/>
      <c r="AD353" s="375"/>
    </row>
    <row r="354" spans="1:30" s="376" customFormat="1" x14ac:dyDescent="0.25">
      <c r="A354" s="2"/>
      <c r="B354" s="2"/>
      <c r="C354" s="2"/>
      <c r="D354" s="2"/>
      <c r="E354" s="2"/>
      <c r="F354" s="2"/>
      <c r="G354" s="2"/>
      <c r="H354" s="2"/>
      <c r="I354" s="2"/>
      <c r="J354" s="641"/>
      <c r="K354" s="641"/>
      <c r="L354" s="641"/>
      <c r="M354" s="641"/>
      <c r="N354" s="641"/>
      <c r="O354" s="641"/>
      <c r="P354" s="641"/>
      <c r="Q354" s="373"/>
      <c r="R354" s="373"/>
      <c r="S354" s="373"/>
      <c r="T354" s="373"/>
      <c r="U354" s="373"/>
      <c r="V354" s="373"/>
      <c r="W354" s="374"/>
      <c r="X354" s="373"/>
      <c r="Y354" s="374"/>
      <c r="Z354" s="373"/>
      <c r="AA354" s="374"/>
      <c r="AB354" s="373"/>
      <c r="AC354" s="374"/>
      <c r="AD354" s="375"/>
    </row>
    <row r="355" spans="1:30" s="376" customFormat="1" x14ac:dyDescent="0.25">
      <c r="A355" s="2"/>
      <c r="B355" s="2"/>
      <c r="C355" s="2"/>
      <c r="D355" s="2"/>
      <c r="E355" s="2"/>
      <c r="F355" s="2"/>
      <c r="G355" s="2"/>
      <c r="H355" s="2"/>
      <c r="I355" s="2"/>
      <c r="J355" s="641"/>
      <c r="K355" s="641"/>
      <c r="L355" s="641"/>
      <c r="M355" s="641"/>
      <c r="N355" s="641"/>
      <c r="O355" s="641"/>
      <c r="P355" s="641"/>
      <c r="Q355" s="373"/>
      <c r="R355" s="373"/>
      <c r="S355" s="373"/>
      <c r="T355" s="373"/>
      <c r="U355" s="373"/>
      <c r="V355" s="373"/>
      <c r="W355" s="374"/>
      <c r="X355" s="373"/>
      <c r="Y355" s="374"/>
      <c r="Z355" s="373"/>
      <c r="AA355" s="374"/>
      <c r="AB355" s="373"/>
      <c r="AC355" s="374"/>
      <c r="AD355" s="375"/>
    </row>
    <row r="356" spans="1:30" s="376" customFormat="1" x14ac:dyDescent="0.25">
      <c r="A356" s="2"/>
      <c r="B356" s="2"/>
      <c r="C356" s="2"/>
      <c r="D356" s="2"/>
      <c r="E356" s="2"/>
      <c r="F356" s="2"/>
      <c r="G356" s="2"/>
      <c r="H356" s="2"/>
      <c r="I356" s="2"/>
      <c r="J356" s="641"/>
      <c r="K356" s="641"/>
      <c r="L356" s="641"/>
      <c r="M356" s="641"/>
      <c r="N356" s="641"/>
      <c r="O356" s="641"/>
      <c r="P356" s="641"/>
      <c r="Q356" s="373"/>
      <c r="R356" s="373"/>
      <c r="S356" s="373"/>
      <c r="T356" s="373"/>
      <c r="U356" s="373"/>
      <c r="V356" s="373"/>
      <c r="W356" s="374"/>
      <c r="X356" s="373"/>
      <c r="Y356" s="374"/>
      <c r="Z356" s="373"/>
      <c r="AA356" s="374"/>
      <c r="AB356" s="373"/>
      <c r="AC356" s="374"/>
      <c r="AD356" s="375"/>
    </row>
    <row r="357" spans="1:30" s="376" customFormat="1" x14ac:dyDescent="0.25">
      <c r="A357" s="2"/>
      <c r="B357" s="2"/>
      <c r="C357" s="2"/>
      <c r="D357" s="2"/>
      <c r="E357" s="2"/>
      <c r="F357" s="2"/>
      <c r="G357" s="2"/>
      <c r="H357" s="2"/>
      <c r="I357" s="2"/>
      <c r="J357" s="641"/>
      <c r="K357" s="641"/>
      <c r="L357" s="641"/>
      <c r="M357" s="641"/>
      <c r="N357" s="641"/>
      <c r="O357" s="641"/>
      <c r="P357" s="641"/>
      <c r="Q357" s="373"/>
      <c r="R357" s="373"/>
      <c r="S357" s="373"/>
      <c r="T357" s="373"/>
      <c r="U357" s="373"/>
      <c r="V357" s="373"/>
      <c r="W357" s="374"/>
      <c r="X357" s="373"/>
      <c r="Y357" s="374"/>
      <c r="Z357" s="373"/>
      <c r="AA357" s="374"/>
      <c r="AB357" s="373"/>
      <c r="AC357" s="374"/>
      <c r="AD357" s="375"/>
    </row>
    <row r="358" spans="1:30" s="376" customFormat="1" x14ac:dyDescent="0.25">
      <c r="A358" s="2"/>
      <c r="B358" s="2"/>
      <c r="C358" s="2"/>
      <c r="D358" s="2"/>
      <c r="E358" s="2"/>
      <c r="F358" s="2"/>
      <c r="G358" s="2"/>
      <c r="H358" s="2"/>
      <c r="I358" s="2"/>
      <c r="J358" s="641"/>
      <c r="K358" s="641"/>
      <c r="L358" s="641"/>
      <c r="M358" s="641"/>
      <c r="N358" s="641"/>
      <c r="O358" s="641"/>
      <c r="P358" s="641"/>
      <c r="Q358" s="373"/>
      <c r="R358" s="373"/>
      <c r="S358" s="373"/>
      <c r="T358" s="373"/>
      <c r="U358" s="373"/>
      <c r="V358" s="373"/>
      <c r="W358" s="374"/>
      <c r="X358" s="373"/>
      <c r="Y358" s="374"/>
      <c r="Z358" s="373"/>
      <c r="AA358" s="374"/>
      <c r="AB358" s="373"/>
      <c r="AC358" s="374"/>
      <c r="AD358" s="375"/>
    </row>
    <row r="359" spans="1:30" s="376" customFormat="1" x14ac:dyDescent="0.25">
      <c r="A359" s="2"/>
      <c r="B359" s="2"/>
      <c r="C359" s="2"/>
      <c r="D359" s="2"/>
      <c r="E359" s="2"/>
      <c r="F359" s="2"/>
      <c r="G359" s="2"/>
      <c r="H359" s="2"/>
      <c r="I359" s="2"/>
      <c r="J359" s="641"/>
      <c r="K359" s="641"/>
      <c r="L359" s="641"/>
      <c r="M359" s="641"/>
      <c r="N359" s="641"/>
      <c r="O359" s="641"/>
      <c r="P359" s="641"/>
      <c r="Q359" s="373"/>
      <c r="R359" s="373"/>
      <c r="S359" s="373"/>
      <c r="T359" s="373"/>
      <c r="U359" s="373"/>
      <c r="V359" s="373"/>
      <c r="W359" s="374"/>
      <c r="X359" s="373"/>
      <c r="Y359" s="374"/>
      <c r="Z359" s="373"/>
      <c r="AA359" s="374"/>
      <c r="AB359" s="373"/>
      <c r="AC359" s="374"/>
      <c r="AD359" s="375"/>
    </row>
    <row r="360" spans="1:30" s="376" customFormat="1" x14ac:dyDescent="0.25">
      <c r="A360" s="2"/>
      <c r="B360" s="2"/>
      <c r="C360" s="2"/>
      <c r="D360" s="2"/>
      <c r="E360" s="2"/>
      <c r="F360" s="2"/>
      <c r="G360" s="2"/>
      <c r="H360" s="2"/>
      <c r="I360" s="2"/>
      <c r="J360" s="641"/>
      <c r="K360" s="641"/>
      <c r="L360" s="641"/>
      <c r="M360" s="641"/>
      <c r="N360" s="641"/>
      <c r="O360" s="641"/>
      <c r="P360" s="641"/>
      <c r="Q360" s="373"/>
      <c r="R360" s="373"/>
      <c r="S360" s="373"/>
      <c r="T360" s="373"/>
      <c r="U360" s="373"/>
      <c r="V360" s="373"/>
      <c r="W360" s="374"/>
      <c r="X360" s="373"/>
      <c r="Y360" s="374"/>
      <c r="Z360" s="373"/>
      <c r="AA360" s="374"/>
      <c r="AB360" s="373"/>
      <c r="AC360" s="374"/>
      <c r="AD360" s="375"/>
    </row>
    <row r="361" spans="1:30" s="376" customFormat="1" x14ac:dyDescent="0.25">
      <c r="A361" s="2"/>
      <c r="B361" s="2"/>
      <c r="C361" s="2"/>
      <c r="D361" s="2"/>
      <c r="E361" s="2"/>
      <c r="F361" s="2"/>
      <c r="G361" s="2"/>
      <c r="H361" s="2"/>
      <c r="I361" s="2"/>
      <c r="J361" s="641"/>
      <c r="K361" s="641"/>
      <c r="L361" s="641"/>
      <c r="M361" s="641"/>
      <c r="N361" s="641"/>
      <c r="O361" s="641"/>
      <c r="P361" s="641"/>
      <c r="Q361" s="373"/>
      <c r="R361" s="373"/>
      <c r="S361" s="373"/>
      <c r="T361" s="373"/>
      <c r="U361" s="373"/>
      <c r="V361" s="373"/>
      <c r="W361" s="374"/>
      <c r="X361" s="373"/>
      <c r="Y361" s="374"/>
      <c r="Z361" s="373"/>
      <c r="AA361" s="374"/>
      <c r="AB361" s="373"/>
      <c r="AC361" s="374"/>
      <c r="AD361" s="375"/>
    </row>
    <row r="362" spans="1:30" s="376" customFormat="1" x14ac:dyDescent="0.25">
      <c r="A362" s="2"/>
      <c r="B362" s="2"/>
      <c r="C362" s="2"/>
      <c r="D362" s="2"/>
      <c r="E362" s="2"/>
      <c r="F362" s="2"/>
      <c r="G362" s="2"/>
      <c r="H362" s="2"/>
      <c r="I362" s="2"/>
      <c r="J362" s="641"/>
      <c r="K362" s="641"/>
      <c r="L362" s="641"/>
      <c r="M362" s="641"/>
      <c r="N362" s="641"/>
      <c r="O362" s="641"/>
      <c r="P362" s="641"/>
      <c r="Q362" s="373"/>
      <c r="R362" s="373"/>
      <c r="S362" s="373"/>
      <c r="T362" s="373"/>
      <c r="U362" s="373"/>
      <c r="V362" s="373"/>
      <c r="W362" s="374"/>
      <c r="X362" s="373"/>
      <c r="Y362" s="374"/>
      <c r="Z362" s="373"/>
      <c r="AA362" s="374"/>
      <c r="AB362" s="373"/>
      <c r="AC362" s="374"/>
      <c r="AD362" s="375"/>
    </row>
    <row r="363" spans="1:30" s="376" customFormat="1" x14ac:dyDescent="0.25">
      <c r="A363" s="2"/>
      <c r="B363" s="2"/>
      <c r="C363" s="2"/>
      <c r="D363" s="2"/>
      <c r="E363" s="2"/>
      <c r="F363" s="2"/>
      <c r="G363" s="2"/>
      <c r="H363" s="2"/>
      <c r="I363" s="2"/>
      <c r="J363" s="641"/>
      <c r="K363" s="641"/>
      <c r="L363" s="641"/>
      <c r="M363" s="641"/>
      <c r="N363" s="641"/>
      <c r="O363" s="641"/>
      <c r="P363" s="641"/>
      <c r="Q363" s="373"/>
      <c r="R363" s="373"/>
      <c r="S363" s="373"/>
      <c r="T363" s="373"/>
      <c r="U363" s="373"/>
      <c r="V363" s="373"/>
      <c r="W363" s="374"/>
      <c r="X363" s="373"/>
      <c r="Y363" s="374"/>
      <c r="Z363" s="373"/>
      <c r="AA363" s="374"/>
      <c r="AB363" s="373"/>
      <c r="AC363" s="374"/>
      <c r="AD363" s="375"/>
    </row>
    <row r="364" spans="1:30" s="376" customFormat="1" x14ac:dyDescent="0.25">
      <c r="A364" s="2"/>
      <c r="B364" s="2"/>
      <c r="C364" s="2"/>
      <c r="D364" s="2"/>
      <c r="E364" s="2"/>
      <c r="F364" s="2"/>
      <c r="G364" s="2"/>
      <c r="H364" s="2"/>
      <c r="I364" s="2"/>
      <c r="J364" s="641"/>
      <c r="K364" s="641"/>
      <c r="L364" s="641"/>
      <c r="M364" s="641"/>
      <c r="N364" s="641"/>
      <c r="O364" s="641"/>
      <c r="P364" s="641"/>
      <c r="Q364" s="373"/>
      <c r="R364" s="373"/>
      <c r="S364" s="373"/>
      <c r="T364" s="373"/>
      <c r="U364" s="373"/>
      <c r="V364" s="373"/>
      <c r="W364" s="374"/>
      <c r="X364" s="373"/>
      <c r="Y364" s="374"/>
      <c r="Z364" s="373"/>
      <c r="AA364" s="374"/>
      <c r="AB364" s="373"/>
      <c r="AC364" s="374"/>
      <c r="AD364" s="375"/>
    </row>
    <row r="365" spans="1:30" s="376" customFormat="1" x14ac:dyDescent="0.25">
      <c r="A365" s="2"/>
      <c r="B365" s="2"/>
      <c r="C365" s="2"/>
      <c r="D365" s="2"/>
      <c r="E365" s="2"/>
      <c r="F365" s="2"/>
      <c r="G365" s="2"/>
      <c r="H365" s="2"/>
      <c r="I365" s="2"/>
      <c r="J365" s="641"/>
      <c r="K365" s="641"/>
      <c r="L365" s="641"/>
      <c r="M365" s="641"/>
      <c r="N365" s="641"/>
      <c r="O365" s="641"/>
      <c r="P365" s="641"/>
      <c r="Q365" s="373"/>
      <c r="R365" s="373"/>
      <c r="S365" s="373"/>
      <c r="T365" s="373"/>
      <c r="U365" s="373"/>
      <c r="V365" s="373"/>
      <c r="W365" s="374"/>
      <c r="X365" s="373"/>
      <c r="Y365" s="374"/>
      <c r="Z365" s="373"/>
      <c r="AA365" s="374"/>
      <c r="AB365" s="373"/>
      <c r="AC365" s="374"/>
      <c r="AD365" s="375"/>
    </row>
    <row r="366" spans="1:30" s="376" customFormat="1" x14ac:dyDescent="0.25">
      <c r="A366" s="2"/>
      <c r="B366" s="2"/>
      <c r="C366" s="2"/>
      <c r="D366" s="2"/>
      <c r="E366" s="2"/>
      <c r="F366" s="2"/>
      <c r="G366" s="2"/>
      <c r="H366" s="2"/>
      <c r="I366" s="2"/>
      <c r="J366" s="641"/>
      <c r="K366" s="641"/>
      <c r="L366" s="641"/>
      <c r="M366" s="641"/>
      <c r="N366" s="641"/>
      <c r="O366" s="641"/>
      <c r="P366" s="641"/>
      <c r="Q366" s="373"/>
      <c r="R366" s="373"/>
      <c r="S366" s="373"/>
      <c r="T366" s="373"/>
      <c r="U366" s="373"/>
      <c r="V366" s="373"/>
      <c r="W366" s="374"/>
      <c r="X366" s="373"/>
      <c r="Y366" s="374"/>
      <c r="Z366" s="373"/>
      <c r="AA366" s="374"/>
      <c r="AB366" s="373"/>
      <c r="AC366" s="374"/>
      <c r="AD366" s="375"/>
    </row>
    <row r="367" spans="1:30" s="376" customFormat="1" x14ac:dyDescent="0.25">
      <c r="A367" s="2"/>
      <c r="B367" s="2"/>
      <c r="C367" s="2"/>
      <c r="D367" s="2"/>
      <c r="E367" s="2"/>
      <c r="F367" s="2"/>
      <c r="G367" s="2"/>
      <c r="H367" s="2"/>
      <c r="I367" s="2"/>
      <c r="J367" s="641"/>
      <c r="K367" s="641"/>
      <c r="L367" s="641"/>
      <c r="M367" s="641"/>
      <c r="N367" s="641"/>
      <c r="O367" s="641"/>
      <c r="P367" s="641"/>
      <c r="Q367" s="373"/>
      <c r="R367" s="373"/>
      <c r="S367" s="373"/>
      <c r="T367" s="373"/>
      <c r="U367" s="373"/>
      <c r="V367" s="373"/>
      <c r="W367" s="374"/>
      <c r="X367" s="373"/>
      <c r="Y367" s="374"/>
      <c r="Z367" s="373"/>
      <c r="AA367" s="374"/>
      <c r="AB367" s="373"/>
      <c r="AC367" s="374"/>
      <c r="AD367" s="375"/>
    </row>
    <row r="368" spans="1:30" s="376" customFormat="1" x14ac:dyDescent="0.25">
      <c r="A368" s="2"/>
      <c r="B368" s="2"/>
      <c r="C368" s="2"/>
      <c r="D368" s="2"/>
      <c r="E368" s="2"/>
      <c r="F368" s="2"/>
      <c r="G368" s="2"/>
      <c r="H368" s="2"/>
      <c r="I368" s="2"/>
      <c r="J368" s="641"/>
      <c r="K368" s="641"/>
      <c r="L368" s="641"/>
      <c r="M368" s="641"/>
      <c r="N368" s="641"/>
      <c r="O368" s="641"/>
      <c r="P368" s="641"/>
      <c r="Q368" s="373"/>
      <c r="R368" s="373"/>
      <c r="S368" s="373"/>
      <c r="T368" s="373"/>
      <c r="U368" s="373"/>
      <c r="V368" s="373"/>
      <c r="W368" s="374"/>
      <c r="X368" s="373"/>
      <c r="Y368" s="374"/>
      <c r="Z368" s="373"/>
      <c r="AA368" s="374"/>
      <c r="AB368" s="373"/>
      <c r="AC368" s="374"/>
      <c r="AD368" s="375"/>
    </row>
    <row r="369" spans="1:30" s="376" customFormat="1" x14ac:dyDescent="0.25">
      <c r="A369" s="2"/>
      <c r="B369" s="2"/>
      <c r="C369" s="2"/>
      <c r="D369" s="2"/>
      <c r="E369" s="2"/>
      <c r="F369" s="2"/>
      <c r="G369" s="2"/>
      <c r="H369" s="2"/>
      <c r="I369" s="2"/>
      <c r="J369" s="641"/>
      <c r="K369" s="641"/>
      <c r="L369" s="641"/>
      <c r="M369" s="641"/>
      <c r="N369" s="641"/>
      <c r="O369" s="641"/>
      <c r="P369" s="641"/>
      <c r="Q369" s="373"/>
      <c r="R369" s="373"/>
      <c r="S369" s="373"/>
      <c r="T369" s="373"/>
      <c r="U369" s="373"/>
      <c r="V369" s="373"/>
      <c r="W369" s="374"/>
      <c r="X369" s="373"/>
      <c r="Y369" s="374"/>
      <c r="Z369" s="373"/>
      <c r="AA369" s="374"/>
      <c r="AB369" s="373"/>
      <c r="AC369" s="374"/>
      <c r="AD369" s="375"/>
    </row>
    <row r="370" spans="1:30" s="376" customFormat="1" x14ac:dyDescent="0.25">
      <c r="A370" s="2"/>
      <c r="B370" s="2"/>
      <c r="C370" s="2"/>
      <c r="D370" s="2"/>
      <c r="E370" s="2"/>
      <c r="F370" s="2"/>
      <c r="G370" s="2"/>
      <c r="H370" s="2"/>
      <c r="I370" s="2"/>
      <c r="J370" s="641"/>
      <c r="K370" s="641"/>
      <c r="L370" s="641"/>
      <c r="M370" s="641"/>
      <c r="N370" s="641"/>
      <c r="O370" s="641"/>
      <c r="P370" s="641"/>
      <c r="Q370" s="373"/>
      <c r="R370" s="373"/>
      <c r="S370" s="373"/>
      <c r="T370" s="373"/>
      <c r="U370" s="373"/>
      <c r="V370" s="373"/>
      <c r="W370" s="374"/>
      <c r="X370" s="373"/>
      <c r="Y370" s="374"/>
      <c r="Z370" s="373"/>
      <c r="AA370" s="374"/>
      <c r="AB370" s="373"/>
      <c r="AC370" s="374"/>
      <c r="AD370" s="375"/>
    </row>
    <row r="371" spans="1:30" s="376" customFormat="1" x14ac:dyDescent="0.25">
      <c r="A371" s="2"/>
      <c r="B371" s="2"/>
      <c r="C371" s="2"/>
      <c r="D371" s="2"/>
      <c r="E371" s="2"/>
      <c r="F371" s="2"/>
      <c r="G371" s="2"/>
      <c r="H371" s="2"/>
      <c r="I371" s="2"/>
      <c r="J371" s="641"/>
      <c r="K371" s="641"/>
      <c r="L371" s="641"/>
      <c r="M371" s="641"/>
      <c r="N371" s="641"/>
      <c r="O371" s="641"/>
      <c r="P371" s="641"/>
      <c r="Q371" s="373"/>
      <c r="R371" s="373"/>
      <c r="S371" s="373"/>
      <c r="T371" s="373"/>
      <c r="U371" s="373"/>
      <c r="V371" s="373"/>
      <c r="W371" s="374"/>
      <c r="X371" s="373"/>
      <c r="Y371" s="374"/>
      <c r="Z371" s="373"/>
      <c r="AA371" s="374"/>
      <c r="AB371" s="373"/>
      <c r="AC371" s="374"/>
      <c r="AD371" s="375"/>
    </row>
    <row r="372" spans="1:30" s="376" customFormat="1" x14ac:dyDescent="0.25">
      <c r="A372" s="2"/>
      <c r="B372" s="2"/>
      <c r="C372" s="2"/>
      <c r="D372" s="2"/>
      <c r="E372" s="2"/>
      <c r="F372" s="2"/>
      <c r="G372" s="2"/>
      <c r="H372" s="2"/>
      <c r="I372" s="2"/>
      <c r="J372" s="641"/>
      <c r="K372" s="641"/>
      <c r="L372" s="641"/>
      <c r="M372" s="641"/>
      <c r="N372" s="641"/>
      <c r="O372" s="641"/>
      <c r="P372" s="641"/>
      <c r="Q372" s="373"/>
      <c r="R372" s="373"/>
      <c r="S372" s="373"/>
      <c r="T372" s="373"/>
      <c r="U372" s="373"/>
      <c r="V372" s="373"/>
      <c r="W372" s="374"/>
      <c r="X372" s="373"/>
      <c r="Y372" s="374"/>
      <c r="Z372" s="373"/>
      <c r="AA372" s="374"/>
      <c r="AB372" s="373"/>
      <c r="AC372" s="374"/>
      <c r="AD372" s="375"/>
    </row>
    <row r="373" spans="1:30" s="376" customFormat="1" x14ac:dyDescent="0.25">
      <c r="A373" s="2"/>
      <c r="B373" s="2"/>
      <c r="C373" s="2"/>
      <c r="D373" s="2"/>
      <c r="E373" s="2"/>
      <c r="F373" s="2"/>
      <c r="G373" s="2"/>
      <c r="H373" s="2"/>
      <c r="I373" s="2"/>
      <c r="J373" s="641"/>
      <c r="K373" s="641"/>
      <c r="L373" s="641"/>
      <c r="M373" s="641"/>
      <c r="N373" s="641"/>
      <c r="O373" s="641"/>
      <c r="P373" s="641"/>
      <c r="Q373" s="373"/>
      <c r="R373" s="373"/>
      <c r="S373" s="373"/>
      <c r="T373" s="373"/>
      <c r="U373" s="373"/>
      <c r="V373" s="373"/>
      <c r="W373" s="374"/>
      <c r="X373" s="373"/>
      <c r="Y373" s="374"/>
      <c r="Z373" s="373"/>
      <c r="AA373" s="374"/>
      <c r="AB373" s="373"/>
      <c r="AC373" s="374"/>
      <c r="AD373" s="375"/>
    </row>
    <row r="374" spans="1:30" s="376" customFormat="1" x14ac:dyDescent="0.25">
      <c r="A374" s="2"/>
      <c r="B374" s="2"/>
      <c r="C374" s="2"/>
      <c r="D374" s="2"/>
      <c r="E374" s="2"/>
      <c r="F374" s="2"/>
      <c r="G374" s="2"/>
      <c r="H374" s="2"/>
      <c r="I374" s="2"/>
      <c r="J374" s="641"/>
      <c r="K374" s="641"/>
      <c r="L374" s="641"/>
      <c r="M374" s="641"/>
      <c r="N374" s="641"/>
      <c r="O374" s="641"/>
      <c r="P374" s="641"/>
      <c r="Q374" s="373"/>
      <c r="R374" s="373"/>
      <c r="S374" s="373"/>
      <c r="T374" s="373"/>
      <c r="U374" s="373"/>
      <c r="V374" s="373"/>
      <c r="W374" s="374"/>
      <c r="X374" s="373"/>
      <c r="Y374" s="374"/>
      <c r="Z374" s="373"/>
      <c r="AA374" s="374"/>
      <c r="AB374" s="373"/>
      <c r="AC374" s="374"/>
      <c r="AD374" s="375"/>
    </row>
    <row r="375" spans="1:30" s="376" customFormat="1" x14ac:dyDescent="0.25">
      <c r="A375" s="2"/>
      <c r="B375" s="2"/>
      <c r="C375" s="2"/>
      <c r="D375" s="2"/>
      <c r="E375" s="2"/>
      <c r="F375" s="2"/>
      <c r="G375" s="2"/>
      <c r="H375" s="2"/>
      <c r="I375" s="2"/>
      <c r="J375" s="641"/>
      <c r="K375" s="641"/>
      <c r="L375" s="641"/>
      <c r="M375" s="641"/>
      <c r="N375" s="641"/>
      <c r="O375" s="641"/>
      <c r="P375" s="641"/>
      <c r="Q375" s="373"/>
      <c r="R375" s="373"/>
      <c r="S375" s="373"/>
      <c r="T375" s="373"/>
      <c r="U375" s="373"/>
      <c r="V375" s="373"/>
      <c r="W375" s="374"/>
      <c r="X375" s="373"/>
      <c r="Y375" s="374"/>
      <c r="Z375" s="373"/>
      <c r="AA375" s="374"/>
      <c r="AB375" s="373"/>
      <c r="AC375" s="374"/>
      <c r="AD375" s="375"/>
    </row>
    <row r="376" spans="1:30" s="376" customFormat="1" x14ac:dyDescent="0.25">
      <c r="A376" s="2"/>
      <c r="B376" s="2"/>
      <c r="C376" s="2"/>
      <c r="D376" s="2"/>
      <c r="E376" s="2"/>
      <c r="F376" s="2"/>
      <c r="G376" s="2"/>
      <c r="H376" s="2"/>
      <c r="I376" s="2"/>
      <c r="J376" s="641"/>
      <c r="K376" s="641"/>
      <c r="L376" s="641"/>
      <c r="M376" s="641"/>
      <c r="N376" s="641"/>
      <c r="O376" s="641"/>
      <c r="P376" s="641"/>
      <c r="Q376" s="373"/>
      <c r="R376" s="373"/>
      <c r="S376" s="373"/>
      <c r="T376" s="373"/>
      <c r="U376" s="373"/>
      <c r="V376" s="373"/>
      <c r="W376" s="374"/>
      <c r="X376" s="373"/>
      <c r="Y376" s="374"/>
      <c r="Z376" s="373"/>
      <c r="AA376" s="374"/>
      <c r="AB376" s="373"/>
      <c r="AC376" s="374"/>
      <c r="AD376" s="375"/>
    </row>
    <row r="377" spans="1:30" s="376" customFormat="1" x14ac:dyDescent="0.25">
      <c r="A377" s="2"/>
      <c r="B377" s="2"/>
      <c r="C377" s="2"/>
      <c r="D377" s="2"/>
      <c r="E377" s="2"/>
      <c r="F377" s="2"/>
      <c r="G377" s="2"/>
      <c r="H377" s="2"/>
      <c r="I377" s="2"/>
      <c r="J377" s="641"/>
      <c r="K377" s="641"/>
      <c r="L377" s="641"/>
      <c r="M377" s="641"/>
      <c r="N377" s="641"/>
      <c r="O377" s="641"/>
      <c r="P377" s="641"/>
      <c r="Q377" s="373"/>
      <c r="R377" s="373"/>
      <c r="S377" s="373"/>
      <c r="T377" s="373"/>
      <c r="U377" s="373"/>
      <c r="V377" s="373"/>
      <c r="W377" s="374"/>
      <c r="X377" s="373"/>
      <c r="Y377" s="374"/>
      <c r="Z377" s="373"/>
      <c r="AA377" s="374"/>
      <c r="AB377" s="373"/>
      <c r="AC377" s="374"/>
      <c r="AD377" s="375"/>
    </row>
    <row r="378" spans="1:30" s="376" customFormat="1" x14ac:dyDescent="0.25">
      <c r="A378" s="2"/>
      <c r="B378" s="2"/>
      <c r="C378" s="2"/>
      <c r="D378" s="2"/>
      <c r="E378" s="2"/>
      <c r="F378" s="2"/>
      <c r="G378" s="2"/>
      <c r="H378" s="2"/>
      <c r="I378" s="2"/>
      <c r="J378" s="641"/>
      <c r="K378" s="641"/>
      <c r="L378" s="641"/>
      <c r="M378" s="641"/>
      <c r="N378" s="641"/>
      <c r="O378" s="641"/>
      <c r="P378" s="641"/>
      <c r="Q378" s="373"/>
      <c r="R378" s="373"/>
      <c r="S378" s="373"/>
      <c r="T378" s="373"/>
      <c r="U378" s="373"/>
      <c r="V378" s="373"/>
      <c r="W378" s="374"/>
      <c r="X378" s="373"/>
      <c r="Y378" s="374"/>
      <c r="Z378" s="373"/>
      <c r="AA378" s="374"/>
      <c r="AB378" s="373"/>
      <c r="AC378" s="374"/>
      <c r="AD378" s="375"/>
    </row>
    <row r="379" spans="1:30" s="376" customFormat="1" x14ac:dyDescent="0.25">
      <c r="A379" s="2"/>
      <c r="B379" s="2"/>
      <c r="C379" s="2"/>
      <c r="D379" s="2"/>
      <c r="E379" s="2"/>
      <c r="F379" s="2"/>
      <c r="G379" s="2"/>
      <c r="H379" s="2"/>
      <c r="I379" s="2"/>
      <c r="J379" s="641"/>
      <c r="K379" s="641"/>
      <c r="L379" s="641"/>
      <c r="M379" s="641"/>
      <c r="N379" s="641"/>
      <c r="O379" s="641"/>
      <c r="P379" s="641"/>
      <c r="Q379" s="373"/>
      <c r="R379" s="373"/>
      <c r="S379" s="373"/>
      <c r="T379" s="373"/>
      <c r="U379" s="373"/>
      <c r="V379" s="373"/>
      <c r="W379" s="374"/>
      <c r="X379" s="373"/>
      <c r="Y379" s="374"/>
      <c r="Z379" s="373"/>
      <c r="AA379" s="374"/>
      <c r="AB379" s="373"/>
      <c r="AC379" s="374"/>
      <c r="AD379" s="375"/>
    </row>
    <row r="380" spans="1:30" s="376" customFormat="1" x14ac:dyDescent="0.25">
      <c r="A380" s="2"/>
      <c r="B380" s="2"/>
      <c r="C380" s="2"/>
      <c r="D380" s="2"/>
      <c r="E380" s="2"/>
      <c r="F380" s="2"/>
      <c r="G380" s="2"/>
      <c r="H380" s="2"/>
      <c r="I380" s="2"/>
      <c r="J380" s="641"/>
      <c r="K380" s="641"/>
      <c r="L380" s="641"/>
      <c r="M380" s="641"/>
      <c r="N380" s="641"/>
      <c r="O380" s="641"/>
      <c r="P380" s="641"/>
      <c r="Q380" s="373"/>
      <c r="R380" s="373"/>
      <c r="S380" s="373"/>
      <c r="T380" s="373"/>
      <c r="U380" s="373"/>
      <c r="V380" s="373"/>
      <c r="W380" s="374"/>
      <c r="X380" s="373"/>
      <c r="Y380" s="374"/>
      <c r="Z380" s="373"/>
      <c r="AA380" s="374"/>
      <c r="AB380" s="373"/>
      <c r="AC380" s="374"/>
      <c r="AD380" s="375"/>
    </row>
    <row r="381" spans="1:30" s="376" customFormat="1" x14ac:dyDescent="0.25">
      <c r="A381" s="2"/>
      <c r="B381" s="2"/>
      <c r="C381" s="2"/>
      <c r="D381" s="2"/>
      <c r="E381" s="2"/>
      <c r="F381" s="2"/>
      <c r="G381" s="2"/>
      <c r="H381" s="2"/>
      <c r="I381" s="2"/>
      <c r="J381" s="641"/>
      <c r="K381" s="641"/>
      <c r="L381" s="641"/>
      <c r="M381" s="641"/>
      <c r="N381" s="641"/>
      <c r="O381" s="641"/>
      <c r="P381" s="641"/>
      <c r="Q381" s="373"/>
      <c r="R381" s="373"/>
      <c r="S381" s="373"/>
      <c r="T381" s="373"/>
      <c r="U381" s="373"/>
      <c r="V381" s="373"/>
      <c r="W381" s="374"/>
      <c r="X381" s="373"/>
      <c r="Y381" s="374"/>
      <c r="Z381" s="373"/>
      <c r="AA381" s="374"/>
      <c r="AB381" s="373"/>
      <c r="AC381" s="374"/>
      <c r="AD381" s="375"/>
    </row>
    <row r="382" spans="1:30" s="376" customFormat="1" x14ac:dyDescent="0.25">
      <c r="A382" s="2"/>
      <c r="B382" s="2"/>
      <c r="C382" s="2"/>
      <c r="D382" s="2"/>
      <c r="E382" s="2"/>
      <c r="F382" s="2"/>
      <c r="G382" s="2"/>
      <c r="H382" s="2"/>
      <c r="I382" s="2"/>
      <c r="J382" s="641"/>
      <c r="K382" s="641"/>
      <c r="L382" s="641"/>
      <c r="M382" s="641"/>
      <c r="N382" s="641"/>
      <c r="O382" s="641"/>
      <c r="P382" s="641"/>
      <c r="Q382" s="373"/>
      <c r="R382" s="373"/>
      <c r="S382" s="373"/>
      <c r="T382" s="373"/>
      <c r="U382" s="373"/>
      <c r="V382" s="373"/>
      <c r="W382" s="374"/>
      <c r="X382" s="373"/>
      <c r="Y382" s="374"/>
      <c r="Z382" s="373"/>
      <c r="AA382" s="374"/>
      <c r="AB382" s="373"/>
      <c r="AC382" s="374"/>
      <c r="AD382" s="375"/>
    </row>
    <row r="383" spans="1:30" s="376" customFormat="1" x14ac:dyDescent="0.25">
      <c r="A383" s="2"/>
      <c r="B383" s="2"/>
      <c r="C383" s="2"/>
      <c r="D383" s="2"/>
      <c r="E383" s="2"/>
      <c r="F383" s="2"/>
      <c r="G383" s="2"/>
      <c r="H383" s="2"/>
      <c r="I383" s="2"/>
      <c r="J383" s="641"/>
      <c r="K383" s="641"/>
      <c r="L383" s="641"/>
      <c r="M383" s="641"/>
      <c r="N383" s="641"/>
      <c r="O383" s="641"/>
      <c r="P383" s="641"/>
      <c r="Q383" s="373"/>
      <c r="R383" s="373"/>
      <c r="S383" s="373"/>
      <c r="T383" s="373"/>
      <c r="U383" s="373"/>
      <c r="V383" s="373"/>
      <c r="W383" s="374"/>
      <c r="X383" s="373"/>
      <c r="Y383" s="374"/>
      <c r="Z383" s="373"/>
      <c r="AA383" s="374"/>
      <c r="AB383" s="373"/>
      <c r="AC383" s="374"/>
      <c r="AD383" s="375"/>
    </row>
    <row r="384" spans="1:30" s="376" customFormat="1" x14ac:dyDescent="0.25">
      <c r="A384" s="2"/>
      <c r="B384" s="2"/>
      <c r="C384" s="2"/>
      <c r="D384" s="2"/>
      <c r="E384" s="2"/>
      <c r="F384" s="2"/>
      <c r="G384" s="2"/>
      <c r="H384" s="2"/>
      <c r="I384" s="2"/>
      <c r="J384" s="641"/>
      <c r="K384" s="641"/>
      <c r="L384" s="641"/>
      <c r="M384" s="641"/>
      <c r="N384" s="641"/>
      <c r="O384" s="641"/>
      <c r="P384" s="641"/>
      <c r="Q384" s="373"/>
      <c r="R384" s="373"/>
      <c r="S384" s="373"/>
      <c r="T384" s="373"/>
      <c r="U384" s="373"/>
      <c r="V384" s="373"/>
      <c r="W384" s="374"/>
      <c r="X384" s="373"/>
      <c r="Y384" s="374"/>
      <c r="Z384" s="373"/>
      <c r="AA384" s="374"/>
      <c r="AB384" s="373"/>
      <c r="AC384" s="374"/>
      <c r="AD384" s="375"/>
    </row>
    <row r="385" spans="1:30" s="376" customFormat="1" x14ac:dyDescent="0.25">
      <c r="A385" s="2"/>
      <c r="B385" s="2"/>
      <c r="C385" s="2"/>
      <c r="D385" s="2"/>
      <c r="E385" s="2"/>
      <c r="F385" s="2"/>
      <c r="G385" s="2"/>
      <c r="H385" s="2"/>
      <c r="I385" s="2"/>
      <c r="J385" s="641"/>
      <c r="K385" s="641"/>
      <c r="L385" s="641"/>
      <c r="M385" s="641"/>
      <c r="N385" s="641"/>
      <c r="O385" s="641"/>
      <c r="P385" s="641"/>
      <c r="Q385" s="373"/>
      <c r="R385" s="373"/>
      <c r="S385" s="373"/>
      <c r="T385" s="373"/>
      <c r="U385" s="373"/>
      <c r="V385" s="373"/>
      <c r="W385" s="374"/>
      <c r="X385" s="373"/>
      <c r="Y385" s="374"/>
      <c r="Z385" s="373"/>
      <c r="AA385" s="374"/>
      <c r="AB385" s="373"/>
      <c r="AC385" s="374"/>
      <c r="AD385" s="375"/>
    </row>
    <row r="386" spans="1:30" s="376" customFormat="1" x14ac:dyDescent="0.25">
      <c r="A386" s="2"/>
      <c r="B386" s="2"/>
      <c r="C386" s="2"/>
      <c r="D386" s="2"/>
      <c r="E386" s="2"/>
      <c r="F386" s="2"/>
      <c r="G386" s="2"/>
      <c r="H386" s="2"/>
      <c r="I386" s="2"/>
      <c r="J386" s="641"/>
      <c r="K386" s="641"/>
      <c r="L386" s="641"/>
      <c r="M386" s="641"/>
      <c r="N386" s="641"/>
      <c r="O386" s="641"/>
      <c r="P386" s="641"/>
      <c r="Q386" s="373"/>
      <c r="R386" s="373"/>
      <c r="S386" s="373"/>
      <c r="T386" s="373"/>
      <c r="U386" s="373"/>
      <c r="V386" s="373"/>
      <c r="W386" s="374"/>
      <c r="X386" s="373"/>
      <c r="Y386" s="374"/>
      <c r="Z386" s="373"/>
      <c r="AA386" s="374"/>
      <c r="AB386" s="373"/>
      <c r="AC386" s="374"/>
      <c r="AD386" s="375"/>
    </row>
    <row r="387" spans="1:30" s="376" customFormat="1" x14ac:dyDescent="0.25">
      <c r="A387" s="2"/>
      <c r="B387" s="2"/>
      <c r="C387" s="2"/>
      <c r="D387" s="2"/>
      <c r="E387" s="2"/>
      <c r="F387" s="2"/>
      <c r="G387" s="2"/>
      <c r="H387" s="2"/>
      <c r="I387" s="2"/>
      <c r="J387" s="641"/>
      <c r="K387" s="641"/>
      <c r="L387" s="641"/>
      <c r="M387" s="641"/>
      <c r="N387" s="641"/>
      <c r="O387" s="641"/>
      <c r="P387" s="641"/>
      <c r="Q387" s="373"/>
      <c r="R387" s="373"/>
      <c r="S387" s="373"/>
      <c r="T387" s="373"/>
      <c r="U387" s="373"/>
      <c r="V387" s="373"/>
      <c r="W387" s="374"/>
      <c r="X387" s="373"/>
      <c r="Y387" s="374"/>
      <c r="Z387" s="373"/>
      <c r="AA387" s="374"/>
      <c r="AB387" s="373"/>
      <c r="AC387" s="374"/>
      <c r="AD387" s="375"/>
    </row>
    <row r="388" spans="1:30" s="376" customFormat="1" x14ac:dyDescent="0.25">
      <c r="A388" s="2"/>
      <c r="B388" s="2"/>
      <c r="C388" s="2"/>
      <c r="D388" s="2"/>
      <c r="E388" s="2"/>
      <c r="F388" s="2"/>
      <c r="G388" s="2"/>
      <c r="H388" s="2"/>
      <c r="I388" s="2"/>
      <c r="J388" s="641"/>
      <c r="K388" s="641"/>
      <c r="L388" s="641"/>
      <c r="M388" s="641"/>
      <c r="N388" s="641"/>
      <c r="O388" s="641"/>
      <c r="P388" s="641"/>
      <c r="Q388" s="373"/>
      <c r="R388" s="373"/>
      <c r="S388" s="373"/>
      <c r="T388" s="373"/>
      <c r="U388" s="373"/>
      <c r="V388" s="373"/>
      <c r="W388" s="374"/>
      <c r="X388" s="373"/>
      <c r="Y388" s="374"/>
      <c r="Z388" s="373"/>
      <c r="AA388" s="374"/>
      <c r="AB388" s="373"/>
      <c r="AC388" s="374"/>
      <c r="AD388" s="375"/>
    </row>
    <row r="389" spans="1:30" s="376" customFormat="1" x14ac:dyDescent="0.25">
      <c r="A389" s="2"/>
      <c r="B389" s="2"/>
      <c r="C389" s="2"/>
      <c r="D389" s="2"/>
      <c r="E389" s="2"/>
      <c r="F389" s="2"/>
      <c r="G389" s="2"/>
      <c r="H389" s="2"/>
      <c r="I389" s="2"/>
      <c r="J389" s="641"/>
      <c r="K389" s="641"/>
      <c r="L389" s="641"/>
      <c r="M389" s="641"/>
      <c r="N389" s="641"/>
      <c r="O389" s="641"/>
      <c r="P389" s="641"/>
      <c r="Q389" s="373"/>
      <c r="R389" s="373"/>
      <c r="S389" s="373"/>
      <c r="T389" s="373"/>
      <c r="U389" s="373"/>
      <c r="V389" s="373"/>
      <c r="W389" s="374"/>
      <c r="X389" s="373"/>
      <c r="Y389" s="374"/>
      <c r="Z389" s="373"/>
      <c r="AA389" s="374"/>
      <c r="AB389" s="373"/>
      <c r="AC389" s="374"/>
      <c r="AD389" s="375"/>
    </row>
    <row r="390" spans="1:30" s="376" customFormat="1" x14ac:dyDescent="0.25">
      <c r="A390" s="2"/>
      <c r="B390" s="2"/>
      <c r="C390" s="2"/>
      <c r="D390" s="2"/>
      <c r="E390" s="2"/>
      <c r="F390" s="2"/>
      <c r="G390" s="2"/>
      <c r="H390" s="2"/>
      <c r="I390" s="2"/>
      <c r="J390" s="641"/>
      <c r="K390" s="641"/>
      <c r="L390" s="641"/>
      <c r="M390" s="641"/>
      <c r="N390" s="641"/>
      <c r="O390" s="641"/>
      <c r="P390" s="641"/>
      <c r="Q390" s="373"/>
      <c r="R390" s="373"/>
      <c r="S390" s="373"/>
      <c r="T390" s="373"/>
      <c r="U390" s="373"/>
      <c r="V390" s="373"/>
      <c r="W390" s="374"/>
      <c r="X390" s="373"/>
      <c r="Y390" s="374"/>
      <c r="Z390" s="373"/>
      <c r="AA390" s="374"/>
      <c r="AB390" s="373"/>
      <c r="AC390" s="374"/>
      <c r="AD390" s="375"/>
    </row>
    <row r="391" spans="1:30" s="376" customFormat="1" x14ac:dyDescent="0.25">
      <c r="A391" s="2"/>
      <c r="B391" s="2"/>
      <c r="C391" s="2"/>
      <c r="D391" s="2"/>
      <c r="E391" s="2"/>
      <c r="F391" s="2"/>
      <c r="G391" s="2"/>
      <c r="H391" s="2"/>
      <c r="I391" s="2"/>
      <c r="J391" s="641"/>
      <c r="K391" s="641"/>
      <c r="L391" s="641"/>
      <c r="M391" s="641"/>
      <c r="N391" s="641"/>
      <c r="O391" s="641"/>
      <c r="P391" s="641"/>
      <c r="Q391" s="373"/>
      <c r="R391" s="373"/>
      <c r="S391" s="373"/>
      <c r="T391" s="373"/>
      <c r="U391" s="373"/>
      <c r="V391" s="373"/>
      <c r="W391" s="374"/>
      <c r="X391" s="373"/>
      <c r="Y391" s="374"/>
      <c r="Z391" s="373"/>
      <c r="AA391" s="374"/>
      <c r="AB391" s="373"/>
      <c r="AC391" s="374"/>
      <c r="AD391" s="375"/>
    </row>
    <row r="392" spans="1:30" s="376" customFormat="1" x14ac:dyDescent="0.25">
      <c r="A392" s="2"/>
      <c r="B392" s="2"/>
      <c r="C392" s="2"/>
      <c r="D392" s="2"/>
      <c r="E392" s="2"/>
      <c r="F392" s="2"/>
      <c r="G392" s="2"/>
      <c r="H392" s="2"/>
      <c r="I392" s="2"/>
      <c r="J392" s="641"/>
      <c r="K392" s="641"/>
      <c r="L392" s="641"/>
      <c r="M392" s="641"/>
      <c r="N392" s="641"/>
      <c r="O392" s="641"/>
      <c r="P392" s="641"/>
      <c r="Q392" s="373"/>
      <c r="R392" s="373"/>
      <c r="S392" s="373"/>
      <c r="T392" s="373"/>
      <c r="U392" s="373"/>
      <c r="V392" s="373"/>
      <c r="W392" s="374"/>
      <c r="X392" s="373"/>
      <c r="Y392" s="374"/>
      <c r="Z392" s="373"/>
      <c r="AA392" s="374"/>
      <c r="AB392" s="373"/>
      <c r="AC392" s="374"/>
      <c r="AD392" s="375"/>
    </row>
    <row r="393" spans="1:30" s="376" customFormat="1" x14ac:dyDescent="0.25">
      <c r="A393" s="2"/>
      <c r="B393" s="2"/>
      <c r="C393" s="2"/>
      <c r="D393" s="2"/>
      <c r="E393" s="2"/>
      <c r="F393" s="2"/>
      <c r="G393" s="2"/>
      <c r="H393" s="2"/>
      <c r="I393" s="2"/>
      <c r="J393" s="641"/>
      <c r="K393" s="641"/>
      <c r="L393" s="641"/>
      <c r="M393" s="641"/>
      <c r="N393" s="641"/>
      <c r="O393" s="641"/>
      <c r="P393" s="641"/>
      <c r="Q393" s="373"/>
      <c r="R393" s="373"/>
      <c r="S393" s="373"/>
      <c r="T393" s="373"/>
      <c r="U393" s="373"/>
      <c r="V393" s="373"/>
      <c r="W393" s="374"/>
      <c r="X393" s="373"/>
      <c r="Y393" s="374"/>
      <c r="Z393" s="373"/>
      <c r="AA393" s="374"/>
      <c r="AB393" s="373"/>
      <c r="AC393" s="374"/>
      <c r="AD393" s="375"/>
    </row>
    <row r="394" spans="1:30" s="376" customFormat="1" x14ac:dyDescent="0.25">
      <c r="A394" s="2"/>
      <c r="B394" s="2"/>
      <c r="C394" s="2"/>
      <c r="D394" s="2"/>
      <c r="E394" s="2"/>
      <c r="F394" s="2"/>
      <c r="G394" s="2"/>
      <c r="H394" s="2"/>
      <c r="I394" s="2"/>
      <c r="J394" s="641"/>
      <c r="K394" s="641"/>
      <c r="L394" s="641"/>
      <c r="M394" s="641"/>
      <c r="N394" s="641"/>
      <c r="O394" s="641"/>
      <c r="P394" s="641"/>
      <c r="Q394" s="373"/>
      <c r="R394" s="373"/>
      <c r="S394" s="373"/>
      <c r="T394" s="373"/>
      <c r="U394" s="373"/>
      <c r="V394" s="373"/>
      <c r="W394" s="374"/>
      <c r="X394" s="373"/>
      <c r="Y394" s="374"/>
      <c r="Z394" s="373"/>
      <c r="AA394" s="374"/>
      <c r="AB394" s="373"/>
      <c r="AC394" s="374"/>
      <c r="AD394" s="375"/>
    </row>
    <row r="395" spans="1:30" s="376" customFormat="1" x14ac:dyDescent="0.25">
      <c r="A395" s="2"/>
      <c r="B395" s="2"/>
      <c r="C395" s="2"/>
      <c r="D395" s="2"/>
      <c r="E395" s="2"/>
      <c r="F395" s="2"/>
      <c r="G395" s="2"/>
      <c r="H395" s="2"/>
      <c r="I395" s="2"/>
      <c r="J395" s="641"/>
      <c r="K395" s="641"/>
      <c r="L395" s="641"/>
      <c r="M395" s="641"/>
      <c r="N395" s="641"/>
      <c r="O395" s="641"/>
      <c r="P395" s="641"/>
      <c r="Q395" s="373"/>
      <c r="R395" s="373"/>
      <c r="S395" s="373"/>
      <c r="T395" s="373"/>
      <c r="U395" s="373"/>
      <c r="V395" s="373"/>
      <c r="W395" s="374"/>
      <c r="X395" s="373"/>
      <c r="Y395" s="374"/>
      <c r="Z395" s="373"/>
      <c r="AA395" s="374"/>
      <c r="AB395" s="373"/>
      <c r="AC395" s="374"/>
      <c r="AD395" s="375"/>
    </row>
    <row r="396" spans="1:30" s="376" customFormat="1" x14ac:dyDescent="0.25">
      <c r="A396" s="2"/>
      <c r="B396" s="2"/>
      <c r="C396" s="2"/>
      <c r="D396" s="2"/>
      <c r="E396" s="2"/>
      <c r="F396" s="2"/>
      <c r="G396" s="2"/>
      <c r="H396" s="2"/>
      <c r="I396" s="2"/>
      <c r="J396" s="641"/>
      <c r="K396" s="641"/>
      <c r="L396" s="641"/>
      <c r="M396" s="641"/>
      <c r="N396" s="641"/>
      <c r="O396" s="641"/>
      <c r="P396" s="641"/>
      <c r="Q396" s="373"/>
      <c r="R396" s="373"/>
      <c r="S396" s="373"/>
      <c r="T396" s="373"/>
      <c r="U396" s="373"/>
      <c r="V396" s="373"/>
      <c r="W396" s="374"/>
      <c r="X396" s="373"/>
      <c r="Y396" s="374"/>
      <c r="Z396" s="373"/>
      <c r="AA396" s="374"/>
      <c r="AB396" s="373"/>
      <c r="AC396" s="374"/>
      <c r="AD396" s="375"/>
    </row>
    <row r="397" spans="1:30" s="376" customFormat="1" x14ac:dyDescent="0.25">
      <c r="A397" s="2"/>
      <c r="B397" s="2"/>
      <c r="C397" s="2"/>
      <c r="D397" s="2"/>
      <c r="E397" s="2"/>
      <c r="F397" s="2"/>
      <c r="G397" s="2"/>
      <c r="H397" s="2"/>
      <c r="I397" s="2"/>
      <c r="J397" s="641"/>
      <c r="K397" s="641"/>
      <c r="L397" s="641"/>
      <c r="M397" s="641"/>
      <c r="N397" s="641"/>
      <c r="O397" s="641"/>
      <c r="P397" s="641"/>
      <c r="Q397" s="373"/>
      <c r="R397" s="373"/>
      <c r="S397" s="373"/>
      <c r="T397" s="373"/>
      <c r="U397" s="373"/>
      <c r="V397" s="373"/>
      <c r="W397" s="374"/>
      <c r="X397" s="373"/>
      <c r="Y397" s="374"/>
      <c r="Z397" s="373"/>
      <c r="AA397" s="374"/>
      <c r="AB397" s="373"/>
      <c r="AC397" s="374"/>
      <c r="AD397" s="375"/>
    </row>
    <row r="398" spans="1:30" s="376" customFormat="1" x14ac:dyDescent="0.25">
      <c r="A398" s="2"/>
      <c r="B398" s="2"/>
      <c r="C398" s="2"/>
      <c r="D398" s="2"/>
      <c r="E398" s="2"/>
      <c r="F398" s="2"/>
      <c r="G398" s="2"/>
      <c r="H398" s="2"/>
      <c r="I398" s="2"/>
      <c r="J398" s="641"/>
      <c r="K398" s="641"/>
      <c r="L398" s="641"/>
      <c r="M398" s="641"/>
      <c r="N398" s="641"/>
      <c r="O398" s="641"/>
      <c r="P398" s="641"/>
      <c r="Q398" s="373"/>
      <c r="R398" s="373"/>
      <c r="S398" s="373"/>
      <c r="T398" s="373"/>
      <c r="U398" s="373"/>
      <c r="V398" s="373"/>
      <c r="W398" s="374"/>
      <c r="X398" s="373"/>
      <c r="Y398" s="374"/>
      <c r="Z398" s="373"/>
      <c r="AA398" s="374"/>
      <c r="AB398" s="373"/>
      <c r="AC398" s="374"/>
      <c r="AD398" s="375"/>
    </row>
    <row r="399" spans="1:30" s="376" customFormat="1" x14ac:dyDescent="0.25">
      <c r="A399" s="2"/>
      <c r="B399" s="2"/>
      <c r="C399" s="2"/>
      <c r="D399" s="2"/>
      <c r="E399" s="2"/>
      <c r="F399" s="2"/>
      <c r="G399" s="2"/>
      <c r="H399" s="2"/>
      <c r="I399" s="2"/>
      <c r="J399" s="641"/>
      <c r="K399" s="641"/>
      <c r="L399" s="641"/>
      <c r="M399" s="641"/>
      <c r="N399" s="641"/>
      <c r="O399" s="641"/>
      <c r="P399" s="641"/>
      <c r="Q399" s="373"/>
      <c r="R399" s="373"/>
      <c r="S399" s="373"/>
      <c r="T399" s="373"/>
      <c r="U399" s="373"/>
      <c r="V399" s="373"/>
      <c r="W399" s="374"/>
      <c r="X399" s="373"/>
      <c r="Y399" s="374"/>
      <c r="Z399" s="373"/>
      <c r="AA399" s="374"/>
      <c r="AB399" s="373"/>
      <c r="AC399" s="374"/>
      <c r="AD399" s="375"/>
    </row>
    <row r="400" spans="1:30" s="376" customFormat="1" x14ac:dyDescent="0.25">
      <c r="A400" s="2"/>
      <c r="B400" s="2"/>
      <c r="C400" s="2"/>
      <c r="D400" s="2"/>
      <c r="E400" s="2"/>
      <c r="F400" s="2"/>
      <c r="G400" s="2"/>
      <c r="H400" s="2"/>
      <c r="I400" s="2"/>
      <c r="J400" s="641"/>
      <c r="K400" s="641"/>
      <c r="L400" s="641"/>
      <c r="M400" s="641"/>
      <c r="N400" s="641"/>
      <c r="O400" s="641"/>
      <c r="P400" s="641"/>
      <c r="Q400" s="373"/>
      <c r="R400" s="373"/>
      <c r="S400" s="373"/>
      <c r="T400" s="373"/>
      <c r="U400" s="373"/>
      <c r="V400" s="373"/>
      <c r="W400" s="374"/>
      <c r="X400" s="373"/>
      <c r="Y400" s="374"/>
      <c r="Z400" s="373"/>
      <c r="AA400" s="374"/>
      <c r="AB400" s="373"/>
      <c r="AC400" s="374"/>
      <c r="AD400" s="375"/>
    </row>
    <row r="401" spans="1:30" s="376" customFormat="1" x14ac:dyDescent="0.25">
      <c r="A401" s="2"/>
      <c r="B401" s="2"/>
      <c r="C401" s="2"/>
      <c r="D401" s="2"/>
      <c r="E401" s="2"/>
      <c r="F401" s="2"/>
      <c r="G401" s="2"/>
      <c r="H401" s="2"/>
      <c r="I401" s="2"/>
      <c r="J401" s="641"/>
      <c r="K401" s="641"/>
      <c r="L401" s="641"/>
      <c r="M401" s="641"/>
      <c r="N401" s="641"/>
      <c r="O401" s="641"/>
      <c r="P401" s="641"/>
      <c r="Q401" s="373"/>
      <c r="R401" s="373"/>
      <c r="S401" s="373"/>
      <c r="T401" s="373"/>
      <c r="U401" s="373"/>
      <c r="V401" s="373"/>
      <c r="W401" s="374"/>
      <c r="X401" s="373"/>
      <c r="Y401" s="374"/>
      <c r="Z401" s="373"/>
      <c r="AA401" s="374"/>
      <c r="AB401" s="373"/>
      <c r="AC401" s="374"/>
      <c r="AD401" s="375"/>
    </row>
    <row r="402" spans="1:30" s="376" customFormat="1" x14ac:dyDescent="0.25">
      <c r="A402" s="2"/>
      <c r="B402" s="2"/>
      <c r="C402" s="2"/>
      <c r="D402" s="2"/>
      <c r="E402" s="2"/>
      <c r="F402" s="2"/>
      <c r="G402" s="2"/>
      <c r="H402" s="2"/>
      <c r="I402" s="2"/>
      <c r="J402" s="641"/>
      <c r="K402" s="641"/>
      <c r="L402" s="641"/>
      <c r="M402" s="641"/>
      <c r="N402" s="641"/>
      <c r="O402" s="641"/>
      <c r="P402" s="641"/>
      <c r="Q402" s="373"/>
      <c r="R402" s="373"/>
      <c r="S402" s="373"/>
      <c r="T402" s="373"/>
      <c r="U402" s="373"/>
      <c r="V402" s="373"/>
      <c r="W402" s="374"/>
      <c r="X402" s="373"/>
      <c r="Y402" s="374"/>
      <c r="Z402" s="373"/>
      <c r="AA402" s="374"/>
      <c r="AB402" s="373"/>
      <c r="AC402" s="374"/>
      <c r="AD402" s="375"/>
    </row>
    <row r="403" spans="1:30" s="376" customFormat="1" x14ac:dyDescent="0.25">
      <c r="A403" s="2"/>
      <c r="B403" s="2"/>
      <c r="C403" s="2"/>
      <c r="D403" s="2"/>
      <c r="E403" s="2"/>
      <c r="F403" s="2"/>
      <c r="G403" s="2"/>
      <c r="H403" s="2"/>
      <c r="I403" s="2"/>
      <c r="J403" s="641"/>
      <c r="K403" s="641"/>
      <c r="L403" s="641"/>
      <c r="M403" s="641"/>
      <c r="N403" s="641"/>
      <c r="O403" s="641"/>
      <c r="P403" s="641"/>
      <c r="Q403" s="373"/>
      <c r="R403" s="373"/>
      <c r="S403" s="373"/>
      <c r="T403" s="373"/>
      <c r="U403" s="373"/>
      <c r="V403" s="373"/>
      <c r="W403" s="374"/>
      <c r="X403" s="373"/>
      <c r="Y403" s="374"/>
      <c r="Z403" s="373"/>
      <c r="AA403" s="374"/>
      <c r="AB403" s="373"/>
      <c r="AC403" s="374"/>
      <c r="AD403" s="375"/>
    </row>
    <row r="404" spans="1:30" s="376" customFormat="1" x14ac:dyDescent="0.25">
      <c r="A404" s="2"/>
      <c r="B404" s="2"/>
      <c r="C404" s="2"/>
      <c r="D404" s="2"/>
      <c r="E404" s="2"/>
      <c r="F404" s="2"/>
      <c r="G404" s="2"/>
      <c r="H404" s="2"/>
      <c r="I404" s="2"/>
      <c r="J404" s="641"/>
      <c r="K404" s="641"/>
      <c r="L404" s="641"/>
      <c r="M404" s="641"/>
      <c r="N404" s="641"/>
      <c r="O404" s="641"/>
      <c r="P404" s="641"/>
      <c r="Q404" s="373"/>
      <c r="R404" s="373"/>
      <c r="S404" s="373"/>
      <c r="T404" s="373"/>
      <c r="U404" s="373"/>
      <c r="V404" s="373"/>
      <c r="W404" s="374"/>
      <c r="X404" s="373"/>
      <c r="Y404" s="374"/>
      <c r="Z404" s="373"/>
      <c r="AA404" s="374"/>
      <c r="AB404" s="373"/>
      <c r="AC404" s="374"/>
      <c r="AD404" s="375"/>
    </row>
    <row r="405" spans="1:30" s="376" customFormat="1" x14ac:dyDescent="0.25">
      <c r="A405" s="2"/>
      <c r="B405" s="2"/>
      <c r="C405" s="2"/>
      <c r="D405" s="2"/>
      <c r="E405" s="2"/>
      <c r="F405" s="2"/>
      <c r="G405" s="2"/>
      <c r="H405" s="2"/>
      <c r="I405" s="2"/>
      <c r="J405" s="641"/>
      <c r="K405" s="641"/>
      <c r="L405" s="641"/>
      <c r="M405" s="641"/>
      <c r="N405" s="641"/>
      <c r="O405" s="641"/>
      <c r="P405" s="641"/>
      <c r="Q405" s="373"/>
      <c r="R405" s="373"/>
      <c r="S405" s="373"/>
      <c r="T405" s="373"/>
      <c r="U405" s="373"/>
      <c r="V405" s="373"/>
      <c r="W405" s="374"/>
      <c r="X405" s="373"/>
      <c r="Y405" s="374"/>
      <c r="Z405" s="373"/>
      <c r="AA405" s="374"/>
      <c r="AB405" s="373"/>
      <c r="AC405" s="374"/>
      <c r="AD405" s="375"/>
    </row>
    <row r="406" spans="1:30" s="376" customFormat="1" x14ac:dyDescent="0.25">
      <c r="A406" s="2"/>
      <c r="B406" s="2"/>
      <c r="C406" s="2"/>
      <c r="D406" s="2"/>
      <c r="E406" s="2"/>
      <c r="F406" s="2"/>
      <c r="G406" s="2"/>
      <c r="H406" s="2"/>
      <c r="I406" s="2"/>
      <c r="J406" s="641"/>
      <c r="K406" s="641"/>
      <c r="L406" s="641"/>
      <c r="M406" s="641"/>
      <c r="N406" s="641"/>
      <c r="O406" s="641"/>
      <c r="P406" s="641"/>
      <c r="Q406" s="373"/>
      <c r="R406" s="373"/>
      <c r="S406" s="373"/>
      <c r="T406" s="373"/>
      <c r="U406" s="373"/>
      <c r="V406" s="373"/>
      <c r="W406" s="374"/>
      <c r="X406" s="373"/>
      <c r="Y406" s="374"/>
      <c r="Z406" s="373"/>
      <c r="AA406" s="374"/>
      <c r="AB406" s="373"/>
      <c r="AC406" s="374"/>
      <c r="AD406" s="375"/>
    </row>
    <row r="407" spans="1:30" s="376" customFormat="1" x14ac:dyDescent="0.25">
      <c r="A407" s="2"/>
      <c r="B407" s="2"/>
      <c r="C407" s="2"/>
      <c r="D407" s="2"/>
      <c r="E407" s="2"/>
      <c r="F407" s="2"/>
      <c r="G407" s="2"/>
      <c r="H407" s="2"/>
      <c r="I407" s="2"/>
      <c r="J407" s="641"/>
      <c r="K407" s="641"/>
      <c r="L407" s="641"/>
      <c r="M407" s="641"/>
      <c r="N407" s="641"/>
      <c r="O407" s="641"/>
      <c r="P407" s="641"/>
      <c r="Q407" s="373"/>
      <c r="R407" s="373"/>
      <c r="S407" s="373"/>
      <c r="T407" s="373"/>
      <c r="U407" s="373"/>
      <c r="V407" s="373"/>
      <c r="W407" s="374"/>
      <c r="X407" s="373"/>
      <c r="Y407" s="374"/>
      <c r="Z407" s="373"/>
      <c r="AA407" s="374"/>
      <c r="AB407" s="373"/>
      <c r="AC407" s="374"/>
      <c r="AD407" s="375"/>
    </row>
    <row r="408" spans="1:30" s="376" customFormat="1" x14ac:dyDescent="0.25">
      <c r="A408" s="2"/>
      <c r="B408" s="2"/>
      <c r="C408" s="2"/>
      <c r="D408" s="2"/>
      <c r="E408" s="2"/>
      <c r="F408" s="2"/>
      <c r="G408" s="2"/>
      <c r="H408" s="2"/>
      <c r="I408" s="2"/>
      <c r="J408" s="641"/>
      <c r="K408" s="641"/>
      <c r="L408" s="641"/>
      <c r="M408" s="641"/>
      <c r="N408" s="641"/>
      <c r="O408" s="641"/>
      <c r="P408" s="641"/>
      <c r="Q408" s="373"/>
      <c r="R408" s="373"/>
      <c r="S408" s="373"/>
      <c r="T408" s="373"/>
      <c r="U408" s="373"/>
      <c r="V408" s="373"/>
      <c r="W408" s="374"/>
      <c r="X408" s="373"/>
      <c r="Y408" s="374"/>
      <c r="Z408" s="373"/>
      <c r="AA408" s="374"/>
      <c r="AB408" s="373"/>
      <c r="AC408" s="374"/>
      <c r="AD408" s="375"/>
    </row>
    <row r="409" spans="1:30" s="376" customFormat="1" x14ac:dyDescent="0.25">
      <c r="A409" s="2"/>
      <c r="B409" s="2"/>
      <c r="C409" s="2"/>
      <c r="D409" s="2"/>
      <c r="E409" s="2"/>
      <c r="F409" s="2"/>
      <c r="G409" s="2"/>
      <c r="H409" s="2"/>
      <c r="I409" s="2"/>
      <c r="J409" s="641"/>
      <c r="K409" s="641"/>
      <c r="L409" s="641"/>
      <c r="M409" s="641"/>
      <c r="N409" s="641"/>
      <c r="O409" s="641"/>
      <c r="P409" s="641"/>
      <c r="Q409" s="373"/>
      <c r="R409" s="373"/>
      <c r="S409" s="373"/>
      <c r="T409" s="373"/>
      <c r="U409" s="373"/>
      <c r="V409" s="373"/>
      <c r="W409" s="374"/>
      <c r="X409" s="373"/>
      <c r="Y409" s="374"/>
      <c r="Z409" s="373"/>
      <c r="AA409" s="374"/>
      <c r="AB409" s="373"/>
      <c r="AC409" s="374"/>
      <c r="AD409" s="375"/>
    </row>
    <row r="410" spans="1:30" s="376" customFormat="1" x14ac:dyDescent="0.25">
      <c r="A410" s="2"/>
      <c r="B410" s="2"/>
      <c r="C410" s="2"/>
      <c r="D410" s="2"/>
      <c r="E410" s="2"/>
      <c r="F410" s="2"/>
      <c r="G410" s="2"/>
      <c r="H410" s="2"/>
      <c r="I410" s="2"/>
      <c r="J410" s="641"/>
      <c r="K410" s="641"/>
      <c r="L410" s="641"/>
      <c r="M410" s="641"/>
      <c r="N410" s="641"/>
      <c r="O410" s="641"/>
      <c r="P410" s="641"/>
      <c r="Q410" s="373"/>
      <c r="R410" s="373"/>
      <c r="S410" s="373"/>
      <c r="T410" s="373"/>
      <c r="U410" s="373"/>
      <c r="V410" s="373"/>
      <c r="W410" s="374"/>
      <c r="X410" s="373"/>
      <c r="Y410" s="374"/>
      <c r="Z410" s="373"/>
      <c r="AA410" s="374"/>
      <c r="AB410" s="373"/>
      <c r="AC410" s="374"/>
      <c r="AD410" s="375"/>
    </row>
    <row r="411" spans="1:30" s="376" customFormat="1" x14ac:dyDescent="0.25">
      <c r="A411" s="2"/>
      <c r="B411" s="2"/>
      <c r="C411" s="2"/>
      <c r="D411" s="2"/>
      <c r="E411" s="2"/>
      <c r="F411" s="2"/>
      <c r="G411" s="2"/>
      <c r="H411" s="2"/>
      <c r="I411" s="2"/>
      <c r="J411" s="641"/>
      <c r="K411" s="641"/>
      <c r="L411" s="641"/>
      <c r="M411" s="641"/>
      <c r="N411" s="641"/>
      <c r="O411" s="641"/>
      <c r="P411" s="641"/>
      <c r="Q411" s="373"/>
      <c r="R411" s="373"/>
      <c r="S411" s="373"/>
      <c r="T411" s="373"/>
      <c r="U411" s="373"/>
      <c r="V411" s="373"/>
      <c r="W411" s="374"/>
      <c r="X411" s="373"/>
      <c r="Y411" s="374"/>
      <c r="Z411" s="373"/>
      <c r="AA411" s="374"/>
      <c r="AB411" s="373"/>
      <c r="AC411" s="374"/>
      <c r="AD411" s="375"/>
    </row>
    <row r="412" spans="1:30" s="376" customFormat="1" x14ac:dyDescent="0.25">
      <c r="A412" s="2"/>
      <c r="B412" s="2"/>
      <c r="C412" s="2"/>
      <c r="D412" s="2"/>
      <c r="E412" s="2"/>
      <c r="F412" s="2"/>
      <c r="G412" s="2"/>
      <c r="H412" s="2"/>
      <c r="I412" s="2"/>
      <c r="J412" s="641"/>
      <c r="K412" s="641"/>
      <c r="L412" s="641"/>
      <c r="M412" s="641"/>
      <c r="N412" s="641"/>
      <c r="O412" s="641"/>
      <c r="P412" s="641"/>
      <c r="Q412" s="373"/>
      <c r="R412" s="373"/>
      <c r="S412" s="373"/>
      <c r="T412" s="373"/>
      <c r="U412" s="373"/>
      <c r="V412" s="373"/>
      <c r="W412" s="374"/>
      <c r="X412" s="373"/>
      <c r="Y412" s="374"/>
      <c r="Z412" s="373"/>
      <c r="AA412" s="374"/>
      <c r="AB412" s="373"/>
      <c r="AC412" s="374"/>
      <c r="AD412" s="375"/>
    </row>
    <row r="413" spans="1:30" s="376" customFormat="1" x14ac:dyDescent="0.25">
      <c r="A413" s="2"/>
      <c r="B413" s="2"/>
      <c r="C413" s="2"/>
      <c r="D413" s="2"/>
      <c r="E413" s="2"/>
      <c r="F413" s="2"/>
      <c r="G413" s="2"/>
      <c r="H413" s="2"/>
      <c r="I413" s="2"/>
      <c r="J413" s="641"/>
      <c r="K413" s="641"/>
      <c r="L413" s="641"/>
      <c r="M413" s="641"/>
      <c r="N413" s="641"/>
      <c r="O413" s="641"/>
      <c r="P413" s="641"/>
      <c r="Q413" s="373"/>
      <c r="R413" s="373"/>
      <c r="S413" s="373"/>
      <c r="T413" s="373"/>
      <c r="U413" s="373"/>
      <c r="V413" s="373"/>
      <c r="W413" s="374"/>
      <c r="X413" s="373"/>
      <c r="Y413" s="374"/>
      <c r="Z413" s="373"/>
      <c r="AA413" s="374"/>
      <c r="AB413" s="373"/>
      <c r="AC413" s="374"/>
      <c r="AD413" s="375"/>
    </row>
    <row r="414" spans="1:30" s="376" customFormat="1" x14ac:dyDescent="0.25">
      <c r="A414" s="2"/>
      <c r="B414" s="2"/>
      <c r="C414" s="2"/>
      <c r="D414" s="2"/>
      <c r="E414" s="2"/>
      <c r="F414" s="2"/>
      <c r="G414" s="2"/>
      <c r="H414" s="2"/>
      <c r="I414" s="2"/>
      <c r="J414" s="641"/>
      <c r="K414" s="641"/>
      <c r="L414" s="641"/>
      <c r="M414" s="641"/>
      <c r="N414" s="641"/>
      <c r="O414" s="641"/>
      <c r="P414" s="641"/>
      <c r="Q414" s="373"/>
      <c r="R414" s="373"/>
      <c r="S414" s="373"/>
      <c r="T414" s="373"/>
      <c r="U414" s="373"/>
      <c r="V414" s="373"/>
      <c r="W414" s="374"/>
      <c r="X414" s="373"/>
      <c r="Y414" s="374"/>
      <c r="Z414" s="373"/>
      <c r="AA414" s="374"/>
      <c r="AB414" s="373"/>
      <c r="AC414" s="374"/>
      <c r="AD414" s="375"/>
    </row>
    <row r="415" spans="1:30" s="376" customFormat="1" x14ac:dyDescent="0.25">
      <c r="A415" s="2"/>
      <c r="B415" s="2"/>
      <c r="C415" s="2"/>
      <c r="D415" s="2"/>
      <c r="E415" s="2"/>
      <c r="F415" s="2"/>
      <c r="G415" s="2"/>
      <c r="H415" s="2"/>
      <c r="I415" s="2"/>
      <c r="J415" s="641"/>
      <c r="K415" s="641"/>
      <c r="L415" s="641"/>
      <c r="M415" s="641"/>
      <c r="N415" s="641"/>
      <c r="O415" s="641"/>
      <c r="P415" s="641"/>
      <c r="Q415" s="373"/>
      <c r="R415" s="373"/>
      <c r="S415" s="373"/>
      <c r="T415" s="373"/>
      <c r="U415" s="373"/>
      <c r="V415" s="373"/>
      <c r="W415" s="374"/>
      <c r="X415" s="373"/>
      <c r="Y415" s="374"/>
      <c r="Z415" s="373"/>
      <c r="AA415" s="374"/>
      <c r="AB415" s="373"/>
      <c r="AC415" s="374"/>
      <c r="AD415" s="375"/>
    </row>
    <row r="416" spans="1:30" s="376" customFormat="1" x14ac:dyDescent="0.25">
      <c r="A416" s="2"/>
      <c r="B416" s="2"/>
      <c r="C416" s="2"/>
      <c r="D416" s="2"/>
      <c r="E416" s="2"/>
      <c r="F416" s="2"/>
      <c r="G416" s="2"/>
      <c r="H416" s="2"/>
      <c r="I416" s="2"/>
      <c r="J416" s="641"/>
      <c r="K416" s="641"/>
      <c r="L416" s="641"/>
      <c r="M416" s="641"/>
      <c r="N416" s="641"/>
      <c r="O416" s="641"/>
      <c r="P416" s="641"/>
      <c r="Q416" s="373"/>
      <c r="R416" s="373"/>
      <c r="S416" s="373"/>
      <c r="T416" s="373"/>
      <c r="U416" s="373"/>
      <c r="V416" s="373"/>
      <c r="W416" s="374"/>
      <c r="X416" s="373"/>
      <c r="Y416" s="374"/>
      <c r="Z416" s="373"/>
      <c r="AA416" s="374"/>
      <c r="AB416" s="373"/>
      <c r="AC416" s="374"/>
      <c r="AD416" s="375"/>
    </row>
    <row r="417" spans="1:30" s="376" customFormat="1" x14ac:dyDescent="0.25">
      <c r="A417" s="2"/>
      <c r="B417" s="2"/>
      <c r="C417" s="2"/>
      <c r="D417" s="2"/>
      <c r="E417" s="2"/>
      <c r="F417" s="2"/>
      <c r="G417" s="2"/>
      <c r="H417" s="2"/>
      <c r="I417" s="2"/>
      <c r="J417" s="641"/>
      <c r="K417" s="641"/>
      <c r="L417" s="641"/>
      <c r="M417" s="641"/>
      <c r="N417" s="641"/>
      <c r="O417" s="641"/>
      <c r="P417" s="641"/>
      <c r="Q417" s="373"/>
      <c r="R417" s="373"/>
      <c r="S417" s="373"/>
      <c r="T417" s="373"/>
      <c r="U417" s="373"/>
      <c r="V417" s="373"/>
      <c r="W417" s="374"/>
      <c r="X417" s="373"/>
      <c r="Y417" s="374"/>
      <c r="Z417" s="373"/>
      <c r="AA417" s="374"/>
      <c r="AB417" s="373"/>
      <c r="AC417" s="374"/>
      <c r="AD417" s="375"/>
    </row>
    <row r="418" spans="1:30" s="376" customFormat="1" x14ac:dyDescent="0.25">
      <c r="A418" s="2"/>
      <c r="B418" s="2"/>
      <c r="C418" s="2"/>
      <c r="D418" s="2"/>
      <c r="E418" s="2"/>
      <c r="F418" s="2"/>
      <c r="G418" s="2"/>
      <c r="H418" s="2"/>
      <c r="I418" s="2"/>
      <c r="J418" s="641"/>
      <c r="K418" s="641"/>
      <c r="L418" s="641"/>
      <c r="M418" s="641"/>
      <c r="N418" s="641"/>
      <c r="O418" s="641"/>
      <c r="P418" s="641"/>
      <c r="Q418" s="373"/>
      <c r="R418" s="373"/>
      <c r="S418" s="373"/>
      <c r="T418" s="373"/>
      <c r="U418" s="373"/>
      <c r="V418" s="373"/>
      <c r="W418" s="374"/>
      <c r="X418" s="373"/>
      <c r="Y418" s="374"/>
      <c r="Z418" s="373"/>
      <c r="AA418" s="374"/>
      <c r="AB418" s="373"/>
      <c r="AC418" s="374"/>
      <c r="AD418" s="375"/>
    </row>
    <row r="419" spans="1:30" s="376" customFormat="1" x14ac:dyDescent="0.25">
      <c r="A419" s="2"/>
      <c r="B419" s="2"/>
      <c r="C419" s="2"/>
      <c r="D419" s="2"/>
      <c r="E419" s="2"/>
      <c r="F419" s="2"/>
      <c r="G419" s="2"/>
      <c r="H419" s="2"/>
      <c r="I419" s="2"/>
      <c r="J419" s="641"/>
      <c r="K419" s="641"/>
      <c r="L419" s="641"/>
      <c r="M419" s="641"/>
      <c r="N419" s="641"/>
      <c r="O419" s="641"/>
      <c r="P419" s="641"/>
      <c r="Q419" s="373"/>
      <c r="R419" s="373"/>
      <c r="S419" s="373"/>
      <c r="T419" s="373"/>
      <c r="U419" s="373"/>
      <c r="V419" s="373"/>
      <c r="W419" s="374"/>
      <c r="X419" s="373"/>
      <c r="Y419" s="374"/>
      <c r="Z419" s="373"/>
      <c r="AA419" s="374"/>
      <c r="AB419" s="373"/>
      <c r="AC419" s="374"/>
      <c r="AD419" s="375"/>
    </row>
    <row r="420" spans="1:30" s="376" customFormat="1" x14ac:dyDescent="0.25">
      <c r="A420" s="2"/>
      <c r="B420" s="2"/>
      <c r="C420" s="2"/>
      <c r="D420" s="2"/>
      <c r="E420" s="2"/>
      <c r="F420" s="2"/>
      <c r="G420" s="2"/>
      <c r="H420" s="2"/>
      <c r="I420" s="2"/>
      <c r="J420" s="641"/>
      <c r="K420" s="641"/>
      <c r="L420" s="641"/>
      <c r="M420" s="641"/>
      <c r="N420" s="641"/>
      <c r="O420" s="641"/>
      <c r="P420" s="641"/>
      <c r="Q420" s="373"/>
      <c r="R420" s="373"/>
      <c r="S420" s="373"/>
      <c r="T420" s="373"/>
      <c r="U420" s="373"/>
      <c r="V420" s="373"/>
      <c r="W420" s="374"/>
      <c r="X420" s="373"/>
      <c r="Y420" s="374"/>
      <c r="Z420" s="373"/>
      <c r="AA420" s="374"/>
      <c r="AB420" s="373"/>
      <c r="AC420" s="374"/>
      <c r="AD420" s="375"/>
    </row>
    <row r="421" spans="1:30" s="376" customFormat="1" x14ac:dyDescent="0.25">
      <c r="A421" s="2"/>
      <c r="B421" s="2"/>
      <c r="C421" s="2"/>
      <c r="D421" s="2"/>
      <c r="E421" s="2"/>
      <c r="F421" s="2"/>
      <c r="G421" s="2"/>
      <c r="H421" s="2"/>
      <c r="I421" s="2"/>
      <c r="J421" s="641"/>
      <c r="K421" s="641"/>
      <c r="L421" s="641"/>
      <c r="M421" s="641"/>
      <c r="N421" s="641"/>
      <c r="O421" s="641"/>
      <c r="P421" s="641"/>
      <c r="Q421" s="373"/>
      <c r="R421" s="373"/>
      <c r="S421" s="373"/>
      <c r="T421" s="373"/>
      <c r="U421" s="373"/>
      <c r="V421" s="373"/>
      <c r="W421" s="374"/>
      <c r="X421" s="373"/>
      <c r="Y421" s="374"/>
      <c r="Z421" s="373"/>
      <c r="AA421" s="374"/>
      <c r="AB421" s="373"/>
      <c r="AC421" s="374"/>
      <c r="AD421" s="375"/>
    </row>
    <row r="422" spans="1:30" s="376" customFormat="1" x14ac:dyDescent="0.25">
      <c r="A422" s="2"/>
      <c r="B422" s="2"/>
      <c r="C422" s="2"/>
      <c r="D422" s="2"/>
      <c r="E422" s="2"/>
      <c r="F422" s="2"/>
      <c r="G422" s="2"/>
      <c r="H422" s="2"/>
      <c r="I422" s="2"/>
      <c r="J422" s="641"/>
      <c r="K422" s="641"/>
      <c r="L422" s="641"/>
      <c r="M422" s="641"/>
      <c r="N422" s="641"/>
      <c r="O422" s="641"/>
      <c r="P422" s="641"/>
      <c r="Q422" s="373"/>
      <c r="R422" s="373"/>
      <c r="S422" s="373"/>
      <c r="T422" s="373"/>
      <c r="U422" s="373"/>
      <c r="V422" s="373"/>
      <c r="W422" s="374"/>
      <c r="X422" s="373"/>
      <c r="Y422" s="374"/>
      <c r="Z422" s="373"/>
      <c r="AA422" s="374"/>
      <c r="AB422" s="373"/>
      <c r="AC422" s="374"/>
      <c r="AD422" s="375"/>
    </row>
    <row r="423" spans="1:30" s="376" customFormat="1" x14ac:dyDescent="0.25">
      <c r="A423" s="2"/>
      <c r="B423" s="2"/>
      <c r="C423" s="2"/>
      <c r="D423" s="2"/>
      <c r="E423" s="2"/>
      <c r="F423" s="2"/>
      <c r="G423" s="2"/>
      <c r="H423" s="2"/>
      <c r="I423" s="2"/>
      <c r="J423" s="641"/>
      <c r="K423" s="641"/>
      <c r="L423" s="641"/>
      <c r="M423" s="641"/>
      <c r="N423" s="641"/>
      <c r="O423" s="641"/>
      <c r="P423" s="641"/>
      <c r="Q423" s="373"/>
      <c r="R423" s="373"/>
      <c r="S423" s="373"/>
      <c r="T423" s="373"/>
      <c r="U423" s="373"/>
      <c r="V423" s="373"/>
      <c r="W423" s="374"/>
      <c r="X423" s="373"/>
      <c r="Y423" s="374"/>
      <c r="Z423" s="373"/>
      <c r="AA423" s="374"/>
      <c r="AB423" s="373"/>
      <c r="AC423" s="374"/>
      <c r="AD423" s="375"/>
    </row>
    <row r="424" spans="1:30" s="376" customFormat="1" x14ac:dyDescent="0.25">
      <c r="A424" s="2"/>
      <c r="B424" s="2"/>
      <c r="C424" s="2"/>
      <c r="D424" s="2"/>
      <c r="E424" s="2"/>
      <c r="F424" s="2"/>
      <c r="G424" s="2"/>
      <c r="H424" s="2"/>
      <c r="I424" s="2"/>
      <c r="J424" s="641"/>
      <c r="K424" s="641"/>
      <c r="L424" s="641"/>
      <c r="M424" s="641"/>
      <c r="N424" s="641"/>
      <c r="O424" s="641"/>
      <c r="P424" s="641"/>
      <c r="Q424" s="373"/>
      <c r="R424" s="373"/>
      <c r="S424" s="373"/>
      <c r="T424" s="373"/>
      <c r="U424" s="373"/>
      <c r="V424" s="373"/>
      <c r="W424" s="374"/>
      <c r="X424" s="373"/>
      <c r="Y424" s="374"/>
      <c r="Z424" s="373"/>
      <c r="AA424" s="374"/>
      <c r="AB424" s="373"/>
      <c r="AC424" s="374"/>
      <c r="AD424" s="375"/>
    </row>
    <row r="425" spans="1:30" s="376" customFormat="1" x14ac:dyDescent="0.25">
      <c r="A425" s="2"/>
      <c r="B425" s="2"/>
      <c r="C425" s="2"/>
      <c r="D425" s="2"/>
      <c r="E425" s="2"/>
      <c r="F425" s="2"/>
      <c r="G425" s="2"/>
      <c r="H425" s="2"/>
      <c r="I425" s="2"/>
      <c r="J425" s="641"/>
      <c r="K425" s="641"/>
      <c r="L425" s="641"/>
      <c r="M425" s="641"/>
      <c r="N425" s="641"/>
      <c r="O425" s="641"/>
      <c r="P425" s="641"/>
      <c r="Q425" s="373"/>
      <c r="R425" s="373"/>
      <c r="S425" s="373"/>
      <c r="T425" s="373"/>
      <c r="U425" s="373"/>
      <c r="V425" s="373"/>
      <c r="W425" s="374"/>
      <c r="X425" s="373"/>
      <c r="Y425" s="374"/>
      <c r="Z425" s="373"/>
      <c r="AA425" s="374"/>
      <c r="AB425" s="373"/>
      <c r="AC425" s="374"/>
      <c r="AD425" s="375"/>
    </row>
    <row r="426" spans="1:30" s="376" customFormat="1" x14ac:dyDescent="0.25">
      <c r="A426" s="2"/>
      <c r="B426" s="2"/>
      <c r="C426" s="2"/>
      <c r="D426" s="2"/>
      <c r="E426" s="2"/>
      <c r="F426" s="2"/>
      <c r="G426" s="2"/>
      <c r="H426" s="2"/>
      <c r="I426" s="2"/>
      <c r="J426" s="641"/>
      <c r="K426" s="641"/>
      <c r="L426" s="641"/>
      <c r="M426" s="641"/>
      <c r="N426" s="641"/>
      <c r="O426" s="641"/>
      <c r="P426" s="641"/>
      <c r="Q426" s="373"/>
      <c r="R426" s="373"/>
      <c r="S426" s="373"/>
      <c r="T426" s="373"/>
      <c r="U426" s="373"/>
      <c r="V426" s="373"/>
      <c r="W426" s="374"/>
      <c r="X426" s="373"/>
      <c r="Y426" s="374"/>
      <c r="Z426" s="373"/>
      <c r="AA426" s="374"/>
      <c r="AB426" s="373"/>
      <c r="AC426" s="374"/>
      <c r="AD426" s="375"/>
    </row>
    <row r="427" spans="1:30" s="376" customFormat="1" x14ac:dyDescent="0.25">
      <c r="A427" s="2"/>
      <c r="B427" s="2"/>
      <c r="C427" s="2"/>
      <c r="D427" s="2"/>
      <c r="E427" s="2"/>
      <c r="F427" s="2"/>
      <c r="G427" s="2"/>
      <c r="H427" s="2"/>
      <c r="I427" s="2"/>
      <c r="J427" s="641"/>
      <c r="K427" s="641"/>
      <c r="L427" s="641"/>
      <c r="M427" s="641"/>
      <c r="N427" s="641"/>
      <c r="O427" s="641"/>
      <c r="P427" s="641"/>
      <c r="Q427" s="373"/>
      <c r="R427" s="373"/>
      <c r="S427" s="373"/>
      <c r="T427" s="373"/>
      <c r="U427" s="373"/>
      <c r="V427" s="373"/>
      <c r="W427" s="374"/>
      <c r="X427" s="373"/>
      <c r="Y427" s="374"/>
      <c r="Z427" s="373"/>
      <c r="AA427" s="374"/>
      <c r="AB427" s="373"/>
      <c r="AC427" s="374"/>
      <c r="AD427" s="375"/>
    </row>
    <row r="428" spans="1:30" s="376" customFormat="1" x14ac:dyDescent="0.25">
      <c r="A428" s="2"/>
      <c r="B428" s="2"/>
      <c r="C428" s="2"/>
      <c r="D428" s="2"/>
      <c r="E428" s="2"/>
      <c r="F428" s="2"/>
      <c r="G428" s="2"/>
      <c r="H428" s="2"/>
      <c r="I428" s="2"/>
      <c r="J428" s="641"/>
      <c r="K428" s="641"/>
      <c r="L428" s="641"/>
      <c r="M428" s="641"/>
      <c r="N428" s="641"/>
      <c r="O428" s="641"/>
      <c r="P428" s="641"/>
      <c r="Q428" s="373"/>
      <c r="R428" s="373"/>
      <c r="S428" s="373"/>
      <c r="T428" s="373"/>
      <c r="U428" s="373"/>
      <c r="V428" s="373"/>
      <c r="W428" s="374"/>
      <c r="X428" s="373"/>
      <c r="Y428" s="374"/>
      <c r="Z428" s="373"/>
      <c r="AA428" s="374"/>
      <c r="AB428" s="373"/>
      <c r="AC428" s="374"/>
      <c r="AD428" s="375"/>
    </row>
    <row r="429" spans="1:30" s="376" customFormat="1" x14ac:dyDescent="0.25">
      <c r="A429" s="2"/>
      <c r="B429" s="2"/>
      <c r="C429" s="2"/>
      <c r="D429" s="2"/>
      <c r="E429" s="2"/>
      <c r="F429" s="2"/>
      <c r="G429" s="2"/>
      <c r="H429" s="2"/>
      <c r="I429" s="2"/>
      <c r="J429" s="641"/>
      <c r="K429" s="641"/>
      <c r="L429" s="641"/>
      <c r="M429" s="641"/>
      <c r="N429" s="641"/>
      <c r="O429" s="641"/>
      <c r="P429" s="641"/>
      <c r="Q429" s="373"/>
      <c r="R429" s="373"/>
      <c r="S429" s="373"/>
      <c r="T429" s="373"/>
      <c r="U429" s="373"/>
      <c r="V429" s="373"/>
      <c r="W429" s="374"/>
      <c r="X429" s="373"/>
      <c r="Y429" s="374"/>
      <c r="Z429" s="373"/>
      <c r="AA429" s="374"/>
      <c r="AB429" s="373"/>
      <c r="AC429" s="374"/>
      <c r="AD429" s="375"/>
    </row>
    <row r="430" spans="1:30" s="376" customFormat="1" x14ac:dyDescent="0.25">
      <c r="A430" s="2"/>
      <c r="B430" s="2"/>
      <c r="C430" s="2"/>
      <c r="D430" s="2"/>
      <c r="E430" s="2"/>
      <c r="F430" s="2"/>
      <c r="G430" s="2"/>
      <c r="H430" s="2"/>
      <c r="I430" s="2"/>
      <c r="J430" s="641"/>
      <c r="K430" s="641"/>
      <c r="L430" s="641"/>
      <c r="M430" s="641"/>
      <c r="N430" s="641"/>
      <c r="O430" s="641"/>
      <c r="P430" s="641"/>
      <c r="Q430" s="373"/>
      <c r="R430" s="373"/>
      <c r="S430" s="373"/>
      <c r="T430" s="373"/>
      <c r="U430" s="373"/>
      <c r="V430" s="373"/>
      <c r="W430" s="374"/>
      <c r="X430" s="373"/>
      <c r="Y430" s="374"/>
      <c r="Z430" s="373"/>
      <c r="AA430" s="374"/>
      <c r="AB430" s="373"/>
      <c r="AC430" s="374"/>
      <c r="AD430" s="375"/>
    </row>
    <row r="431" spans="1:30" s="376" customFormat="1" x14ac:dyDescent="0.25">
      <c r="A431" s="2"/>
      <c r="B431" s="2"/>
      <c r="C431" s="2"/>
      <c r="D431" s="2"/>
      <c r="E431" s="2"/>
      <c r="F431" s="2"/>
      <c r="G431" s="2"/>
      <c r="H431" s="2"/>
      <c r="I431" s="2"/>
      <c r="J431" s="641"/>
      <c r="K431" s="641"/>
      <c r="L431" s="641"/>
      <c r="M431" s="641"/>
      <c r="N431" s="641"/>
      <c r="O431" s="641"/>
      <c r="P431" s="641"/>
      <c r="Q431" s="373"/>
      <c r="R431" s="373"/>
      <c r="S431" s="373"/>
      <c r="T431" s="373"/>
      <c r="U431" s="373"/>
      <c r="V431" s="373"/>
      <c r="W431" s="374"/>
      <c r="X431" s="373"/>
      <c r="Y431" s="374"/>
      <c r="Z431" s="373"/>
      <c r="AA431" s="374"/>
      <c r="AB431" s="373"/>
      <c r="AC431" s="374"/>
      <c r="AD431" s="375"/>
    </row>
    <row r="432" spans="1:30" s="376" customFormat="1" x14ac:dyDescent="0.25">
      <c r="A432" s="2"/>
      <c r="B432" s="2"/>
      <c r="C432" s="2"/>
      <c r="D432" s="2"/>
      <c r="E432" s="2"/>
      <c r="F432" s="2"/>
      <c r="G432" s="2"/>
      <c r="H432" s="2"/>
      <c r="I432" s="2"/>
      <c r="J432" s="641"/>
      <c r="K432" s="641"/>
      <c r="L432" s="641"/>
      <c r="M432" s="641"/>
      <c r="N432" s="641"/>
      <c r="O432" s="641"/>
      <c r="P432" s="641"/>
      <c r="Q432" s="373"/>
      <c r="R432" s="373"/>
      <c r="S432" s="373"/>
      <c r="T432" s="373"/>
      <c r="U432" s="373"/>
      <c r="V432" s="373"/>
      <c r="W432" s="374"/>
      <c r="X432" s="373"/>
      <c r="Y432" s="374"/>
      <c r="Z432" s="373"/>
      <c r="AA432" s="374"/>
      <c r="AB432" s="373"/>
      <c r="AC432" s="374"/>
      <c r="AD432" s="375"/>
    </row>
    <row r="433" spans="1:30" s="376" customFormat="1" x14ac:dyDescent="0.25">
      <c r="A433" s="2"/>
      <c r="B433" s="2"/>
      <c r="C433" s="2"/>
      <c r="D433" s="2"/>
      <c r="E433" s="2"/>
      <c r="F433" s="2"/>
      <c r="G433" s="2"/>
      <c r="H433" s="2"/>
      <c r="I433" s="2"/>
      <c r="J433" s="641"/>
      <c r="K433" s="641"/>
      <c r="L433" s="641"/>
      <c r="M433" s="641"/>
      <c r="N433" s="641"/>
      <c r="O433" s="641"/>
      <c r="P433" s="641"/>
      <c r="Q433" s="373"/>
      <c r="R433" s="373"/>
      <c r="S433" s="373"/>
      <c r="T433" s="373"/>
      <c r="U433" s="373"/>
      <c r="V433" s="373"/>
      <c r="W433" s="374"/>
      <c r="X433" s="373"/>
      <c r="Y433" s="374"/>
      <c r="Z433" s="373"/>
      <c r="AA433" s="374"/>
      <c r="AB433" s="373"/>
      <c r="AC433" s="374"/>
      <c r="AD433" s="375"/>
    </row>
    <row r="434" spans="1:30" s="376" customFormat="1" x14ac:dyDescent="0.25">
      <c r="A434" s="2"/>
      <c r="B434" s="2"/>
      <c r="C434" s="2"/>
      <c r="D434" s="2"/>
      <c r="E434" s="2"/>
      <c r="F434" s="2"/>
      <c r="G434" s="2"/>
      <c r="H434" s="2"/>
      <c r="I434" s="2"/>
      <c r="J434" s="641"/>
      <c r="K434" s="641"/>
      <c r="L434" s="641"/>
      <c r="M434" s="641"/>
      <c r="N434" s="641"/>
      <c r="O434" s="641"/>
      <c r="P434" s="641"/>
      <c r="Q434" s="373"/>
      <c r="R434" s="373"/>
      <c r="S434" s="373"/>
      <c r="T434" s="373"/>
      <c r="U434" s="373"/>
      <c r="V434" s="373"/>
      <c r="W434" s="374"/>
      <c r="X434" s="373"/>
      <c r="Y434" s="374"/>
      <c r="Z434" s="373"/>
      <c r="AA434" s="374"/>
      <c r="AB434" s="373"/>
      <c r="AC434" s="374"/>
      <c r="AD434" s="375"/>
    </row>
    <row r="435" spans="1:30" s="376" customFormat="1" x14ac:dyDescent="0.25">
      <c r="A435" s="2"/>
      <c r="B435" s="2"/>
      <c r="C435" s="2"/>
      <c r="D435" s="2"/>
      <c r="E435" s="2"/>
      <c r="F435" s="2"/>
      <c r="G435" s="2"/>
      <c r="H435" s="2"/>
      <c r="I435" s="2"/>
      <c r="J435" s="641"/>
      <c r="K435" s="641"/>
      <c r="L435" s="641"/>
      <c r="M435" s="641"/>
      <c r="N435" s="641"/>
      <c r="O435" s="641"/>
      <c r="P435" s="641"/>
      <c r="Q435" s="373"/>
      <c r="R435" s="373"/>
      <c r="S435" s="373"/>
      <c r="T435" s="373"/>
      <c r="U435" s="373"/>
      <c r="V435" s="373"/>
      <c r="W435" s="374"/>
      <c r="X435" s="373"/>
      <c r="Y435" s="374"/>
      <c r="Z435" s="373"/>
      <c r="AA435" s="374"/>
      <c r="AB435" s="373"/>
      <c r="AC435" s="374"/>
      <c r="AD435" s="375"/>
    </row>
    <row r="436" spans="1:30" s="376" customFormat="1" x14ac:dyDescent="0.25">
      <c r="A436" s="2"/>
      <c r="B436" s="2"/>
      <c r="C436" s="2"/>
      <c r="D436" s="2"/>
      <c r="E436" s="2"/>
      <c r="F436" s="2"/>
      <c r="G436" s="2"/>
      <c r="H436" s="2"/>
      <c r="I436" s="2"/>
      <c r="J436" s="641"/>
      <c r="K436" s="641"/>
      <c r="L436" s="641"/>
      <c r="M436" s="641"/>
      <c r="N436" s="641"/>
      <c r="O436" s="641"/>
      <c r="P436" s="641"/>
      <c r="Q436" s="373"/>
      <c r="R436" s="373"/>
      <c r="S436" s="373"/>
      <c r="T436" s="373"/>
      <c r="U436" s="373"/>
      <c r="V436" s="373"/>
      <c r="W436" s="374"/>
      <c r="X436" s="373"/>
      <c r="Y436" s="374"/>
      <c r="Z436" s="373"/>
      <c r="AA436" s="374"/>
      <c r="AB436" s="373"/>
      <c r="AC436" s="374"/>
      <c r="AD436" s="375"/>
    </row>
    <row r="437" spans="1:30" s="376" customFormat="1" x14ac:dyDescent="0.25">
      <c r="A437" s="2"/>
      <c r="B437" s="2"/>
      <c r="C437" s="2"/>
      <c r="D437" s="2"/>
      <c r="E437" s="2"/>
      <c r="F437" s="2"/>
      <c r="G437" s="2"/>
      <c r="H437" s="2"/>
      <c r="I437" s="2"/>
      <c r="J437" s="641"/>
      <c r="K437" s="641"/>
      <c r="L437" s="641"/>
      <c r="M437" s="641"/>
      <c r="N437" s="641"/>
      <c r="O437" s="641"/>
      <c r="P437" s="641"/>
      <c r="Q437" s="373"/>
      <c r="R437" s="373"/>
      <c r="S437" s="373"/>
      <c r="T437" s="373"/>
      <c r="U437" s="373"/>
      <c r="V437" s="373"/>
      <c r="W437" s="374"/>
      <c r="X437" s="373"/>
      <c r="Y437" s="374"/>
      <c r="Z437" s="373"/>
      <c r="AA437" s="374"/>
      <c r="AB437" s="373"/>
      <c r="AC437" s="374"/>
      <c r="AD437" s="375"/>
    </row>
    <row r="438" spans="1:30" s="376" customFormat="1" x14ac:dyDescent="0.25">
      <c r="A438" s="2"/>
      <c r="B438" s="2"/>
      <c r="C438" s="2"/>
      <c r="D438" s="2"/>
      <c r="E438" s="2"/>
      <c r="F438" s="2"/>
      <c r="G438" s="2"/>
      <c r="H438" s="2"/>
      <c r="I438" s="2"/>
      <c r="J438" s="641"/>
      <c r="K438" s="641"/>
      <c r="L438" s="641"/>
      <c r="M438" s="641"/>
      <c r="N438" s="641"/>
      <c r="O438" s="641"/>
      <c r="P438" s="641"/>
      <c r="Q438" s="373"/>
      <c r="R438" s="373"/>
      <c r="S438" s="373"/>
      <c r="T438" s="373"/>
      <c r="U438" s="373"/>
      <c r="V438" s="373"/>
      <c r="W438" s="374"/>
      <c r="X438" s="373"/>
      <c r="Y438" s="374"/>
      <c r="Z438" s="373"/>
      <c r="AA438" s="374"/>
      <c r="AB438" s="373"/>
      <c r="AC438" s="374"/>
      <c r="AD438" s="375"/>
    </row>
    <row r="439" spans="1:30" s="376" customFormat="1" x14ac:dyDescent="0.25">
      <c r="A439" s="2"/>
      <c r="B439" s="2"/>
      <c r="C439" s="2"/>
      <c r="D439" s="2"/>
      <c r="E439" s="2"/>
      <c r="F439" s="2"/>
      <c r="G439" s="2"/>
      <c r="H439" s="2"/>
      <c r="I439" s="2"/>
      <c r="J439" s="641"/>
      <c r="K439" s="641"/>
      <c r="L439" s="641"/>
      <c r="M439" s="641"/>
      <c r="N439" s="641"/>
      <c r="O439" s="641"/>
      <c r="P439" s="641"/>
      <c r="Q439" s="373"/>
      <c r="R439" s="373"/>
      <c r="S439" s="373"/>
      <c r="T439" s="373"/>
      <c r="U439" s="373"/>
      <c r="V439" s="373"/>
      <c r="W439" s="374"/>
      <c r="X439" s="373"/>
      <c r="Y439" s="374"/>
      <c r="Z439" s="373"/>
      <c r="AA439" s="374"/>
      <c r="AB439" s="373"/>
      <c r="AC439" s="374"/>
      <c r="AD439" s="375"/>
    </row>
    <row r="440" spans="1:30" s="376" customFormat="1" x14ac:dyDescent="0.25">
      <c r="A440" s="2"/>
      <c r="B440" s="2"/>
      <c r="C440" s="2"/>
      <c r="D440" s="2"/>
      <c r="E440" s="2"/>
      <c r="F440" s="2"/>
      <c r="G440" s="2"/>
      <c r="H440" s="2"/>
      <c r="I440" s="2"/>
      <c r="J440" s="641"/>
      <c r="K440" s="641"/>
      <c r="L440" s="641"/>
      <c r="M440" s="641"/>
      <c r="N440" s="641"/>
      <c r="O440" s="641"/>
      <c r="P440" s="641"/>
      <c r="Q440" s="373"/>
      <c r="R440" s="373"/>
      <c r="S440" s="373"/>
      <c r="T440" s="373"/>
      <c r="U440" s="373"/>
      <c r="V440" s="373"/>
      <c r="W440" s="374"/>
      <c r="X440" s="373"/>
      <c r="Y440" s="374"/>
      <c r="Z440" s="373"/>
      <c r="AA440" s="374"/>
      <c r="AB440" s="373"/>
      <c r="AC440" s="374"/>
      <c r="AD440" s="375"/>
    </row>
    <row r="441" spans="1:30" s="376" customFormat="1" x14ac:dyDescent="0.25">
      <c r="A441" s="2"/>
      <c r="B441" s="2"/>
      <c r="C441" s="2"/>
      <c r="D441" s="2"/>
      <c r="E441" s="2"/>
      <c r="F441" s="2"/>
      <c r="G441" s="2"/>
      <c r="H441" s="2"/>
      <c r="I441" s="2"/>
      <c r="J441" s="641"/>
      <c r="K441" s="641"/>
      <c r="L441" s="641"/>
      <c r="M441" s="641"/>
      <c r="N441" s="641"/>
      <c r="O441" s="641"/>
      <c r="P441" s="641"/>
      <c r="Q441" s="373"/>
      <c r="R441" s="373"/>
      <c r="S441" s="373"/>
      <c r="T441" s="373"/>
      <c r="U441" s="373"/>
      <c r="V441" s="373"/>
      <c r="W441" s="374"/>
      <c r="X441" s="373"/>
      <c r="Y441" s="374"/>
      <c r="Z441" s="373"/>
      <c r="AA441" s="374"/>
      <c r="AB441" s="373"/>
      <c r="AC441" s="374"/>
      <c r="AD441" s="375"/>
    </row>
    <row r="442" spans="1:30" s="376" customFormat="1" x14ac:dyDescent="0.25">
      <c r="A442" s="2"/>
      <c r="B442" s="2"/>
      <c r="C442" s="2"/>
      <c r="D442" s="2"/>
      <c r="E442" s="2"/>
      <c r="F442" s="2"/>
      <c r="G442" s="2"/>
      <c r="H442" s="2"/>
      <c r="I442" s="2"/>
      <c r="J442" s="641"/>
      <c r="K442" s="641"/>
      <c r="L442" s="641"/>
      <c r="M442" s="641"/>
      <c r="N442" s="641"/>
      <c r="O442" s="641"/>
      <c r="P442" s="641"/>
      <c r="Q442" s="373"/>
      <c r="R442" s="373"/>
      <c r="S442" s="373"/>
      <c r="T442" s="373"/>
      <c r="U442" s="373"/>
      <c r="V442" s="373"/>
      <c r="W442" s="374"/>
      <c r="X442" s="373"/>
      <c r="Y442" s="374"/>
      <c r="Z442" s="373"/>
      <c r="AA442" s="374"/>
      <c r="AB442" s="373"/>
      <c r="AC442" s="374"/>
      <c r="AD442" s="375"/>
    </row>
    <row r="443" spans="1:30" s="376" customFormat="1" x14ac:dyDescent="0.25">
      <c r="A443" s="2"/>
      <c r="B443" s="2"/>
      <c r="C443" s="2"/>
      <c r="D443" s="2"/>
      <c r="E443" s="2"/>
      <c r="F443" s="2"/>
      <c r="G443" s="2"/>
      <c r="H443" s="2"/>
      <c r="I443" s="2"/>
      <c r="J443" s="641"/>
      <c r="K443" s="641"/>
      <c r="L443" s="641"/>
      <c r="M443" s="641"/>
      <c r="N443" s="641"/>
      <c r="O443" s="641"/>
      <c r="P443" s="641"/>
      <c r="Q443" s="373"/>
      <c r="R443" s="373"/>
      <c r="S443" s="373"/>
      <c r="T443" s="373"/>
      <c r="U443" s="373"/>
      <c r="V443" s="373"/>
      <c r="W443" s="374"/>
      <c r="X443" s="373"/>
      <c r="Y443" s="374"/>
      <c r="Z443" s="373"/>
      <c r="AA443" s="374"/>
      <c r="AB443" s="373"/>
      <c r="AC443" s="374"/>
      <c r="AD443" s="375"/>
    </row>
    <row r="444" spans="1:30" s="376" customFormat="1" x14ac:dyDescent="0.25">
      <c r="A444" s="2"/>
      <c r="B444" s="2"/>
      <c r="C444" s="2"/>
      <c r="D444" s="2"/>
      <c r="E444" s="2"/>
      <c r="F444" s="2"/>
      <c r="G444" s="2"/>
      <c r="H444" s="2"/>
      <c r="I444" s="2"/>
      <c r="J444" s="641"/>
      <c r="K444" s="641"/>
      <c r="L444" s="641"/>
      <c r="M444" s="641"/>
      <c r="N444" s="641"/>
      <c r="O444" s="641"/>
      <c r="P444" s="641"/>
      <c r="Q444" s="373"/>
      <c r="R444" s="373"/>
      <c r="S444" s="373"/>
      <c r="T444" s="373"/>
      <c r="U444" s="373"/>
      <c r="V444" s="373"/>
      <c r="W444" s="374"/>
      <c r="X444" s="373"/>
      <c r="Y444" s="374"/>
      <c r="Z444" s="373"/>
      <c r="AA444" s="374"/>
      <c r="AB444" s="373"/>
      <c r="AC444" s="374"/>
      <c r="AD444" s="375"/>
    </row>
    <row r="445" spans="1:30" s="376" customFormat="1" x14ac:dyDescent="0.25">
      <c r="A445" s="2"/>
      <c r="B445" s="2"/>
      <c r="C445" s="2"/>
      <c r="D445" s="2"/>
      <c r="E445" s="2"/>
      <c r="F445" s="2"/>
      <c r="G445" s="2"/>
      <c r="H445" s="2"/>
      <c r="I445" s="2"/>
      <c r="J445" s="641"/>
      <c r="K445" s="641"/>
      <c r="L445" s="641"/>
      <c r="M445" s="641"/>
      <c r="N445" s="641"/>
      <c r="O445" s="641"/>
      <c r="P445" s="641"/>
      <c r="Q445" s="373"/>
      <c r="R445" s="373"/>
      <c r="S445" s="373"/>
      <c r="T445" s="373"/>
      <c r="U445" s="373"/>
      <c r="V445" s="373"/>
      <c r="W445" s="374"/>
      <c r="X445" s="373"/>
      <c r="Y445" s="374"/>
      <c r="Z445" s="373"/>
      <c r="AA445" s="374"/>
      <c r="AB445" s="373"/>
      <c r="AC445" s="374"/>
      <c r="AD445" s="375"/>
    </row>
    <row r="446" spans="1:30" s="376" customFormat="1" x14ac:dyDescent="0.25">
      <c r="A446" s="2"/>
      <c r="B446" s="2"/>
      <c r="C446" s="2"/>
      <c r="D446" s="2"/>
      <c r="E446" s="2"/>
      <c r="F446" s="2"/>
      <c r="G446" s="2"/>
      <c r="H446" s="2"/>
      <c r="I446" s="2"/>
      <c r="J446" s="641"/>
      <c r="K446" s="641"/>
      <c r="L446" s="641"/>
      <c r="M446" s="641"/>
      <c r="N446" s="641"/>
      <c r="O446" s="641"/>
      <c r="P446" s="641"/>
      <c r="Q446" s="373"/>
      <c r="R446" s="373"/>
      <c r="S446" s="373"/>
      <c r="T446" s="373"/>
      <c r="U446" s="373"/>
      <c r="V446" s="373"/>
      <c r="W446" s="374"/>
      <c r="X446" s="373"/>
      <c r="Y446" s="374"/>
      <c r="Z446" s="373"/>
      <c r="AA446" s="374"/>
      <c r="AB446" s="373"/>
      <c r="AC446" s="374"/>
      <c r="AD446" s="375"/>
    </row>
    <row r="447" spans="1:30" s="376" customFormat="1" x14ac:dyDescent="0.25">
      <c r="A447" s="2"/>
      <c r="B447" s="2"/>
      <c r="C447" s="2"/>
      <c r="D447" s="2"/>
      <c r="E447" s="2"/>
      <c r="F447" s="2"/>
      <c r="G447" s="2"/>
      <c r="H447" s="2"/>
      <c r="I447" s="2"/>
      <c r="J447" s="641"/>
      <c r="K447" s="641"/>
      <c r="L447" s="641"/>
      <c r="M447" s="641"/>
      <c r="N447" s="641"/>
      <c r="O447" s="641"/>
      <c r="P447" s="641"/>
      <c r="Q447" s="373"/>
      <c r="R447" s="373"/>
      <c r="S447" s="373"/>
      <c r="T447" s="373"/>
      <c r="U447" s="373"/>
      <c r="V447" s="373"/>
      <c r="W447" s="374"/>
      <c r="X447" s="373"/>
      <c r="Y447" s="374"/>
      <c r="Z447" s="373"/>
      <c r="AA447" s="374"/>
      <c r="AB447" s="373"/>
      <c r="AC447" s="374"/>
      <c r="AD447" s="375"/>
    </row>
    <row r="448" spans="1:30" s="376" customFormat="1" x14ac:dyDescent="0.25">
      <c r="A448" s="2"/>
      <c r="B448" s="2"/>
      <c r="C448" s="2"/>
      <c r="D448" s="2"/>
      <c r="E448" s="2"/>
      <c r="F448" s="2"/>
      <c r="G448" s="2"/>
      <c r="H448" s="2"/>
      <c r="I448" s="2"/>
      <c r="J448" s="641"/>
      <c r="K448" s="641"/>
      <c r="L448" s="641"/>
      <c r="M448" s="641"/>
      <c r="N448" s="641"/>
      <c r="O448" s="641"/>
      <c r="P448" s="641"/>
      <c r="Q448" s="373"/>
      <c r="R448" s="373"/>
      <c r="S448" s="373"/>
      <c r="T448" s="373"/>
      <c r="U448" s="373"/>
      <c r="V448" s="373"/>
      <c r="W448" s="374"/>
      <c r="X448" s="373"/>
      <c r="Y448" s="374"/>
      <c r="Z448" s="373"/>
      <c r="AA448" s="374"/>
      <c r="AB448" s="373"/>
      <c r="AC448" s="374"/>
      <c r="AD448" s="375"/>
    </row>
    <row r="449" spans="1:30" s="376" customFormat="1" x14ac:dyDescent="0.25">
      <c r="A449" s="2"/>
      <c r="B449" s="2"/>
      <c r="C449" s="2"/>
      <c r="D449" s="2"/>
      <c r="E449" s="2"/>
      <c r="F449" s="2"/>
      <c r="G449" s="2"/>
      <c r="H449" s="2"/>
      <c r="I449" s="2"/>
      <c r="J449" s="641"/>
      <c r="K449" s="641"/>
      <c r="L449" s="641"/>
      <c r="M449" s="641"/>
      <c r="N449" s="641"/>
      <c r="O449" s="641"/>
      <c r="P449" s="641"/>
      <c r="Q449" s="373"/>
      <c r="R449" s="373"/>
      <c r="S449" s="373"/>
      <c r="T449" s="373"/>
      <c r="U449" s="373"/>
      <c r="V449" s="373"/>
      <c r="W449" s="374"/>
      <c r="X449" s="373"/>
      <c r="Y449" s="374"/>
      <c r="Z449" s="373"/>
      <c r="AA449" s="374"/>
      <c r="AB449" s="373"/>
      <c r="AC449" s="374"/>
      <c r="AD449" s="375"/>
    </row>
    <row r="450" spans="1:30" s="376" customFormat="1" x14ac:dyDescent="0.25">
      <c r="A450" s="2"/>
      <c r="B450" s="2"/>
      <c r="C450" s="2"/>
      <c r="D450" s="2"/>
      <c r="E450" s="2"/>
      <c r="F450" s="2"/>
      <c r="G450" s="2"/>
      <c r="H450" s="2"/>
      <c r="I450" s="2"/>
      <c r="J450" s="641"/>
      <c r="K450" s="641"/>
      <c r="L450" s="641"/>
      <c r="M450" s="641"/>
      <c r="N450" s="641"/>
      <c r="O450" s="641"/>
      <c r="P450" s="641"/>
      <c r="Q450" s="373"/>
      <c r="R450" s="373"/>
      <c r="S450" s="373"/>
      <c r="T450" s="373"/>
      <c r="U450" s="373"/>
      <c r="V450" s="373"/>
      <c r="W450" s="374"/>
      <c r="X450" s="373"/>
      <c r="Y450" s="374"/>
      <c r="Z450" s="373"/>
      <c r="AA450" s="374"/>
      <c r="AB450" s="373"/>
      <c r="AC450" s="374"/>
      <c r="AD450" s="375"/>
    </row>
    <row r="451" spans="1:30" s="376" customFormat="1" x14ac:dyDescent="0.25">
      <c r="A451" s="2"/>
      <c r="B451" s="2"/>
      <c r="C451" s="2"/>
      <c r="D451" s="2"/>
      <c r="E451" s="2"/>
      <c r="F451" s="2"/>
      <c r="G451" s="2"/>
      <c r="H451" s="2"/>
      <c r="I451" s="2"/>
      <c r="J451" s="641"/>
      <c r="K451" s="641"/>
      <c r="L451" s="641"/>
      <c r="M451" s="641"/>
      <c r="N451" s="641"/>
      <c r="O451" s="641"/>
      <c r="P451" s="641"/>
      <c r="Q451" s="373"/>
      <c r="R451" s="373"/>
      <c r="S451" s="373"/>
      <c r="T451" s="373"/>
      <c r="U451" s="373"/>
      <c r="V451" s="373"/>
      <c r="W451" s="374"/>
      <c r="X451" s="373"/>
      <c r="Y451" s="374"/>
      <c r="Z451" s="373"/>
      <c r="AA451" s="374"/>
      <c r="AB451" s="373"/>
      <c r="AC451" s="374"/>
      <c r="AD451" s="375"/>
    </row>
    <row r="452" spans="1:30" s="376" customFormat="1" x14ac:dyDescent="0.25">
      <c r="A452" s="2"/>
      <c r="B452" s="2"/>
      <c r="C452" s="2"/>
      <c r="D452" s="2"/>
      <c r="E452" s="2"/>
      <c r="F452" s="2"/>
      <c r="G452" s="2"/>
      <c r="H452" s="2"/>
      <c r="I452" s="2"/>
      <c r="J452" s="641"/>
      <c r="K452" s="641"/>
      <c r="L452" s="641"/>
      <c r="M452" s="641"/>
      <c r="N452" s="641"/>
      <c r="O452" s="641"/>
      <c r="P452" s="641"/>
      <c r="Q452" s="373"/>
      <c r="R452" s="373"/>
      <c r="S452" s="373"/>
      <c r="T452" s="373"/>
      <c r="U452" s="373"/>
      <c r="V452" s="373"/>
      <c r="W452" s="374"/>
      <c r="X452" s="373"/>
      <c r="Y452" s="374"/>
      <c r="Z452" s="373"/>
      <c r="AA452" s="374"/>
      <c r="AB452" s="373"/>
      <c r="AC452" s="374"/>
      <c r="AD452" s="375"/>
    </row>
    <row r="453" spans="1:30" s="376" customFormat="1" x14ac:dyDescent="0.25">
      <c r="A453" s="2"/>
      <c r="B453" s="2"/>
      <c r="C453" s="2"/>
      <c r="D453" s="2"/>
      <c r="E453" s="2"/>
      <c r="F453" s="2"/>
      <c r="G453" s="2"/>
      <c r="H453" s="2"/>
      <c r="I453" s="2"/>
      <c r="J453" s="641"/>
      <c r="K453" s="641"/>
      <c r="L453" s="641"/>
      <c r="M453" s="641"/>
      <c r="N453" s="641"/>
      <c r="O453" s="641"/>
      <c r="P453" s="641"/>
      <c r="Q453" s="373"/>
      <c r="R453" s="373"/>
      <c r="S453" s="373"/>
      <c r="T453" s="373"/>
      <c r="U453" s="373"/>
      <c r="V453" s="373"/>
      <c r="W453" s="374"/>
      <c r="X453" s="373"/>
      <c r="Y453" s="374"/>
      <c r="Z453" s="373"/>
      <c r="AA453" s="374"/>
      <c r="AB453" s="373"/>
      <c r="AC453" s="374"/>
      <c r="AD453" s="375"/>
    </row>
    <row r="454" spans="1:30" s="376" customFormat="1" x14ac:dyDescent="0.25">
      <c r="A454" s="2"/>
      <c r="B454" s="2"/>
      <c r="C454" s="2"/>
      <c r="D454" s="2"/>
      <c r="E454" s="2"/>
      <c r="F454" s="2"/>
      <c r="G454" s="2"/>
      <c r="H454" s="2"/>
      <c r="I454" s="2"/>
      <c r="J454" s="641"/>
      <c r="K454" s="641"/>
      <c r="L454" s="641"/>
      <c r="M454" s="641"/>
      <c r="N454" s="641"/>
      <c r="O454" s="641"/>
      <c r="P454" s="641"/>
      <c r="Q454" s="373"/>
      <c r="R454" s="373"/>
      <c r="S454" s="373"/>
      <c r="T454" s="373"/>
      <c r="U454" s="373"/>
      <c r="V454" s="373"/>
      <c r="W454" s="374"/>
      <c r="X454" s="373"/>
      <c r="Y454" s="374"/>
      <c r="Z454" s="373"/>
      <c r="AA454" s="374"/>
      <c r="AB454" s="373"/>
      <c r="AC454" s="374"/>
      <c r="AD454" s="375"/>
    </row>
    <row r="455" spans="1:30" s="376" customFormat="1" x14ac:dyDescent="0.25">
      <c r="A455" s="2"/>
      <c r="B455" s="2"/>
      <c r="C455" s="2"/>
      <c r="D455" s="2"/>
      <c r="E455" s="2"/>
      <c r="F455" s="2"/>
      <c r="G455" s="2"/>
      <c r="H455" s="2"/>
      <c r="I455" s="2"/>
      <c r="J455" s="641"/>
      <c r="K455" s="641"/>
      <c r="L455" s="641"/>
      <c r="M455" s="641"/>
      <c r="N455" s="641"/>
      <c r="O455" s="641"/>
      <c r="P455" s="641"/>
      <c r="Q455" s="373"/>
      <c r="R455" s="373"/>
      <c r="S455" s="373"/>
      <c r="T455" s="373"/>
      <c r="U455" s="373"/>
      <c r="V455" s="373"/>
      <c r="W455" s="374"/>
      <c r="X455" s="373"/>
      <c r="Y455" s="374"/>
      <c r="Z455" s="373"/>
      <c r="AA455" s="374"/>
      <c r="AB455" s="373"/>
      <c r="AC455" s="374"/>
      <c r="AD455" s="375"/>
    </row>
    <row r="456" spans="1:30" s="376" customFormat="1" x14ac:dyDescent="0.25">
      <c r="A456" s="2"/>
      <c r="B456" s="2"/>
      <c r="C456" s="2"/>
      <c r="D456" s="2"/>
      <c r="E456" s="2"/>
      <c r="F456" s="2"/>
      <c r="G456" s="2"/>
      <c r="H456" s="2"/>
      <c r="I456" s="2"/>
      <c r="J456" s="641"/>
      <c r="K456" s="641"/>
      <c r="L456" s="641"/>
      <c r="M456" s="641"/>
      <c r="N456" s="641"/>
      <c r="O456" s="641"/>
      <c r="P456" s="641"/>
      <c r="Q456" s="373"/>
      <c r="R456" s="373"/>
      <c r="S456" s="373"/>
      <c r="T456" s="373"/>
      <c r="U456" s="373"/>
      <c r="V456" s="373"/>
      <c r="W456" s="374"/>
      <c r="X456" s="373"/>
      <c r="Y456" s="374"/>
      <c r="Z456" s="373"/>
      <c r="AA456" s="374"/>
      <c r="AB456" s="373"/>
      <c r="AC456" s="374"/>
      <c r="AD456" s="375"/>
    </row>
    <row r="457" spans="1:30" s="376" customFormat="1" x14ac:dyDescent="0.25">
      <c r="A457" s="2"/>
      <c r="B457" s="2"/>
      <c r="C457" s="2"/>
      <c r="D457" s="2"/>
      <c r="E457" s="2"/>
      <c r="F457" s="2"/>
      <c r="G457" s="2"/>
      <c r="H457" s="2"/>
      <c r="I457" s="2"/>
      <c r="J457" s="641"/>
      <c r="K457" s="641"/>
      <c r="L457" s="641"/>
      <c r="M457" s="641"/>
      <c r="N457" s="641"/>
      <c r="O457" s="641"/>
      <c r="P457" s="641"/>
      <c r="Q457" s="373"/>
      <c r="R457" s="373"/>
      <c r="S457" s="373"/>
      <c r="T457" s="373"/>
      <c r="U457" s="373"/>
      <c r="V457" s="373"/>
      <c r="W457" s="374"/>
      <c r="X457" s="373"/>
      <c r="Y457" s="374"/>
      <c r="Z457" s="373"/>
      <c r="AA457" s="374"/>
      <c r="AB457" s="373"/>
      <c r="AC457" s="374"/>
      <c r="AD457" s="375"/>
    </row>
    <row r="458" spans="1:30" s="376" customFormat="1" x14ac:dyDescent="0.25">
      <c r="A458" s="2"/>
      <c r="B458" s="2"/>
      <c r="C458" s="2"/>
      <c r="D458" s="2"/>
      <c r="E458" s="2"/>
      <c r="F458" s="2"/>
      <c r="G458" s="2"/>
      <c r="H458" s="2"/>
      <c r="I458" s="2"/>
      <c r="J458" s="641"/>
      <c r="K458" s="641"/>
      <c r="L458" s="641"/>
      <c r="M458" s="641"/>
      <c r="N458" s="641"/>
      <c r="O458" s="641"/>
      <c r="P458" s="641"/>
      <c r="Q458" s="373"/>
      <c r="R458" s="373"/>
      <c r="S458" s="373"/>
      <c r="T458" s="373"/>
      <c r="U458" s="373"/>
      <c r="V458" s="373"/>
      <c r="W458" s="374"/>
      <c r="X458" s="373"/>
      <c r="Y458" s="374"/>
      <c r="Z458" s="373"/>
      <c r="AA458" s="374"/>
      <c r="AB458" s="373"/>
      <c r="AC458" s="374"/>
      <c r="AD458" s="375"/>
    </row>
    <row r="459" spans="1:30" s="376" customFormat="1" x14ac:dyDescent="0.25">
      <c r="A459" s="2"/>
      <c r="B459" s="2"/>
      <c r="C459" s="2"/>
      <c r="D459" s="2"/>
      <c r="E459" s="2"/>
      <c r="F459" s="2"/>
      <c r="G459" s="2"/>
      <c r="H459" s="2"/>
      <c r="I459" s="2"/>
      <c r="J459" s="641"/>
      <c r="K459" s="641"/>
      <c r="L459" s="641"/>
      <c r="M459" s="641"/>
      <c r="N459" s="641"/>
      <c r="O459" s="641"/>
      <c r="P459" s="641"/>
      <c r="Q459" s="373"/>
      <c r="R459" s="373"/>
      <c r="S459" s="373"/>
      <c r="T459" s="373"/>
      <c r="U459" s="373"/>
      <c r="V459" s="373"/>
      <c r="W459" s="374"/>
      <c r="X459" s="373"/>
      <c r="Y459" s="374"/>
      <c r="Z459" s="373"/>
      <c r="AA459" s="374"/>
      <c r="AB459" s="373"/>
      <c r="AC459" s="374"/>
      <c r="AD459" s="375"/>
    </row>
    <row r="460" spans="1:30" s="376" customFormat="1" x14ac:dyDescent="0.25">
      <c r="A460" s="2"/>
      <c r="B460" s="2"/>
      <c r="C460" s="2"/>
      <c r="D460" s="2"/>
      <c r="E460" s="2"/>
      <c r="F460" s="2"/>
      <c r="G460" s="2"/>
      <c r="H460" s="2"/>
      <c r="I460" s="2"/>
      <c r="J460" s="641"/>
      <c r="K460" s="641"/>
      <c r="L460" s="641"/>
      <c r="M460" s="641"/>
      <c r="N460" s="641"/>
      <c r="O460" s="641"/>
      <c r="P460" s="641"/>
      <c r="Q460" s="373"/>
      <c r="R460" s="373"/>
      <c r="S460" s="373"/>
      <c r="T460" s="373"/>
      <c r="U460" s="373"/>
      <c r="V460" s="373"/>
      <c r="W460" s="374"/>
      <c r="X460" s="373"/>
      <c r="Y460" s="374"/>
      <c r="Z460" s="373"/>
      <c r="AA460" s="374"/>
      <c r="AB460" s="373"/>
      <c r="AC460" s="374"/>
      <c r="AD460" s="375"/>
    </row>
    <row r="461" spans="1:30" s="376" customFormat="1" x14ac:dyDescent="0.25">
      <c r="A461" s="2"/>
      <c r="B461" s="2"/>
      <c r="C461" s="2"/>
      <c r="D461" s="2"/>
      <c r="E461" s="2"/>
      <c r="F461" s="2"/>
      <c r="G461" s="2"/>
      <c r="H461" s="2"/>
      <c r="I461" s="2"/>
      <c r="J461" s="641"/>
      <c r="K461" s="641"/>
      <c r="L461" s="641"/>
      <c r="M461" s="641"/>
      <c r="N461" s="641"/>
      <c r="O461" s="641"/>
      <c r="P461" s="641"/>
      <c r="Q461" s="373"/>
      <c r="R461" s="373"/>
      <c r="S461" s="373"/>
      <c r="T461" s="373"/>
      <c r="U461" s="373"/>
      <c r="V461" s="373"/>
      <c r="W461" s="374"/>
      <c r="X461" s="373"/>
      <c r="Y461" s="374"/>
      <c r="Z461" s="373"/>
      <c r="AA461" s="374"/>
      <c r="AB461" s="373"/>
      <c r="AC461" s="374"/>
      <c r="AD461" s="375"/>
    </row>
    <row r="462" spans="1:30" s="376" customFormat="1" x14ac:dyDescent="0.25">
      <c r="A462" s="2"/>
      <c r="B462" s="2"/>
      <c r="C462" s="2"/>
      <c r="D462" s="2"/>
      <c r="E462" s="2"/>
      <c r="F462" s="2"/>
      <c r="G462" s="2"/>
      <c r="H462" s="2"/>
      <c r="I462" s="2"/>
      <c r="J462" s="641"/>
      <c r="K462" s="641"/>
      <c r="L462" s="641"/>
      <c r="M462" s="641"/>
      <c r="N462" s="641"/>
      <c r="O462" s="641"/>
      <c r="P462" s="641"/>
      <c r="Q462" s="373"/>
      <c r="R462" s="373"/>
      <c r="S462" s="373"/>
      <c r="T462" s="373"/>
      <c r="U462" s="373"/>
      <c r="V462" s="373"/>
      <c r="W462" s="374"/>
      <c r="X462" s="373"/>
      <c r="Y462" s="374"/>
      <c r="Z462" s="373"/>
      <c r="AA462" s="374"/>
      <c r="AB462" s="373"/>
      <c r="AC462" s="374"/>
      <c r="AD462" s="375"/>
    </row>
    <row r="463" spans="1:30" s="376" customFormat="1" x14ac:dyDescent="0.25">
      <c r="A463" s="2"/>
      <c r="B463" s="2"/>
      <c r="C463" s="2"/>
      <c r="D463" s="2"/>
      <c r="E463" s="2"/>
      <c r="F463" s="2"/>
      <c r="G463" s="2"/>
      <c r="H463" s="2"/>
      <c r="I463" s="2"/>
      <c r="J463" s="641"/>
      <c r="K463" s="641"/>
      <c r="L463" s="641"/>
      <c r="M463" s="641"/>
      <c r="N463" s="641"/>
      <c r="O463" s="641"/>
      <c r="P463" s="641"/>
      <c r="Q463" s="373"/>
      <c r="R463" s="373"/>
      <c r="S463" s="373"/>
      <c r="T463" s="373"/>
      <c r="U463" s="373"/>
      <c r="V463" s="373"/>
      <c r="W463" s="374"/>
      <c r="X463" s="373"/>
      <c r="Y463" s="374"/>
      <c r="Z463" s="373"/>
      <c r="AA463" s="374"/>
      <c r="AB463" s="373"/>
      <c r="AC463" s="374"/>
      <c r="AD463" s="375"/>
    </row>
    <row r="464" spans="1:30" s="376" customFormat="1" x14ac:dyDescent="0.25">
      <c r="A464" s="2"/>
      <c r="B464" s="2"/>
      <c r="C464" s="2"/>
      <c r="D464" s="2"/>
      <c r="E464" s="2"/>
      <c r="F464" s="2"/>
      <c r="G464" s="2"/>
      <c r="H464" s="2"/>
      <c r="I464" s="2"/>
      <c r="J464" s="641"/>
      <c r="K464" s="641"/>
      <c r="L464" s="641"/>
      <c r="M464" s="641"/>
      <c r="N464" s="641"/>
      <c r="O464" s="641"/>
      <c r="P464" s="641"/>
      <c r="Q464" s="373"/>
      <c r="R464" s="373"/>
      <c r="S464" s="373"/>
      <c r="T464" s="373"/>
      <c r="U464" s="373"/>
      <c r="V464" s="373"/>
      <c r="W464" s="374"/>
      <c r="X464" s="373"/>
      <c r="Y464" s="374"/>
      <c r="Z464" s="373"/>
      <c r="AA464" s="374"/>
      <c r="AB464" s="373"/>
      <c r="AC464" s="374"/>
      <c r="AD464" s="375"/>
    </row>
    <row r="465" spans="1:30" s="376" customFormat="1" x14ac:dyDescent="0.25">
      <c r="A465" s="2"/>
      <c r="B465" s="2"/>
      <c r="C465" s="2"/>
      <c r="D465" s="2"/>
      <c r="E465" s="2"/>
      <c r="F465" s="2"/>
      <c r="G465" s="2"/>
      <c r="H465" s="2"/>
      <c r="I465" s="2"/>
      <c r="J465" s="641"/>
      <c r="K465" s="641"/>
      <c r="L465" s="641"/>
      <c r="M465" s="641"/>
      <c r="N465" s="641"/>
      <c r="O465" s="641"/>
      <c r="P465" s="641"/>
      <c r="Q465" s="373"/>
      <c r="R465" s="373"/>
      <c r="S465" s="373"/>
      <c r="T465" s="373"/>
      <c r="U465" s="373"/>
      <c r="V465" s="373"/>
      <c r="W465" s="374"/>
      <c r="X465" s="373"/>
      <c r="Y465" s="374"/>
      <c r="Z465" s="373"/>
      <c r="AA465" s="374"/>
      <c r="AB465" s="373"/>
      <c r="AC465" s="374"/>
      <c r="AD465" s="375"/>
    </row>
    <row r="466" spans="1:30" s="376" customFormat="1" x14ac:dyDescent="0.25">
      <c r="A466" s="2"/>
      <c r="B466" s="2"/>
      <c r="C466" s="2"/>
      <c r="D466" s="2"/>
      <c r="E466" s="2"/>
      <c r="F466" s="2"/>
      <c r="G466" s="2"/>
      <c r="H466" s="2"/>
      <c r="I466" s="2"/>
      <c r="J466" s="641"/>
      <c r="K466" s="641"/>
      <c r="L466" s="641"/>
      <c r="M466" s="641"/>
      <c r="N466" s="641"/>
      <c r="O466" s="641"/>
      <c r="P466" s="641"/>
      <c r="Q466" s="373"/>
      <c r="R466" s="373"/>
      <c r="S466" s="373"/>
      <c r="T466" s="373"/>
      <c r="U466" s="373"/>
      <c r="V466" s="373"/>
      <c r="W466" s="374"/>
      <c r="X466" s="373"/>
      <c r="Y466" s="374"/>
      <c r="Z466" s="373"/>
      <c r="AA466" s="374"/>
      <c r="AB466" s="373"/>
      <c r="AC466" s="374"/>
      <c r="AD466" s="375"/>
    </row>
    <row r="467" spans="1:30" s="376" customFormat="1" x14ac:dyDescent="0.25">
      <c r="A467" s="2"/>
      <c r="B467" s="2"/>
      <c r="C467" s="2"/>
      <c r="D467" s="2"/>
      <c r="E467" s="2"/>
      <c r="F467" s="2"/>
      <c r="G467" s="2"/>
      <c r="H467" s="2"/>
      <c r="I467" s="2"/>
      <c r="J467" s="641"/>
      <c r="K467" s="641"/>
      <c r="L467" s="641"/>
      <c r="M467" s="641"/>
      <c r="N467" s="641"/>
      <c r="O467" s="641"/>
      <c r="P467" s="641"/>
      <c r="Q467" s="373"/>
      <c r="R467" s="373"/>
      <c r="S467" s="373"/>
      <c r="T467" s="373"/>
      <c r="U467" s="373"/>
      <c r="V467" s="373"/>
      <c r="W467" s="374"/>
      <c r="X467" s="373"/>
      <c r="Y467" s="374"/>
      <c r="Z467" s="373"/>
      <c r="AA467" s="374"/>
      <c r="AB467" s="373"/>
      <c r="AC467" s="374"/>
      <c r="AD467" s="375"/>
    </row>
    <row r="468" spans="1:30" s="376" customFormat="1" x14ac:dyDescent="0.25">
      <c r="A468" s="2"/>
      <c r="B468" s="2"/>
      <c r="C468" s="2"/>
      <c r="D468" s="2"/>
      <c r="E468" s="2"/>
      <c r="F468" s="2"/>
      <c r="G468" s="2"/>
      <c r="H468" s="2"/>
      <c r="I468" s="2"/>
      <c r="J468" s="641"/>
      <c r="K468" s="641"/>
      <c r="L468" s="641"/>
      <c r="M468" s="641"/>
      <c r="N468" s="641"/>
      <c r="O468" s="641"/>
      <c r="P468" s="641"/>
      <c r="Q468" s="373"/>
      <c r="R468" s="373"/>
      <c r="S468" s="373"/>
      <c r="T468" s="373"/>
      <c r="U468" s="373"/>
      <c r="V468" s="373"/>
      <c r="W468" s="374"/>
      <c r="X468" s="373"/>
      <c r="Y468" s="374"/>
      <c r="Z468" s="373"/>
      <c r="AA468" s="374"/>
      <c r="AB468" s="373"/>
      <c r="AC468" s="374"/>
      <c r="AD468" s="375"/>
    </row>
    <row r="469" spans="1:30" s="376" customFormat="1" x14ac:dyDescent="0.25">
      <c r="A469" s="2"/>
      <c r="B469" s="2"/>
      <c r="C469" s="2"/>
      <c r="D469" s="2"/>
      <c r="E469" s="2"/>
      <c r="F469" s="2"/>
      <c r="G469" s="2"/>
      <c r="H469" s="2"/>
      <c r="I469" s="2"/>
      <c r="J469" s="641"/>
      <c r="K469" s="641"/>
      <c r="L469" s="641"/>
      <c r="M469" s="641"/>
      <c r="N469" s="641"/>
      <c r="O469" s="641"/>
      <c r="P469" s="641"/>
      <c r="Q469" s="373"/>
      <c r="R469" s="373"/>
      <c r="S469" s="373"/>
      <c r="T469" s="373"/>
      <c r="U469" s="373"/>
      <c r="V469" s="373"/>
      <c r="W469" s="374"/>
      <c r="X469" s="373"/>
      <c r="Y469" s="374"/>
      <c r="Z469" s="373"/>
      <c r="AA469" s="374"/>
      <c r="AB469" s="373"/>
      <c r="AC469" s="374"/>
      <c r="AD469" s="375"/>
    </row>
    <row r="470" spans="1:30" s="376" customFormat="1" x14ac:dyDescent="0.25">
      <c r="A470" s="2"/>
      <c r="B470" s="2"/>
      <c r="C470" s="2"/>
      <c r="D470" s="2"/>
      <c r="E470" s="2"/>
      <c r="F470" s="2"/>
      <c r="G470" s="2"/>
      <c r="H470" s="2"/>
      <c r="I470" s="2"/>
      <c r="J470" s="641"/>
      <c r="K470" s="641"/>
      <c r="L470" s="641"/>
      <c r="M470" s="641"/>
      <c r="N470" s="641"/>
      <c r="O470" s="641"/>
      <c r="P470" s="641"/>
      <c r="Q470" s="373"/>
      <c r="R470" s="373"/>
      <c r="S470" s="373"/>
      <c r="T470" s="373"/>
      <c r="U470" s="373"/>
      <c r="V470" s="373"/>
      <c r="W470" s="374"/>
      <c r="X470" s="373"/>
      <c r="Y470" s="374"/>
      <c r="Z470" s="373"/>
      <c r="AA470" s="374"/>
      <c r="AB470" s="373"/>
      <c r="AC470" s="374"/>
      <c r="AD470" s="375"/>
    </row>
    <row r="471" spans="1:30" s="376" customFormat="1" x14ac:dyDescent="0.25">
      <c r="A471" s="2"/>
      <c r="B471" s="2"/>
      <c r="C471" s="2"/>
      <c r="D471" s="2"/>
      <c r="E471" s="2"/>
      <c r="F471" s="2"/>
      <c r="G471" s="2"/>
      <c r="H471" s="2"/>
      <c r="I471" s="2"/>
      <c r="J471" s="641"/>
      <c r="K471" s="641"/>
      <c r="L471" s="641"/>
      <c r="M471" s="641"/>
      <c r="N471" s="641"/>
      <c r="O471" s="641"/>
      <c r="P471" s="641"/>
      <c r="Q471" s="373"/>
      <c r="R471" s="373"/>
      <c r="S471" s="373"/>
      <c r="T471" s="373"/>
      <c r="U471" s="373"/>
      <c r="V471" s="373"/>
      <c r="W471" s="374"/>
      <c r="X471" s="373"/>
      <c r="Y471" s="374"/>
      <c r="Z471" s="373"/>
      <c r="AA471" s="374"/>
      <c r="AB471" s="373"/>
      <c r="AC471" s="374"/>
      <c r="AD471" s="375"/>
    </row>
    <row r="472" spans="1:30" s="376" customFormat="1" x14ac:dyDescent="0.25">
      <c r="A472" s="2"/>
      <c r="B472" s="2"/>
      <c r="C472" s="2"/>
      <c r="D472" s="2"/>
      <c r="E472" s="2"/>
      <c r="F472" s="2"/>
      <c r="G472" s="2"/>
      <c r="H472" s="2"/>
      <c r="I472" s="2"/>
      <c r="J472" s="641"/>
      <c r="K472" s="641"/>
      <c r="L472" s="641"/>
      <c r="M472" s="641"/>
      <c r="N472" s="641"/>
      <c r="O472" s="641"/>
      <c r="P472" s="641"/>
      <c r="Q472" s="373"/>
      <c r="R472" s="373"/>
      <c r="S472" s="373"/>
      <c r="T472" s="373"/>
      <c r="U472" s="373"/>
      <c r="V472" s="373"/>
      <c r="W472" s="374"/>
      <c r="X472" s="373"/>
      <c r="Y472" s="374"/>
      <c r="Z472" s="373"/>
      <c r="AA472" s="374"/>
      <c r="AB472" s="373"/>
      <c r="AC472" s="374"/>
      <c r="AD472" s="375"/>
    </row>
    <row r="473" spans="1:30" s="376" customFormat="1" x14ac:dyDescent="0.25">
      <c r="A473" s="2"/>
      <c r="B473" s="2"/>
      <c r="C473" s="2"/>
      <c r="D473" s="2"/>
      <c r="E473" s="2"/>
      <c r="F473" s="2"/>
      <c r="G473" s="2"/>
      <c r="H473" s="2"/>
      <c r="I473" s="2"/>
      <c r="J473" s="641"/>
      <c r="K473" s="641"/>
      <c r="L473" s="641"/>
      <c r="M473" s="641"/>
      <c r="N473" s="641"/>
      <c r="O473" s="641"/>
      <c r="P473" s="641"/>
      <c r="Q473" s="373"/>
      <c r="R473" s="373"/>
      <c r="S473" s="373"/>
      <c r="T473" s="373"/>
      <c r="U473" s="373"/>
      <c r="V473" s="373"/>
      <c r="W473" s="374"/>
      <c r="X473" s="373"/>
      <c r="Y473" s="374"/>
      <c r="Z473" s="373"/>
      <c r="AA473" s="374"/>
      <c r="AB473" s="373"/>
      <c r="AC473" s="374"/>
      <c r="AD473" s="375"/>
    </row>
    <row r="474" spans="1:30" s="376" customFormat="1" x14ac:dyDescent="0.25">
      <c r="A474" s="2"/>
      <c r="B474" s="2"/>
      <c r="C474" s="2"/>
      <c r="D474" s="2"/>
      <c r="E474" s="2"/>
      <c r="F474" s="2"/>
      <c r="G474" s="2"/>
      <c r="H474" s="2"/>
      <c r="I474" s="2"/>
      <c r="J474" s="641"/>
      <c r="K474" s="641"/>
      <c r="L474" s="641"/>
      <c r="M474" s="641"/>
      <c r="N474" s="641"/>
      <c r="O474" s="641"/>
      <c r="P474" s="641"/>
      <c r="Q474" s="373"/>
      <c r="R474" s="373"/>
      <c r="S474" s="373"/>
      <c r="T474" s="373"/>
      <c r="U474" s="373"/>
      <c r="V474" s="373"/>
      <c r="W474" s="374"/>
      <c r="X474" s="373"/>
      <c r="Y474" s="374"/>
      <c r="Z474" s="373"/>
      <c r="AA474" s="374"/>
      <c r="AB474" s="373"/>
      <c r="AC474" s="374"/>
      <c r="AD474" s="375"/>
    </row>
    <row r="475" spans="1:30" s="376" customFormat="1" x14ac:dyDescent="0.25">
      <c r="A475" s="2"/>
      <c r="B475" s="2"/>
      <c r="C475" s="2"/>
      <c r="D475" s="2"/>
      <c r="E475" s="2"/>
      <c r="F475" s="2"/>
      <c r="G475" s="2"/>
      <c r="H475" s="2"/>
      <c r="I475" s="2"/>
      <c r="J475" s="641"/>
      <c r="K475" s="641"/>
      <c r="L475" s="641"/>
      <c r="M475" s="641"/>
      <c r="N475" s="641"/>
      <c r="O475" s="641"/>
      <c r="P475" s="641"/>
      <c r="Q475" s="373"/>
      <c r="R475" s="373"/>
      <c r="S475" s="373"/>
      <c r="T475" s="373"/>
      <c r="U475" s="373"/>
      <c r="V475" s="373"/>
      <c r="W475" s="374"/>
      <c r="X475" s="373"/>
      <c r="Y475" s="374"/>
      <c r="Z475" s="373"/>
      <c r="AA475" s="374"/>
      <c r="AB475" s="373"/>
      <c r="AC475" s="374"/>
      <c r="AD475" s="375"/>
    </row>
    <row r="476" spans="1:30" s="376" customFormat="1" x14ac:dyDescent="0.25">
      <c r="A476" s="2"/>
      <c r="B476" s="2"/>
      <c r="C476" s="2"/>
      <c r="D476" s="2"/>
      <c r="E476" s="2"/>
      <c r="F476" s="2"/>
      <c r="G476" s="2"/>
      <c r="H476" s="2"/>
      <c r="I476" s="2"/>
      <c r="J476" s="641"/>
      <c r="K476" s="641"/>
      <c r="L476" s="641"/>
      <c r="M476" s="641"/>
      <c r="N476" s="641"/>
      <c r="O476" s="641"/>
      <c r="P476" s="641"/>
      <c r="Q476" s="373"/>
      <c r="R476" s="373"/>
      <c r="S476" s="373"/>
      <c r="T476" s="373"/>
      <c r="U476" s="373"/>
      <c r="V476" s="373"/>
      <c r="W476" s="374"/>
      <c r="X476" s="373"/>
      <c r="Y476" s="374"/>
      <c r="Z476" s="373"/>
      <c r="AA476" s="374"/>
      <c r="AB476" s="373"/>
      <c r="AC476" s="374"/>
      <c r="AD476" s="375"/>
    </row>
    <row r="477" spans="1:30" s="376" customFormat="1" x14ac:dyDescent="0.25">
      <c r="A477" s="2"/>
      <c r="B477" s="2"/>
      <c r="C477" s="2"/>
      <c r="D477" s="2"/>
      <c r="E477" s="2"/>
      <c r="F477" s="2"/>
      <c r="G477" s="2"/>
      <c r="H477" s="2"/>
      <c r="I477" s="2"/>
      <c r="J477" s="641"/>
      <c r="K477" s="641"/>
      <c r="L477" s="641"/>
      <c r="M477" s="641"/>
      <c r="N477" s="641"/>
      <c r="O477" s="641"/>
      <c r="P477" s="641"/>
      <c r="Q477" s="373"/>
      <c r="R477" s="373"/>
      <c r="S477" s="373"/>
      <c r="T477" s="373"/>
      <c r="U477" s="373"/>
      <c r="V477" s="373"/>
      <c r="W477" s="374"/>
      <c r="X477" s="373"/>
      <c r="Y477" s="374"/>
      <c r="Z477" s="373"/>
      <c r="AA477" s="374"/>
      <c r="AB477" s="373"/>
      <c r="AC477" s="374"/>
      <c r="AD477" s="375"/>
    </row>
    <row r="478" spans="1:30" s="376" customFormat="1" x14ac:dyDescent="0.25">
      <c r="A478" s="2"/>
      <c r="B478" s="2"/>
      <c r="C478" s="2"/>
      <c r="D478" s="2"/>
      <c r="E478" s="2"/>
      <c r="F478" s="2"/>
      <c r="G478" s="2"/>
      <c r="H478" s="2"/>
      <c r="I478" s="2"/>
      <c r="J478" s="641"/>
      <c r="K478" s="641"/>
      <c r="L478" s="641"/>
      <c r="M478" s="641"/>
      <c r="N478" s="641"/>
      <c r="O478" s="641"/>
      <c r="P478" s="641"/>
      <c r="Q478" s="373"/>
      <c r="R478" s="373"/>
      <c r="S478" s="373"/>
      <c r="T478" s="373"/>
      <c r="U478" s="373"/>
      <c r="V478" s="373"/>
      <c r="W478" s="374"/>
      <c r="X478" s="373"/>
      <c r="Y478" s="374"/>
      <c r="Z478" s="373"/>
      <c r="AA478" s="374"/>
      <c r="AB478" s="373"/>
      <c r="AC478" s="374"/>
      <c r="AD478" s="375"/>
    </row>
    <row r="479" spans="1:30" s="376" customFormat="1" x14ac:dyDescent="0.25">
      <c r="A479" s="2"/>
      <c r="B479" s="2"/>
      <c r="C479" s="2"/>
      <c r="D479" s="2"/>
      <c r="E479" s="2"/>
      <c r="F479" s="2"/>
      <c r="G479" s="2"/>
      <c r="H479" s="2"/>
      <c r="I479" s="2"/>
      <c r="J479" s="641"/>
      <c r="K479" s="641"/>
      <c r="L479" s="641"/>
      <c r="M479" s="641"/>
      <c r="N479" s="641"/>
      <c r="O479" s="641"/>
      <c r="P479" s="641"/>
      <c r="Q479" s="373"/>
      <c r="R479" s="373"/>
      <c r="S479" s="373"/>
      <c r="T479" s="373"/>
      <c r="U479" s="373"/>
      <c r="V479" s="373"/>
      <c r="W479" s="374"/>
      <c r="X479" s="373"/>
      <c r="Y479" s="374"/>
      <c r="Z479" s="373"/>
      <c r="AA479" s="374"/>
      <c r="AB479" s="373"/>
      <c r="AC479" s="374"/>
      <c r="AD479" s="375"/>
    </row>
    <row r="480" spans="1:30" s="376" customFormat="1" x14ac:dyDescent="0.25">
      <c r="A480" s="2"/>
      <c r="B480" s="2"/>
      <c r="C480" s="2"/>
      <c r="D480" s="2"/>
      <c r="E480" s="2"/>
      <c r="F480" s="2"/>
      <c r="G480" s="2"/>
      <c r="H480" s="2"/>
      <c r="I480" s="2"/>
      <c r="J480" s="641"/>
      <c r="K480" s="641"/>
      <c r="L480" s="641"/>
      <c r="M480" s="641"/>
      <c r="N480" s="641"/>
      <c r="O480" s="641"/>
      <c r="P480" s="641"/>
      <c r="Q480" s="373"/>
      <c r="R480" s="373"/>
      <c r="S480" s="373"/>
      <c r="T480" s="373"/>
      <c r="U480" s="373"/>
      <c r="V480" s="373"/>
      <c r="W480" s="374"/>
      <c r="X480" s="373"/>
      <c r="Y480" s="374"/>
      <c r="Z480" s="373"/>
      <c r="AA480" s="374"/>
      <c r="AB480" s="373"/>
      <c r="AC480" s="374"/>
      <c r="AD480" s="375"/>
    </row>
    <row r="481" spans="1:30" s="376" customFormat="1" x14ac:dyDescent="0.25">
      <c r="A481" s="2"/>
      <c r="B481" s="2"/>
      <c r="C481" s="2"/>
      <c r="D481" s="2"/>
      <c r="E481" s="2"/>
      <c r="F481" s="2"/>
      <c r="G481" s="2"/>
      <c r="H481" s="2"/>
      <c r="I481" s="2"/>
      <c r="J481" s="641"/>
      <c r="K481" s="641"/>
      <c r="L481" s="641"/>
      <c r="M481" s="641"/>
      <c r="N481" s="641"/>
      <c r="O481" s="641"/>
      <c r="P481" s="641"/>
      <c r="Q481" s="373"/>
      <c r="R481" s="373"/>
      <c r="S481" s="373"/>
      <c r="T481" s="373"/>
      <c r="U481" s="373"/>
      <c r="V481" s="373"/>
      <c r="W481" s="374"/>
      <c r="X481" s="373"/>
      <c r="Y481" s="374"/>
      <c r="Z481" s="373"/>
      <c r="AA481" s="374"/>
      <c r="AB481" s="373"/>
      <c r="AC481" s="374"/>
      <c r="AD481" s="375"/>
    </row>
    <row r="482" spans="1:30" s="376" customFormat="1" x14ac:dyDescent="0.25">
      <c r="A482" s="2"/>
      <c r="B482" s="2"/>
      <c r="C482" s="2"/>
      <c r="D482" s="2"/>
      <c r="E482" s="2"/>
      <c r="F482" s="2"/>
      <c r="G482" s="2"/>
      <c r="H482" s="2"/>
      <c r="I482" s="2"/>
      <c r="J482" s="641"/>
      <c r="K482" s="641"/>
      <c r="L482" s="641"/>
      <c r="M482" s="641"/>
      <c r="N482" s="641"/>
      <c r="O482" s="641"/>
      <c r="P482" s="641"/>
      <c r="Q482" s="373"/>
      <c r="R482" s="373"/>
      <c r="S482" s="373"/>
      <c r="T482" s="373"/>
      <c r="U482" s="373"/>
      <c r="V482" s="373"/>
      <c r="W482" s="374"/>
      <c r="X482" s="373"/>
      <c r="Y482" s="374"/>
      <c r="Z482" s="373"/>
      <c r="AA482" s="374"/>
      <c r="AB482" s="373"/>
      <c r="AC482" s="374"/>
      <c r="AD482" s="375"/>
    </row>
    <row r="483" spans="1:30" s="376" customFormat="1" x14ac:dyDescent="0.25">
      <c r="A483" s="2"/>
      <c r="B483" s="2"/>
      <c r="C483" s="2"/>
      <c r="D483" s="2"/>
      <c r="E483" s="2"/>
      <c r="F483" s="2"/>
      <c r="G483" s="2"/>
      <c r="H483" s="2"/>
      <c r="I483" s="2"/>
      <c r="J483" s="641"/>
      <c r="K483" s="641"/>
      <c r="L483" s="641"/>
      <c r="M483" s="641"/>
      <c r="N483" s="641"/>
      <c r="O483" s="641"/>
      <c r="P483" s="641"/>
      <c r="Q483" s="373"/>
      <c r="R483" s="373"/>
      <c r="S483" s="373"/>
      <c r="T483" s="373"/>
      <c r="U483" s="373"/>
      <c r="V483" s="373"/>
      <c r="W483" s="374"/>
      <c r="X483" s="373"/>
      <c r="Y483" s="374"/>
      <c r="Z483" s="373"/>
      <c r="AA483" s="374"/>
      <c r="AB483" s="373"/>
      <c r="AC483" s="374"/>
      <c r="AD483" s="375"/>
    </row>
    <row r="484" spans="1:30" s="376" customFormat="1" x14ac:dyDescent="0.25">
      <c r="A484" s="2"/>
      <c r="B484" s="2"/>
      <c r="C484" s="2"/>
      <c r="D484" s="2"/>
      <c r="E484" s="2"/>
      <c r="F484" s="2"/>
      <c r="G484" s="2"/>
      <c r="H484" s="2"/>
      <c r="I484" s="2"/>
      <c r="J484" s="641"/>
      <c r="K484" s="641"/>
      <c r="L484" s="641"/>
      <c r="M484" s="641"/>
      <c r="N484" s="641"/>
      <c r="O484" s="641"/>
      <c r="P484" s="641"/>
      <c r="Q484" s="373"/>
      <c r="R484" s="373"/>
      <c r="S484" s="373"/>
      <c r="T484" s="373"/>
      <c r="U484" s="373"/>
      <c r="V484" s="373"/>
      <c r="W484" s="374"/>
      <c r="X484" s="373"/>
      <c r="Y484" s="374"/>
      <c r="Z484" s="373"/>
      <c r="AA484" s="374"/>
      <c r="AB484" s="373"/>
      <c r="AC484" s="374"/>
      <c r="AD484" s="375"/>
    </row>
    <row r="485" spans="1:30" s="376" customFormat="1" x14ac:dyDescent="0.25">
      <c r="A485" s="2"/>
      <c r="B485" s="2"/>
      <c r="C485" s="2"/>
      <c r="D485" s="2"/>
      <c r="E485" s="2"/>
      <c r="F485" s="2"/>
      <c r="G485" s="2"/>
      <c r="H485" s="2"/>
      <c r="I485" s="2"/>
      <c r="J485" s="641"/>
      <c r="K485" s="641"/>
      <c r="L485" s="641"/>
      <c r="M485" s="641"/>
      <c r="N485" s="641"/>
      <c r="O485" s="641"/>
      <c r="P485" s="641"/>
      <c r="Q485" s="373"/>
      <c r="R485" s="373"/>
      <c r="S485" s="373"/>
      <c r="T485" s="373"/>
      <c r="U485" s="373"/>
      <c r="V485" s="373"/>
      <c r="W485" s="374"/>
      <c r="X485" s="373"/>
      <c r="Y485" s="374"/>
      <c r="Z485" s="373"/>
      <c r="AA485" s="374"/>
      <c r="AB485" s="373"/>
      <c r="AC485" s="374"/>
      <c r="AD485" s="375"/>
    </row>
    <row r="486" spans="1:30" s="376" customFormat="1" x14ac:dyDescent="0.25">
      <c r="A486" s="2"/>
      <c r="B486" s="2"/>
      <c r="C486" s="2"/>
      <c r="D486" s="2"/>
      <c r="E486" s="2"/>
      <c r="F486" s="2"/>
      <c r="G486" s="2"/>
      <c r="H486" s="2"/>
      <c r="I486" s="2"/>
      <c r="J486" s="641"/>
      <c r="K486" s="641"/>
      <c r="L486" s="641"/>
      <c r="M486" s="641"/>
      <c r="N486" s="641"/>
      <c r="O486" s="641"/>
      <c r="P486" s="641"/>
      <c r="Q486" s="373"/>
      <c r="R486" s="373"/>
      <c r="S486" s="373"/>
      <c r="T486" s="373"/>
      <c r="U486" s="373"/>
      <c r="V486" s="373"/>
      <c r="W486" s="374"/>
      <c r="X486" s="373"/>
      <c r="Y486" s="374"/>
      <c r="Z486" s="373"/>
      <c r="AA486" s="374"/>
      <c r="AB486" s="373"/>
      <c r="AC486" s="374"/>
      <c r="AD486" s="375"/>
    </row>
    <row r="487" spans="1:30" s="376" customFormat="1" x14ac:dyDescent="0.25">
      <c r="A487" s="2"/>
      <c r="B487" s="2"/>
      <c r="C487" s="2"/>
      <c r="D487" s="2"/>
      <c r="E487" s="2"/>
      <c r="F487" s="2"/>
      <c r="G487" s="2"/>
      <c r="H487" s="2"/>
      <c r="I487" s="2"/>
      <c r="J487" s="641"/>
      <c r="K487" s="641"/>
      <c r="L487" s="641"/>
      <c r="M487" s="641"/>
      <c r="N487" s="641"/>
      <c r="O487" s="641"/>
      <c r="P487" s="641"/>
      <c r="Q487" s="373"/>
      <c r="R487" s="373"/>
      <c r="S487" s="373"/>
      <c r="T487" s="373"/>
      <c r="U487" s="373"/>
      <c r="V487" s="373"/>
      <c r="W487" s="374"/>
      <c r="X487" s="373"/>
      <c r="Y487" s="374"/>
      <c r="Z487" s="373"/>
      <c r="AA487" s="374"/>
      <c r="AB487" s="373"/>
      <c r="AC487" s="374"/>
      <c r="AD487" s="375"/>
    </row>
    <row r="488" spans="1:30" s="376" customFormat="1" x14ac:dyDescent="0.25">
      <c r="A488" s="2"/>
      <c r="B488" s="2"/>
      <c r="C488" s="2"/>
      <c r="D488" s="2"/>
      <c r="E488" s="2"/>
      <c r="F488" s="2"/>
      <c r="G488" s="2"/>
      <c r="H488" s="2"/>
      <c r="I488" s="2"/>
      <c r="J488" s="641"/>
      <c r="K488" s="641"/>
      <c r="L488" s="641"/>
      <c r="M488" s="641"/>
      <c r="N488" s="641"/>
      <c r="O488" s="641"/>
      <c r="P488" s="641"/>
      <c r="Q488" s="373"/>
      <c r="R488" s="373"/>
      <c r="S488" s="373"/>
      <c r="T488" s="373"/>
      <c r="U488" s="373"/>
      <c r="V488" s="373"/>
      <c r="W488" s="374"/>
      <c r="X488" s="373"/>
      <c r="Y488" s="374"/>
      <c r="Z488" s="373"/>
      <c r="AA488" s="374"/>
      <c r="AB488" s="373"/>
      <c r="AC488" s="374"/>
      <c r="AD488" s="375"/>
    </row>
    <row r="489" spans="1:30" s="376" customFormat="1" x14ac:dyDescent="0.25">
      <c r="A489" s="2"/>
      <c r="B489" s="2"/>
      <c r="C489" s="2"/>
      <c r="D489" s="2"/>
      <c r="E489" s="2"/>
      <c r="F489" s="2"/>
      <c r="G489" s="2"/>
      <c r="H489" s="2"/>
      <c r="I489" s="2"/>
      <c r="J489" s="641"/>
      <c r="K489" s="641"/>
      <c r="L489" s="641"/>
      <c r="M489" s="641"/>
      <c r="N489" s="641"/>
      <c r="O489" s="641"/>
      <c r="P489" s="641"/>
      <c r="Q489" s="373"/>
      <c r="R489" s="373"/>
      <c r="S489" s="373"/>
      <c r="T489" s="373"/>
      <c r="U489" s="373"/>
      <c r="V489" s="373"/>
      <c r="W489" s="374"/>
      <c r="X489" s="373"/>
      <c r="Y489" s="374"/>
      <c r="Z489" s="373"/>
      <c r="AA489" s="374"/>
      <c r="AB489" s="373"/>
      <c r="AC489" s="374"/>
      <c r="AD489" s="375"/>
    </row>
    <row r="490" spans="1:30" s="376" customFormat="1" x14ac:dyDescent="0.25">
      <c r="A490" s="2"/>
      <c r="B490" s="2"/>
      <c r="C490" s="2"/>
      <c r="D490" s="2"/>
      <c r="E490" s="2"/>
      <c r="F490" s="2"/>
      <c r="G490" s="2"/>
      <c r="H490" s="2"/>
      <c r="I490" s="2"/>
      <c r="J490" s="641"/>
      <c r="K490" s="641"/>
      <c r="L490" s="641"/>
      <c r="M490" s="641"/>
      <c r="N490" s="641"/>
      <c r="O490" s="641"/>
      <c r="P490" s="641"/>
      <c r="Q490" s="373"/>
      <c r="R490" s="373"/>
      <c r="S490" s="373"/>
      <c r="T490" s="373"/>
      <c r="U490" s="373"/>
      <c r="V490" s="373"/>
      <c r="W490" s="374"/>
      <c r="X490" s="373"/>
      <c r="Y490" s="374"/>
      <c r="Z490" s="373"/>
      <c r="AA490" s="374"/>
      <c r="AB490" s="373"/>
      <c r="AC490" s="374"/>
      <c r="AD490" s="375"/>
    </row>
    <row r="491" spans="1:30" s="376" customFormat="1" x14ac:dyDescent="0.25">
      <c r="A491" s="2"/>
      <c r="B491" s="2"/>
      <c r="C491" s="2"/>
      <c r="D491" s="2"/>
      <c r="E491" s="2"/>
      <c r="F491" s="2"/>
      <c r="G491" s="2"/>
      <c r="H491" s="2"/>
      <c r="I491" s="2"/>
      <c r="J491" s="641"/>
      <c r="K491" s="641"/>
      <c r="L491" s="641"/>
      <c r="M491" s="641"/>
      <c r="N491" s="641"/>
      <c r="O491" s="641"/>
      <c r="P491" s="641"/>
      <c r="Q491" s="373"/>
      <c r="R491" s="373"/>
      <c r="S491" s="373"/>
      <c r="T491" s="373"/>
      <c r="U491" s="373"/>
      <c r="V491" s="373"/>
      <c r="W491" s="374"/>
      <c r="X491" s="373"/>
      <c r="Y491" s="374"/>
      <c r="Z491" s="373"/>
      <c r="AA491" s="374"/>
      <c r="AB491" s="373"/>
      <c r="AC491" s="374"/>
      <c r="AD491" s="375"/>
    </row>
    <row r="492" spans="1:30" s="376" customFormat="1" x14ac:dyDescent="0.25">
      <c r="A492" s="2"/>
      <c r="B492" s="2"/>
      <c r="C492" s="2"/>
      <c r="D492" s="2"/>
      <c r="E492" s="2"/>
      <c r="F492" s="2"/>
      <c r="G492" s="2"/>
      <c r="H492" s="2"/>
      <c r="I492" s="2"/>
      <c r="J492" s="641"/>
      <c r="K492" s="641"/>
      <c r="L492" s="641"/>
      <c r="M492" s="641"/>
      <c r="N492" s="641"/>
      <c r="O492" s="641"/>
      <c r="P492" s="641"/>
      <c r="Q492" s="373"/>
      <c r="R492" s="373"/>
      <c r="S492" s="373"/>
      <c r="T492" s="373"/>
      <c r="U492" s="373"/>
      <c r="V492" s="373"/>
      <c r="W492" s="374"/>
      <c r="X492" s="373"/>
      <c r="Y492" s="374"/>
      <c r="Z492" s="373"/>
      <c r="AA492" s="374"/>
      <c r="AB492" s="373"/>
      <c r="AC492" s="374"/>
      <c r="AD492" s="375"/>
    </row>
    <row r="493" spans="1:30" s="376" customFormat="1" x14ac:dyDescent="0.25">
      <c r="A493" s="2"/>
      <c r="B493" s="2"/>
      <c r="C493" s="2"/>
      <c r="D493" s="2"/>
      <c r="E493" s="2"/>
      <c r="F493" s="2"/>
      <c r="G493" s="2"/>
      <c r="H493" s="2"/>
      <c r="I493" s="2"/>
      <c r="J493" s="641"/>
      <c r="K493" s="641"/>
      <c r="L493" s="641"/>
      <c r="M493" s="641"/>
      <c r="N493" s="641"/>
      <c r="O493" s="641"/>
      <c r="P493" s="641"/>
      <c r="Q493" s="373"/>
      <c r="R493" s="373"/>
      <c r="S493" s="373"/>
      <c r="T493" s="373"/>
      <c r="U493" s="373"/>
      <c r="V493" s="373"/>
      <c r="W493" s="374"/>
      <c r="X493" s="373"/>
      <c r="Y493" s="374"/>
      <c r="Z493" s="373"/>
      <c r="AA493" s="374"/>
      <c r="AB493" s="373"/>
      <c r="AC493" s="374"/>
      <c r="AD493" s="375"/>
    </row>
    <row r="494" spans="1:30" s="376" customFormat="1" x14ac:dyDescent="0.25">
      <c r="A494" s="2"/>
      <c r="B494" s="2"/>
      <c r="C494" s="2"/>
      <c r="D494" s="2"/>
      <c r="E494" s="2"/>
      <c r="F494" s="2"/>
      <c r="G494" s="2"/>
      <c r="H494" s="2"/>
      <c r="I494" s="2"/>
      <c r="J494" s="641"/>
      <c r="K494" s="641"/>
      <c r="L494" s="641"/>
      <c r="M494" s="641"/>
      <c r="N494" s="641"/>
      <c r="O494" s="641"/>
      <c r="P494" s="641"/>
      <c r="Q494" s="373"/>
      <c r="R494" s="373"/>
      <c r="S494" s="373"/>
      <c r="T494" s="373"/>
      <c r="U494" s="373"/>
      <c r="V494" s="373"/>
      <c r="W494" s="374"/>
      <c r="X494" s="373"/>
      <c r="Y494" s="374"/>
      <c r="Z494" s="373"/>
      <c r="AA494" s="374"/>
      <c r="AB494" s="373"/>
      <c r="AC494" s="374"/>
      <c r="AD494" s="375"/>
    </row>
    <row r="495" spans="1:30" s="376" customFormat="1" x14ac:dyDescent="0.25">
      <c r="A495" s="2"/>
      <c r="B495" s="2"/>
      <c r="C495" s="2"/>
      <c r="D495" s="2"/>
      <c r="E495" s="2"/>
      <c r="F495" s="2"/>
      <c r="G495" s="2"/>
      <c r="H495" s="2"/>
      <c r="I495" s="2"/>
      <c r="J495" s="641"/>
      <c r="K495" s="641"/>
      <c r="L495" s="641"/>
      <c r="M495" s="641"/>
      <c r="N495" s="641"/>
      <c r="O495" s="641"/>
      <c r="P495" s="641"/>
      <c r="Q495" s="373"/>
      <c r="R495" s="373"/>
      <c r="S495" s="373"/>
      <c r="T495" s="373"/>
      <c r="U495" s="373"/>
      <c r="V495" s="373"/>
      <c r="W495" s="374"/>
      <c r="X495" s="373"/>
      <c r="Y495" s="374"/>
      <c r="Z495" s="373"/>
      <c r="AA495" s="374"/>
      <c r="AB495" s="373"/>
      <c r="AC495" s="374"/>
      <c r="AD495" s="375"/>
    </row>
    <row r="496" spans="1:30" s="376" customFormat="1" x14ac:dyDescent="0.25">
      <c r="A496" s="2"/>
      <c r="B496" s="2"/>
      <c r="C496" s="2"/>
      <c r="D496" s="2"/>
      <c r="E496" s="2"/>
      <c r="F496" s="2"/>
      <c r="G496" s="2"/>
      <c r="H496" s="2"/>
      <c r="I496" s="2"/>
      <c r="J496" s="641"/>
      <c r="K496" s="641"/>
      <c r="L496" s="641"/>
      <c r="M496" s="641"/>
      <c r="N496" s="641"/>
      <c r="O496" s="641"/>
      <c r="P496" s="641"/>
      <c r="Q496" s="373"/>
      <c r="R496" s="373"/>
      <c r="S496" s="373"/>
      <c r="T496" s="373"/>
      <c r="U496" s="373"/>
      <c r="V496" s="373"/>
      <c r="W496" s="374"/>
      <c r="X496" s="373"/>
      <c r="Y496" s="374"/>
      <c r="Z496" s="373"/>
      <c r="AA496" s="374"/>
      <c r="AB496" s="373"/>
      <c r="AC496" s="374"/>
      <c r="AD496" s="375"/>
    </row>
    <row r="497" spans="1:30" s="376" customFormat="1" x14ac:dyDescent="0.25">
      <c r="A497" s="2"/>
      <c r="B497" s="2"/>
      <c r="C497" s="2"/>
      <c r="D497" s="2"/>
      <c r="E497" s="2"/>
      <c r="F497" s="2"/>
      <c r="G497" s="2"/>
      <c r="H497" s="2"/>
      <c r="I497" s="2"/>
      <c r="J497" s="641"/>
      <c r="K497" s="641"/>
      <c r="L497" s="641"/>
      <c r="M497" s="641"/>
      <c r="N497" s="641"/>
      <c r="O497" s="641"/>
      <c r="P497" s="641"/>
      <c r="Q497" s="373"/>
      <c r="R497" s="373"/>
      <c r="S497" s="373"/>
      <c r="T497" s="373"/>
      <c r="U497" s="373"/>
      <c r="V497" s="373"/>
      <c r="W497" s="374"/>
      <c r="X497" s="373"/>
      <c r="Y497" s="374"/>
      <c r="Z497" s="373"/>
      <c r="AA497" s="374"/>
      <c r="AB497" s="373"/>
      <c r="AC497" s="374"/>
      <c r="AD497" s="375"/>
    </row>
    <row r="498" spans="1:30" s="376" customFormat="1" x14ac:dyDescent="0.25">
      <c r="A498" s="2"/>
      <c r="B498" s="2"/>
      <c r="C498" s="2"/>
      <c r="D498" s="2"/>
      <c r="E498" s="2"/>
      <c r="F498" s="2"/>
      <c r="G498" s="2"/>
      <c r="H498" s="2"/>
      <c r="I498" s="2"/>
      <c r="J498" s="641"/>
      <c r="K498" s="641"/>
      <c r="L498" s="641"/>
      <c r="M498" s="641"/>
      <c r="N498" s="641"/>
      <c r="O498" s="641"/>
      <c r="P498" s="641"/>
      <c r="Q498" s="373"/>
      <c r="R498" s="373"/>
      <c r="S498" s="373"/>
      <c r="T498" s="373"/>
      <c r="U498" s="373"/>
      <c r="V498" s="373"/>
      <c r="W498" s="374"/>
      <c r="X498" s="373"/>
      <c r="Y498" s="374"/>
      <c r="Z498" s="373"/>
      <c r="AA498" s="374"/>
      <c r="AB498" s="373"/>
      <c r="AC498" s="374"/>
      <c r="AD498" s="375"/>
    </row>
    <row r="499" spans="1:30" s="376" customFormat="1" x14ac:dyDescent="0.25">
      <c r="A499" s="2"/>
      <c r="B499" s="2"/>
      <c r="C499" s="2"/>
      <c r="D499" s="2"/>
      <c r="E499" s="2"/>
      <c r="F499" s="2"/>
      <c r="G499" s="2"/>
      <c r="H499" s="2"/>
      <c r="I499" s="2"/>
      <c r="J499" s="641"/>
      <c r="K499" s="641"/>
      <c r="L499" s="641"/>
      <c r="M499" s="641"/>
      <c r="N499" s="641"/>
      <c r="O499" s="641"/>
      <c r="P499" s="641"/>
      <c r="Q499" s="373"/>
      <c r="R499" s="373"/>
      <c r="S499" s="373"/>
      <c r="T499" s="373"/>
      <c r="U499" s="373"/>
      <c r="V499" s="373"/>
      <c r="W499" s="374"/>
      <c r="X499" s="373"/>
      <c r="Y499" s="374"/>
      <c r="Z499" s="373"/>
      <c r="AA499" s="374"/>
      <c r="AB499" s="373"/>
      <c r="AC499" s="374"/>
      <c r="AD499" s="375"/>
    </row>
    <row r="500" spans="1:30" s="376" customFormat="1" x14ac:dyDescent="0.25">
      <c r="A500" s="2"/>
      <c r="B500" s="2"/>
      <c r="C500" s="2"/>
      <c r="D500" s="2"/>
      <c r="E500" s="2"/>
      <c r="F500" s="2"/>
      <c r="G500" s="2"/>
      <c r="H500" s="2"/>
      <c r="I500" s="2"/>
      <c r="J500" s="641"/>
      <c r="K500" s="641"/>
      <c r="L500" s="641"/>
      <c r="M500" s="641"/>
      <c r="N500" s="641"/>
      <c r="O500" s="641"/>
      <c r="P500" s="641"/>
      <c r="Q500" s="373"/>
      <c r="R500" s="373"/>
      <c r="S500" s="373"/>
      <c r="T500" s="373"/>
      <c r="U500" s="373"/>
      <c r="V500" s="373"/>
      <c r="W500" s="374"/>
      <c r="X500" s="373"/>
      <c r="Y500" s="374"/>
      <c r="Z500" s="373"/>
      <c r="AA500" s="374"/>
      <c r="AB500" s="373"/>
      <c r="AC500" s="374"/>
      <c r="AD500" s="375"/>
    </row>
    <row r="501" spans="1:30" s="376" customFormat="1" x14ac:dyDescent="0.25">
      <c r="A501" s="2"/>
      <c r="B501" s="2"/>
      <c r="C501" s="2"/>
      <c r="D501" s="2"/>
      <c r="E501" s="2"/>
      <c r="F501" s="2"/>
      <c r="G501" s="2"/>
      <c r="H501" s="2"/>
      <c r="I501" s="2"/>
      <c r="J501" s="641"/>
      <c r="K501" s="641"/>
      <c r="L501" s="641"/>
      <c r="M501" s="641"/>
      <c r="N501" s="641"/>
      <c r="O501" s="641"/>
      <c r="P501" s="641"/>
      <c r="Q501" s="373"/>
      <c r="R501" s="373"/>
      <c r="S501" s="373"/>
      <c r="T501" s="373"/>
      <c r="U501" s="373"/>
      <c r="V501" s="373"/>
      <c r="W501" s="374"/>
      <c r="X501" s="373"/>
      <c r="Y501" s="374"/>
      <c r="Z501" s="373"/>
      <c r="AA501" s="374"/>
      <c r="AB501" s="373"/>
      <c r="AC501" s="374"/>
      <c r="AD501" s="375"/>
    </row>
    <row r="502" spans="1:30" s="376" customFormat="1" x14ac:dyDescent="0.25">
      <c r="A502" s="2"/>
      <c r="B502" s="2"/>
      <c r="C502" s="2"/>
      <c r="D502" s="2"/>
      <c r="E502" s="2"/>
      <c r="F502" s="2"/>
      <c r="G502" s="2"/>
      <c r="H502" s="2"/>
      <c r="I502" s="2"/>
      <c r="J502" s="641"/>
      <c r="K502" s="641"/>
      <c r="L502" s="641"/>
      <c r="M502" s="641"/>
      <c r="N502" s="641"/>
      <c r="O502" s="641"/>
      <c r="P502" s="641"/>
      <c r="Q502" s="373"/>
      <c r="R502" s="373"/>
      <c r="S502" s="373"/>
      <c r="T502" s="373"/>
      <c r="U502" s="373"/>
      <c r="V502" s="373"/>
      <c r="W502" s="374"/>
      <c r="X502" s="373"/>
      <c r="Y502" s="374"/>
      <c r="Z502" s="373"/>
      <c r="AA502" s="374"/>
      <c r="AB502" s="373"/>
      <c r="AC502" s="374"/>
      <c r="AD502" s="375"/>
    </row>
    <row r="503" spans="1:30" s="376" customFormat="1" x14ac:dyDescent="0.25">
      <c r="A503" s="2"/>
      <c r="B503" s="2"/>
      <c r="C503" s="2"/>
      <c r="D503" s="2"/>
      <c r="E503" s="2"/>
      <c r="F503" s="2"/>
      <c r="G503" s="2"/>
      <c r="H503" s="2"/>
      <c r="I503" s="2"/>
      <c r="J503" s="641"/>
      <c r="K503" s="641"/>
      <c r="L503" s="641"/>
      <c r="M503" s="641"/>
      <c r="N503" s="641"/>
      <c r="O503" s="641"/>
      <c r="P503" s="641"/>
      <c r="Q503" s="373"/>
      <c r="R503" s="373"/>
      <c r="S503" s="373"/>
      <c r="T503" s="373"/>
      <c r="U503" s="373"/>
      <c r="V503" s="373"/>
      <c r="W503" s="374"/>
      <c r="X503" s="373"/>
      <c r="Y503" s="374"/>
      <c r="Z503" s="373"/>
      <c r="AA503" s="374"/>
      <c r="AB503" s="373"/>
      <c r="AC503" s="374"/>
      <c r="AD503" s="375"/>
    </row>
    <row r="504" spans="1:30" s="376" customFormat="1" x14ac:dyDescent="0.25">
      <c r="A504" s="2"/>
      <c r="B504" s="2"/>
      <c r="C504" s="2"/>
      <c r="D504" s="2"/>
      <c r="E504" s="2"/>
      <c r="F504" s="2"/>
      <c r="G504" s="2"/>
      <c r="H504" s="2"/>
      <c r="I504" s="2"/>
      <c r="J504" s="641"/>
      <c r="K504" s="641"/>
      <c r="L504" s="641"/>
      <c r="M504" s="641"/>
      <c r="N504" s="641"/>
      <c r="O504" s="641"/>
      <c r="P504" s="641"/>
      <c r="Q504" s="373"/>
      <c r="R504" s="373"/>
      <c r="S504" s="373"/>
      <c r="T504" s="373"/>
      <c r="U504" s="373"/>
      <c r="V504" s="373"/>
      <c r="W504" s="374"/>
      <c r="X504" s="373"/>
      <c r="Y504" s="374"/>
      <c r="Z504" s="373"/>
      <c r="AA504" s="374"/>
      <c r="AB504" s="373"/>
      <c r="AC504" s="374"/>
      <c r="AD504" s="375"/>
    </row>
    <row r="505" spans="1:30" s="376" customFormat="1" x14ac:dyDescent="0.25">
      <c r="A505" s="2"/>
      <c r="B505" s="2"/>
      <c r="C505" s="2"/>
      <c r="D505" s="2"/>
      <c r="E505" s="2"/>
      <c r="F505" s="2"/>
      <c r="G505" s="2"/>
      <c r="H505" s="2"/>
      <c r="I505" s="2"/>
      <c r="J505" s="641"/>
      <c r="K505" s="641"/>
      <c r="L505" s="641"/>
      <c r="M505" s="641"/>
      <c r="N505" s="641"/>
      <c r="O505" s="641"/>
      <c r="P505" s="641"/>
      <c r="Q505" s="373"/>
      <c r="R505" s="373"/>
      <c r="S505" s="373"/>
      <c r="T505" s="373"/>
      <c r="U505" s="373"/>
      <c r="V505" s="373"/>
      <c r="W505" s="374"/>
      <c r="X505" s="373"/>
      <c r="Y505" s="374"/>
      <c r="Z505" s="373"/>
      <c r="AA505" s="374"/>
      <c r="AB505" s="373"/>
      <c r="AC505" s="374"/>
      <c r="AD505" s="375"/>
    </row>
    <row r="506" spans="1:30" s="376" customFormat="1" x14ac:dyDescent="0.25">
      <c r="A506" s="2"/>
      <c r="B506" s="2"/>
      <c r="C506" s="2"/>
      <c r="D506" s="2"/>
      <c r="E506" s="2"/>
      <c r="F506" s="2"/>
      <c r="G506" s="2"/>
      <c r="H506" s="2"/>
      <c r="I506" s="2"/>
      <c r="J506" s="641"/>
      <c r="K506" s="641"/>
      <c r="L506" s="641"/>
      <c r="M506" s="641"/>
      <c r="N506" s="641"/>
      <c r="O506" s="641"/>
      <c r="P506" s="641"/>
      <c r="Q506" s="373"/>
      <c r="R506" s="373"/>
      <c r="S506" s="373"/>
      <c r="T506" s="373"/>
      <c r="U506" s="373"/>
      <c r="V506" s="373"/>
      <c r="W506" s="374"/>
      <c r="X506" s="373"/>
      <c r="Y506" s="374"/>
      <c r="Z506" s="373"/>
      <c r="AA506" s="374"/>
      <c r="AB506" s="373"/>
      <c r="AC506" s="374"/>
      <c r="AD506" s="375"/>
    </row>
    <row r="507" spans="1:30" s="376" customFormat="1" x14ac:dyDescent="0.25">
      <c r="A507" s="2"/>
      <c r="B507" s="2"/>
      <c r="C507" s="2"/>
      <c r="D507" s="2"/>
      <c r="E507" s="2"/>
      <c r="F507" s="2"/>
      <c r="G507" s="2"/>
      <c r="H507" s="2"/>
      <c r="I507" s="2"/>
      <c r="J507" s="641"/>
      <c r="K507" s="641"/>
      <c r="L507" s="641"/>
      <c r="M507" s="641"/>
      <c r="N507" s="641"/>
      <c r="O507" s="641"/>
      <c r="P507" s="641"/>
      <c r="Q507" s="373"/>
      <c r="R507" s="373"/>
      <c r="S507" s="373"/>
      <c r="T507" s="373"/>
      <c r="U507" s="373"/>
      <c r="V507" s="373"/>
      <c r="W507" s="374"/>
      <c r="X507" s="373"/>
      <c r="Y507" s="374"/>
      <c r="Z507" s="373"/>
      <c r="AA507" s="374"/>
      <c r="AB507" s="373"/>
      <c r="AC507" s="374"/>
      <c r="AD507" s="375"/>
    </row>
    <row r="508" spans="1:30" s="376" customFormat="1" x14ac:dyDescent="0.25">
      <c r="A508" s="2"/>
      <c r="B508" s="2"/>
      <c r="C508" s="2"/>
      <c r="D508" s="2"/>
      <c r="E508" s="2"/>
      <c r="F508" s="2"/>
      <c r="G508" s="2"/>
      <c r="H508" s="2"/>
      <c r="I508" s="2"/>
      <c r="J508" s="641"/>
      <c r="K508" s="641"/>
      <c r="L508" s="641"/>
      <c r="M508" s="641"/>
      <c r="N508" s="641"/>
      <c r="O508" s="641"/>
      <c r="P508" s="641"/>
      <c r="Q508" s="373"/>
      <c r="R508" s="373"/>
      <c r="S508" s="373"/>
      <c r="T508" s="373"/>
      <c r="U508" s="373"/>
      <c r="V508" s="373"/>
      <c r="W508" s="374"/>
      <c r="X508" s="373"/>
      <c r="Y508" s="374"/>
      <c r="Z508" s="373"/>
      <c r="AA508" s="374"/>
      <c r="AB508" s="373"/>
      <c r="AC508" s="374"/>
      <c r="AD508" s="375"/>
    </row>
    <row r="509" spans="1:30" s="376" customFormat="1" x14ac:dyDescent="0.25">
      <c r="A509" s="2"/>
      <c r="B509" s="2"/>
      <c r="C509" s="2"/>
      <c r="D509" s="2"/>
      <c r="E509" s="2"/>
      <c r="F509" s="2"/>
      <c r="G509" s="2"/>
      <c r="H509" s="2"/>
      <c r="I509" s="2"/>
      <c r="J509" s="641"/>
      <c r="K509" s="641"/>
      <c r="L509" s="641"/>
      <c r="M509" s="641"/>
      <c r="N509" s="641"/>
      <c r="O509" s="641"/>
      <c r="P509" s="641"/>
      <c r="Q509" s="373"/>
      <c r="R509" s="373"/>
      <c r="S509" s="373"/>
      <c r="T509" s="373"/>
      <c r="U509" s="373"/>
      <c r="V509" s="373"/>
      <c r="W509" s="374"/>
      <c r="X509" s="373"/>
      <c r="Y509" s="374"/>
      <c r="Z509" s="373"/>
      <c r="AA509" s="374"/>
      <c r="AB509" s="373"/>
      <c r="AC509" s="374"/>
      <c r="AD509" s="375"/>
    </row>
    <row r="510" spans="1:30" s="376" customFormat="1" x14ac:dyDescent="0.25">
      <c r="A510" s="2"/>
      <c r="B510" s="2"/>
      <c r="C510" s="2"/>
      <c r="D510" s="2"/>
      <c r="E510" s="2"/>
      <c r="F510" s="2"/>
      <c r="G510" s="2"/>
      <c r="H510" s="2"/>
      <c r="I510" s="2"/>
      <c r="J510" s="641"/>
      <c r="K510" s="641"/>
      <c r="L510" s="641"/>
      <c r="M510" s="641"/>
      <c r="N510" s="641"/>
      <c r="O510" s="641"/>
      <c r="P510" s="641"/>
      <c r="Q510" s="373"/>
      <c r="R510" s="373"/>
      <c r="S510" s="373"/>
      <c r="T510" s="373"/>
      <c r="U510" s="373"/>
      <c r="V510" s="373"/>
      <c r="W510" s="374"/>
      <c r="X510" s="373"/>
      <c r="Y510" s="374"/>
      <c r="Z510" s="373"/>
      <c r="AA510" s="374"/>
      <c r="AB510" s="373"/>
      <c r="AC510" s="374"/>
      <c r="AD510" s="375"/>
    </row>
    <row r="511" spans="1:30" s="376" customFormat="1" x14ac:dyDescent="0.25">
      <c r="A511" s="2"/>
      <c r="B511" s="2"/>
      <c r="C511" s="2"/>
      <c r="D511" s="2"/>
      <c r="E511" s="2"/>
      <c r="F511" s="2"/>
      <c r="G511" s="2"/>
      <c r="H511" s="2"/>
      <c r="I511" s="2"/>
      <c r="J511" s="641"/>
      <c r="K511" s="641"/>
      <c r="L511" s="641"/>
      <c r="M511" s="641"/>
      <c r="N511" s="641"/>
      <c r="O511" s="641"/>
      <c r="P511" s="641"/>
      <c r="Q511" s="373"/>
      <c r="R511" s="373"/>
      <c r="S511" s="373"/>
      <c r="T511" s="373"/>
      <c r="U511" s="373"/>
      <c r="V511" s="373"/>
      <c r="W511" s="374"/>
      <c r="X511" s="373"/>
      <c r="Y511" s="374"/>
      <c r="Z511" s="373"/>
      <c r="AA511" s="374"/>
      <c r="AB511" s="373"/>
      <c r="AC511" s="374"/>
      <c r="AD511" s="375"/>
    </row>
    <row r="512" spans="1:30" s="376" customFormat="1" x14ac:dyDescent="0.25">
      <c r="A512" s="2"/>
      <c r="B512" s="2"/>
      <c r="C512" s="2"/>
      <c r="D512" s="2"/>
      <c r="E512" s="2"/>
      <c r="F512" s="2"/>
      <c r="G512" s="2"/>
      <c r="H512" s="2"/>
      <c r="I512" s="2"/>
      <c r="J512" s="641"/>
      <c r="K512" s="641"/>
      <c r="L512" s="641"/>
      <c r="M512" s="641"/>
      <c r="N512" s="641"/>
      <c r="O512" s="641"/>
      <c r="P512" s="641"/>
      <c r="Q512" s="373"/>
      <c r="R512" s="373"/>
      <c r="S512" s="373"/>
      <c r="T512" s="373"/>
      <c r="U512" s="373"/>
      <c r="V512" s="373"/>
      <c r="W512" s="374"/>
      <c r="X512" s="373"/>
      <c r="Y512" s="374"/>
      <c r="Z512" s="373"/>
      <c r="AA512" s="374"/>
      <c r="AB512" s="373"/>
      <c r="AC512" s="374"/>
      <c r="AD512" s="375"/>
    </row>
    <row r="513" spans="1:30" s="376" customFormat="1" x14ac:dyDescent="0.25">
      <c r="A513" s="2"/>
      <c r="B513" s="2"/>
      <c r="C513" s="2"/>
      <c r="D513" s="2"/>
      <c r="E513" s="2"/>
      <c r="F513" s="2"/>
      <c r="G513" s="2"/>
      <c r="H513" s="2"/>
      <c r="I513" s="2"/>
      <c r="J513" s="641"/>
      <c r="K513" s="641"/>
      <c r="L513" s="641"/>
      <c r="M513" s="641"/>
      <c r="N513" s="641"/>
      <c r="O513" s="641"/>
      <c r="P513" s="641"/>
      <c r="Q513" s="373"/>
      <c r="R513" s="373"/>
      <c r="S513" s="373"/>
      <c r="T513" s="373"/>
      <c r="U513" s="373"/>
      <c r="V513" s="373"/>
      <c r="W513" s="374"/>
      <c r="X513" s="373"/>
      <c r="Y513" s="374"/>
      <c r="Z513" s="373"/>
      <c r="AA513" s="374"/>
      <c r="AB513" s="373"/>
      <c r="AC513" s="374"/>
      <c r="AD513" s="375"/>
    </row>
    <row r="514" spans="1:30" s="376" customFormat="1" x14ac:dyDescent="0.25">
      <c r="A514" s="2"/>
      <c r="B514" s="2"/>
      <c r="C514" s="2"/>
      <c r="D514" s="2"/>
      <c r="E514" s="2"/>
      <c r="F514" s="2"/>
      <c r="G514" s="2"/>
      <c r="H514" s="2"/>
      <c r="I514" s="2"/>
      <c r="J514" s="641"/>
      <c r="K514" s="641"/>
      <c r="L514" s="641"/>
      <c r="M514" s="641"/>
      <c r="N514" s="641"/>
      <c r="O514" s="641"/>
      <c r="P514" s="641"/>
      <c r="Q514" s="373"/>
      <c r="R514" s="373"/>
      <c r="S514" s="373"/>
      <c r="T514" s="373"/>
      <c r="U514" s="373"/>
      <c r="V514" s="373"/>
      <c r="W514" s="374"/>
      <c r="X514" s="373"/>
      <c r="Y514" s="374"/>
      <c r="Z514" s="373"/>
      <c r="AA514" s="374"/>
      <c r="AB514" s="373"/>
      <c r="AC514" s="374"/>
      <c r="AD514" s="375"/>
    </row>
    <row r="515" spans="1:30" s="376" customFormat="1" x14ac:dyDescent="0.25">
      <c r="A515" s="2"/>
      <c r="B515" s="2"/>
      <c r="C515" s="2"/>
      <c r="D515" s="2"/>
      <c r="E515" s="2"/>
      <c r="F515" s="2"/>
      <c r="G515" s="2"/>
      <c r="H515" s="2"/>
      <c r="I515" s="2"/>
      <c r="J515" s="641"/>
      <c r="K515" s="641"/>
      <c r="L515" s="641"/>
      <c r="M515" s="641"/>
      <c r="N515" s="641"/>
      <c r="O515" s="641"/>
      <c r="P515" s="641"/>
      <c r="Q515" s="373"/>
      <c r="R515" s="373"/>
      <c r="S515" s="373"/>
      <c r="T515" s="373"/>
      <c r="U515" s="373"/>
      <c r="V515" s="373"/>
      <c r="W515" s="374"/>
      <c r="X515" s="373"/>
      <c r="Y515" s="374"/>
      <c r="Z515" s="373"/>
      <c r="AA515" s="374"/>
      <c r="AB515" s="373"/>
      <c r="AC515" s="374"/>
      <c r="AD515" s="375"/>
    </row>
    <row r="516" spans="1:30" s="376" customFormat="1" x14ac:dyDescent="0.25">
      <c r="A516" s="2"/>
      <c r="B516" s="2"/>
      <c r="C516" s="2"/>
      <c r="D516" s="2"/>
      <c r="E516" s="2"/>
      <c r="F516" s="2"/>
      <c r="G516" s="2"/>
      <c r="H516" s="2"/>
      <c r="I516" s="2"/>
      <c r="J516" s="641"/>
      <c r="K516" s="641"/>
      <c r="L516" s="641"/>
      <c r="M516" s="641"/>
      <c r="N516" s="641"/>
      <c r="O516" s="641"/>
      <c r="P516" s="641"/>
      <c r="Q516" s="373"/>
      <c r="R516" s="373"/>
      <c r="S516" s="373"/>
      <c r="T516" s="373"/>
      <c r="U516" s="373"/>
      <c r="V516" s="373"/>
      <c r="W516" s="374"/>
      <c r="X516" s="373"/>
      <c r="Y516" s="374"/>
      <c r="Z516" s="373"/>
      <c r="AA516" s="374"/>
      <c r="AB516" s="373"/>
      <c r="AC516" s="374"/>
      <c r="AD516" s="375"/>
    </row>
    <row r="517" spans="1:30" s="376" customFormat="1" x14ac:dyDescent="0.25">
      <c r="A517" s="2"/>
      <c r="B517" s="2"/>
      <c r="C517" s="2"/>
      <c r="D517" s="2"/>
      <c r="E517" s="2"/>
      <c r="F517" s="2"/>
      <c r="G517" s="2"/>
      <c r="H517" s="2"/>
      <c r="I517" s="2"/>
      <c r="J517" s="641"/>
      <c r="K517" s="641"/>
      <c r="L517" s="641"/>
      <c r="M517" s="641"/>
      <c r="N517" s="641"/>
      <c r="O517" s="641"/>
      <c r="P517" s="641"/>
      <c r="Q517" s="373"/>
      <c r="R517" s="373"/>
      <c r="S517" s="373"/>
      <c r="T517" s="373"/>
      <c r="U517" s="373"/>
      <c r="V517" s="373"/>
      <c r="W517" s="374"/>
      <c r="X517" s="373"/>
      <c r="Y517" s="374"/>
      <c r="Z517" s="373"/>
      <c r="AA517" s="374"/>
      <c r="AB517" s="373"/>
      <c r="AC517" s="374"/>
      <c r="AD517" s="375"/>
    </row>
    <row r="518" spans="1:30" s="376" customFormat="1" x14ac:dyDescent="0.25">
      <c r="A518" s="2"/>
      <c r="B518" s="2"/>
      <c r="C518" s="2"/>
      <c r="D518" s="2"/>
      <c r="E518" s="2"/>
      <c r="F518" s="2"/>
      <c r="G518" s="2"/>
      <c r="H518" s="2"/>
      <c r="I518" s="2"/>
      <c r="J518" s="641"/>
      <c r="K518" s="641"/>
      <c r="L518" s="641"/>
      <c r="M518" s="641"/>
      <c r="N518" s="641"/>
      <c r="O518" s="641"/>
      <c r="P518" s="641"/>
      <c r="Q518" s="373"/>
      <c r="R518" s="373"/>
      <c r="S518" s="373"/>
      <c r="T518" s="373"/>
      <c r="U518" s="373"/>
      <c r="V518" s="373"/>
      <c r="W518" s="374"/>
      <c r="X518" s="373"/>
      <c r="Y518" s="374"/>
      <c r="Z518" s="373"/>
      <c r="AA518" s="374"/>
      <c r="AB518" s="373"/>
      <c r="AC518" s="374"/>
      <c r="AD518" s="375"/>
    </row>
    <row r="519" spans="1:30" s="376" customFormat="1" x14ac:dyDescent="0.25">
      <c r="A519" s="2"/>
      <c r="B519" s="2"/>
      <c r="C519" s="2"/>
      <c r="D519" s="2"/>
      <c r="E519" s="2"/>
      <c r="F519" s="2"/>
      <c r="G519" s="2"/>
      <c r="H519" s="2"/>
      <c r="I519" s="2"/>
      <c r="J519" s="641"/>
      <c r="K519" s="641"/>
      <c r="L519" s="641"/>
      <c r="M519" s="641"/>
      <c r="N519" s="641"/>
      <c r="O519" s="641"/>
      <c r="P519" s="641"/>
      <c r="Q519" s="373"/>
      <c r="R519" s="373"/>
      <c r="S519" s="373"/>
      <c r="T519" s="373"/>
      <c r="U519" s="373"/>
      <c r="V519" s="373"/>
      <c r="W519" s="374"/>
      <c r="X519" s="373"/>
      <c r="Y519" s="374"/>
      <c r="Z519" s="373"/>
      <c r="AA519" s="374"/>
      <c r="AB519" s="373"/>
      <c r="AC519" s="374"/>
      <c r="AD519" s="375"/>
    </row>
    <row r="520" spans="1:30" s="376" customFormat="1" x14ac:dyDescent="0.25">
      <c r="A520" s="2"/>
      <c r="B520" s="2"/>
      <c r="C520" s="2"/>
      <c r="D520" s="2"/>
      <c r="E520" s="2"/>
      <c r="F520" s="2"/>
      <c r="G520" s="2"/>
      <c r="H520" s="2"/>
      <c r="I520" s="2"/>
      <c r="J520" s="641"/>
      <c r="K520" s="641"/>
      <c r="L520" s="641"/>
      <c r="M520" s="641"/>
      <c r="N520" s="641"/>
      <c r="O520" s="641"/>
      <c r="P520" s="641"/>
      <c r="Q520" s="373"/>
      <c r="R520" s="373"/>
      <c r="S520" s="373"/>
      <c r="T520" s="373"/>
      <c r="U520" s="373"/>
      <c r="V520" s="373"/>
      <c r="W520" s="374"/>
      <c r="X520" s="373"/>
      <c r="Y520" s="374"/>
      <c r="Z520" s="373"/>
      <c r="AA520" s="374"/>
      <c r="AB520" s="373"/>
      <c r="AC520" s="374"/>
      <c r="AD520" s="375"/>
    </row>
    <row r="521" spans="1:30" s="376" customFormat="1" x14ac:dyDescent="0.25">
      <c r="A521" s="2"/>
      <c r="B521" s="2"/>
      <c r="C521" s="2"/>
      <c r="D521" s="2"/>
      <c r="E521" s="2"/>
      <c r="F521" s="2"/>
      <c r="G521" s="2"/>
      <c r="H521" s="2"/>
      <c r="I521" s="2"/>
      <c r="J521" s="641"/>
      <c r="K521" s="641"/>
      <c r="L521" s="641"/>
      <c r="M521" s="641"/>
      <c r="N521" s="641"/>
      <c r="O521" s="641"/>
      <c r="P521" s="641"/>
      <c r="Q521" s="373"/>
      <c r="R521" s="373"/>
      <c r="S521" s="373"/>
      <c r="T521" s="373"/>
      <c r="U521" s="373"/>
      <c r="V521" s="373"/>
      <c r="W521" s="374"/>
      <c r="X521" s="373"/>
      <c r="Y521" s="374"/>
      <c r="Z521" s="373"/>
      <c r="AA521" s="374"/>
      <c r="AB521" s="373"/>
      <c r="AC521" s="374"/>
      <c r="AD521" s="375"/>
    </row>
    <row r="522" spans="1:30" s="376" customFormat="1" x14ac:dyDescent="0.25">
      <c r="A522" s="2"/>
      <c r="B522" s="2"/>
      <c r="C522" s="2"/>
      <c r="D522" s="2"/>
      <c r="E522" s="2"/>
      <c r="F522" s="2"/>
      <c r="G522" s="2"/>
      <c r="H522" s="2"/>
      <c r="I522" s="2"/>
      <c r="J522" s="641"/>
      <c r="K522" s="641"/>
      <c r="L522" s="641"/>
      <c r="M522" s="641"/>
      <c r="N522" s="641"/>
      <c r="O522" s="641"/>
      <c r="P522" s="641"/>
      <c r="Q522" s="373"/>
      <c r="R522" s="373"/>
      <c r="S522" s="373"/>
      <c r="T522" s="373"/>
      <c r="U522" s="373"/>
      <c r="V522" s="373"/>
      <c r="W522" s="374"/>
      <c r="X522" s="373"/>
      <c r="Y522" s="374"/>
      <c r="Z522" s="373"/>
      <c r="AA522" s="374"/>
      <c r="AB522" s="373"/>
      <c r="AC522" s="374"/>
      <c r="AD522" s="375"/>
    </row>
    <row r="523" spans="1:30" s="376" customFormat="1" x14ac:dyDescent="0.25">
      <c r="A523" s="2"/>
      <c r="B523" s="2"/>
      <c r="C523" s="2"/>
      <c r="D523" s="2"/>
      <c r="E523" s="2"/>
      <c r="F523" s="2"/>
      <c r="G523" s="2"/>
      <c r="H523" s="2"/>
      <c r="I523" s="2"/>
      <c r="J523" s="641"/>
      <c r="K523" s="641"/>
      <c r="L523" s="641"/>
      <c r="M523" s="641"/>
      <c r="N523" s="641"/>
      <c r="O523" s="641"/>
      <c r="P523" s="641"/>
      <c r="Q523" s="373"/>
      <c r="R523" s="373"/>
      <c r="S523" s="373"/>
      <c r="T523" s="373"/>
      <c r="U523" s="373"/>
      <c r="V523" s="373"/>
      <c r="W523" s="374"/>
      <c r="X523" s="373"/>
      <c r="Y523" s="374"/>
      <c r="Z523" s="373"/>
      <c r="AA523" s="374"/>
      <c r="AB523" s="373"/>
      <c r="AC523" s="374"/>
      <c r="AD523" s="375"/>
    </row>
    <row r="524" spans="1:30" s="376" customFormat="1" x14ac:dyDescent="0.25">
      <c r="A524" s="2"/>
      <c r="B524" s="2"/>
      <c r="C524" s="2"/>
      <c r="D524" s="2"/>
      <c r="E524" s="2"/>
      <c r="F524" s="2"/>
      <c r="G524" s="2"/>
      <c r="H524" s="2"/>
      <c r="I524" s="2"/>
      <c r="J524" s="641"/>
      <c r="K524" s="641"/>
      <c r="L524" s="641"/>
      <c r="M524" s="641"/>
      <c r="N524" s="641"/>
      <c r="O524" s="641"/>
      <c r="P524" s="641"/>
      <c r="Q524" s="373"/>
      <c r="R524" s="373"/>
      <c r="S524" s="373"/>
      <c r="T524" s="373"/>
      <c r="U524" s="373"/>
      <c r="V524" s="373"/>
      <c r="W524" s="374"/>
      <c r="X524" s="373"/>
      <c r="Y524" s="374"/>
      <c r="Z524" s="373"/>
      <c r="AA524" s="374"/>
      <c r="AB524" s="373"/>
      <c r="AC524" s="374"/>
      <c r="AD524" s="375"/>
    </row>
    <row r="525" spans="1:30" s="376" customFormat="1" x14ac:dyDescent="0.25">
      <c r="A525" s="2"/>
      <c r="B525" s="2"/>
      <c r="C525" s="2"/>
      <c r="D525" s="2"/>
      <c r="E525" s="2"/>
      <c r="F525" s="2"/>
      <c r="G525" s="2"/>
      <c r="H525" s="2"/>
      <c r="I525" s="2"/>
      <c r="J525" s="641"/>
      <c r="K525" s="641"/>
      <c r="L525" s="641"/>
      <c r="M525" s="641"/>
      <c r="N525" s="641"/>
      <c r="O525" s="641"/>
      <c r="P525" s="641"/>
      <c r="Q525" s="373"/>
      <c r="R525" s="373"/>
      <c r="S525" s="373"/>
      <c r="T525" s="373"/>
      <c r="U525" s="373"/>
      <c r="V525" s="373"/>
      <c r="W525" s="374"/>
      <c r="X525" s="373"/>
      <c r="Y525" s="374"/>
      <c r="Z525" s="373"/>
      <c r="AA525" s="374"/>
      <c r="AB525" s="373"/>
      <c r="AC525" s="374"/>
      <c r="AD525" s="375"/>
    </row>
    <row r="526" spans="1:30" s="376" customFormat="1" x14ac:dyDescent="0.25">
      <c r="A526" s="2"/>
      <c r="B526" s="2"/>
      <c r="C526" s="2"/>
      <c r="D526" s="2"/>
      <c r="E526" s="2"/>
      <c r="F526" s="2"/>
      <c r="G526" s="2"/>
      <c r="H526" s="2"/>
      <c r="I526" s="2"/>
      <c r="J526" s="641"/>
      <c r="K526" s="641"/>
      <c r="L526" s="641"/>
      <c r="M526" s="641"/>
      <c r="N526" s="641"/>
      <c r="O526" s="641"/>
      <c r="P526" s="641"/>
      <c r="Q526" s="373"/>
      <c r="R526" s="373"/>
      <c r="S526" s="373"/>
      <c r="T526" s="373"/>
      <c r="U526" s="373"/>
      <c r="V526" s="373"/>
      <c r="W526" s="374"/>
      <c r="X526" s="373"/>
      <c r="Y526" s="374"/>
      <c r="Z526" s="373"/>
      <c r="AA526" s="374"/>
      <c r="AB526" s="373"/>
      <c r="AC526" s="374"/>
      <c r="AD526" s="375"/>
    </row>
    <row r="527" spans="1:30" s="376" customFormat="1" x14ac:dyDescent="0.25">
      <c r="A527" s="2"/>
      <c r="B527" s="2"/>
      <c r="C527" s="2"/>
      <c r="D527" s="2"/>
      <c r="E527" s="2"/>
      <c r="F527" s="2"/>
      <c r="G527" s="2"/>
      <c r="H527" s="2"/>
      <c r="I527" s="2"/>
      <c r="J527" s="641"/>
      <c r="K527" s="641"/>
      <c r="L527" s="641"/>
      <c r="M527" s="641"/>
      <c r="N527" s="641"/>
      <c r="O527" s="641"/>
      <c r="P527" s="641"/>
      <c r="Q527" s="373"/>
      <c r="R527" s="373"/>
      <c r="S527" s="373"/>
      <c r="T527" s="373"/>
      <c r="U527" s="373"/>
      <c r="V527" s="373"/>
      <c r="W527" s="374"/>
      <c r="X527" s="373"/>
      <c r="Y527" s="374"/>
      <c r="Z527" s="373"/>
      <c r="AA527" s="374"/>
      <c r="AB527" s="373"/>
      <c r="AC527" s="374"/>
      <c r="AD527" s="375"/>
    </row>
    <row r="528" spans="1:30" s="376" customFormat="1" x14ac:dyDescent="0.25">
      <c r="A528" s="2"/>
      <c r="B528" s="2"/>
      <c r="C528" s="2"/>
      <c r="D528" s="2"/>
      <c r="E528" s="2"/>
      <c r="F528" s="2"/>
      <c r="G528" s="2"/>
      <c r="H528" s="2"/>
      <c r="I528" s="2"/>
      <c r="J528" s="641"/>
      <c r="K528" s="641"/>
      <c r="L528" s="641"/>
      <c r="M528" s="641"/>
      <c r="N528" s="641"/>
      <c r="O528" s="641"/>
      <c r="P528" s="641"/>
      <c r="Q528" s="373"/>
      <c r="R528" s="373"/>
      <c r="S528" s="373"/>
      <c r="T528" s="373"/>
      <c r="U528" s="373"/>
      <c r="V528" s="373"/>
      <c r="W528" s="374"/>
      <c r="X528" s="373"/>
      <c r="Y528" s="374"/>
      <c r="Z528" s="373"/>
      <c r="AA528" s="374"/>
      <c r="AB528" s="373"/>
      <c r="AC528" s="374"/>
      <c r="AD528" s="375"/>
    </row>
    <row r="529" spans="1:30" s="376" customFormat="1" x14ac:dyDescent="0.25">
      <c r="A529" s="2"/>
      <c r="B529" s="2"/>
      <c r="C529" s="2"/>
      <c r="D529" s="2"/>
      <c r="E529" s="2"/>
      <c r="F529" s="2"/>
      <c r="G529" s="2"/>
      <c r="H529" s="2"/>
      <c r="I529" s="2"/>
      <c r="J529" s="641"/>
      <c r="K529" s="641"/>
      <c r="L529" s="641"/>
      <c r="M529" s="641"/>
      <c r="N529" s="641"/>
      <c r="O529" s="641"/>
      <c r="P529" s="641"/>
      <c r="Q529" s="373"/>
      <c r="R529" s="373"/>
      <c r="S529" s="373"/>
      <c r="T529" s="373"/>
      <c r="U529" s="373"/>
      <c r="V529" s="373"/>
      <c r="W529" s="374"/>
      <c r="X529" s="373"/>
      <c r="Y529" s="374"/>
      <c r="Z529" s="373"/>
      <c r="AA529" s="374"/>
      <c r="AB529" s="373"/>
      <c r="AC529" s="374"/>
      <c r="AD529" s="375"/>
    </row>
    <row r="530" spans="1:30" s="376" customFormat="1" x14ac:dyDescent="0.25">
      <c r="A530" s="2"/>
      <c r="B530" s="2"/>
      <c r="C530" s="2"/>
      <c r="D530" s="2"/>
      <c r="E530" s="2"/>
      <c r="F530" s="2"/>
      <c r="G530" s="2"/>
      <c r="H530" s="2"/>
      <c r="I530" s="2"/>
      <c r="J530" s="641"/>
      <c r="K530" s="641"/>
      <c r="L530" s="641"/>
      <c r="M530" s="641"/>
      <c r="N530" s="641"/>
      <c r="O530" s="641"/>
      <c r="P530" s="641"/>
      <c r="Q530" s="373"/>
      <c r="R530" s="373"/>
      <c r="S530" s="373"/>
      <c r="T530" s="373"/>
      <c r="U530" s="373"/>
      <c r="V530" s="373"/>
      <c r="W530" s="374"/>
      <c r="X530" s="373"/>
      <c r="Y530" s="374"/>
      <c r="Z530" s="373"/>
      <c r="AA530" s="374"/>
      <c r="AB530" s="373"/>
      <c r="AC530" s="374"/>
      <c r="AD530" s="375"/>
    </row>
    <row r="531" spans="1:30" s="376" customFormat="1" x14ac:dyDescent="0.25">
      <c r="A531" s="2"/>
      <c r="B531" s="2"/>
      <c r="C531" s="2"/>
      <c r="D531" s="2"/>
      <c r="E531" s="2"/>
      <c r="F531" s="2"/>
      <c r="G531" s="2"/>
      <c r="H531" s="2"/>
      <c r="I531" s="2"/>
      <c r="J531" s="641"/>
      <c r="K531" s="641"/>
      <c r="L531" s="641"/>
      <c r="M531" s="641"/>
      <c r="N531" s="641"/>
      <c r="O531" s="641"/>
      <c r="P531" s="641"/>
      <c r="Q531" s="373"/>
      <c r="R531" s="373"/>
      <c r="S531" s="373"/>
      <c r="T531" s="373"/>
      <c r="U531" s="373"/>
      <c r="V531" s="373"/>
      <c r="W531" s="374"/>
      <c r="X531" s="373"/>
      <c r="Y531" s="374"/>
      <c r="Z531" s="373"/>
      <c r="AA531" s="374"/>
      <c r="AB531" s="373"/>
      <c r="AC531" s="374"/>
      <c r="AD531" s="375"/>
    </row>
    <row r="532" spans="1:30" s="376" customFormat="1" x14ac:dyDescent="0.25">
      <c r="A532" s="2"/>
      <c r="B532" s="2"/>
      <c r="C532" s="2"/>
      <c r="D532" s="2"/>
      <c r="E532" s="2"/>
      <c r="F532" s="2"/>
      <c r="G532" s="2"/>
      <c r="H532" s="2"/>
      <c r="I532" s="2"/>
      <c r="J532" s="641"/>
      <c r="K532" s="641"/>
      <c r="L532" s="641"/>
      <c r="M532" s="641"/>
      <c r="N532" s="641"/>
      <c r="O532" s="641"/>
      <c r="P532" s="641"/>
      <c r="Q532" s="373"/>
      <c r="R532" s="373"/>
      <c r="S532" s="373"/>
      <c r="T532" s="373"/>
      <c r="U532" s="373"/>
      <c r="V532" s="373"/>
      <c r="W532" s="374"/>
      <c r="X532" s="373"/>
      <c r="Y532" s="374"/>
      <c r="Z532" s="373"/>
      <c r="AA532" s="374"/>
      <c r="AB532" s="373"/>
      <c r="AC532" s="374"/>
      <c r="AD532" s="375"/>
    </row>
    <row r="533" spans="1:30" s="376" customFormat="1" x14ac:dyDescent="0.25">
      <c r="A533" s="2"/>
      <c r="B533" s="2"/>
      <c r="C533" s="2"/>
      <c r="D533" s="2"/>
      <c r="E533" s="2"/>
      <c r="F533" s="2"/>
      <c r="G533" s="2"/>
      <c r="H533" s="2"/>
      <c r="I533" s="2"/>
      <c r="J533" s="641"/>
      <c r="K533" s="641"/>
      <c r="L533" s="641"/>
      <c r="M533" s="641"/>
      <c r="N533" s="641"/>
      <c r="O533" s="641"/>
      <c r="P533" s="641"/>
      <c r="Q533" s="373"/>
      <c r="R533" s="373"/>
      <c r="S533" s="373"/>
      <c r="T533" s="373"/>
      <c r="U533" s="373"/>
      <c r="V533" s="373"/>
      <c r="W533" s="374"/>
      <c r="X533" s="373"/>
      <c r="Y533" s="374"/>
      <c r="Z533" s="373"/>
      <c r="AA533" s="374"/>
      <c r="AB533" s="373"/>
      <c r="AC533" s="374"/>
      <c r="AD533" s="375"/>
    </row>
    <row r="534" spans="1:30" s="376" customFormat="1" x14ac:dyDescent="0.25">
      <c r="A534" s="2"/>
      <c r="B534" s="2"/>
      <c r="C534" s="2"/>
      <c r="D534" s="2"/>
      <c r="E534" s="2"/>
      <c r="F534" s="2"/>
      <c r="G534" s="2"/>
      <c r="H534" s="2"/>
      <c r="I534" s="2"/>
      <c r="J534" s="641"/>
      <c r="K534" s="641"/>
      <c r="L534" s="641"/>
      <c r="M534" s="641"/>
      <c r="N534" s="641"/>
      <c r="O534" s="641"/>
      <c r="P534" s="641"/>
      <c r="Q534" s="373"/>
      <c r="R534" s="373"/>
      <c r="S534" s="373"/>
      <c r="T534" s="373"/>
      <c r="U534" s="373"/>
      <c r="V534" s="373"/>
      <c r="W534" s="374"/>
      <c r="X534" s="373"/>
      <c r="Y534" s="374"/>
      <c r="Z534" s="373"/>
      <c r="AA534" s="374"/>
      <c r="AB534" s="373"/>
      <c r="AC534" s="374"/>
      <c r="AD534" s="375"/>
    </row>
    <row r="535" spans="1:30" s="376" customFormat="1" x14ac:dyDescent="0.25">
      <c r="A535" s="2"/>
      <c r="B535" s="2"/>
      <c r="C535" s="2"/>
      <c r="D535" s="2"/>
      <c r="E535" s="2"/>
      <c r="F535" s="2"/>
      <c r="G535" s="2"/>
      <c r="H535" s="2"/>
      <c r="I535" s="2"/>
      <c r="J535" s="641"/>
      <c r="K535" s="641"/>
      <c r="L535" s="641"/>
      <c r="M535" s="641"/>
      <c r="N535" s="641"/>
      <c r="O535" s="641"/>
      <c r="P535" s="641"/>
      <c r="Q535" s="373"/>
      <c r="R535" s="373"/>
      <c r="S535" s="373"/>
      <c r="T535" s="373"/>
      <c r="U535" s="373"/>
      <c r="V535" s="373"/>
      <c r="W535" s="374"/>
      <c r="X535" s="373"/>
      <c r="Y535" s="374"/>
      <c r="Z535" s="373"/>
      <c r="AA535" s="374"/>
      <c r="AB535" s="373"/>
      <c r="AC535" s="374"/>
      <c r="AD535" s="375"/>
    </row>
    <row r="536" spans="1:30" s="376" customFormat="1" x14ac:dyDescent="0.25">
      <c r="A536" s="2"/>
      <c r="B536" s="2"/>
      <c r="C536" s="2"/>
      <c r="D536" s="2"/>
      <c r="E536" s="2"/>
      <c r="F536" s="2"/>
      <c r="G536" s="2"/>
      <c r="H536" s="2"/>
      <c r="I536" s="2"/>
      <c r="J536" s="641"/>
      <c r="K536" s="641"/>
      <c r="L536" s="641"/>
      <c r="M536" s="641"/>
      <c r="N536" s="641"/>
      <c r="O536" s="641"/>
      <c r="P536" s="641"/>
      <c r="Q536" s="373"/>
      <c r="R536" s="373"/>
      <c r="S536" s="373"/>
      <c r="T536" s="373"/>
      <c r="U536" s="373"/>
      <c r="V536" s="373"/>
      <c r="W536" s="374"/>
      <c r="X536" s="373"/>
      <c r="Y536" s="374"/>
      <c r="Z536" s="373"/>
      <c r="AA536" s="374"/>
      <c r="AB536" s="373"/>
      <c r="AC536" s="374"/>
      <c r="AD536" s="375"/>
    </row>
    <row r="537" spans="1:30" s="376" customFormat="1" x14ac:dyDescent="0.25">
      <c r="A537" s="2"/>
      <c r="B537" s="2"/>
      <c r="C537" s="2"/>
      <c r="D537" s="2"/>
      <c r="E537" s="2"/>
      <c r="F537" s="2"/>
      <c r="G537" s="2"/>
      <c r="H537" s="2"/>
      <c r="I537" s="2"/>
      <c r="J537" s="641"/>
      <c r="K537" s="641"/>
      <c r="L537" s="641"/>
      <c r="M537" s="641"/>
      <c r="N537" s="641"/>
      <c r="O537" s="641"/>
      <c r="P537" s="641"/>
      <c r="Q537" s="373"/>
      <c r="R537" s="373"/>
      <c r="S537" s="373"/>
      <c r="T537" s="373"/>
      <c r="U537" s="373"/>
      <c r="V537" s="373"/>
      <c r="W537" s="374"/>
      <c r="X537" s="373"/>
      <c r="Y537" s="374"/>
      <c r="Z537" s="373"/>
      <c r="AA537" s="374"/>
      <c r="AB537" s="373"/>
      <c r="AC537" s="374"/>
      <c r="AD537" s="375"/>
    </row>
    <row r="538" spans="1:30" s="376" customFormat="1" x14ac:dyDescent="0.25">
      <c r="A538" s="2"/>
      <c r="B538" s="2"/>
      <c r="C538" s="2"/>
      <c r="D538" s="2"/>
      <c r="E538" s="2"/>
      <c r="F538" s="2"/>
      <c r="G538" s="2"/>
      <c r="H538" s="2"/>
      <c r="I538" s="2"/>
      <c r="J538" s="641"/>
      <c r="K538" s="641"/>
      <c r="L538" s="641"/>
      <c r="M538" s="641"/>
      <c r="N538" s="641"/>
      <c r="O538" s="641"/>
      <c r="P538" s="641"/>
      <c r="Q538" s="373"/>
      <c r="R538" s="373"/>
      <c r="S538" s="373"/>
      <c r="T538" s="373"/>
      <c r="U538" s="373"/>
      <c r="V538" s="373"/>
      <c r="W538" s="374"/>
      <c r="X538" s="373"/>
      <c r="Y538" s="374"/>
      <c r="Z538" s="373"/>
      <c r="AA538" s="374"/>
      <c r="AB538" s="373"/>
      <c r="AC538" s="374"/>
      <c r="AD538" s="375"/>
    </row>
    <row r="539" spans="1:30" s="376" customFormat="1" x14ac:dyDescent="0.25">
      <c r="A539" s="2"/>
      <c r="B539" s="2"/>
      <c r="C539" s="2"/>
      <c r="D539" s="2"/>
      <c r="E539" s="2"/>
      <c r="F539" s="2"/>
      <c r="G539" s="2"/>
      <c r="H539" s="2"/>
      <c r="I539" s="2"/>
      <c r="J539" s="641"/>
      <c r="K539" s="641"/>
      <c r="L539" s="641"/>
      <c r="M539" s="641"/>
      <c r="N539" s="641"/>
      <c r="O539" s="641"/>
      <c r="P539" s="641"/>
      <c r="Q539" s="373"/>
      <c r="R539" s="373"/>
      <c r="S539" s="373"/>
      <c r="T539" s="373"/>
      <c r="U539" s="373"/>
      <c r="V539" s="373"/>
      <c r="W539" s="374"/>
      <c r="X539" s="373"/>
      <c r="Y539" s="374"/>
      <c r="Z539" s="373"/>
      <c r="AA539" s="374"/>
      <c r="AB539" s="373"/>
      <c r="AC539" s="374"/>
      <c r="AD539" s="375"/>
    </row>
    <row r="540" spans="1:30" s="376" customFormat="1" x14ac:dyDescent="0.25">
      <c r="A540" s="2"/>
      <c r="B540" s="2"/>
      <c r="C540" s="2"/>
      <c r="D540" s="2"/>
      <c r="E540" s="2"/>
      <c r="F540" s="2"/>
      <c r="G540" s="2"/>
      <c r="H540" s="2"/>
      <c r="I540" s="2"/>
      <c r="J540" s="641"/>
      <c r="K540" s="641"/>
      <c r="L540" s="641"/>
      <c r="M540" s="641"/>
      <c r="N540" s="641"/>
      <c r="O540" s="641"/>
      <c r="P540" s="641"/>
      <c r="Q540" s="373"/>
      <c r="R540" s="373"/>
      <c r="S540" s="373"/>
      <c r="T540" s="373"/>
      <c r="U540" s="373"/>
      <c r="V540" s="373"/>
      <c r="W540" s="374"/>
      <c r="X540" s="373"/>
      <c r="Y540" s="374"/>
      <c r="Z540" s="373"/>
      <c r="AA540" s="374"/>
      <c r="AB540" s="373"/>
      <c r="AC540" s="374"/>
      <c r="AD540" s="375"/>
    </row>
    <row r="541" spans="1:30" s="376" customFormat="1" x14ac:dyDescent="0.25">
      <c r="A541" s="2"/>
      <c r="B541" s="2"/>
      <c r="C541" s="2"/>
      <c r="D541" s="2"/>
      <c r="E541" s="2"/>
      <c r="F541" s="2"/>
      <c r="G541" s="2"/>
      <c r="H541" s="2"/>
      <c r="I541" s="2"/>
      <c r="J541" s="641"/>
      <c r="K541" s="641"/>
      <c r="L541" s="641"/>
      <c r="M541" s="641"/>
      <c r="N541" s="641"/>
      <c r="O541" s="641"/>
      <c r="P541" s="641"/>
      <c r="Q541" s="373"/>
      <c r="R541" s="373"/>
      <c r="S541" s="373"/>
      <c r="T541" s="373"/>
      <c r="U541" s="373"/>
      <c r="V541" s="373"/>
      <c r="W541" s="374"/>
      <c r="X541" s="373"/>
      <c r="Y541" s="374"/>
      <c r="Z541" s="373"/>
      <c r="AA541" s="374"/>
      <c r="AB541" s="373"/>
      <c r="AC541" s="374"/>
      <c r="AD541" s="375"/>
    </row>
    <row r="542" spans="1:30" s="376" customFormat="1" x14ac:dyDescent="0.25">
      <c r="A542" s="2"/>
      <c r="B542" s="2"/>
      <c r="C542" s="2"/>
      <c r="D542" s="2"/>
      <c r="E542" s="2"/>
      <c r="F542" s="2"/>
      <c r="G542" s="2"/>
      <c r="H542" s="2"/>
      <c r="I542" s="2"/>
      <c r="J542" s="641"/>
      <c r="K542" s="641"/>
      <c r="L542" s="641"/>
      <c r="M542" s="641"/>
      <c r="N542" s="641"/>
      <c r="O542" s="641"/>
      <c r="P542" s="641"/>
      <c r="Q542" s="373"/>
      <c r="R542" s="373"/>
      <c r="S542" s="373"/>
      <c r="T542" s="373"/>
      <c r="U542" s="373"/>
      <c r="V542" s="373"/>
      <c r="W542" s="374"/>
      <c r="X542" s="373"/>
      <c r="Y542" s="374"/>
      <c r="Z542" s="373"/>
      <c r="AA542" s="374"/>
      <c r="AB542" s="373"/>
      <c r="AC542" s="374"/>
      <c r="AD542" s="375"/>
    </row>
    <row r="543" spans="1:30" s="376" customFormat="1" x14ac:dyDescent="0.25">
      <c r="A543" s="2"/>
      <c r="B543" s="2"/>
      <c r="C543" s="2"/>
      <c r="D543" s="2"/>
      <c r="E543" s="2"/>
      <c r="F543" s="2"/>
      <c r="G543" s="2"/>
      <c r="H543" s="2"/>
      <c r="I543" s="2"/>
      <c r="J543" s="641"/>
      <c r="K543" s="641"/>
      <c r="L543" s="641"/>
      <c r="M543" s="641"/>
      <c r="N543" s="641"/>
      <c r="O543" s="641"/>
      <c r="P543" s="641"/>
      <c r="Q543" s="373"/>
      <c r="R543" s="373"/>
      <c r="S543" s="373"/>
      <c r="T543" s="373"/>
      <c r="U543" s="373"/>
      <c r="V543" s="373"/>
      <c r="W543" s="374"/>
      <c r="X543" s="373"/>
      <c r="Y543" s="374"/>
      <c r="Z543" s="373"/>
      <c r="AA543" s="374"/>
      <c r="AB543" s="373"/>
      <c r="AC543" s="374"/>
      <c r="AD543" s="375"/>
    </row>
    <row r="544" spans="1:30" s="376" customFormat="1" x14ac:dyDescent="0.25">
      <c r="A544" s="2"/>
      <c r="B544" s="2"/>
      <c r="C544" s="2"/>
      <c r="D544" s="2"/>
      <c r="E544" s="2"/>
      <c r="F544" s="2"/>
      <c r="G544" s="2"/>
      <c r="H544" s="2"/>
      <c r="I544" s="2"/>
      <c r="J544" s="641"/>
      <c r="K544" s="641"/>
      <c r="L544" s="641"/>
      <c r="M544" s="641"/>
      <c r="N544" s="641"/>
      <c r="O544" s="641"/>
      <c r="P544" s="641"/>
      <c r="Q544" s="373"/>
      <c r="R544" s="373"/>
      <c r="S544" s="373"/>
      <c r="T544" s="373"/>
      <c r="U544" s="373"/>
      <c r="V544" s="373"/>
      <c r="W544" s="374"/>
      <c r="X544" s="373"/>
      <c r="Y544" s="374"/>
      <c r="Z544" s="373"/>
      <c r="AA544" s="374"/>
      <c r="AB544" s="373"/>
      <c r="AC544" s="374"/>
      <c r="AD544" s="375"/>
    </row>
    <row r="545" spans="1:30" s="376" customFormat="1" x14ac:dyDescent="0.25">
      <c r="A545" s="2"/>
      <c r="B545" s="2"/>
      <c r="C545" s="2"/>
      <c r="D545" s="2"/>
      <c r="E545" s="2"/>
      <c r="F545" s="2"/>
      <c r="G545" s="2"/>
      <c r="H545" s="2"/>
      <c r="I545" s="2"/>
      <c r="J545" s="641"/>
      <c r="K545" s="641"/>
      <c r="L545" s="641"/>
      <c r="M545" s="641"/>
      <c r="N545" s="641"/>
      <c r="O545" s="641"/>
      <c r="P545" s="641"/>
      <c r="Q545" s="373"/>
      <c r="R545" s="373"/>
      <c r="S545" s="373"/>
      <c r="T545" s="373"/>
      <c r="U545" s="373"/>
      <c r="V545" s="373"/>
      <c r="W545" s="374"/>
      <c r="X545" s="373"/>
      <c r="Y545" s="374"/>
      <c r="Z545" s="373"/>
      <c r="AA545" s="374"/>
      <c r="AB545" s="373"/>
      <c r="AC545" s="374"/>
      <c r="AD545" s="375"/>
    </row>
    <row r="546" spans="1:30" s="376" customFormat="1" x14ac:dyDescent="0.25">
      <c r="A546" s="2"/>
      <c r="B546" s="2"/>
      <c r="C546" s="2"/>
      <c r="D546" s="2"/>
      <c r="E546" s="2"/>
      <c r="F546" s="2"/>
      <c r="G546" s="2"/>
      <c r="H546" s="2"/>
      <c r="I546" s="2"/>
      <c r="J546" s="641"/>
      <c r="K546" s="641"/>
      <c r="L546" s="641"/>
      <c r="M546" s="641"/>
      <c r="N546" s="641"/>
      <c r="O546" s="641"/>
      <c r="P546" s="641"/>
      <c r="Q546" s="373"/>
      <c r="R546" s="373"/>
      <c r="S546" s="373"/>
      <c r="T546" s="373"/>
      <c r="U546" s="373"/>
      <c r="V546" s="373"/>
      <c r="W546" s="374"/>
      <c r="X546" s="373"/>
      <c r="Y546" s="374"/>
      <c r="Z546" s="373"/>
      <c r="AA546" s="374"/>
      <c r="AB546" s="373"/>
      <c r="AC546" s="374"/>
      <c r="AD546" s="375"/>
    </row>
    <row r="547" spans="1:30" s="376" customFormat="1" x14ac:dyDescent="0.25">
      <c r="A547" s="2"/>
      <c r="B547" s="2"/>
      <c r="C547" s="2"/>
      <c r="D547" s="2"/>
      <c r="E547" s="2"/>
      <c r="F547" s="2"/>
      <c r="G547" s="2"/>
      <c r="H547" s="2"/>
      <c r="I547" s="2"/>
      <c r="J547" s="641"/>
      <c r="K547" s="641"/>
      <c r="L547" s="641"/>
      <c r="M547" s="641"/>
      <c r="N547" s="641"/>
      <c r="O547" s="641"/>
      <c r="P547" s="641"/>
      <c r="Q547" s="373"/>
      <c r="R547" s="373"/>
      <c r="S547" s="373"/>
      <c r="T547" s="373"/>
      <c r="U547" s="373"/>
      <c r="V547" s="373"/>
      <c r="W547" s="374"/>
      <c r="X547" s="373"/>
      <c r="Y547" s="374"/>
      <c r="Z547" s="373"/>
      <c r="AA547" s="374"/>
      <c r="AB547" s="373"/>
      <c r="AC547" s="374"/>
      <c r="AD547" s="375"/>
    </row>
    <row r="548" spans="1:30" s="376" customFormat="1" x14ac:dyDescent="0.25">
      <c r="A548" s="2"/>
      <c r="B548" s="2"/>
      <c r="C548" s="2"/>
      <c r="D548" s="2"/>
      <c r="E548" s="2"/>
      <c r="F548" s="2"/>
      <c r="G548" s="2"/>
      <c r="H548" s="2"/>
      <c r="I548" s="2"/>
      <c r="J548" s="641"/>
      <c r="K548" s="641"/>
      <c r="L548" s="641"/>
      <c r="M548" s="641"/>
      <c r="N548" s="641"/>
      <c r="O548" s="641"/>
      <c r="P548" s="641"/>
      <c r="Q548" s="373"/>
      <c r="R548" s="373"/>
      <c r="S548" s="373"/>
      <c r="T548" s="373"/>
      <c r="U548" s="373"/>
      <c r="V548" s="373"/>
      <c r="W548" s="374"/>
      <c r="X548" s="373"/>
      <c r="Y548" s="374"/>
      <c r="Z548" s="373"/>
      <c r="AA548" s="374"/>
      <c r="AB548" s="373"/>
      <c r="AC548" s="374"/>
      <c r="AD548" s="375"/>
    </row>
    <row r="549" spans="1:30" s="376" customFormat="1" x14ac:dyDescent="0.25">
      <c r="A549" s="2"/>
      <c r="B549" s="2"/>
      <c r="C549" s="2"/>
      <c r="D549" s="2"/>
      <c r="E549" s="2"/>
      <c r="F549" s="2"/>
      <c r="G549" s="2"/>
      <c r="H549" s="2"/>
      <c r="I549" s="2"/>
      <c r="J549" s="641"/>
      <c r="K549" s="641"/>
      <c r="L549" s="641"/>
      <c r="M549" s="641"/>
      <c r="N549" s="641"/>
      <c r="O549" s="641"/>
      <c r="P549" s="641"/>
      <c r="Q549" s="373"/>
      <c r="R549" s="373"/>
      <c r="S549" s="373"/>
      <c r="T549" s="373"/>
      <c r="U549" s="373"/>
      <c r="V549" s="373"/>
      <c r="W549" s="374"/>
      <c r="X549" s="373"/>
      <c r="Y549" s="374"/>
      <c r="Z549" s="373"/>
      <c r="AA549" s="374"/>
      <c r="AB549" s="373"/>
      <c r="AC549" s="374"/>
      <c r="AD549" s="375"/>
    </row>
    <row r="550" spans="1:30" s="376" customFormat="1" x14ac:dyDescent="0.25">
      <c r="A550" s="2"/>
      <c r="B550" s="2"/>
      <c r="C550" s="2"/>
      <c r="D550" s="2"/>
      <c r="E550" s="2"/>
      <c r="F550" s="2"/>
      <c r="G550" s="2"/>
      <c r="H550" s="2"/>
      <c r="I550" s="2"/>
      <c r="J550" s="641"/>
      <c r="K550" s="641"/>
      <c r="L550" s="641"/>
      <c r="M550" s="641"/>
      <c r="N550" s="641"/>
      <c r="O550" s="641"/>
      <c r="P550" s="641"/>
      <c r="Q550" s="373"/>
      <c r="R550" s="373"/>
      <c r="S550" s="373"/>
      <c r="T550" s="373"/>
      <c r="U550" s="373"/>
      <c r="V550" s="373"/>
      <c r="W550" s="374"/>
      <c r="X550" s="373"/>
      <c r="Y550" s="374"/>
      <c r="Z550" s="373"/>
      <c r="AA550" s="374"/>
      <c r="AB550" s="373"/>
      <c r="AC550" s="374"/>
      <c r="AD550" s="375"/>
    </row>
    <row r="551" spans="1:30" s="376" customFormat="1" x14ac:dyDescent="0.25">
      <c r="A551" s="2"/>
      <c r="B551" s="2"/>
      <c r="C551" s="2"/>
      <c r="D551" s="2"/>
      <c r="E551" s="2"/>
      <c r="F551" s="2"/>
      <c r="G551" s="2"/>
      <c r="H551" s="2"/>
      <c r="I551" s="2"/>
      <c r="J551" s="641"/>
      <c r="K551" s="641"/>
      <c r="L551" s="641"/>
      <c r="M551" s="641"/>
      <c r="N551" s="641"/>
      <c r="O551" s="641"/>
      <c r="P551" s="641"/>
      <c r="Q551" s="373"/>
      <c r="R551" s="373"/>
      <c r="S551" s="373"/>
      <c r="T551" s="373"/>
      <c r="U551" s="373"/>
      <c r="V551" s="373"/>
      <c r="W551" s="374"/>
      <c r="X551" s="373"/>
      <c r="Y551" s="374"/>
      <c r="Z551" s="373"/>
      <c r="AA551" s="374"/>
      <c r="AB551" s="373"/>
      <c r="AC551" s="374"/>
      <c r="AD551" s="375"/>
    </row>
    <row r="552" spans="1:30" s="376" customFormat="1" x14ac:dyDescent="0.25">
      <c r="A552" s="2"/>
      <c r="B552" s="2"/>
      <c r="C552" s="2"/>
      <c r="D552" s="2"/>
      <c r="E552" s="2"/>
      <c r="F552" s="2"/>
      <c r="G552" s="2"/>
      <c r="H552" s="2"/>
      <c r="I552" s="2"/>
      <c r="J552" s="641"/>
      <c r="K552" s="641"/>
      <c r="L552" s="641"/>
      <c r="M552" s="641"/>
      <c r="N552" s="641"/>
      <c r="O552" s="641"/>
      <c r="P552" s="641"/>
      <c r="Q552" s="373"/>
      <c r="R552" s="373"/>
      <c r="S552" s="373"/>
      <c r="T552" s="373"/>
      <c r="U552" s="373"/>
      <c r="V552" s="373"/>
      <c r="W552" s="374"/>
      <c r="X552" s="373"/>
      <c r="Y552" s="374"/>
      <c r="Z552" s="373"/>
      <c r="AA552" s="374"/>
      <c r="AB552" s="373"/>
      <c r="AC552" s="374"/>
      <c r="AD552" s="375"/>
    </row>
    <row r="553" spans="1:30" s="376" customFormat="1" x14ac:dyDescent="0.25">
      <c r="A553" s="2"/>
      <c r="B553" s="2"/>
      <c r="C553" s="2"/>
      <c r="D553" s="2"/>
      <c r="E553" s="2"/>
      <c r="F553" s="2"/>
      <c r="G553" s="2"/>
      <c r="H553" s="2"/>
      <c r="I553" s="2"/>
      <c r="J553" s="641"/>
      <c r="K553" s="641"/>
      <c r="L553" s="641"/>
      <c r="M553" s="641"/>
      <c r="N553" s="641"/>
      <c r="O553" s="641"/>
      <c r="P553" s="641"/>
      <c r="Q553" s="373"/>
      <c r="R553" s="373"/>
      <c r="S553" s="373"/>
      <c r="T553" s="373"/>
      <c r="U553" s="373"/>
      <c r="V553" s="373"/>
      <c r="W553" s="374"/>
      <c r="X553" s="373"/>
      <c r="Y553" s="374"/>
      <c r="Z553" s="373"/>
      <c r="AA553" s="374"/>
      <c r="AB553" s="373"/>
      <c r="AC553" s="374"/>
      <c r="AD553" s="375"/>
    </row>
    <row r="554" spans="1:30" s="376" customFormat="1" x14ac:dyDescent="0.25">
      <c r="A554" s="2"/>
      <c r="B554" s="2"/>
      <c r="C554" s="2"/>
      <c r="D554" s="2"/>
      <c r="E554" s="2"/>
      <c r="F554" s="2"/>
      <c r="G554" s="2"/>
      <c r="H554" s="2"/>
      <c r="I554" s="2"/>
      <c r="J554" s="641"/>
      <c r="K554" s="641"/>
      <c r="L554" s="641"/>
      <c r="M554" s="641"/>
      <c r="N554" s="641"/>
      <c r="O554" s="641"/>
      <c r="P554" s="641"/>
      <c r="Q554" s="373"/>
      <c r="R554" s="373"/>
      <c r="S554" s="373"/>
      <c r="T554" s="373"/>
      <c r="U554" s="373"/>
      <c r="V554" s="373"/>
      <c r="W554" s="374"/>
      <c r="X554" s="373"/>
      <c r="Y554" s="374"/>
      <c r="Z554" s="373"/>
      <c r="AA554" s="374"/>
      <c r="AB554" s="373"/>
      <c r="AC554" s="374"/>
      <c r="AD554" s="375"/>
    </row>
    <row r="555" spans="1:30" s="376" customFormat="1" x14ac:dyDescent="0.25">
      <c r="A555" s="2"/>
      <c r="B555" s="2"/>
      <c r="C555" s="2"/>
      <c r="D555" s="2"/>
      <c r="E555" s="2"/>
      <c r="F555" s="2"/>
      <c r="G555" s="2"/>
      <c r="H555" s="2"/>
      <c r="I555" s="2"/>
      <c r="J555" s="641"/>
      <c r="K555" s="641"/>
      <c r="L555" s="641"/>
      <c r="M555" s="641"/>
      <c r="N555" s="641"/>
      <c r="O555" s="641"/>
      <c r="P555" s="641"/>
      <c r="Q555" s="373"/>
      <c r="R555" s="373"/>
      <c r="S555" s="373"/>
      <c r="T555" s="373"/>
      <c r="U555" s="373"/>
      <c r="V555" s="373"/>
      <c r="W555" s="374"/>
      <c r="X555" s="373"/>
      <c r="Y555" s="374"/>
      <c r="Z555" s="373"/>
      <c r="AA555" s="374"/>
      <c r="AB555" s="373"/>
      <c r="AC555" s="374"/>
      <c r="AD555" s="375"/>
    </row>
    <row r="556" spans="1:30" s="376" customFormat="1" x14ac:dyDescent="0.25">
      <c r="A556" s="2"/>
      <c r="B556" s="2"/>
      <c r="C556" s="2"/>
      <c r="D556" s="2"/>
      <c r="E556" s="2"/>
      <c r="F556" s="2"/>
      <c r="G556" s="2"/>
      <c r="H556" s="2"/>
      <c r="I556" s="2"/>
      <c r="J556" s="641"/>
      <c r="K556" s="641"/>
      <c r="L556" s="641"/>
      <c r="M556" s="641"/>
      <c r="N556" s="641"/>
      <c r="O556" s="641"/>
      <c r="P556" s="641"/>
      <c r="Q556" s="373"/>
      <c r="R556" s="373"/>
      <c r="S556" s="373"/>
      <c r="T556" s="373"/>
      <c r="U556" s="373"/>
      <c r="V556" s="373"/>
      <c r="W556" s="374"/>
      <c r="X556" s="373"/>
      <c r="Y556" s="374"/>
      <c r="Z556" s="373"/>
      <c r="AA556" s="374"/>
      <c r="AB556" s="373"/>
      <c r="AC556" s="374"/>
      <c r="AD556" s="375"/>
    </row>
    <row r="557" spans="1:30" s="376" customFormat="1" x14ac:dyDescent="0.25">
      <c r="A557" s="2"/>
      <c r="B557" s="2"/>
      <c r="C557" s="2"/>
      <c r="D557" s="2"/>
      <c r="E557" s="2"/>
      <c r="F557" s="2"/>
      <c r="G557" s="2"/>
      <c r="H557" s="2"/>
      <c r="I557" s="2"/>
      <c r="J557" s="641"/>
      <c r="K557" s="641"/>
      <c r="L557" s="641"/>
      <c r="M557" s="641"/>
      <c r="N557" s="641"/>
      <c r="O557" s="641"/>
      <c r="P557" s="641"/>
      <c r="Q557" s="373"/>
      <c r="R557" s="373"/>
      <c r="S557" s="373"/>
      <c r="T557" s="373"/>
      <c r="U557" s="373"/>
      <c r="V557" s="373"/>
      <c r="W557" s="374"/>
      <c r="X557" s="373"/>
      <c r="Y557" s="374"/>
      <c r="Z557" s="373"/>
      <c r="AA557" s="374"/>
      <c r="AB557" s="373"/>
      <c r="AC557" s="374"/>
      <c r="AD557" s="375"/>
    </row>
    <row r="558" spans="1:30" s="376" customFormat="1" x14ac:dyDescent="0.25">
      <c r="A558" s="2"/>
      <c r="B558" s="2"/>
      <c r="C558" s="2"/>
      <c r="D558" s="2"/>
      <c r="E558" s="2"/>
      <c r="F558" s="2"/>
      <c r="G558" s="2"/>
      <c r="H558" s="2"/>
      <c r="I558" s="2"/>
      <c r="J558" s="641"/>
      <c r="K558" s="641"/>
      <c r="L558" s="641"/>
      <c r="M558" s="641"/>
      <c r="N558" s="641"/>
      <c r="O558" s="641"/>
      <c r="P558" s="641"/>
      <c r="Q558" s="373"/>
      <c r="R558" s="373"/>
      <c r="S558" s="373"/>
      <c r="T558" s="373"/>
      <c r="U558" s="373"/>
      <c r="V558" s="373"/>
      <c r="W558" s="374"/>
      <c r="X558" s="373"/>
      <c r="Y558" s="374"/>
      <c r="Z558" s="373"/>
      <c r="AA558" s="374"/>
      <c r="AB558" s="373"/>
      <c r="AC558" s="374"/>
      <c r="AD558" s="375"/>
    </row>
    <row r="559" spans="1:30" s="376" customFormat="1" x14ac:dyDescent="0.25">
      <c r="A559" s="2"/>
      <c r="B559" s="2"/>
      <c r="C559" s="2"/>
      <c r="D559" s="2"/>
      <c r="E559" s="2"/>
      <c r="F559" s="2"/>
      <c r="G559" s="2"/>
      <c r="H559" s="2"/>
      <c r="I559" s="2"/>
      <c r="J559" s="641"/>
      <c r="K559" s="641"/>
      <c r="L559" s="641"/>
      <c r="M559" s="641"/>
      <c r="N559" s="641"/>
      <c r="O559" s="641"/>
      <c r="P559" s="641"/>
      <c r="Q559" s="373"/>
      <c r="R559" s="373"/>
      <c r="S559" s="373"/>
      <c r="T559" s="373"/>
      <c r="U559" s="373"/>
      <c r="V559" s="373"/>
      <c r="W559" s="374"/>
      <c r="X559" s="373"/>
      <c r="Y559" s="374"/>
      <c r="Z559" s="373"/>
      <c r="AA559" s="374"/>
      <c r="AB559" s="373"/>
      <c r="AC559" s="374"/>
      <c r="AD559" s="375"/>
    </row>
    <row r="560" spans="1:30" s="376" customFormat="1" x14ac:dyDescent="0.25">
      <c r="A560" s="2"/>
      <c r="B560" s="2"/>
      <c r="C560" s="2"/>
      <c r="D560" s="2"/>
      <c r="E560" s="2"/>
      <c r="F560" s="2"/>
      <c r="G560" s="2"/>
      <c r="H560" s="2"/>
      <c r="I560" s="2"/>
      <c r="J560" s="641"/>
      <c r="K560" s="641"/>
      <c r="L560" s="641"/>
      <c r="M560" s="641"/>
      <c r="N560" s="641"/>
      <c r="O560" s="641"/>
      <c r="P560" s="641"/>
      <c r="Q560" s="373"/>
      <c r="R560" s="373"/>
      <c r="S560" s="373"/>
      <c r="T560" s="373"/>
      <c r="U560" s="373"/>
      <c r="V560" s="373"/>
      <c r="W560" s="374"/>
      <c r="X560" s="373"/>
      <c r="Y560" s="374"/>
      <c r="Z560" s="373"/>
      <c r="AA560" s="374"/>
      <c r="AB560" s="373"/>
      <c r="AC560" s="374"/>
      <c r="AD560" s="375"/>
    </row>
    <row r="561" spans="1:30" s="376" customFormat="1" x14ac:dyDescent="0.25">
      <c r="A561" s="2"/>
      <c r="B561" s="2"/>
      <c r="C561" s="2"/>
      <c r="D561" s="2"/>
      <c r="E561" s="2"/>
      <c r="F561" s="2"/>
      <c r="G561" s="2"/>
      <c r="H561" s="2"/>
      <c r="I561" s="2"/>
      <c r="J561" s="641"/>
      <c r="K561" s="641"/>
      <c r="L561" s="641"/>
      <c r="M561" s="641"/>
      <c r="N561" s="641"/>
      <c r="O561" s="641"/>
      <c r="P561" s="641"/>
      <c r="Q561" s="373"/>
      <c r="R561" s="373"/>
      <c r="S561" s="373"/>
      <c r="T561" s="373"/>
      <c r="U561" s="373"/>
      <c r="V561" s="373"/>
      <c r="W561" s="374"/>
      <c r="X561" s="373"/>
      <c r="Y561" s="374"/>
      <c r="Z561" s="373"/>
      <c r="AA561" s="374"/>
      <c r="AB561" s="373"/>
      <c r="AC561" s="374"/>
      <c r="AD561" s="375"/>
    </row>
    <row r="562" spans="1:30" s="376" customFormat="1" x14ac:dyDescent="0.25">
      <c r="A562" s="2"/>
      <c r="B562" s="2"/>
      <c r="C562" s="2"/>
      <c r="D562" s="2"/>
      <c r="E562" s="2"/>
      <c r="F562" s="2"/>
      <c r="G562" s="2"/>
      <c r="H562" s="2"/>
      <c r="I562" s="2"/>
      <c r="J562" s="641"/>
      <c r="K562" s="641"/>
      <c r="L562" s="641"/>
      <c r="M562" s="641"/>
      <c r="N562" s="641"/>
      <c r="O562" s="641"/>
      <c r="P562" s="641"/>
      <c r="Q562" s="373"/>
      <c r="R562" s="373"/>
      <c r="S562" s="373"/>
      <c r="T562" s="373"/>
      <c r="U562" s="373"/>
      <c r="V562" s="373"/>
      <c r="W562" s="374"/>
      <c r="X562" s="373"/>
      <c r="Y562" s="374"/>
      <c r="Z562" s="373"/>
      <c r="AA562" s="374"/>
      <c r="AB562" s="373"/>
      <c r="AC562" s="374"/>
      <c r="AD562" s="375"/>
    </row>
    <row r="563" spans="1:30" s="376" customFormat="1" x14ac:dyDescent="0.25">
      <c r="A563" s="2"/>
      <c r="B563" s="2"/>
      <c r="C563" s="2"/>
      <c r="D563" s="2"/>
      <c r="E563" s="2"/>
      <c r="F563" s="2"/>
      <c r="G563" s="2"/>
      <c r="H563" s="2"/>
      <c r="I563" s="2"/>
      <c r="J563" s="641"/>
      <c r="K563" s="641"/>
      <c r="L563" s="641"/>
      <c r="M563" s="641"/>
      <c r="N563" s="641"/>
      <c r="O563" s="641"/>
      <c r="P563" s="641"/>
      <c r="Q563" s="373"/>
      <c r="R563" s="373"/>
      <c r="S563" s="373"/>
      <c r="T563" s="373"/>
      <c r="U563" s="373"/>
      <c r="V563" s="373"/>
      <c r="W563" s="374"/>
      <c r="X563" s="373"/>
      <c r="Y563" s="374"/>
      <c r="Z563" s="373"/>
      <c r="AA563" s="374"/>
      <c r="AB563" s="373"/>
      <c r="AC563" s="374"/>
      <c r="AD563" s="375"/>
    </row>
    <row r="564" spans="1:30" s="376" customFormat="1" x14ac:dyDescent="0.25">
      <c r="A564" s="2"/>
      <c r="B564" s="2"/>
      <c r="C564" s="2"/>
      <c r="D564" s="2"/>
      <c r="E564" s="2"/>
      <c r="F564" s="2"/>
      <c r="G564" s="2"/>
      <c r="H564" s="2"/>
      <c r="I564" s="2"/>
      <c r="J564" s="641"/>
      <c r="K564" s="641"/>
      <c r="L564" s="641"/>
      <c r="M564" s="641"/>
      <c r="N564" s="641"/>
      <c r="O564" s="641"/>
      <c r="P564" s="641"/>
      <c r="Q564" s="373"/>
      <c r="R564" s="373"/>
      <c r="S564" s="373"/>
      <c r="T564" s="373"/>
      <c r="U564" s="373"/>
      <c r="V564" s="373"/>
      <c r="W564" s="374"/>
      <c r="X564" s="373"/>
      <c r="Y564" s="374"/>
      <c r="Z564" s="373"/>
      <c r="AA564" s="374"/>
      <c r="AB564" s="373"/>
      <c r="AC564" s="374"/>
      <c r="AD564" s="375"/>
    </row>
    <row r="565" spans="1:30" s="376" customFormat="1" x14ac:dyDescent="0.25">
      <c r="A565" s="2"/>
      <c r="B565" s="2"/>
      <c r="C565" s="2"/>
      <c r="D565" s="2"/>
      <c r="E565" s="2"/>
      <c r="F565" s="2"/>
      <c r="G565" s="2"/>
      <c r="H565" s="2"/>
      <c r="I565" s="2"/>
      <c r="J565" s="641"/>
      <c r="K565" s="641"/>
      <c r="L565" s="641"/>
      <c r="M565" s="641"/>
      <c r="N565" s="641"/>
      <c r="O565" s="641"/>
      <c r="P565" s="641"/>
      <c r="Q565" s="373"/>
      <c r="R565" s="373"/>
      <c r="S565" s="373"/>
      <c r="T565" s="373"/>
      <c r="U565" s="373"/>
      <c r="V565" s="373"/>
      <c r="W565" s="374"/>
      <c r="X565" s="373"/>
      <c r="Y565" s="374"/>
      <c r="Z565" s="373"/>
      <c r="AA565" s="374"/>
      <c r="AB565" s="373"/>
      <c r="AC565" s="374"/>
      <c r="AD565" s="375"/>
    </row>
    <row r="566" spans="1:30" s="376" customFormat="1" x14ac:dyDescent="0.25">
      <c r="A566" s="2"/>
      <c r="B566" s="2"/>
      <c r="C566" s="2"/>
      <c r="D566" s="2"/>
      <c r="E566" s="2"/>
      <c r="F566" s="2"/>
      <c r="G566" s="2"/>
      <c r="H566" s="2"/>
      <c r="I566" s="2"/>
      <c r="J566" s="641"/>
      <c r="K566" s="641"/>
      <c r="L566" s="641"/>
      <c r="M566" s="641"/>
      <c r="N566" s="641"/>
      <c r="O566" s="641"/>
      <c r="P566" s="641"/>
      <c r="Q566" s="373"/>
      <c r="R566" s="373"/>
      <c r="S566" s="373"/>
      <c r="T566" s="373"/>
      <c r="U566" s="373"/>
      <c r="V566" s="373"/>
      <c r="W566" s="374"/>
      <c r="X566" s="373"/>
      <c r="Y566" s="374"/>
      <c r="Z566" s="373"/>
      <c r="AA566" s="374"/>
      <c r="AB566" s="373"/>
      <c r="AC566" s="374"/>
      <c r="AD566" s="375"/>
    </row>
    <row r="567" spans="1:30" s="376" customFormat="1" x14ac:dyDescent="0.25">
      <c r="A567" s="2"/>
      <c r="B567" s="2"/>
      <c r="C567" s="2"/>
      <c r="D567" s="2"/>
      <c r="E567" s="2"/>
      <c r="F567" s="2"/>
      <c r="G567" s="2"/>
      <c r="H567" s="2"/>
      <c r="I567" s="2"/>
      <c r="J567" s="641"/>
      <c r="K567" s="641"/>
      <c r="L567" s="641"/>
      <c r="M567" s="641"/>
      <c r="N567" s="641"/>
      <c r="O567" s="641"/>
      <c r="P567" s="641"/>
      <c r="Q567" s="373"/>
      <c r="R567" s="373"/>
      <c r="S567" s="373"/>
      <c r="T567" s="373"/>
      <c r="U567" s="373"/>
      <c r="V567" s="373"/>
      <c r="W567" s="374"/>
      <c r="X567" s="373"/>
      <c r="Y567" s="374"/>
      <c r="Z567" s="373"/>
      <c r="AA567" s="374"/>
      <c r="AB567" s="373"/>
      <c r="AC567" s="374"/>
      <c r="AD567" s="375"/>
    </row>
    <row r="568" spans="1:30" s="376" customFormat="1" x14ac:dyDescent="0.25">
      <c r="A568" s="2"/>
      <c r="B568" s="2"/>
      <c r="C568" s="2"/>
      <c r="D568" s="2"/>
      <c r="E568" s="2"/>
      <c r="F568" s="2"/>
      <c r="G568" s="2"/>
      <c r="H568" s="2"/>
      <c r="I568" s="2"/>
      <c r="J568" s="641"/>
      <c r="K568" s="641"/>
      <c r="L568" s="641"/>
      <c r="M568" s="641"/>
      <c r="N568" s="641"/>
      <c r="O568" s="641"/>
      <c r="P568" s="641"/>
      <c r="Q568" s="373"/>
      <c r="R568" s="373"/>
      <c r="S568" s="373"/>
      <c r="T568" s="373"/>
      <c r="U568" s="373"/>
      <c r="V568" s="373"/>
      <c r="W568" s="374"/>
      <c r="X568" s="373"/>
      <c r="Y568" s="374"/>
      <c r="Z568" s="373"/>
      <c r="AA568" s="374"/>
      <c r="AB568" s="373"/>
      <c r="AC568" s="374"/>
      <c r="AD568" s="375"/>
    </row>
    <row r="569" spans="1:30" s="376" customFormat="1" x14ac:dyDescent="0.25">
      <c r="A569" s="2"/>
      <c r="B569" s="2"/>
      <c r="C569" s="2"/>
      <c r="D569" s="2"/>
      <c r="E569" s="2"/>
      <c r="F569" s="2"/>
      <c r="G569" s="2"/>
      <c r="H569" s="2"/>
      <c r="I569" s="2"/>
      <c r="J569" s="641"/>
      <c r="K569" s="641"/>
      <c r="L569" s="641"/>
      <c r="M569" s="641"/>
      <c r="N569" s="641"/>
      <c r="O569" s="641"/>
      <c r="P569" s="641"/>
      <c r="Q569" s="373"/>
      <c r="R569" s="373"/>
      <c r="S569" s="373"/>
      <c r="T569" s="373"/>
      <c r="U569" s="373"/>
      <c r="V569" s="373"/>
      <c r="W569" s="374"/>
      <c r="X569" s="373"/>
      <c r="Y569" s="374"/>
      <c r="Z569" s="373"/>
      <c r="AA569" s="374"/>
      <c r="AB569" s="373"/>
      <c r="AC569" s="374"/>
      <c r="AD569" s="375"/>
    </row>
    <row r="570" spans="1:30" s="376" customFormat="1" x14ac:dyDescent="0.25">
      <c r="A570" s="2"/>
      <c r="B570" s="2"/>
      <c r="C570" s="2"/>
      <c r="D570" s="2"/>
      <c r="E570" s="2"/>
      <c r="F570" s="2"/>
      <c r="G570" s="2"/>
      <c r="H570" s="2"/>
      <c r="I570" s="2"/>
      <c r="J570" s="641"/>
      <c r="K570" s="641"/>
      <c r="L570" s="641"/>
      <c r="M570" s="641"/>
      <c r="N570" s="641"/>
      <c r="O570" s="641"/>
      <c r="P570" s="641"/>
      <c r="Q570" s="373"/>
      <c r="R570" s="373"/>
      <c r="S570" s="373"/>
      <c r="T570" s="373"/>
      <c r="U570" s="373"/>
      <c r="V570" s="373"/>
      <c r="W570" s="374"/>
      <c r="X570" s="373"/>
      <c r="Y570" s="374"/>
      <c r="Z570" s="373"/>
      <c r="AA570" s="374"/>
      <c r="AB570" s="373"/>
      <c r="AC570" s="374"/>
      <c r="AD570" s="375"/>
    </row>
    <row r="571" spans="1:30" s="376" customFormat="1" x14ac:dyDescent="0.25">
      <c r="A571" s="2"/>
      <c r="B571" s="2"/>
      <c r="C571" s="2"/>
      <c r="D571" s="2"/>
      <c r="E571" s="2"/>
      <c r="F571" s="2"/>
      <c r="G571" s="2"/>
      <c r="H571" s="2"/>
      <c r="I571" s="2"/>
      <c r="J571" s="641"/>
      <c r="K571" s="641"/>
      <c r="L571" s="641"/>
      <c r="M571" s="641"/>
      <c r="N571" s="641"/>
      <c r="O571" s="641"/>
      <c r="P571" s="641"/>
      <c r="Q571" s="373"/>
      <c r="R571" s="373"/>
      <c r="S571" s="373"/>
      <c r="T571" s="373"/>
      <c r="U571" s="373"/>
      <c r="V571" s="373"/>
      <c r="W571" s="374"/>
      <c r="X571" s="373"/>
      <c r="Y571" s="374"/>
      <c r="Z571" s="373"/>
      <c r="AA571" s="374"/>
      <c r="AB571" s="373"/>
      <c r="AC571" s="374"/>
      <c r="AD571" s="375"/>
    </row>
    <row r="572" spans="1:30" s="376" customFormat="1" x14ac:dyDescent="0.25">
      <c r="A572" s="2"/>
      <c r="B572" s="2"/>
      <c r="C572" s="2"/>
      <c r="D572" s="2"/>
      <c r="E572" s="2"/>
      <c r="F572" s="2"/>
      <c r="G572" s="2"/>
      <c r="H572" s="2"/>
      <c r="I572" s="2"/>
      <c r="J572" s="641"/>
      <c r="K572" s="641"/>
      <c r="L572" s="641"/>
      <c r="M572" s="641"/>
      <c r="N572" s="641"/>
      <c r="O572" s="641"/>
      <c r="P572" s="641"/>
      <c r="Q572" s="373"/>
      <c r="R572" s="373"/>
      <c r="S572" s="373"/>
      <c r="T572" s="373"/>
      <c r="U572" s="373"/>
      <c r="V572" s="373"/>
      <c r="W572" s="374"/>
      <c r="X572" s="373"/>
      <c r="Y572" s="374"/>
      <c r="Z572" s="373"/>
      <c r="AA572" s="374"/>
      <c r="AB572" s="373"/>
      <c r="AC572" s="374"/>
      <c r="AD572" s="375"/>
    </row>
    <row r="573" spans="1:30" s="376" customFormat="1" x14ac:dyDescent="0.25">
      <c r="A573" s="2"/>
      <c r="B573" s="2"/>
      <c r="C573" s="2"/>
      <c r="D573" s="2"/>
      <c r="E573" s="2"/>
      <c r="F573" s="2"/>
      <c r="G573" s="2"/>
      <c r="H573" s="2"/>
      <c r="I573" s="2"/>
      <c r="J573" s="641"/>
      <c r="K573" s="641"/>
      <c r="L573" s="641"/>
      <c r="M573" s="641"/>
      <c r="N573" s="641"/>
      <c r="O573" s="641"/>
      <c r="P573" s="641"/>
      <c r="Q573" s="373"/>
      <c r="R573" s="373"/>
      <c r="S573" s="373"/>
      <c r="T573" s="373"/>
      <c r="U573" s="373"/>
      <c r="V573" s="373"/>
      <c r="W573" s="374"/>
      <c r="X573" s="373"/>
      <c r="Y573" s="374"/>
      <c r="Z573" s="373"/>
      <c r="AA573" s="374"/>
      <c r="AB573" s="373"/>
      <c r="AC573" s="374"/>
      <c r="AD573" s="375"/>
    </row>
    <row r="574" spans="1:30" s="376" customFormat="1" x14ac:dyDescent="0.25">
      <c r="A574" s="2"/>
      <c r="B574" s="2"/>
      <c r="C574" s="2"/>
      <c r="D574" s="2"/>
      <c r="E574" s="2"/>
      <c r="F574" s="2"/>
      <c r="G574" s="2"/>
      <c r="H574" s="2"/>
      <c r="I574" s="2"/>
      <c r="J574" s="641"/>
      <c r="K574" s="641"/>
      <c r="L574" s="641"/>
      <c r="M574" s="641"/>
      <c r="N574" s="641"/>
      <c r="O574" s="641"/>
      <c r="P574" s="641"/>
      <c r="Q574" s="373"/>
      <c r="R574" s="373"/>
      <c r="S574" s="373"/>
      <c r="T574" s="373"/>
      <c r="U574" s="373"/>
      <c r="V574" s="373"/>
      <c r="W574" s="374"/>
      <c r="X574" s="373"/>
      <c r="Y574" s="374"/>
      <c r="Z574" s="373"/>
      <c r="AA574" s="374"/>
      <c r="AB574" s="373"/>
      <c r="AC574" s="374"/>
      <c r="AD574" s="375"/>
    </row>
    <row r="575" spans="1:30" s="376" customFormat="1" x14ac:dyDescent="0.25">
      <c r="A575" s="2"/>
      <c r="B575" s="2"/>
      <c r="C575" s="2"/>
      <c r="D575" s="2"/>
      <c r="E575" s="2"/>
      <c r="F575" s="2"/>
      <c r="G575" s="2"/>
      <c r="H575" s="2"/>
      <c r="I575" s="2"/>
      <c r="J575" s="641"/>
      <c r="K575" s="641"/>
      <c r="L575" s="641"/>
      <c r="M575" s="641"/>
      <c r="N575" s="641"/>
      <c r="O575" s="641"/>
      <c r="P575" s="641"/>
      <c r="Q575" s="373"/>
      <c r="R575" s="373"/>
      <c r="S575" s="373"/>
      <c r="T575" s="373"/>
      <c r="U575" s="373"/>
      <c r="V575" s="373"/>
      <c r="W575" s="374"/>
      <c r="X575" s="373"/>
      <c r="Y575" s="374"/>
      <c r="Z575" s="373"/>
      <c r="AA575" s="374"/>
      <c r="AB575" s="373"/>
      <c r="AC575" s="374"/>
      <c r="AD575" s="375"/>
    </row>
    <row r="576" spans="1:30" s="376" customFormat="1" x14ac:dyDescent="0.25">
      <c r="A576" s="2"/>
      <c r="B576" s="2"/>
      <c r="C576" s="2"/>
      <c r="D576" s="2"/>
      <c r="E576" s="2"/>
      <c r="F576" s="2"/>
      <c r="G576" s="2"/>
      <c r="H576" s="2"/>
      <c r="I576" s="2"/>
      <c r="J576" s="641"/>
      <c r="K576" s="641"/>
      <c r="L576" s="641"/>
      <c r="M576" s="641"/>
      <c r="N576" s="641"/>
      <c r="O576" s="641"/>
      <c r="P576" s="641"/>
      <c r="Q576" s="373"/>
      <c r="R576" s="373"/>
      <c r="S576" s="373"/>
      <c r="T576" s="373"/>
      <c r="U576" s="373"/>
      <c r="V576" s="373"/>
      <c r="W576" s="374"/>
      <c r="X576" s="373"/>
      <c r="Y576" s="374"/>
      <c r="Z576" s="373"/>
      <c r="AA576" s="374"/>
      <c r="AB576" s="373"/>
      <c r="AC576" s="374"/>
      <c r="AD576" s="375"/>
    </row>
    <row r="577" spans="1:30" s="376" customFormat="1" x14ac:dyDescent="0.25">
      <c r="A577" s="2"/>
      <c r="B577" s="2"/>
      <c r="C577" s="2"/>
      <c r="D577" s="2"/>
      <c r="E577" s="2"/>
      <c r="F577" s="2"/>
      <c r="G577" s="2"/>
      <c r="H577" s="2"/>
      <c r="I577" s="2"/>
      <c r="J577" s="641"/>
      <c r="K577" s="641"/>
      <c r="L577" s="641"/>
      <c r="M577" s="641"/>
      <c r="N577" s="641"/>
      <c r="O577" s="641"/>
      <c r="P577" s="641"/>
      <c r="Q577" s="373"/>
      <c r="R577" s="373"/>
      <c r="S577" s="373"/>
      <c r="T577" s="373"/>
      <c r="U577" s="373"/>
      <c r="V577" s="373"/>
      <c r="W577" s="374"/>
      <c r="X577" s="373"/>
      <c r="Y577" s="374"/>
      <c r="Z577" s="373"/>
      <c r="AA577" s="374"/>
      <c r="AB577" s="373"/>
      <c r="AC577" s="374"/>
      <c r="AD577" s="375"/>
    </row>
    <row r="578" spans="1:30" s="376" customFormat="1" x14ac:dyDescent="0.25">
      <c r="A578" s="2"/>
      <c r="B578" s="2"/>
      <c r="C578" s="2"/>
      <c r="D578" s="2"/>
      <c r="E578" s="2"/>
      <c r="F578" s="2"/>
      <c r="G578" s="2"/>
      <c r="H578" s="2"/>
      <c r="I578" s="2"/>
      <c r="J578" s="641"/>
      <c r="K578" s="641"/>
      <c r="L578" s="641"/>
      <c r="M578" s="641"/>
      <c r="N578" s="641"/>
      <c r="O578" s="641"/>
      <c r="P578" s="641"/>
      <c r="Q578" s="373"/>
      <c r="R578" s="373"/>
      <c r="S578" s="373"/>
      <c r="T578" s="373"/>
      <c r="U578" s="373"/>
      <c r="V578" s="373"/>
      <c r="W578" s="374"/>
      <c r="X578" s="373"/>
      <c r="Y578" s="374"/>
      <c r="Z578" s="373"/>
      <c r="AA578" s="374"/>
      <c r="AB578" s="373"/>
      <c r="AC578" s="374"/>
      <c r="AD578" s="375"/>
    </row>
    <row r="579" spans="1:30" s="376" customFormat="1" x14ac:dyDescent="0.25">
      <c r="A579" s="2"/>
      <c r="B579" s="2"/>
      <c r="C579" s="2"/>
      <c r="D579" s="2"/>
      <c r="E579" s="2"/>
      <c r="F579" s="2"/>
      <c r="G579" s="2"/>
      <c r="H579" s="2"/>
      <c r="I579" s="2"/>
      <c r="J579" s="641"/>
      <c r="K579" s="641"/>
      <c r="L579" s="641"/>
      <c r="M579" s="641"/>
      <c r="N579" s="641"/>
      <c r="O579" s="641"/>
      <c r="P579" s="641"/>
      <c r="Q579" s="373"/>
      <c r="R579" s="373"/>
      <c r="S579" s="373"/>
      <c r="T579" s="373"/>
      <c r="U579" s="373"/>
      <c r="V579" s="373"/>
      <c r="W579" s="374"/>
      <c r="X579" s="373"/>
      <c r="Y579" s="374"/>
      <c r="Z579" s="373"/>
      <c r="AA579" s="374"/>
      <c r="AB579" s="373"/>
      <c r="AC579" s="374"/>
      <c r="AD579" s="375"/>
    </row>
    <row r="580" spans="1:30" s="376" customFormat="1" x14ac:dyDescent="0.25">
      <c r="A580" s="2"/>
      <c r="B580" s="2"/>
      <c r="C580" s="2"/>
      <c r="D580" s="2"/>
      <c r="E580" s="2"/>
      <c r="F580" s="2"/>
      <c r="G580" s="2"/>
      <c r="H580" s="2"/>
      <c r="I580" s="2"/>
      <c r="J580" s="641"/>
      <c r="K580" s="641"/>
      <c r="L580" s="641"/>
      <c r="M580" s="641"/>
      <c r="N580" s="641"/>
      <c r="O580" s="641"/>
      <c r="P580" s="641"/>
      <c r="Q580" s="373"/>
      <c r="R580" s="373"/>
      <c r="S580" s="373"/>
      <c r="T580" s="373"/>
      <c r="U580" s="373"/>
      <c r="V580" s="373"/>
      <c r="W580" s="374"/>
      <c r="X580" s="373"/>
      <c r="Y580" s="374"/>
      <c r="Z580" s="373"/>
      <c r="AA580" s="374"/>
      <c r="AB580" s="373"/>
      <c r="AC580" s="374"/>
      <c r="AD580" s="375"/>
    </row>
    <row r="581" spans="1:30" s="376" customFormat="1" x14ac:dyDescent="0.25">
      <c r="A581" s="2"/>
      <c r="B581" s="2"/>
      <c r="C581" s="2"/>
      <c r="D581" s="2"/>
      <c r="E581" s="2"/>
      <c r="F581" s="2"/>
      <c r="G581" s="2"/>
      <c r="H581" s="2"/>
      <c r="I581" s="2"/>
      <c r="J581" s="641"/>
      <c r="K581" s="641"/>
      <c r="L581" s="641"/>
      <c r="M581" s="641"/>
      <c r="N581" s="641"/>
      <c r="O581" s="641"/>
      <c r="P581" s="641"/>
      <c r="Q581" s="373"/>
      <c r="R581" s="373"/>
      <c r="S581" s="373"/>
      <c r="T581" s="373"/>
      <c r="U581" s="373"/>
      <c r="V581" s="373"/>
      <c r="W581" s="374"/>
      <c r="X581" s="373"/>
      <c r="Y581" s="374"/>
      <c r="Z581" s="373"/>
      <c r="AA581" s="374"/>
      <c r="AB581" s="373"/>
      <c r="AC581" s="374"/>
      <c r="AD581" s="375"/>
    </row>
    <row r="582" spans="1:30" s="376" customFormat="1" x14ac:dyDescent="0.25">
      <c r="A582" s="2"/>
      <c r="B582" s="2"/>
      <c r="C582" s="2"/>
      <c r="D582" s="2"/>
      <c r="E582" s="2"/>
      <c r="F582" s="2"/>
      <c r="G582" s="2"/>
      <c r="H582" s="2"/>
      <c r="I582" s="2"/>
      <c r="J582" s="641"/>
      <c r="K582" s="641"/>
      <c r="L582" s="641"/>
      <c r="M582" s="641"/>
      <c r="N582" s="641"/>
      <c r="O582" s="641"/>
      <c r="P582" s="641"/>
      <c r="Q582" s="373"/>
      <c r="R582" s="373"/>
      <c r="S582" s="373"/>
      <c r="T582" s="373"/>
      <c r="U582" s="373"/>
      <c r="V582" s="373"/>
      <c r="W582" s="374"/>
      <c r="X582" s="373"/>
      <c r="Y582" s="374"/>
      <c r="Z582" s="373"/>
      <c r="AA582" s="374"/>
      <c r="AB582" s="373"/>
      <c r="AC582" s="374"/>
      <c r="AD582" s="375"/>
    </row>
    <row r="583" spans="1:30" s="376" customFormat="1" x14ac:dyDescent="0.25">
      <c r="A583" s="2"/>
      <c r="B583" s="2"/>
      <c r="C583" s="2"/>
      <c r="D583" s="2"/>
      <c r="E583" s="2"/>
      <c r="F583" s="2"/>
      <c r="G583" s="2"/>
      <c r="H583" s="2"/>
      <c r="I583" s="2"/>
      <c r="J583" s="641"/>
      <c r="K583" s="641"/>
      <c r="L583" s="641"/>
      <c r="M583" s="641"/>
      <c r="N583" s="641"/>
      <c r="O583" s="641"/>
      <c r="P583" s="641"/>
      <c r="Q583" s="373"/>
      <c r="R583" s="373"/>
      <c r="S583" s="373"/>
      <c r="T583" s="373"/>
      <c r="U583" s="373"/>
      <c r="V583" s="373"/>
      <c r="W583" s="374"/>
      <c r="X583" s="373"/>
      <c r="Y583" s="374"/>
      <c r="Z583" s="373"/>
      <c r="AA583" s="374"/>
      <c r="AB583" s="373"/>
      <c r="AC583" s="374"/>
      <c r="AD583" s="375"/>
    </row>
    <row r="584" spans="1:30" s="376" customFormat="1" x14ac:dyDescent="0.25">
      <c r="A584" s="2"/>
      <c r="B584" s="2"/>
      <c r="C584" s="2"/>
      <c r="D584" s="2"/>
      <c r="E584" s="2"/>
      <c r="F584" s="2"/>
      <c r="G584" s="2"/>
      <c r="H584" s="2"/>
      <c r="I584" s="2"/>
      <c r="J584" s="641"/>
      <c r="K584" s="641"/>
      <c r="L584" s="641"/>
      <c r="M584" s="641"/>
      <c r="N584" s="641"/>
      <c r="O584" s="641"/>
      <c r="P584" s="641"/>
      <c r="Q584" s="373"/>
      <c r="R584" s="373"/>
      <c r="S584" s="373"/>
      <c r="T584" s="373"/>
      <c r="U584" s="373"/>
      <c r="V584" s="373"/>
      <c r="W584" s="374"/>
      <c r="X584" s="373"/>
      <c r="Y584" s="374"/>
      <c r="Z584" s="373"/>
      <c r="AA584" s="374"/>
      <c r="AB584" s="373"/>
      <c r="AC584" s="374"/>
      <c r="AD584" s="375"/>
    </row>
    <row r="585" spans="1:30" s="376" customFormat="1" x14ac:dyDescent="0.25">
      <c r="A585" s="2"/>
      <c r="B585" s="2"/>
      <c r="C585" s="2"/>
      <c r="D585" s="2"/>
      <c r="E585" s="2"/>
      <c r="F585" s="2"/>
      <c r="G585" s="2"/>
      <c r="H585" s="2"/>
      <c r="I585" s="2"/>
      <c r="J585" s="641"/>
      <c r="K585" s="641"/>
      <c r="L585" s="641"/>
      <c r="M585" s="641"/>
      <c r="N585" s="641"/>
      <c r="O585" s="641"/>
      <c r="P585" s="641"/>
      <c r="Q585" s="373"/>
      <c r="R585" s="373"/>
      <c r="S585" s="373"/>
      <c r="T585" s="373"/>
      <c r="U585" s="373"/>
      <c r="V585" s="373"/>
      <c r="W585" s="374"/>
      <c r="X585" s="373"/>
      <c r="Y585" s="374"/>
      <c r="Z585" s="373"/>
      <c r="AA585" s="374"/>
      <c r="AB585" s="373"/>
      <c r="AC585" s="374"/>
      <c r="AD585" s="375"/>
    </row>
    <row r="586" spans="1:30" s="376" customFormat="1" x14ac:dyDescent="0.25">
      <c r="A586" s="2"/>
      <c r="B586" s="2"/>
      <c r="C586" s="2"/>
      <c r="D586" s="2"/>
      <c r="E586" s="2"/>
      <c r="F586" s="2"/>
      <c r="G586" s="2"/>
      <c r="H586" s="2"/>
      <c r="I586" s="2"/>
      <c r="J586" s="641"/>
      <c r="K586" s="641"/>
      <c r="L586" s="641"/>
      <c r="M586" s="641"/>
      <c r="N586" s="641"/>
      <c r="O586" s="641"/>
      <c r="P586" s="641"/>
      <c r="Q586" s="373"/>
      <c r="R586" s="373"/>
      <c r="S586" s="373"/>
      <c r="T586" s="373"/>
      <c r="U586" s="373"/>
      <c r="V586" s="373"/>
      <c r="W586" s="374"/>
      <c r="X586" s="373"/>
      <c r="Y586" s="374"/>
      <c r="Z586" s="373"/>
      <c r="AA586" s="374"/>
      <c r="AB586" s="373"/>
      <c r="AC586" s="374"/>
      <c r="AD586" s="375"/>
    </row>
    <row r="587" spans="1:30" s="376" customFormat="1" x14ac:dyDescent="0.25">
      <c r="A587" s="2"/>
      <c r="B587" s="2"/>
      <c r="C587" s="2"/>
      <c r="D587" s="2"/>
      <c r="E587" s="2"/>
      <c r="F587" s="2"/>
      <c r="G587" s="2"/>
      <c r="H587" s="2"/>
      <c r="I587" s="2"/>
      <c r="J587" s="641"/>
      <c r="K587" s="641"/>
      <c r="L587" s="641"/>
      <c r="M587" s="641"/>
      <c r="N587" s="641"/>
      <c r="O587" s="641"/>
      <c r="P587" s="641"/>
      <c r="Q587" s="373"/>
      <c r="R587" s="373"/>
      <c r="S587" s="373"/>
      <c r="T587" s="373"/>
      <c r="U587" s="373"/>
      <c r="V587" s="373"/>
      <c r="W587" s="374"/>
      <c r="X587" s="373"/>
      <c r="Y587" s="374"/>
      <c r="Z587" s="373"/>
      <c r="AA587" s="374"/>
      <c r="AB587" s="373"/>
      <c r="AC587" s="374"/>
      <c r="AD587" s="375"/>
    </row>
    <row r="588" spans="1:30" s="376" customFormat="1" x14ac:dyDescent="0.25">
      <c r="A588" s="2"/>
      <c r="B588" s="2"/>
      <c r="C588" s="2"/>
      <c r="D588" s="2"/>
      <c r="E588" s="2"/>
      <c r="F588" s="2"/>
      <c r="G588" s="2"/>
      <c r="H588" s="2"/>
      <c r="I588" s="2"/>
      <c r="J588" s="641"/>
      <c r="K588" s="641"/>
      <c r="L588" s="641"/>
      <c r="M588" s="641"/>
      <c r="N588" s="641"/>
      <c r="O588" s="641"/>
      <c r="P588" s="641"/>
      <c r="Q588" s="373"/>
      <c r="R588" s="373"/>
      <c r="S588" s="373"/>
      <c r="T588" s="373"/>
      <c r="U588" s="373"/>
      <c r="V588" s="373"/>
      <c r="W588" s="374"/>
      <c r="X588" s="373"/>
      <c r="Y588" s="374"/>
      <c r="Z588" s="373"/>
      <c r="AA588" s="374"/>
      <c r="AB588" s="373"/>
      <c r="AC588" s="374"/>
      <c r="AD588" s="375"/>
    </row>
    <row r="589" spans="1:30" s="376" customFormat="1" x14ac:dyDescent="0.25">
      <c r="A589" s="2"/>
      <c r="B589" s="2"/>
      <c r="C589" s="2"/>
      <c r="D589" s="2"/>
      <c r="E589" s="2"/>
      <c r="F589" s="2"/>
      <c r="G589" s="2"/>
      <c r="H589" s="2"/>
      <c r="I589" s="2"/>
      <c r="J589" s="641"/>
      <c r="K589" s="641"/>
      <c r="L589" s="641"/>
      <c r="M589" s="641"/>
      <c r="N589" s="641"/>
      <c r="O589" s="641"/>
      <c r="P589" s="641"/>
      <c r="Q589" s="373"/>
      <c r="R589" s="373"/>
      <c r="S589" s="373"/>
      <c r="T589" s="373"/>
      <c r="U589" s="373"/>
      <c r="V589" s="373"/>
      <c r="W589" s="374"/>
      <c r="X589" s="373"/>
      <c r="Y589" s="374"/>
      <c r="Z589" s="373"/>
      <c r="AA589" s="374"/>
      <c r="AB589" s="373"/>
      <c r="AC589" s="374"/>
      <c r="AD589" s="375"/>
    </row>
    <row r="590" spans="1:30" s="376" customFormat="1" x14ac:dyDescent="0.25">
      <c r="A590" s="2"/>
      <c r="B590" s="2"/>
      <c r="C590" s="2"/>
      <c r="D590" s="2"/>
      <c r="E590" s="2"/>
      <c r="F590" s="2"/>
      <c r="G590" s="2"/>
      <c r="H590" s="2"/>
      <c r="I590" s="2"/>
      <c r="J590" s="641"/>
      <c r="K590" s="641"/>
      <c r="L590" s="641"/>
      <c r="M590" s="641"/>
      <c r="N590" s="641"/>
      <c r="O590" s="641"/>
      <c r="P590" s="641"/>
      <c r="Q590" s="373"/>
      <c r="R590" s="373"/>
      <c r="S590" s="373"/>
      <c r="T590" s="373"/>
      <c r="U590" s="373"/>
      <c r="V590" s="373"/>
      <c r="W590" s="374"/>
      <c r="X590" s="373"/>
      <c r="Y590" s="374"/>
      <c r="Z590" s="373"/>
      <c r="AA590" s="374"/>
      <c r="AB590" s="373"/>
      <c r="AC590" s="374"/>
      <c r="AD590" s="375"/>
    </row>
    <row r="591" spans="1:30" s="376" customFormat="1" x14ac:dyDescent="0.25">
      <c r="A591" s="2"/>
      <c r="B591" s="2"/>
      <c r="C591" s="2"/>
      <c r="D591" s="2"/>
      <c r="E591" s="2"/>
      <c r="F591" s="2"/>
      <c r="G591" s="2"/>
      <c r="H591" s="2"/>
      <c r="I591" s="2"/>
      <c r="J591" s="641"/>
      <c r="K591" s="641"/>
      <c r="L591" s="641"/>
      <c r="M591" s="641"/>
      <c r="N591" s="641"/>
      <c r="O591" s="641"/>
      <c r="P591" s="641"/>
      <c r="Q591" s="373"/>
      <c r="R591" s="373"/>
      <c r="S591" s="373"/>
      <c r="T591" s="373"/>
      <c r="U591" s="373"/>
      <c r="V591" s="373"/>
      <c r="W591" s="374"/>
      <c r="X591" s="373"/>
      <c r="Y591" s="374"/>
      <c r="Z591" s="373"/>
      <c r="AA591" s="374"/>
      <c r="AB591" s="373"/>
      <c r="AC591" s="374"/>
      <c r="AD591" s="375"/>
    </row>
    <row r="592" spans="1:30" s="376" customFormat="1" x14ac:dyDescent="0.25">
      <c r="A592" s="2"/>
      <c r="B592" s="2"/>
      <c r="C592" s="2"/>
      <c r="D592" s="2"/>
      <c r="E592" s="2"/>
      <c r="F592" s="2"/>
      <c r="G592" s="2"/>
      <c r="H592" s="2"/>
      <c r="I592" s="2"/>
      <c r="J592" s="641"/>
      <c r="K592" s="641"/>
      <c r="L592" s="641"/>
      <c r="M592" s="641"/>
      <c r="N592" s="641"/>
      <c r="O592" s="641"/>
      <c r="P592" s="641"/>
      <c r="Q592" s="373"/>
      <c r="R592" s="373"/>
      <c r="S592" s="373"/>
      <c r="T592" s="373"/>
      <c r="U592" s="373"/>
      <c r="V592" s="373"/>
      <c r="W592" s="374"/>
      <c r="X592" s="373"/>
      <c r="Y592" s="374"/>
      <c r="Z592" s="373"/>
      <c r="AA592" s="374"/>
      <c r="AB592" s="373"/>
      <c r="AC592" s="374"/>
      <c r="AD592" s="375"/>
    </row>
    <row r="593" spans="1:30" s="376" customFormat="1" x14ac:dyDescent="0.25">
      <c r="A593" s="2"/>
      <c r="B593" s="2"/>
      <c r="C593" s="2"/>
      <c r="D593" s="2"/>
      <c r="E593" s="2"/>
      <c r="F593" s="2"/>
      <c r="G593" s="2"/>
      <c r="H593" s="2"/>
      <c r="I593" s="2"/>
      <c r="J593" s="641"/>
      <c r="K593" s="641"/>
      <c r="L593" s="641"/>
      <c r="M593" s="641"/>
      <c r="N593" s="641"/>
      <c r="O593" s="641"/>
      <c r="P593" s="641"/>
      <c r="Q593" s="373"/>
      <c r="R593" s="373"/>
      <c r="S593" s="373"/>
      <c r="T593" s="373"/>
      <c r="U593" s="373"/>
      <c r="V593" s="373"/>
      <c r="W593" s="374"/>
      <c r="X593" s="373"/>
      <c r="Y593" s="374"/>
      <c r="Z593" s="373"/>
      <c r="AA593" s="374"/>
      <c r="AB593" s="373"/>
      <c r="AC593" s="374"/>
      <c r="AD593" s="375"/>
    </row>
    <row r="594" spans="1:30" s="376" customFormat="1" x14ac:dyDescent="0.25">
      <c r="A594" s="2"/>
      <c r="B594" s="2"/>
      <c r="C594" s="2"/>
      <c r="D594" s="2"/>
      <c r="E594" s="2"/>
      <c r="F594" s="2"/>
      <c r="G594" s="2"/>
      <c r="H594" s="2"/>
      <c r="I594" s="2"/>
      <c r="J594" s="641"/>
      <c r="K594" s="641"/>
      <c r="L594" s="641"/>
      <c r="M594" s="641"/>
      <c r="N594" s="641"/>
      <c r="O594" s="641"/>
      <c r="P594" s="641"/>
      <c r="Q594" s="373"/>
      <c r="R594" s="373"/>
      <c r="S594" s="373"/>
      <c r="T594" s="373"/>
      <c r="U594" s="373"/>
      <c r="V594" s="373"/>
      <c r="W594" s="374"/>
      <c r="X594" s="373"/>
      <c r="Y594" s="374"/>
      <c r="Z594" s="373"/>
      <c r="AA594" s="374"/>
      <c r="AB594" s="373"/>
      <c r="AC594" s="374"/>
      <c r="AD594" s="375"/>
    </row>
    <row r="595" spans="1:30" s="376" customFormat="1" x14ac:dyDescent="0.25">
      <c r="A595" s="2"/>
      <c r="B595" s="2"/>
      <c r="C595" s="2"/>
      <c r="D595" s="2"/>
      <c r="E595" s="2"/>
      <c r="F595" s="2"/>
      <c r="G595" s="2"/>
      <c r="H595" s="2"/>
      <c r="I595" s="2"/>
      <c r="J595" s="641"/>
      <c r="K595" s="641"/>
      <c r="L595" s="641"/>
      <c r="M595" s="641"/>
      <c r="N595" s="641"/>
      <c r="O595" s="641"/>
      <c r="P595" s="641"/>
      <c r="Q595" s="373"/>
      <c r="R595" s="373"/>
      <c r="S595" s="373"/>
      <c r="T595" s="373"/>
      <c r="U595" s="373"/>
      <c r="V595" s="373"/>
      <c r="W595" s="374"/>
      <c r="X595" s="373"/>
      <c r="Y595" s="374"/>
      <c r="Z595" s="373"/>
      <c r="AA595" s="374"/>
      <c r="AB595" s="373"/>
      <c r="AC595" s="374"/>
      <c r="AD595" s="375"/>
    </row>
    <row r="596" spans="1:30" s="376" customFormat="1" x14ac:dyDescent="0.25">
      <c r="A596" s="2"/>
      <c r="B596" s="2"/>
      <c r="C596" s="2"/>
      <c r="D596" s="2"/>
      <c r="E596" s="2"/>
      <c r="F596" s="2"/>
      <c r="G596" s="2"/>
      <c r="H596" s="2"/>
      <c r="I596" s="2"/>
      <c r="J596" s="641"/>
      <c r="K596" s="641"/>
      <c r="L596" s="641"/>
      <c r="M596" s="641"/>
      <c r="N596" s="641"/>
      <c r="O596" s="641"/>
      <c r="P596" s="641"/>
      <c r="Q596" s="373"/>
      <c r="R596" s="373"/>
      <c r="S596" s="373"/>
      <c r="T596" s="373"/>
      <c r="U596" s="373"/>
      <c r="V596" s="373"/>
      <c r="W596" s="374"/>
      <c r="X596" s="373"/>
      <c r="Y596" s="374"/>
      <c r="Z596" s="373"/>
      <c r="AA596" s="374"/>
      <c r="AB596" s="373"/>
      <c r="AC596" s="374"/>
      <c r="AD596" s="375"/>
    </row>
    <row r="597" spans="1:30" s="376" customFormat="1" x14ac:dyDescent="0.25">
      <c r="A597" s="2"/>
      <c r="B597" s="2"/>
      <c r="C597" s="2"/>
      <c r="D597" s="2"/>
      <c r="E597" s="2"/>
      <c r="F597" s="2"/>
      <c r="G597" s="2"/>
      <c r="H597" s="2"/>
      <c r="I597" s="2"/>
      <c r="J597" s="641"/>
      <c r="K597" s="641"/>
      <c r="L597" s="641"/>
      <c r="M597" s="641"/>
      <c r="N597" s="641"/>
      <c r="O597" s="641"/>
      <c r="P597" s="641"/>
      <c r="Q597" s="373"/>
      <c r="R597" s="373"/>
      <c r="S597" s="373"/>
      <c r="T597" s="373"/>
      <c r="U597" s="373"/>
      <c r="V597" s="373"/>
      <c r="W597" s="374"/>
      <c r="X597" s="373"/>
      <c r="Y597" s="374"/>
      <c r="Z597" s="373"/>
      <c r="AA597" s="374"/>
      <c r="AB597" s="373"/>
      <c r="AC597" s="374"/>
      <c r="AD597" s="375"/>
    </row>
    <row r="598" spans="1:30" s="376" customFormat="1" x14ac:dyDescent="0.25">
      <c r="A598" s="2"/>
      <c r="B598" s="2"/>
      <c r="C598" s="2"/>
      <c r="D598" s="2"/>
      <c r="E598" s="2"/>
      <c r="F598" s="2"/>
      <c r="G598" s="2"/>
      <c r="H598" s="2"/>
      <c r="I598" s="2"/>
      <c r="J598" s="641"/>
      <c r="K598" s="641"/>
      <c r="L598" s="641"/>
      <c r="M598" s="641"/>
      <c r="N598" s="641"/>
      <c r="O598" s="641"/>
      <c r="P598" s="641"/>
      <c r="Q598" s="373"/>
      <c r="R598" s="373"/>
      <c r="S598" s="373"/>
      <c r="T598" s="373"/>
      <c r="U598" s="373"/>
      <c r="V598" s="373"/>
      <c r="W598" s="374"/>
      <c r="X598" s="373"/>
      <c r="Y598" s="374"/>
      <c r="Z598" s="373"/>
      <c r="AA598" s="374"/>
      <c r="AB598" s="373"/>
      <c r="AC598" s="374"/>
      <c r="AD598" s="375"/>
    </row>
    <row r="599" spans="1:30" s="376" customFormat="1" x14ac:dyDescent="0.25">
      <c r="A599" s="2"/>
      <c r="B599" s="2"/>
      <c r="C599" s="2"/>
      <c r="D599" s="2"/>
      <c r="E599" s="2"/>
      <c r="F599" s="2"/>
      <c r="G599" s="2"/>
      <c r="H599" s="2"/>
      <c r="I599" s="2"/>
      <c r="J599" s="641"/>
      <c r="K599" s="641"/>
      <c r="L599" s="641"/>
      <c r="M599" s="641"/>
      <c r="N599" s="641"/>
      <c r="O599" s="641"/>
      <c r="P599" s="641"/>
      <c r="Q599" s="373"/>
      <c r="R599" s="373"/>
      <c r="S599" s="373"/>
      <c r="T599" s="373"/>
      <c r="U599" s="373"/>
      <c r="V599" s="373"/>
      <c r="W599" s="374"/>
      <c r="X599" s="373"/>
      <c r="Y599" s="374"/>
      <c r="Z599" s="373"/>
      <c r="AA599" s="374"/>
      <c r="AB599" s="373"/>
      <c r="AC599" s="374"/>
      <c r="AD599" s="375"/>
    </row>
    <row r="600" spans="1:30" s="376" customFormat="1" x14ac:dyDescent="0.25">
      <c r="A600" s="2"/>
      <c r="B600" s="2"/>
      <c r="C600" s="2"/>
      <c r="D600" s="2"/>
      <c r="E600" s="2"/>
      <c r="F600" s="2"/>
      <c r="G600" s="2"/>
      <c r="H600" s="2"/>
      <c r="I600" s="2"/>
      <c r="J600" s="641"/>
      <c r="K600" s="641"/>
      <c r="L600" s="641"/>
      <c r="M600" s="641"/>
      <c r="N600" s="641"/>
      <c r="O600" s="641"/>
      <c r="P600" s="641"/>
      <c r="Q600" s="373"/>
      <c r="R600" s="373"/>
      <c r="S600" s="373"/>
      <c r="T600" s="373"/>
      <c r="U600" s="373"/>
      <c r="V600" s="373"/>
      <c r="W600" s="374"/>
      <c r="X600" s="373"/>
      <c r="Y600" s="374"/>
      <c r="Z600" s="373"/>
      <c r="AA600" s="374"/>
      <c r="AB600" s="373"/>
      <c r="AC600" s="374"/>
      <c r="AD600" s="375"/>
    </row>
    <row r="601" spans="1:30" s="376" customFormat="1" x14ac:dyDescent="0.25">
      <c r="A601" s="2"/>
      <c r="B601" s="2"/>
      <c r="C601" s="2"/>
      <c r="D601" s="2"/>
      <c r="E601" s="2"/>
      <c r="F601" s="2"/>
      <c r="G601" s="2"/>
      <c r="H601" s="2"/>
      <c r="I601" s="2"/>
      <c r="J601" s="641"/>
      <c r="K601" s="641"/>
      <c r="L601" s="641"/>
      <c r="M601" s="641"/>
      <c r="N601" s="641"/>
      <c r="O601" s="641"/>
      <c r="P601" s="641"/>
      <c r="Q601" s="373"/>
      <c r="R601" s="373"/>
      <c r="S601" s="373"/>
      <c r="T601" s="373"/>
      <c r="U601" s="373"/>
      <c r="V601" s="373"/>
      <c r="W601" s="374"/>
      <c r="X601" s="373"/>
      <c r="Y601" s="374"/>
      <c r="Z601" s="373"/>
      <c r="AA601" s="374"/>
      <c r="AB601" s="373"/>
      <c r="AC601" s="374"/>
      <c r="AD601" s="375"/>
    </row>
    <row r="602" spans="1:30" s="376" customFormat="1" x14ac:dyDescent="0.25">
      <c r="A602" s="2"/>
      <c r="B602" s="2"/>
      <c r="C602" s="2"/>
      <c r="D602" s="2"/>
      <c r="E602" s="2"/>
      <c r="F602" s="2"/>
      <c r="G602" s="2"/>
      <c r="H602" s="2"/>
      <c r="I602" s="2"/>
      <c r="J602" s="641"/>
      <c r="K602" s="641"/>
      <c r="L602" s="641"/>
      <c r="M602" s="641"/>
      <c r="N602" s="641"/>
      <c r="O602" s="641"/>
      <c r="P602" s="641"/>
      <c r="Q602" s="373"/>
      <c r="R602" s="373"/>
      <c r="S602" s="373"/>
      <c r="T602" s="373"/>
      <c r="U602" s="373"/>
      <c r="V602" s="373"/>
      <c r="W602" s="374"/>
      <c r="X602" s="373"/>
      <c r="Y602" s="374"/>
      <c r="Z602" s="373"/>
      <c r="AA602" s="374"/>
      <c r="AB602" s="373"/>
      <c r="AC602" s="374"/>
      <c r="AD602" s="375"/>
    </row>
    <row r="603" spans="1:30" s="376" customFormat="1" x14ac:dyDescent="0.25">
      <c r="A603" s="2"/>
      <c r="B603" s="2"/>
      <c r="C603" s="2"/>
      <c r="D603" s="2"/>
      <c r="E603" s="2"/>
      <c r="F603" s="2"/>
      <c r="G603" s="2"/>
      <c r="H603" s="2"/>
      <c r="I603" s="2"/>
      <c r="J603" s="641"/>
      <c r="K603" s="641"/>
      <c r="L603" s="641"/>
      <c r="M603" s="641"/>
      <c r="N603" s="641"/>
      <c r="O603" s="641"/>
      <c r="P603" s="641"/>
      <c r="Q603" s="373"/>
      <c r="R603" s="373"/>
      <c r="S603" s="373"/>
      <c r="T603" s="373"/>
      <c r="U603" s="373"/>
      <c r="V603" s="373"/>
      <c r="W603" s="374"/>
      <c r="X603" s="373"/>
      <c r="Y603" s="374"/>
      <c r="Z603" s="373"/>
      <c r="AA603" s="374"/>
      <c r="AB603" s="373"/>
      <c r="AC603" s="374"/>
      <c r="AD603" s="375"/>
    </row>
    <row r="604" spans="1:30" s="376" customFormat="1" x14ac:dyDescent="0.25">
      <c r="A604" s="2"/>
      <c r="B604" s="2"/>
      <c r="C604" s="2"/>
      <c r="D604" s="2"/>
      <c r="E604" s="2"/>
      <c r="F604" s="2"/>
      <c r="G604" s="2"/>
      <c r="H604" s="2"/>
      <c r="I604" s="2"/>
      <c r="J604" s="641"/>
      <c r="K604" s="641"/>
      <c r="L604" s="641"/>
      <c r="M604" s="641"/>
      <c r="N604" s="641"/>
      <c r="O604" s="641"/>
      <c r="P604" s="641"/>
      <c r="Q604" s="373"/>
      <c r="R604" s="373"/>
      <c r="S604" s="373"/>
      <c r="T604" s="373"/>
      <c r="U604" s="373"/>
      <c r="V604" s="373"/>
      <c r="W604" s="374"/>
      <c r="X604" s="373"/>
      <c r="Y604" s="374"/>
      <c r="Z604" s="373"/>
      <c r="AA604" s="374"/>
      <c r="AB604" s="373"/>
      <c r="AC604" s="374"/>
      <c r="AD604" s="375"/>
    </row>
    <row r="605" spans="1:30" s="376" customFormat="1" x14ac:dyDescent="0.25">
      <c r="A605" s="2"/>
      <c r="B605" s="2"/>
      <c r="C605" s="2"/>
      <c r="D605" s="2"/>
      <c r="E605" s="2"/>
      <c r="F605" s="2"/>
      <c r="G605" s="2"/>
      <c r="H605" s="2"/>
      <c r="I605" s="2"/>
      <c r="J605" s="641"/>
      <c r="K605" s="641"/>
      <c r="L605" s="641"/>
      <c r="M605" s="641"/>
      <c r="N605" s="641"/>
      <c r="O605" s="641"/>
      <c r="P605" s="641"/>
      <c r="Q605" s="373"/>
      <c r="R605" s="373"/>
      <c r="S605" s="373"/>
      <c r="T605" s="373"/>
      <c r="U605" s="373"/>
      <c r="V605" s="373"/>
      <c r="W605" s="374"/>
      <c r="X605" s="373"/>
      <c r="Y605" s="374"/>
      <c r="Z605" s="373"/>
      <c r="AA605" s="374"/>
      <c r="AB605" s="373"/>
      <c r="AC605" s="374"/>
      <c r="AD605" s="375"/>
    </row>
    <row r="606" spans="1:30" s="376" customFormat="1" x14ac:dyDescent="0.25">
      <c r="A606" s="2"/>
      <c r="B606" s="2"/>
      <c r="C606" s="2"/>
      <c r="D606" s="2"/>
      <c r="E606" s="2"/>
      <c r="F606" s="2"/>
      <c r="G606" s="2"/>
      <c r="H606" s="2"/>
      <c r="I606" s="2"/>
      <c r="J606" s="641"/>
      <c r="K606" s="641"/>
      <c r="L606" s="641"/>
      <c r="M606" s="641"/>
      <c r="N606" s="641"/>
      <c r="O606" s="641"/>
      <c r="P606" s="641"/>
      <c r="Q606" s="373"/>
      <c r="R606" s="373"/>
      <c r="S606" s="373"/>
      <c r="T606" s="373"/>
      <c r="U606" s="373"/>
      <c r="V606" s="373"/>
      <c r="W606" s="374"/>
      <c r="X606" s="373"/>
      <c r="Y606" s="374"/>
      <c r="Z606" s="373"/>
      <c r="AA606" s="374"/>
      <c r="AB606" s="373"/>
      <c r="AC606" s="374"/>
      <c r="AD606" s="375"/>
    </row>
    <row r="607" spans="1:30" s="376" customFormat="1" x14ac:dyDescent="0.25">
      <c r="A607" s="2"/>
      <c r="B607" s="2"/>
      <c r="C607" s="2"/>
      <c r="D607" s="2"/>
      <c r="E607" s="2"/>
      <c r="F607" s="2"/>
      <c r="G607" s="2"/>
      <c r="H607" s="2"/>
      <c r="I607" s="2"/>
      <c r="J607" s="641"/>
      <c r="K607" s="641"/>
      <c r="L607" s="641"/>
      <c r="M607" s="641"/>
      <c r="N607" s="641"/>
      <c r="O607" s="641"/>
      <c r="P607" s="641"/>
      <c r="Q607" s="373"/>
      <c r="R607" s="373"/>
      <c r="S607" s="373"/>
      <c r="T607" s="373"/>
      <c r="U607" s="373"/>
      <c r="V607" s="373"/>
      <c r="W607" s="374"/>
      <c r="X607" s="373"/>
      <c r="Y607" s="374"/>
      <c r="Z607" s="373"/>
      <c r="AA607" s="374"/>
      <c r="AB607" s="373"/>
      <c r="AC607" s="374"/>
      <c r="AD607" s="375"/>
    </row>
    <row r="608" spans="1:30" s="376" customFormat="1" x14ac:dyDescent="0.25">
      <c r="A608" s="2"/>
      <c r="B608" s="2"/>
      <c r="C608" s="2"/>
      <c r="D608" s="2"/>
      <c r="E608" s="2"/>
      <c r="F608" s="2"/>
      <c r="G608" s="2"/>
      <c r="H608" s="2"/>
      <c r="I608" s="2"/>
      <c r="J608" s="641"/>
      <c r="K608" s="641"/>
      <c r="L608" s="641"/>
      <c r="M608" s="641"/>
      <c r="N608" s="641"/>
      <c r="O608" s="641"/>
      <c r="P608" s="641"/>
      <c r="Q608" s="373"/>
      <c r="R608" s="373"/>
      <c r="S608" s="373"/>
      <c r="T608" s="373"/>
      <c r="U608" s="373"/>
      <c r="V608" s="373"/>
      <c r="W608" s="374"/>
      <c r="X608" s="373"/>
      <c r="Y608" s="374"/>
      <c r="Z608" s="373"/>
      <c r="AA608" s="374"/>
      <c r="AB608" s="373"/>
      <c r="AC608" s="374"/>
      <c r="AD608" s="375"/>
    </row>
    <row r="609" spans="1:30" s="376" customFormat="1" x14ac:dyDescent="0.25">
      <c r="A609" s="2"/>
      <c r="B609" s="2"/>
      <c r="C609" s="2"/>
      <c r="D609" s="2"/>
      <c r="E609" s="2"/>
      <c r="F609" s="2"/>
      <c r="G609" s="2"/>
      <c r="H609" s="2"/>
      <c r="I609" s="2"/>
      <c r="J609" s="641"/>
      <c r="K609" s="641"/>
      <c r="L609" s="641"/>
      <c r="M609" s="641"/>
      <c r="N609" s="641"/>
      <c r="O609" s="641"/>
      <c r="P609" s="641"/>
      <c r="Q609" s="373"/>
      <c r="R609" s="373"/>
      <c r="S609" s="373"/>
      <c r="T609" s="373"/>
      <c r="U609" s="373"/>
      <c r="V609" s="373"/>
      <c r="W609" s="374"/>
      <c r="X609" s="373"/>
      <c r="Y609" s="374"/>
      <c r="Z609" s="373"/>
      <c r="AA609" s="374"/>
      <c r="AB609" s="373"/>
      <c r="AC609" s="374"/>
      <c r="AD609" s="375"/>
    </row>
    <row r="610" spans="1:30" s="376" customFormat="1" x14ac:dyDescent="0.25">
      <c r="A610" s="2"/>
      <c r="B610" s="2"/>
      <c r="C610" s="2"/>
      <c r="D610" s="2"/>
      <c r="E610" s="2"/>
      <c r="F610" s="2"/>
      <c r="G610" s="2"/>
      <c r="H610" s="2"/>
      <c r="I610" s="2"/>
      <c r="J610" s="641"/>
      <c r="K610" s="641"/>
      <c r="L610" s="641"/>
      <c r="M610" s="641"/>
      <c r="N610" s="641"/>
      <c r="O610" s="641"/>
      <c r="P610" s="641"/>
      <c r="Q610" s="373"/>
      <c r="R610" s="373"/>
      <c r="S610" s="373"/>
      <c r="T610" s="373"/>
      <c r="U610" s="373"/>
      <c r="V610" s="373"/>
      <c r="W610" s="374"/>
      <c r="X610" s="373"/>
      <c r="Y610" s="374"/>
      <c r="Z610" s="373"/>
      <c r="AA610" s="374"/>
      <c r="AB610" s="373"/>
      <c r="AC610" s="374"/>
      <c r="AD610" s="375"/>
    </row>
    <row r="611" spans="1:30" s="376" customFormat="1" x14ac:dyDescent="0.25">
      <c r="A611" s="2"/>
      <c r="B611" s="2"/>
      <c r="C611" s="2"/>
      <c r="D611" s="2"/>
      <c r="E611" s="2"/>
      <c r="F611" s="2"/>
      <c r="G611" s="2"/>
      <c r="H611" s="2"/>
      <c r="I611" s="2"/>
      <c r="J611" s="641"/>
      <c r="K611" s="641"/>
      <c r="L611" s="641"/>
      <c r="M611" s="641"/>
      <c r="N611" s="641"/>
      <c r="O611" s="641"/>
      <c r="P611" s="641"/>
      <c r="Q611" s="373"/>
      <c r="R611" s="373"/>
      <c r="S611" s="373"/>
      <c r="T611" s="373"/>
      <c r="U611" s="373"/>
      <c r="V611" s="373"/>
      <c r="W611" s="374"/>
      <c r="X611" s="373"/>
      <c r="Y611" s="374"/>
      <c r="Z611" s="373"/>
      <c r="AA611" s="374"/>
      <c r="AB611" s="373"/>
      <c r="AC611" s="374"/>
      <c r="AD611" s="375"/>
    </row>
    <row r="612" spans="1:30" s="376" customFormat="1" x14ac:dyDescent="0.25">
      <c r="A612" s="2"/>
      <c r="B612" s="2"/>
      <c r="C612" s="2"/>
      <c r="D612" s="2"/>
      <c r="E612" s="2"/>
      <c r="F612" s="2"/>
      <c r="G612" s="2"/>
      <c r="H612" s="2"/>
      <c r="I612" s="2"/>
      <c r="J612" s="641"/>
      <c r="K612" s="641"/>
      <c r="L612" s="641"/>
      <c r="M612" s="641"/>
      <c r="N612" s="641"/>
      <c r="O612" s="641"/>
      <c r="P612" s="641"/>
      <c r="Q612" s="373"/>
      <c r="R612" s="373"/>
      <c r="S612" s="373"/>
      <c r="T612" s="373"/>
      <c r="U612" s="373"/>
      <c r="V612" s="373"/>
      <c r="W612" s="374"/>
      <c r="X612" s="373"/>
      <c r="Y612" s="374"/>
      <c r="Z612" s="373"/>
      <c r="AA612" s="374"/>
      <c r="AB612" s="373"/>
      <c r="AC612" s="374"/>
      <c r="AD612" s="375"/>
    </row>
    <row r="613" spans="1:30" s="376" customFormat="1" x14ac:dyDescent="0.25">
      <c r="A613" s="2"/>
      <c r="B613" s="2"/>
      <c r="C613" s="2"/>
      <c r="D613" s="2"/>
      <c r="E613" s="2"/>
      <c r="F613" s="2"/>
      <c r="G613" s="2"/>
      <c r="H613" s="2"/>
      <c r="I613" s="2"/>
      <c r="J613" s="641"/>
      <c r="K613" s="641"/>
      <c r="L613" s="641"/>
      <c r="M613" s="641"/>
      <c r="N613" s="641"/>
      <c r="O613" s="641"/>
      <c r="P613" s="641"/>
      <c r="Q613" s="373"/>
      <c r="R613" s="373"/>
      <c r="S613" s="373"/>
      <c r="T613" s="373"/>
      <c r="U613" s="373"/>
      <c r="V613" s="373"/>
      <c r="W613" s="374"/>
      <c r="X613" s="373"/>
      <c r="Y613" s="374"/>
      <c r="Z613" s="373"/>
      <c r="AA613" s="374"/>
      <c r="AB613" s="373"/>
      <c r="AC613" s="374"/>
      <c r="AD613" s="375"/>
    </row>
    <row r="614" spans="1:30" s="376" customFormat="1" x14ac:dyDescent="0.25">
      <c r="A614" s="2"/>
      <c r="B614" s="2"/>
      <c r="C614" s="2"/>
      <c r="D614" s="2"/>
      <c r="E614" s="2"/>
      <c r="F614" s="2"/>
      <c r="G614" s="2"/>
      <c r="H614" s="2"/>
      <c r="I614" s="2"/>
      <c r="J614" s="641"/>
      <c r="K614" s="641"/>
      <c r="L614" s="641"/>
      <c r="M614" s="641"/>
      <c r="N614" s="641"/>
      <c r="O614" s="641"/>
      <c r="P614" s="641"/>
      <c r="Q614" s="373"/>
      <c r="R614" s="373"/>
      <c r="S614" s="373"/>
      <c r="T614" s="373"/>
      <c r="U614" s="373"/>
      <c r="V614" s="373"/>
      <c r="W614" s="374"/>
      <c r="X614" s="373"/>
      <c r="Y614" s="374"/>
      <c r="Z614" s="373"/>
      <c r="AA614" s="374"/>
      <c r="AB614" s="373"/>
      <c r="AC614" s="374"/>
      <c r="AD614" s="375"/>
    </row>
    <row r="615" spans="1:30" s="376" customFormat="1" x14ac:dyDescent="0.25">
      <c r="A615" s="2"/>
      <c r="B615" s="2"/>
      <c r="C615" s="2"/>
      <c r="D615" s="2"/>
      <c r="E615" s="2"/>
      <c r="F615" s="2"/>
      <c r="G615" s="2"/>
      <c r="H615" s="2"/>
      <c r="I615" s="2"/>
      <c r="J615" s="641"/>
      <c r="K615" s="641"/>
      <c r="L615" s="641"/>
      <c r="M615" s="641"/>
      <c r="N615" s="641"/>
      <c r="O615" s="641"/>
      <c r="P615" s="641"/>
      <c r="Q615" s="373"/>
      <c r="R615" s="373"/>
      <c r="S615" s="373"/>
      <c r="T615" s="373"/>
      <c r="U615" s="373"/>
      <c r="V615" s="373"/>
      <c r="W615" s="374"/>
      <c r="X615" s="373"/>
      <c r="Y615" s="374"/>
      <c r="Z615" s="373"/>
      <c r="AA615" s="374"/>
      <c r="AB615" s="373"/>
      <c r="AC615" s="374"/>
      <c r="AD615" s="375"/>
    </row>
    <row r="616" spans="1:30" s="376" customFormat="1" x14ac:dyDescent="0.25">
      <c r="A616" s="2"/>
      <c r="B616" s="2"/>
      <c r="C616" s="2"/>
      <c r="D616" s="2"/>
      <c r="E616" s="2"/>
      <c r="F616" s="2"/>
      <c r="G616" s="2"/>
      <c r="H616" s="2"/>
      <c r="I616" s="2"/>
      <c r="J616" s="641"/>
      <c r="K616" s="641"/>
      <c r="L616" s="641"/>
      <c r="M616" s="641"/>
      <c r="N616" s="641"/>
      <c r="O616" s="641"/>
      <c r="P616" s="641"/>
      <c r="Q616" s="373"/>
      <c r="R616" s="373"/>
      <c r="S616" s="373"/>
      <c r="T616" s="373"/>
      <c r="U616" s="373"/>
      <c r="V616" s="373"/>
      <c r="W616" s="374"/>
      <c r="X616" s="373"/>
      <c r="Y616" s="374"/>
      <c r="Z616" s="373"/>
      <c r="AA616" s="374"/>
      <c r="AB616" s="373"/>
      <c r="AC616" s="374"/>
      <c r="AD616" s="375"/>
    </row>
    <row r="617" spans="1:30" s="376" customFormat="1" x14ac:dyDescent="0.25">
      <c r="A617" s="2"/>
      <c r="B617" s="2"/>
      <c r="C617" s="2"/>
      <c r="D617" s="2"/>
      <c r="E617" s="2"/>
      <c r="F617" s="2"/>
      <c r="G617" s="2"/>
      <c r="H617" s="2"/>
      <c r="I617" s="2"/>
      <c r="J617" s="641"/>
      <c r="K617" s="641"/>
      <c r="L617" s="641"/>
      <c r="M617" s="641"/>
      <c r="N617" s="641"/>
      <c r="O617" s="641"/>
      <c r="P617" s="641"/>
      <c r="Q617" s="373"/>
      <c r="R617" s="373"/>
      <c r="S617" s="373"/>
      <c r="T617" s="373"/>
      <c r="U617" s="373"/>
      <c r="V617" s="373"/>
      <c r="W617" s="374"/>
      <c r="X617" s="373"/>
      <c r="Y617" s="374"/>
      <c r="Z617" s="373"/>
      <c r="AA617" s="374"/>
      <c r="AB617" s="373"/>
      <c r="AC617" s="374"/>
      <c r="AD617" s="375"/>
    </row>
    <row r="618" spans="1:30" s="376" customFormat="1" x14ac:dyDescent="0.25">
      <c r="A618" s="2"/>
      <c r="B618" s="2"/>
      <c r="C618" s="2"/>
      <c r="D618" s="2"/>
      <c r="E618" s="2"/>
      <c r="F618" s="2"/>
      <c r="G618" s="2"/>
      <c r="H618" s="2"/>
      <c r="I618" s="2"/>
      <c r="J618" s="641"/>
      <c r="K618" s="641"/>
      <c r="L618" s="641"/>
      <c r="M618" s="641"/>
      <c r="N618" s="641"/>
      <c r="O618" s="641"/>
      <c r="P618" s="641"/>
      <c r="Q618" s="373"/>
      <c r="R618" s="373"/>
      <c r="S618" s="373"/>
      <c r="T618" s="373"/>
      <c r="U618" s="373"/>
      <c r="V618" s="373"/>
      <c r="W618" s="374"/>
      <c r="X618" s="373"/>
      <c r="Y618" s="374"/>
      <c r="Z618" s="373"/>
      <c r="AA618" s="374"/>
      <c r="AB618" s="373"/>
      <c r="AC618" s="374"/>
      <c r="AD618" s="375"/>
    </row>
    <row r="619" spans="1:30" s="376" customFormat="1" x14ac:dyDescent="0.25">
      <c r="A619" s="2"/>
      <c r="B619" s="2"/>
      <c r="C619" s="2"/>
      <c r="D619" s="2"/>
      <c r="E619" s="2"/>
      <c r="F619" s="2"/>
      <c r="G619" s="2"/>
      <c r="H619" s="2"/>
      <c r="I619" s="2"/>
      <c r="J619" s="641"/>
      <c r="K619" s="641"/>
      <c r="L619" s="641"/>
      <c r="M619" s="641"/>
      <c r="N619" s="641"/>
      <c r="O619" s="641"/>
      <c r="P619" s="641"/>
      <c r="Q619" s="373"/>
      <c r="R619" s="373"/>
      <c r="S619" s="373"/>
      <c r="T619" s="373"/>
      <c r="U619" s="373"/>
      <c r="V619" s="373"/>
      <c r="W619" s="374"/>
      <c r="X619" s="373"/>
      <c r="Y619" s="374"/>
      <c r="Z619" s="373"/>
      <c r="AA619" s="374"/>
      <c r="AB619" s="373"/>
      <c r="AC619" s="374"/>
      <c r="AD619" s="375"/>
    </row>
    <row r="620" spans="1:30" s="376" customFormat="1" x14ac:dyDescent="0.25">
      <c r="A620" s="2"/>
      <c r="B620" s="2"/>
      <c r="C620" s="2"/>
      <c r="D620" s="2"/>
      <c r="E620" s="2"/>
      <c r="F620" s="2"/>
      <c r="G620" s="2"/>
      <c r="H620" s="2"/>
      <c r="I620" s="2"/>
      <c r="J620" s="641"/>
      <c r="K620" s="641"/>
      <c r="L620" s="641"/>
      <c r="M620" s="641"/>
      <c r="N620" s="641"/>
      <c r="O620" s="641"/>
      <c r="P620" s="641"/>
      <c r="Q620" s="373"/>
      <c r="R620" s="373"/>
      <c r="S620" s="373"/>
      <c r="T620" s="373"/>
      <c r="U620" s="373"/>
      <c r="V620" s="373"/>
      <c r="W620" s="374"/>
      <c r="X620" s="373"/>
      <c r="Y620" s="374"/>
      <c r="Z620" s="373"/>
      <c r="AA620" s="374"/>
      <c r="AB620" s="373"/>
      <c r="AC620" s="374"/>
      <c r="AD620" s="375"/>
    </row>
    <row r="621" spans="1:30" s="376" customFormat="1" x14ac:dyDescent="0.25">
      <c r="A621" s="2"/>
      <c r="B621" s="2"/>
      <c r="C621" s="2"/>
      <c r="D621" s="2"/>
      <c r="E621" s="2"/>
      <c r="F621" s="2"/>
      <c r="G621" s="2"/>
      <c r="H621" s="2"/>
      <c r="I621" s="2"/>
      <c r="J621" s="641"/>
      <c r="K621" s="641"/>
      <c r="L621" s="641"/>
      <c r="M621" s="641"/>
      <c r="N621" s="641"/>
      <c r="O621" s="641"/>
      <c r="P621" s="641"/>
      <c r="Q621" s="373"/>
      <c r="R621" s="373"/>
      <c r="S621" s="373"/>
      <c r="T621" s="373"/>
      <c r="U621" s="373"/>
      <c r="V621" s="373"/>
      <c r="W621" s="374"/>
      <c r="X621" s="373"/>
      <c r="Y621" s="374"/>
      <c r="Z621" s="373"/>
      <c r="AA621" s="374"/>
      <c r="AB621" s="373"/>
      <c r="AC621" s="374"/>
      <c r="AD621" s="375"/>
    </row>
    <row r="622" spans="1:30" s="376" customFormat="1" x14ac:dyDescent="0.25">
      <c r="A622" s="2"/>
      <c r="B622" s="2"/>
      <c r="C622" s="2"/>
      <c r="D622" s="2"/>
      <c r="E622" s="2"/>
      <c r="F622" s="2"/>
      <c r="G622" s="2"/>
      <c r="H622" s="2"/>
      <c r="I622" s="2"/>
      <c r="J622" s="641"/>
      <c r="K622" s="641"/>
      <c r="L622" s="641"/>
      <c r="M622" s="641"/>
      <c r="N622" s="641"/>
      <c r="O622" s="641"/>
      <c r="P622" s="641"/>
      <c r="Q622" s="373"/>
      <c r="R622" s="373"/>
      <c r="S622" s="373"/>
      <c r="T622" s="373"/>
      <c r="U622" s="373"/>
      <c r="V622" s="373"/>
      <c r="W622" s="374"/>
      <c r="X622" s="373"/>
      <c r="Y622" s="374"/>
      <c r="Z622" s="373"/>
      <c r="AA622" s="374"/>
      <c r="AB622" s="373"/>
      <c r="AC622" s="374"/>
      <c r="AD622" s="375"/>
    </row>
    <row r="623" spans="1:30" s="376" customFormat="1" x14ac:dyDescent="0.25">
      <c r="A623" s="2"/>
      <c r="B623" s="2"/>
      <c r="C623" s="2"/>
      <c r="D623" s="2"/>
      <c r="E623" s="2"/>
      <c r="F623" s="2"/>
      <c r="G623" s="2"/>
      <c r="H623" s="2"/>
      <c r="I623" s="2"/>
      <c r="J623" s="641"/>
      <c r="K623" s="641"/>
      <c r="L623" s="641"/>
      <c r="M623" s="641"/>
      <c r="N623" s="641"/>
      <c r="O623" s="641"/>
      <c r="P623" s="641"/>
      <c r="Q623" s="373"/>
      <c r="R623" s="373"/>
      <c r="S623" s="373"/>
      <c r="T623" s="373"/>
      <c r="U623" s="373"/>
      <c r="V623" s="373"/>
      <c r="W623" s="374"/>
      <c r="X623" s="373"/>
      <c r="Y623" s="374"/>
      <c r="Z623" s="373"/>
      <c r="AA623" s="374"/>
      <c r="AB623" s="373"/>
      <c r="AC623" s="374"/>
      <c r="AD623" s="375"/>
    </row>
    <row r="624" spans="1:30" s="376" customFormat="1" x14ac:dyDescent="0.25">
      <c r="A624" s="2"/>
      <c r="B624" s="2"/>
      <c r="C624" s="2"/>
      <c r="D624" s="2"/>
      <c r="E624" s="2"/>
      <c r="F624" s="2"/>
      <c r="G624" s="2"/>
      <c r="H624" s="2"/>
      <c r="I624" s="2"/>
      <c r="J624" s="641"/>
      <c r="K624" s="641"/>
      <c r="L624" s="641"/>
      <c r="M624" s="641"/>
      <c r="N624" s="641"/>
      <c r="O624" s="641"/>
      <c r="P624" s="641"/>
      <c r="Q624" s="373"/>
      <c r="R624" s="373"/>
      <c r="S624" s="373"/>
      <c r="T624" s="373"/>
      <c r="U624" s="373"/>
      <c r="V624" s="373"/>
      <c r="W624" s="374"/>
      <c r="X624" s="373"/>
      <c r="Y624" s="374"/>
      <c r="Z624" s="373"/>
      <c r="AA624" s="374"/>
      <c r="AB624" s="373"/>
      <c r="AC624" s="374"/>
      <c r="AD624" s="375"/>
    </row>
    <row r="625" spans="1:30" s="376" customFormat="1" x14ac:dyDescent="0.25">
      <c r="A625" s="2"/>
      <c r="B625" s="2"/>
      <c r="C625" s="2"/>
      <c r="D625" s="2"/>
      <c r="E625" s="2"/>
      <c r="F625" s="2"/>
      <c r="G625" s="2"/>
      <c r="H625" s="2"/>
      <c r="I625" s="2"/>
      <c r="J625" s="641"/>
      <c r="K625" s="641"/>
      <c r="L625" s="641"/>
      <c r="M625" s="641"/>
      <c r="N625" s="641"/>
      <c r="O625" s="641"/>
      <c r="P625" s="641"/>
      <c r="Q625" s="373"/>
      <c r="R625" s="373"/>
      <c r="S625" s="373"/>
      <c r="T625" s="373"/>
      <c r="U625" s="373"/>
      <c r="V625" s="373"/>
      <c r="W625" s="374"/>
      <c r="X625" s="373"/>
      <c r="Y625" s="374"/>
      <c r="Z625" s="373"/>
      <c r="AA625" s="374"/>
      <c r="AB625" s="373"/>
      <c r="AC625" s="374"/>
      <c r="AD625" s="375"/>
    </row>
    <row r="626" spans="1:30" s="376" customFormat="1" x14ac:dyDescent="0.25">
      <c r="A626" s="2"/>
      <c r="B626" s="2"/>
      <c r="C626" s="2"/>
      <c r="D626" s="2"/>
      <c r="E626" s="2"/>
      <c r="F626" s="2"/>
      <c r="G626" s="2"/>
      <c r="H626" s="2"/>
      <c r="I626" s="2"/>
      <c r="J626" s="641"/>
      <c r="K626" s="641"/>
      <c r="L626" s="641"/>
      <c r="M626" s="641"/>
      <c r="N626" s="641"/>
      <c r="O626" s="641"/>
      <c r="P626" s="641"/>
      <c r="Q626" s="373"/>
      <c r="R626" s="373"/>
      <c r="S626" s="373"/>
      <c r="T626" s="373"/>
      <c r="U626" s="373"/>
      <c r="V626" s="373"/>
      <c r="W626" s="374"/>
      <c r="X626" s="373"/>
      <c r="Y626" s="374"/>
      <c r="Z626" s="373"/>
      <c r="AA626" s="374"/>
      <c r="AB626" s="373"/>
      <c r="AC626" s="374"/>
      <c r="AD626" s="375"/>
    </row>
    <row r="627" spans="1:30" s="376" customFormat="1" x14ac:dyDescent="0.25">
      <c r="A627" s="2"/>
      <c r="B627" s="2"/>
      <c r="C627" s="2"/>
      <c r="D627" s="2"/>
      <c r="E627" s="2"/>
      <c r="F627" s="2"/>
      <c r="G627" s="2"/>
      <c r="H627" s="2"/>
      <c r="I627" s="2"/>
      <c r="J627" s="641"/>
      <c r="K627" s="641"/>
      <c r="L627" s="641"/>
      <c r="M627" s="641"/>
      <c r="N627" s="641"/>
      <c r="O627" s="641"/>
      <c r="P627" s="641"/>
      <c r="Q627" s="373"/>
      <c r="R627" s="373"/>
      <c r="S627" s="373"/>
      <c r="T627" s="373"/>
      <c r="U627" s="373"/>
      <c r="V627" s="373"/>
      <c r="W627" s="374"/>
      <c r="X627" s="373"/>
      <c r="Y627" s="374"/>
      <c r="Z627" s="373"/>
      <c r="AA627" s="374"/>
      <c r="AB627" s="373"/>
      <c r="AC627" s="374"/>
      <c r="AD627" s="375"/>
    </row>
    <row r="628" spans="1:30" s="376" customFormat="1" x14ac:dyDescent="0.25">
      <c r="A628" s="2"/>
      <c r="B628" s="2"/>
      <c r="C628" s="2"/>
      <c r="D628" s="2"/>
      <c r="E628" s="2"/>
      <c r="F628" s="2"/>
      <c r="G628" s="2"/>
      <c r="H628" s="2"/>
      <c r="I628" s="2"/>
      <c r="J628" s="641"/>
      <c r="K628" s="641"/>
      <c r="L628" s="641"/>
      <c r="M628" s="641"/>
      <c r="N628" s="641"/>
      <c r="O628" s="641"/>
      <c r="P628" s="641"/>
      <c r="Q628" s="373"/>
      <c r="R628" s="373"/>
      <c r="S628" s="373"/>
      <c r="T628" s="373"/>
      <c r="U628" s="373"/>
      <c r="V628" s="373"/>
      <c r="W628" s="374"/>
      <c r="X628" s="373"/>
      <c r="Y628" s="374"/>
      <c r="Z628" s="373"/>
      <c r="AA628" s="374"/>
      <c r="AB628" s="373"/>
      <c r="AC628" s="374"/>
      <c r="AD628" s="375"/>
    </row>
    <row r="629" spans="1:30" s="376" customFormat="1" x14ac:dyDescent="0.25">
      <c r="A629" s="2"/>
      <c r="B629" s="2"/>
      <c r="C629" s="2"/>
      <c r="D629" s="2"/>
      <c r="E629" s="2"/>
      <c r="F629" s="2"/>
      <c r="G629" s="2"/>
      <c r="H629" s="2"/>
      <c r="I629" s="2"/>
      <c r="J629" s="641"/>
      <c r="K629" s="641"/>
      <c r="L629" s="641"/>
      <c r="M629" s="641"/>
      <c r="N629" s="641"/>
      <c r="O629" s="641"/>
      <c r="P629" s="641"/>
      <c r="Q629" s="373"/>
      <c r="R629" s="373"/>
      <c r="S629" s="373"/>
      <c r="T629" s="373"/>
      <c r="U629" s="373"/>
      <c r="V629" s="373"/>
      <c r="W629" s="374"/>
      <c r="X629" s="373"/>
      <c r="Y629" s="374"/>
      <c r="Z629" s="373"/>
      <c r="AA629" s="374"/>
      <c r="AB629" s="373"/>
      <c r="AC629" s="374"/>
      <c r="AD629" s="375"/>
    </row>
    <row r="630" spans="1:30" s="376" customFormat="1" x14ac:dyDescent="0.25">
      <c r="A630" s="2"/>
      <c r="B630" s="2"/>
      <c r="C630" s="2"/>
      <c r="D630" s="2"/>
      <c r="E630" s="2"/>
      <c r="F630" s="2"/>
      <c r="G630" s="2"/>
      <c r="H630" s="2"/>
      <c r="I630" s="2"/>
      <c r="J630" s="641"/>
      <c r="K630" s="641"/>
      <c r="L630" s="641"/>
      <c r="M630" s="641"/>
      <c r="N630" s="641"/>
      <c r="O630" s="641"/>
      <c r="P630" s="641"/>
      <c r="Q630" s="373"/>
      <c r="R630" s="373"/>
      <c r="S630" s="373"/>
      <c r="T630" s="373"/>
      <c r="U630" s="373"/>
      <c r="V630" s="373"/>
      <c r="W630" s="374"/>
      <c r="X630" s="373"/>
      <c r="Y630" s="374"/>
      <c r="Z630" s="373"/>
      <c r="AA630" s="374"/>
      <c r="AB630" s="373"/>
      <c r="AC630" s="374"/>
      <c r="AD630" s="375"/>
    </row>
    <row r="631" spans="1:30" s="376" customFormat="1" x14ac:dyDescent="0.25">
      <c r="A631" s="2"/>
      <c r="B631" s="2"/>
      <c r="C631" s="2"/>
      <c r="D631" s="2"/>
      <c r="E631" s="2"/>
      <c r="F631" s="2"/>
      <c r="G631" s="2"/>
      <c r="H631" s="2"/>
      <c r="I631" s="2"/>
      <c r="J631" s="641"/>
      <c r="K631" s="641"/>
      <c r="L631" s="641"/>
      <c r="M631" s="641"/>
      <c r="N631" s="641"/>
      <c r="O631" s="641"/>
      <c r="P631" s="641"/>
      <c r="Q631" s="373"/>
      <c r="R631" s="373"/>
      <c r="S631" s="373"/>
      <c r="T631" s="373"/>
      <c r="U631" s="373"/>
      <c r="V631" s="373"/>
      <c r="W631" s="374"/>
      <c r="X631" s="373"/>
      <c r="Y631" s="374"/>
      <c r="Z631" s="373"/>
      <c r="AA631" s="374"/>
      <c r="AB631" s="373"/>
      <c r="AC631" s="374"/>
      <c r="AD631" s="375"/>
    </row>
    <row r="632" spans="1:30" s="376" customFormat="1" x14ac:dyDescent="0.25">
      <c r="A632" s="2"/>
      <c r="B632" s="2"/>
      <c r="C632" s="2"/>
      <c r="D632" s="2"/>
      <c r="E632" s="2"/>
      <c r="F632" s="2"/>
      <c r="G632" s="2"/>
      <c r="H632" s="2"/>
      <c r="I632" s="2"/>
      <c r="J632" s="641"/>
      <c r="K632" s="641"/>
      <c r="L632" s="641"/>
      <c r="M632" s="641"/>
      <c r="N632" s="641"/>
      <c r="O632" s="641"/>
      <c r="P632" s="641"/>
      <c r="Q632" s="373"/>
      <c r="R632" s="373"/>
      <c r="S632" s="373"/>
      <c r="T632" s="373"/>
      <c r="U632" s="373"/>
      <c r="V632" s="373"/>
      <c r="W632" s="374"/>
      <c r="X632" s="373"/>
      <c r="Y632" s="374"/>
      <c r="Z632" s="373"/>
      <c r="AA632" s="374"/>
      <c r="AB632" s="373"/>
      <c r="AC632" s="374"/>
      <c r="AD632" s="375"/>
    </row>
    <row r="633" spans="1:30" s="376" customFormat="1" x14ac:dyDescent="0.25">
      <c r="A633" s="2"/>
      <c r="B633" s="2"/>
      <c r="C633" s="2"/>
      <c r="D633" s="2"/>
      <c r="E633" s="2"/>
      <c r="F633" s="2"/>
      <c r="G633" s="2"/>
      <c r="H633" s="2"/>
      <c r="I633" s="2"/>
      <c r="J633" s="641"/>
      <c r="K633" s="641"/>
      <c r="L633" s="641"/>
      <c r="M633" s="641"/>
      <c r="N633" s="641"/>
      <c r="O633" s="641"/>
      <c r="P633" s="641"/>
      <c r="Q633" s="373"/>
      <c r="R633" s="373"/>
      <c r="S633" s="373"/>
      <c r="T633" s="373"/>
      <c r="U633" s="373"/>
      <c r="V633" s="373"/>
      <c r="W633" s="374"/>
      <c r="X633" s="373"/>
      <c r="Y633" s="374"/>
      <c r="Z633" s="373"/>
      <c r="AA633" s="374"/>
      <c r="AB633" s="373"/>
      <c r="AC633" s="374"/>
      <c r="AD633" s="375"/>
    </row>
    <row r="634" spans="1:30" s="376" customFormat="1" x14ac:dyDescent="0.25">
      <c r="A634" s="2"/>
      <c r="B634" s="2"/>
      <c r="C634" s="2"/>
      <c r="D634" s="2"/>
      <c r="E634" s="2"/>
      <c r="F634" s="2"/>
      <c r="G634" s="2"/>
      <c r="H634" s="2"/>
      <c r="I634" s="2"/>
      <c r="J634" s="641"/>
      <c r="K634" s="641"/>
      <c r="L634" s="641"/>
      <c r="M634" s="641"/>
      <c r="N634" s="641"/>
      <c r="O634" s="641"/>
      <c r="P634" s="641"/>
      <c r="Q634" s="373"/>
      <c r="R634" s="373"/>
      <c r="S634" s="373"/>
      <c r="T634" s="373"/>
      <c r="U634" s="373"/>
      <c r="V634" s="373"/>
      <c r="W634" s="374"/>
      <c r="X634" s="373"/>
      <c r="Y634" s="374"/>
      <c r="Z634" s="373"/>
      <c r="AA634" s="374"/>
      <c r="AB634" s="373"/>
      <c r="AC634" s="374"/>
      <c r="AD634" s="375"/>
    </row>
    <row r="635" spans="1:30" s="376" customFormat="1" x14ac:dyDescent="0.25">
      <c r="A635" s="2"/>
      <c r="B635" s="2"/>
      <c r="C635" s="2"/>
      <c r="D635" s="2"/>
      <c r="E635" s="2"/>
      <c r="F635" s="2"/>
      <c r="G635" s="2"/>
      <c r="H635" s="2"/>
      <c r="I635" s="2"/>
      <c r="J635" s="641"/>
      <c r="K635" s="641"/>
      <c r="L635" s="641"/>
      <c r="M635" s="641"/>
      <c r="N635" s="641"/>
      <c r="O635" s="641"/>
      <c r="P635" s="641"/>
      <c r="Q635" s="373"/>
      <c r="R635" s="373"/>
      <c r="S635" s="373"/>
      <c r="T635" s="373"/>
      <c r="U635" s="373"/>
      <c r="V635" s="373"/>
      <c r="W635" s="374"/>
      <c r="X635" s="373"/>
      <c r="Y635" s="374"/>
      <c r="Z635" s="373"/>
      <c r="AA635" s="374"/>
      <c r="AB635" s="373"/>
      <c r="AC635" s="374"/>
      <c r="AD635" s="375"/>
    </row>
    <row r="636" spans="1:30" s="376" customFormat="1" x14ac:dyDescent="0.25">
      <c r="A636" s="2"/>
      <c r="B636" s="2"/>
      <c r="C636" s="2"/>
      <c r="D636" s="2"/>
      <c r="E636" s="2"/>
      <c r="F636" s="2"/>
      <c r="G636" s="2"/>
      <c r="H636" s="2"/>
      <c r="I636" s="2"/>
      <c r="J636" s="641"/>
      <c r="K636" s="641"/>
      <c r="L636" s="641"/>
      <c r="M636" s="641"/>
      <c r="N636" s="641"/>
      <c r="O636" s="641"/>
      <c r="P636" s="641"/>
      <c r="Q636" s="373"/>
      <c r="R636" s="373"/>
      <c r="S636" s="373"/>
      <c r="T636" s="373"/>
      <c r="U636" s="373"/>
      <c r="V636" s="373"/>
      <c r="W636" s="374"/>
      <c r="X636" s="373"/>
      <c r="Y636" s="374"/>
      <c r="Z636" s="373"/>
      <c r="AA636" s="374"/>
      <c r="AB636" s="373"/>
      <c r="AC636" s="374"/>
      <c r="AD636" s="375"/>
    </row>
    <row r="637" spans="1:30" s="376" customFormat="1" x14ac:dyDescent="0.25">
      <c r="A637" s="2"/>
      <c r="B637" s="2"/>
      <c r="C637" s="2"/>
      <c r="D637" s="2"/>
      <c r="E637" s="2"/>
      <c r="F637" s="2"/>
      <c r="G637" s="2"/>
      <c r="H637" s="2"/>
      <c r="I637" s="2"/>
      <c r="J637" s="641"/>
      <c r="K637" s="641"/>
      <c r="L637" s="641"/>
      <c r="M637" s="641"/>
      <c r="N637" s="641"/>
      <c r="O637" s="641"/>
      <c r="P637" s="641"/>
      <c r="Q637" s="373"/>
      <c r="R637" s="373"/>
      <c r="S637" s="373"/>
      <c r="T637" s="373"/>
      <c r="U637" s="373"/>
      <c r="V637" s="373"/>
      <c r="W637" s="374"/>
      <c r="X637" s="373"/>
      <c r="Y637" s="374"/>
      <c r="Z637" s="373"/>
      <c r="AA637" s="374"/>
      <c r="AB637" s="373"/>
      <c r="AC637" s="374"/>
      <c r="AD637" s="375"/>
    </row>
    <row r="638" spans="1:30" s="376" customFormat="1" x14ac:dyDescent="0.25">
      <c r="A638" s="2"/>
      <c r="B638" s="2"/>
      <c r="C638" s="2"/>
      <c r="D638" s="2"/>
      <c r="E638" s="2"/>
      <c r="F638" s="2"/>
      <c r="G638" s="2"/>
      <c r="H638" s="2"/>
      <c r="I638" s="2"/>
      <c r="J638" s="641"/>
      <c r="K638" s="641"/>
      <c r="L638" s="641"/>
      <c r="M638" s="641"/>
      <c r="N638" s="641"/>
      <c r="O638" s="641"/>
      <c r="P638" s="641"/>
      <c r="Q638" s="373"/>
      <c r="R638" s="373"/>
      <c r="S638" s="373"/>
      <c r="T638" s="373"/>
      <c r="U638" s="373"/>
      <c r="V638" s="373"/>
      <c r="W638" s="374"/>
      <c r="X638" s="373"/>
      <c r="Y638" s="374"/>
      <c r="Z638" s="373"/>
      <c r="AA638" s="374"/>
      <c r="AB638" s="373"/>
      <c r="AC638" s="374"/>
      <c r="AD638" s="375"/>
    </row>
    <row r="639" spans="1:30" s="376" customFormat="1" x14ac:dyDescent="0.25">
      <c r="A639" s="2"/>
      <c r="B639" s="2"/>
      <c r="C639" s="2"/>
      <c r="D639" s="2"/>
      <c r="E639" s="2"/>
      <c r="F639" s="2"/>
      <c r="G639" s="2"/>
      <c r="H639" s="2"/>
      <c r="I639" s="2"/>
      <c r="J639" s="641"/>
      <c r="K639" s="641"/>
      <c r="L639" s="641"/>
      <c r="M639" s="641"/>
      <c r="N639" s="641"/>
      <c r="O639" s="641"/>
      <c r="P639" s="641"/>
      <c r="Q639" s="373"/>
      <c r="R639" s="373"/>
      <c r="S639" s="373"/>
      <c r="T639" s="373"/>
      <c r="U639" s="373"/>
      <c r="V639" s="373"/>
      <c r="W639" s="374"/>
      <c r="X639" s="373"/>
      <c r="Y639" s="374"/>
      <c r="Z639" s="373"/>
      <c r="AA639" s="374"/>
      <c r="AB639" s="373"/>
      <c r="AC639" s="374"/>
      <c r="AD639" s="375"/>
    </row>
    <row r="640" spans="1:30" s="376" customFormat="1" x14ac:dyDescent="0.25">
      <c r="A640" s="2"/>
      <c r="B640" s="2"/>
      <c r="C640" s="2"/>
      <c r="D640" s="2"/>
      <c r="E640" s="2"/>
      <c r="F640" s="2"/>
      <c r="G640" s="2"/>
      <c r="H640" s="2"/>
      <c r="I640" s="2"/>
      <c r="J640" s="641"/>
      <c r="K640" s="641"/>
      <c r="L640" s="641"/>
      <c r="M640" s="641"/>
      <c r="N640" s="641"/>
      <c r="O640" s="641"/>
      <c r="P640" s="641"/>
      <c r="Q640" s="373"/>
      <c r="R640" s="373"/>
      <c r="S640" s="373"/>
      <c r="T640" s="373"/>
      <c r="U640" s="373"/>
      <c r="V640" s="373"/>
      <c r="W640" s="374"/>
      <c r="X640" s="373"/>
      <c r="Y640" s="374"/>
      <c r="Z640" s="373"/>
      <c r="AA640" s="374"/>
      <c r="AB640" s="373"/>
      <c r="AC640" s="374"/>
      <c r="AD640" s="375"/>
    </row>
    <row r="641" spans="1:30" s="376" customFormat="1" x14ac:dyDescent="0.25">
      <c r="A641" s="2"/>
      <c r="B641" s="2"/>
      <c r="C641" s="2"/>
      <c r="D641" s="2"/>
      <c r="E641" s="2"/>
      <c r="F641" s="2"/>
      <c r="G641" s="2"/>
      <c r="H641" s="2"/>
      <c r="I641" s="2"/>
      <c r="J641" s="641"/>
      <c r="K641" s="641"/>
      <c r="L641" s="641"/>
      <c r="M641" s="641"/>
      <c r="N641" s="641"/>
      <c r="O641" s="641"/>
      <c r="P641" s="641"/>
      <c r="Q641" s="373"/>
      <c r="R641" s="373"/>
      <c r="S641" s="373"/>
      <c r="T641" s="373"/>
      <c r="U641" s="373"/>
      <c r="V641" s="373"/>
      <c r="W641" s="374"/>
      <c r="X641" s="373"/>
      <c r="Y641" s="374"/>
      <c r="Z641" s="373"/>
      <c r="AA641" s="374"/>
      <c r="AB641" s="373"/>
      <c r="AC641" s="374"/>
      <c r="AD641" s="375"/>
    </row>
    <row r="642" spans="1:30" s="376" customFormat="1" x14ac:dyDescent="0.25">
      <c r="A642" s="2"/>
      <c r="B642" s="2"/>
      <c r="C642" s="2"/>
      <c r="D642" s="2"/>
      <c r="E642" s="2"/>
      <c r="F642" s="2"/>
      <c r="G642" s="2"/>
      <c r="H642" s="2"/>
      <c r="I642" s="2"/>
      <c r="J642" s="641"/>
      <c r="K642" s="641"/>
      <c r="L642" s="641"/>
      <c r="M642" s="641"/>
      <c r="N642" s="641"/>
      <c r="O642" s="641"/>
      <c r="P642" s="641"/>
      <c r="Q642" s="373"/>
      <c r="R642" s="373"/>
      <c r="S642" s="373"/>
      <c r="T642" s="373"/>
      <c r="U642" s="373"/>
      <c r="V642" s="373"/>
      <c r="W642" s="374"/>
      <c r="X642" s="373"/>
      <c r="Y642" s="374"/>
      <c r="Z642" s="373"/>
      <c r="AA642" s="374"/>
      <c r="AB642" s="373"/>
      <c r="AC642" s="374"/>
      <c r="AD642" s="375"/>
    </row>
    <row r="643" spans="1:30" s="376" customFormat="1" x14ac:dyDescent="0.25">
      <c r="A643" s="2"/>
      <c r="B643" s="2"/>
      <c r="C643" s="2"/>
      <c r="D643" s="2"/>
      <c r="E643" s="2"/>
      <c r="F643" s="2"/>
      <c r="G643" s="2"/>
      <c r="H643" s="2"/>
      <c r="I643" s="2"/>
      <c r="J643" s="641"/>
      <c r="K643" s="641"/>
      <c r="L643" s="641"/>
      <c r="M643" s="641"/>
      <c r="N643" s="641"/>
      <c r="O643" s="641"/>
      <c r="P643" s="641"/>
      <c r="Q643" s="373"/>
      <c r="R643" s="373"/>
      <c r="S643" s="373"/>
      <c r="T643" s="373"/>
      <c r="U643" s="373"/>
      <c r="V643" s="373"/>
      <c r="W643" s="374"/>
      <c r="X643" s="373"/>
      <c r="Y643" s="374"/>
      <c r="Z643" s="373"/>
      <c r="AA643" s="374"/>
      <c r="AB643" s="373"/>
      <c r="AC643" s="374"/>
      <c r="AD643" s="375"/>
    </row>
    <row r="644" spans="1:30" s="376" customFormat="1" x14ac:dyDescent="0.25">
      <c r="A644" s="2"/>
      <c r="B644" s="2"/>
      <c r="C644" s="2"/>
      <c r="D644" s="2"/>
      <c r="E644" s="2"/>
      <c r="F644" s="2"/>
      <c r="G644" s="2"/>
      <c r="H644" s="2"/>
      <c r="I644" s="2"/>
      <c r="J644" s="641"/>
      <c r="K644" s="641"/>
      <c r="L644" s="641"/>
      <c r="M644" s="641"/>
      <c r="N644" s="641"/>
      <c r="O644" s="641"/>
      <c r="P644" s="641"/>
      <c r="Q644" s="373"/>
      <c r="R644" s="373"/>
      <c r="S644" s="373"/>
      <c r="T644" s="373"/>
      <c r="U644" s="373"/>
      <c r="V644" s="373"/>
      <c r="W644" s="374"/>
      <c r="X644" s="373"/>
      <c r="Y644" s="374"/>
      <c r="Z644" s="373"/>
      <c r="AA644" s="374"/>
      <c r="AB644" s="373"/>
      <c r="AC644" s="374"/>
      <c r="AD644" s="375"/>
    </row>
    <row r="645" spans="1:30" s="376" customFormat="1" x14ac:dyDescent="0.25">
      <c r="A645" s="2"/>
      <c r="B645" s="2"/>
      <c r="C645" s="2"/>
      <c r="D645" s="2"/>
      <c r="E645" s="2"/>
      <c r="F645" s="2"/>
      <c r="G645" s="2"/>
      <c r="H645" s="2"/>
      <c r="I645" s="2"/>
      <c r="J645" s="641"/>
      <c r="K645" s="641"/>
      <c r="L645" s="641"/>
      <c r="M645" s="641"/>
      <c r="N645" s="641"/>
      <c r="O645" s="641"/>
      <c r="P645" s="641"/>
      <c r="Q645" s="373"/>
      <c r="R645" s="373"/>
      <c r="S645" s="373"/>
      <c r="T645" s="373"/>
      <c r="U645" s="373"/>
      <c r="V645" s="373"/>
      <c r="W645" s="374"/>
      <c r="X645" s="373"/>
      <c r="Y645" s="374"/>
      <c r="Z645" s="373"/>
      <c r="AA645" s="374"/>
      <c r="AB645" s="373"/>
      <c r="AC645" s="374"/>
      <c r="AD645" s="375"/>
    </row>
    <row r="646" spans="1:30" s="376" customFormat="1" x14ac:dyDescent="0.25">
      <c r="A646" s="2"/>
      <c r="B646" s="2"/>
      <c r="C646" s="2"/>
      <c r="D646" s="2"/>
      <c r="E646" s="2"/>
      <c r="F646" s="2"/>
      <c r="G646" s="2"/>
      <c r="H646" s="2"/>
      <c r="I646" s="2"/>
      <c r="J646" s="641"/>
      <c r="K646" s="641"/>
      <c r="L646" s="641"/>
      <c r="M646" s="641"/>
      <c r="N646" s="641"/>
      <c r="O646" s="641"/>
      <c r="P646" s="641"/>
      <c r="Q646" s="373"/>
      <c r="R646" s="373"/>
      <c r="S646" s="373"/>
      <c r="T646" s="373"/>
      <c r="U646" s="373"/>
      <c r="V646" s="373"/>
      <c r="W646" s="374"/>
      <c r="X646" s="373"/>
      <c r="Y646" s="374"/>
      <c r="Z646" s="373"/>
      <c r="AA646" s="374"/>
      <c r="AB646" s="373"/>
      <c r="AC646" s="374"/>
      <c r="AD646" s="375"/>
    </row>
    <row r="647" spans="1:30" s="376" customFormat="1" x14ac:dyDescent="0.25">
      <c r="A647" s="2"/>
      <c r="B647" s="2"/>
      <c r="C647" s="2"/>
      <c r="D647" s="2"/>
      <c r="E647" s="2"/>
      <c r="F647" s="2"/>
      <c r="G647" s="2"/>
      <c r="H647" s="2"/>
      <c r="I647" s="2"/>
      <c r="J647" s="641"/>
      <c r="K647" s="641"/>
      <c r="L647" s="641"/>
      <c r="M647" s="641"/>
      <c r="N647" s="641"/>
      <c r="O647" s="641"/>
      <c r="P647" s="641"/>
      <c r="Q647" s="373"/>
      <c r="R647" s="373"/>
      <c r="S647" s="373"/>
      <c r="T647" s="373"/>
      <c r="U647" s="373"/>
      <c r="V647" s="373"/>
      <c r="W647" s="374"/>
      <c r="X647" s="373"/>
      <c r="Y647" s="374"/>
      <c r="Z647" s="373"/>
      <c r="AA647" s="374"/>
      <c r="AB647" s="373"/>
      <c r="AC647" s="374"/>
      <c r="AD647" s="375"/>
    </row>
    <row r="648" spans="1:30" s="376" customFormat="1" x14ac:dyDescent="0.25">
      <c r="A648" s="2"/>
      <c r="B648" s="2"/>
      <c r="C648" s="2"/>
      <c r="D648" s="2"/>
      <c r="E648" s="2"/>
      <c r="F648" s="2"/>
      <c r="G648" s="2"/>
      <c r="H648" s="2"/>
      <c r="I648" s="2"/>
      <c r="J648" s="641"/>
      <c r="K648" s="641"/>
      <c r="L648" s="641"/>
      <c r="M648" s="641"/>
      <c r="N648" s="641"/>
      <c r="O648" s="641"/>
      <c r="P648" s="641"/>
      <c r="Q648" s="373"/>
      <c r="R648" s="373"/>
      <c r="S648" s="373"/>
      <c r="T648" s="373"/>
      <c r="U648" s="373"/>
      <c r="V648" s="373"/>
      <c r="W648" s="374"/>
      <c r="X648" s="373"/>
      <c r="Y648" s="374"/>
      <c r="Z648" s="373"/>
      <c r="AA648" s="374"/>
      <c r="AB648" s="373"/>
      <c r="AC648" s="374"/>
      <c r="AD648" s="375"/>
    </row>
    <row r="649" spans="1:30" s="376" customFormat="1" x14ac:dyDescent="0.25">
      <c r="A649" s="2"/>
      <c r="B649" s="2"/>
      <c r="C649" s="2"/>
      <c r="D649" s="2"/>
      <c r="E649" s="2"/>
      <c r="F649" s="2"/>
      <c r="G649" s="2"/>
      <c r="H649" s="2"/>
      <c r="I649" s="2"/>
      <c r="J649" s="641"/>
      <c r="K649" s="641"/>
      <c r="L649" s="641"/>
      <c r="M649" s="641"/>
      <c r="N649" s="641"/>
      <c r="O649" s="641"/>
      <c r="P649" s="641"/>
      <c r="Q649" s="373"/>
      <c r="R649" s="373"/>
      <c r="S649" s="373"/>
      <c r="T649" s="373"/>
      <c r="U649" s="373"/>
      <c r="V649" s="373"/>
      <c r="W649" s="374"/>
      <c r="X649" s="373"/>
      <c r="Y649" s="374"/>
      <c r="Z649" s="373"/>
      <c r="AA649" s="374"/>
      <c r="AB649" s="373"/>
      <c r="AC649" s="374"/>
      <c r="AD649" s="375"/>
    </row>
    <row r="650" spans="1:30" s="376" customFormat="1" x14ac:dyDescent="0.25">
      <c r="A650" s="2"/>
      <c r="B650" s="2"/>
      <c r="C650" s="2"/>
      <c r="D650" s="2"/>
      <c r="E650" s="2"/>
      <c r="F650" s="2"/>
      <c r="G650" s="2"/>
      <c r="H650" s="2"/>
      <c r="I650" s="2"/>
      <c r="J650" s="641"/>
      <c r="K650" s="641"/>
      <c r="L650" s="641"/>
      <c r="M650" s="641"/>
      <c r="N650" s="641"/>
      <c r="O650" s="641"/>
      <c r="P650" s="641"/>
      <c r="Q650" s="373"/>
      <c r="R650" s="373"/>
      <c r="S650" s="373"/>
      <c r="T650" s="373"/>
      <c r="U650" s="373"/>
      <c r="V650" s="373"/>
      <c r="W650" s="374"/>
      <c r="X650" s="373"/>
      <c r="Y650" s="374"/>
      <c r="Z650" s="373"/>
      <c r="AA650" s="374"/>
      <c r="AB650" s="373"/>
      <c r="AC650" s="374"/>
      <c r="AD650" s="375"/>
    </row>
    <row r="651" spans="1:30" s="376" customFormat="1" x14ac:dyDescent="0.25">
      <c r="A651" s="2"/>
      <c r="B651" s="2"/>
      <c r="C651" s="2"/>
      <c r="D651" s="2"/>
      <c r="E651" s="2"/>
      <c r="F651" s="2"/>
      <c r="G651" s="2"/>
      <c r="H651" s="2"/>
      <c r="I651" s="2"/>
      <c r="J651" s="641"/>
      <c r="K651" s="641"/>
      <c r="L651" s="641"/>
      <c r="M651" s="641"/>
      <c r="N651" s="641"/>
      <c r="O651" s="641"/>
      <c r="P651" s="641"/>
      <c r="Q651" s="373"/>
      <c r="R651" s="373"/>
      <c r="S651" s="373"/>
      <c r="T651" s="373"/>
      <c r="U651" s="373"/>
      <c r="V651" s="373"/>
      <c r="W651" s="374"/>
      <c r="X651" s="373"/>
      <c r="Y651" s="374"/>
      <c r="Z651" s="373"/>
      <c r="AA651" s="374"/>
      <c r="AB651" s="373"/>
      <c r="AC651" s="374"/>
      <c r="AD651" s="375"/>
    </row>
    <row r="652" spans="1:30" s="376" customFormat="1" x14ac:dyDescent="0.25">
      <c r="A652" s="2"/>
      <c r="B652" s="2"/>
      <c r="C652" s="2"/>
      <c r="D652" s="2"/>
      <c r="E652" s="2"/>
      <c r="F652" s="2"/>
      <c r="G652" s="2"/>
      <c r="H652" s="2"/>
      <c r="I652" s="2"/>
      <c r="J652" s="641"/>
      <c r="K652" s="641"/>
      <c r="L652" s="641"/>
      <c r="M652" s="641"/>
      <c r="N652" s="641"/>
      <c r="O652" s="641"/>
      <c r="P652" s="641"/>
      <c r="Q652" s="373"/>
      <c r="R652" s="373"/>
      <c r="S652" s="373"/>
      <c r="T652" s="373"/>
      <c r="U652" s="373"/>
      <c r="V652" s="373"/>
      <c r="W652" s="374"/>
      <c r="X652" s="373"/>
      <c r="Y652" s="374"/>
      <c r="Z652" s="373"/>
      <c r="AA652" s="374"/>
      <c r="AB652" s="373"/>
      <c r="AC652" s="374"/>
      <c r="AD652" s="375"/>
    </row>
    <row r="653" spans="1:30" s="376" customFormat="1" x14ac:dyDescent="0.25">
      <c r="A653" s="2"/>
      <c r="B653" s="2"/>
      <c r="C653" s="2"/>
      <c r="D653" s="2"/>
      <c r="E653" s="2"/>
      <c r="F653" s="2"/>
      <c r="G653" s="2"/>
      <c r="H653" s="2"/>
      <c r="I653" s="2"/>
      <c r="J653" s="641"/>
      <c r="K653" s="641"/>
      <c r="L653" s="641"/>
      <c r="M653" s="641"/>
      <c r="N653" s="641"/>
      <c r="O653" s="641"/>
      <c r="P653" s="641"/>
      <c r="Q653" s="373"/>
      <c r="R653" s="373"/>
      <c r="S653" s="373"/>
      <c r="T653" s="373"/>
      <c r="U653" s="373"/>
      <c r="V653" s="373"/>
      <c r="W653" s="374"/>
      <c r="X653" s="373"/>
      <c r="Y653" s="374"/>
      <c r="Z653" s="373"/>
      <c r="AA653" s="374"/>
      <c r="AB653" s="373"/>
      <c r="AC653" s="374"/>
      <c r="AD653" s="375"/>
    </row>
    <row r="654" spans="1:30" s="376" customFormat="1" x14ac:dyDescent="0.25">
      <c r="A654" s="2"/>
      <c r="B654" s="2"/>
      <c r="C654" s="2"/>
      <c r="D654" s="2"/>
      <c r="E654" s="2"/>
      <c r="F654" s="2"/>
      <c r="G654" s="2"/>
      <c r="H654" s="2"/>
      <c r="I654" s="2"/>
      <c r="J654" s="641"/>
      <c r="K654" s="641"/>
      <c r="L654" s="641"/>
      <c r="M654" s="641"/>
      <c r="N654" s="641"/>
      <c r="O654" s="641"/>
      <c r="P654" s="641"/>
      <c r="Q654" s="373"/>
      <c r="R654" s="373"/>
      <c r="S654" s="373"/>
      <c r="T654" s="373"/>
      <c r="U654" s="373"/>
      <c r="V654" s="373"/>
      <c r="W654" s="374"/>
      <c r="X654" s="373"/>
      <c r="Y654" s="374"/>
      <c r="Z654" s="373"/>
      <c r="AA654" s="374"/>
      <c r="AB654" s="373"/>
      <c r="AC654" s="374"/>
      <c r="AD654" s="375"/>
    </row>
    <row r="655" spans="1:30" s="376" customFormat="1" x14ac:dyDescent="0.25">
      <c r="A655" s="2"/>
      <c r="B655" s="2"/>
      <c r="C655" s="2"/>
      <c r="D655" s="2"/>
      <c r="E655" s="2"/>
      <c r="F655" s="2"/>
      <c r="G655" s="2"/>
      <c r="H655" s="2"/>
      <c r="I655" s="2"/>
      <c r="J655" s="641"/>
      <c r="K655" s="641"/>
      <c r="L655" s="641"/>
      <c r="M655" s="641"/>
      <c r="N655" s="641"/>
      <c r="O655" s="641"/>
      <c r="P655" s="641"/>
      <c r="Q655" s="373"/>
      <c r="R655" s="373"/>
      <c r="S655" s="373"/>
      <c r="T655" s="373"/>
      <c r="U655" s="373"/>
      <c r="V655" s="373"/>
      <c r="W655" s="374"/>
      <c r="X655" s="373"/>
      <c r="Y655" s="374"/>
      <c r="Z655" s="373"/>
      <c r="AA655" s="374"/>
      <c r="AB655" s="373"/>
      <c r="AC655" s="374"/>
      <c r="AD655" s="375"/>
    </row>
    <row r="656" spans="1:30" s="376" customFormat="1" x14ac:dyDescent="0.25">
      <c r="A656" s="2"/>
      <c r="B656" s="2"/>
      <c r="C656" s="2"/>
      <c r="D656" s="2"/>
      <c r="E656" s="2"/>
      <c r="F656" s="2"/>
      <c r="G656" s="2"/>
      <c r="H656" s="2"/>
      <c r="I656" s="2"/>
      <c r="J656" s="641"/>
      <c r="K656" s="641"/>
      <c r="L656" s="641"/>
      <c r="M656" s="641"/>
      <c r="N656" s="641"/>
      <c r="O656" s="641"/>
      <c r="P656" s="641"/>
      <c r="Q656" s="373"/>
      <c r="R656" s="373"/>
      <c r="S656" s="373"/>
      <c r="T656" s="373"/>
      <c r="U656" s="373"/>
      <c r="V656" s="373"/>
      <c r="W656" s="374"/>
      <c r="X656" s="373"/>
      <c r="Y656" s="374"/>
      <c r="Z656" s="373"/>
      <c r="AA656" s="374"/>
      <c r="AB656" s="373"/>
      <c r="AC656" s="374"/>
      <c r="AD656" s="375"/>
    </row>
    <row r="657" spans="1:30" s="376" customFormat="1" x14ac:dyDescent="0.25">
      <c r="A657" s="2"/>
      <c r="B657" s="2"/>
      <c r="C657" s="2"/>
      <c r="D657" s="2"/>
      <c r="E657" s="2"/>
      <c r="F657" s="2"/>
      <c r="G657" s="2"/>
      <c r="H657" s="2"/>
      <c r="I657" s="2"/>
      <c r="J657" s="641"/>
      <c r="K657" s="641"/>
      <c r="L657" s="641"/>
      <c r="M657" s="641"/>
      <c r="N657" s="641"/>
      <c r="O657" s="641"/>
      <c r="P657" s="641"/>
      <c r="Q657" s="373"/>
      <c r="R657" s="373"/>
      <c r="S657" s="373"/>
      <c r="T657" s="373"/>
      <c r="U657" s="373"/>
      <c r="V657" s="373"/>
      <c r="W657" s="374"/>
      <c r="X657" s="373"/>
      <c r="Y657" s="374"/>
      <c r="Z657" s="373"/>
      <c r="AA657" s="374"/>
      <c r="AB657" s="373"/>
      <c r="AC657" s="374"/>
      <c r="AD657" s="375"/>
    </row>
    <row r="658" spans="1:30" s="376" customFormat="1" x14ac:dyDescent="0.25">
      <c r="A658" s="2"/>
      <c r="B658" s="2"/>
      <c r="C658" s="2"/>
      <c r="D658" s="2"/>
      <c r="E658" s="2"/>
      <c r="F658" s="2"/>
      <c r="G658" s="2"/>
      <c r="H658" s="2"/>
      <c r="I658" s="2"/>
      <c r="J658" s="641"/>
      <c r="K658" s="641"/>
      <c r="L658" s="641"/>
      <c r="M658" s="641"/>
      <c r="N658" s="641"/>
      <c r="O658" s="641"/>
      <c r="P658" s="641"/>
      <c r="Q658" s="373"/>
      <c r="R658" s="373"/>
      <c r="S658" s="373"/>
      <c r="T658" s="373"/>
      <c r="U658" s="373"/>
      <c r="V658" s="373"/>
      <c r="W658" s="374"/>
      <c r="X658" s="373"/>
      <c r="Y658" s="374"/>
      <c r="Z658" s="373"/>
      <c r="AA658" s="374"/>
      <c r="AB658" s="373"/>
      <c r="AC658" s="374"/>
      <c r="AD658" s="375"/>
    </row>
    <row r="659" spans="1:30" s="376" customFormat="1" x14ac:dyDescent="0.25">
      <c r="A659" s="2"/>
      <c r="B659" s="2"/>
      <c r="C659" s="2"/>
      <c r="D659" s="2"/>
      <c r="E659" s="2"/>
      <c r="F659" s="2"/>
      <c r="G659" s="2"/>
      <c r="H659" s="2"/>
      <c r="I659" s="2"/>
      <c r="J659" s="641"/>
      <c r="K659" s="641"/>
      <c r="L659" s="641"/>
      <c r="M659" s="641"/>
      <c r="N659" s="641"/>
      <c r="O659" s="641"/>
      <c r="P659" s="641"/>
      <c r="Q659" s="373"/>
      <c r="R659" s="373"/>
      <c r="S659" s="373"/>
      <c r="T659" s="373"/>
      <c r="U659" s="373"/>
      <c r="V659" s="373"/>
      <c r="W659" s="374"/>
      <c r="X659" s="373"/>
      <c r="Y659" s="374"/>
      <c r="Z659" s="373"/>
      <c r="AA659" s="374"/>
      <c r="AB659" s="373"/>
      <c r="AC659" s="374"/>
      <c r="AD659" s="375"/>
    </row>
    <row r="660" spans="1:30" s="376" customFormat="1" x14ac:dyDescent="0.25">
      <c r="A660" s="2"/>
      <c r="B660" s="2"/>
      <c r="C660" s="2"/>
      <c r="D660" s="2"/>
      <c r="E660" s="2"/>
      <c r="F660" s="2"/>
      <c r="G660" s="2"/>
      <c r="H660" s="2"/>
      <c r="I660" s="2"/>
      <c r="J660" s="641"/>
      <c r="K660" s="641"/>
      <c r="L660" s="641"/>
      <c r="M660" s="641"/>
      <c r="N660" s="641"/>
      <c r="O660" s="641"/>
      <c r="P660" s="641"/>
      <c r="Q660" s="373"/>
      <c r="R660" s="373"/>
      <c r="S660" s="373"/>
      <c r="T660" s="373"/>
      <c r="U660" s="373"/>
      <c r="V660" s="373"/>
      <c r="W660" s="374"/>
      <c r="X660" s="373"/>
      <c r="Y660" s="374"/>
      <c r="Z660" s="373"/>
      <c r="AA660" s="374"/>
      <c r="AB660" s="373"/>
      <c r="AC660" s="374"/>
      <c r="AD660" s="375"/>
    </row>
    <row r="661" spans="1:30" s="376" customFormat="1" x14ac:dyDescent="0.25">
      <c r="A661" s="2"/>
      <c r="B661" s="2"/>
      <c r="C661" s="2"/>
      <c r="D661" s="2"/>
      <c r="E661" s="2"/>
      <c r="F661" s="2"/>
      <c r="G661" s="2"/>
      <c r="H661" s="2"/>
      <c r="I661" s="2"/>
      <c r="J661" s="641"/>
      <c r="K661" s="641"/>
      <c r="L661" s="641"/>
      <c r="M661" s="641"/>
      <c r="N661" s="641"/>
      <c r="O661" s="641"/>
      <c r="P661" s="641"/>
      <c r="Q661" s="373"/>
      <c r="R661" s="373"/>
      <c r="S661" s="373"/>
      <c r="T661" s="373"/>
      <c r="U661" s="373"/>
      <c r="V661" s="373"/>
      <c r="W661" s="374"/>
      <c r="X661" s="373"/>
      <c r="Y661" s="374"/>
      <c r="Z661" s="373"/>
      <c r="AA661" s="374"/>
      <c r="AB661" s="373"/>
      <c r="AC661" s="374"/>
      <c r="AD661" s="375"/>
    </row>
    <row r="662" spans="1:30" s="376" customFormat="1" x14ac:dyDescent="0.25">
      <c r="A662" s="2"/>
      <c r="B662" s="2"/>
      <c r="C662" s="2"/>
      <c r="D662" s="2"/>
      <c r="E662" s="2"/>
      <c r="F662" s="2"/>
      <c r="G662" s="2"/>
      <c r="H662" s="2"/>
      <c r="I662" s="2"/>
      <c r="J662" s="641"/>
      <c r="K662" s="641"/>
      <c r="L662" s="641"/>
      <c r="M662" s="641"/>
      <c r="N662" s="641"/>
      <c r="O662" s="641"/>
      <c r="P662" s="641"/>
      <c r="Q662" s="373"/>
      <c r="R662" s="373"/>
      <c r="S662" s="373"/>
      <c r="T662" s="373"/>
      <c r="U662" s="373"/>
      <c r="V662" s="373"/>
      <c r="W662" s="374"/>
      <c r="X662" s="373"/>
      <c r="Y662" s="374"/>
      <c r="Z662" s="373"/>
      <c r="AA662" s="374"/>
      <c r="AB662" s="373"/>
      <c r="AC662" s="374"/>
      <c r="AD662" s="375"/>
    </row>
    <row r="663" spans="1:30" s="376" customFormat="1" x14ac:dyDescent="0.25">
      <c r="A663" s="2"/>
      <c r="B663" s="2"/>
      <c r="C663" s="2"/>
      <c r="D663" s="2"/>
      <c r="E663" s="2"/>
      <c r="F663" s="2"/>
      <c r="G663" s="2"/>
      <c r="H663" s="2"/>
      <c r="I663" s="2"/>
      <c r="J663" s="641"/>
      <c r="K663" s="641"/>
      <c r="L663" s="641"/>
      <c r="M663" s="641"/>
      <c r="N663" s="641"/>
      <c r="O663" s="641"/>
      <c r="P663" s="641"/>
      <c r="Q663" s="373"/>
      <c r="R663" s="373"/>
      <c r="S663" s="373"/>
      <c r="T663" s="373"/>
      <c r="U663" s="373"/>
      <c r="V663" s="373"/>
      <c r="W663" s="374"/>
      <c r="X663" s="373"/>
      <c r="Y663" s="374"/>
      <c r="Z663" s="373"/>
      <c r="AA663" s="374"/>
      <c r="AB663" s="373"/>
      <c r="AC663" s="374"/>
      <c r="AD663" s="375"/>
    </row>
    <row r="664" spans="1:30" s="376" customFormat="1" x14ac:dyDescent="0.25">
      <c r="A664" s="2"/>
      <c r="B664" s="2"/>
      <c r="C664" s="2"/>
      <c r="D664" s="2"/>
      <c r="E664" s="2"/>
      <c r="F664" s="2"/>
      <c r="G664" s="2"/>
      <c r="H664" s="2"/>
      <c r="I664" s="2"/>
      <c r="J664" s="641"/>
      <c r="K664" s="641"/>
      <c r="L664" s="641"/>
      <c r="M664" s="641"/>
      <c r="N664" s="641"/>
      <c r="O664" s="641"/>
      <c r="P664" s="641"/>
      <c r="Q664" s="373"/>
      <c r="R664" s="373"/>
      <c r="S664" s="373"/>
      <c r="T664" s="373"/>
      <c r="U664" s="373"/>
      <c r="V664" s="373"/>
      <c r="W664" s="374"/>
      <c r="X664" s="373"/>
      <c r="Y664" s="374"/>
      <c r="Z664" s="373"/>
      <c r="AA664" s="374"/>
      <c r="AB664" s="373"/>
      <c r="AC664" s="374"/>
      <c r="AD664" s="375"/>
    </row>
    <row r="665" spans="1:30" s="376" customFormat="1" x14ac:dyDescent="0.25">
      <c r="A665" s="2"/>
      <c r="B665" s="2"/>
      <c r="C665" s="2"/>
      <c r="D665" s="2"/>
      <c r="E665" s="2"/>
      <c r="F665" s="2"/>
      <c r="G665" s="2"/>
      <c r="H665" s="2"/>
      <c r="I665" s="2"/>
      <c r="J665" s="641"/>
      <c r="K665" s="641"/>
      <c r="L665" s="641"/>
      <c r="M665" s="641"/>
      <c r="N665" s="641"/>
      <c r="O665" s="641"/>
      <c r="P665" s="641"/>
      <c r="Q665" s="373"/>
      <c r="R665" s="373"/>
      <c r="S665" s="373"/>
      <c r="T665" s="373"/>
      <c r="U665" s="373"/>
      <c r="V665" s="373"/>
      <c r="W665" s="374"/>
      <c r="X665" s="373"/>
      <c r="Y665" s="374"/>
      <c r="Z665" s="373"/>
      <c r="AA665" s="374"/>
      <c r="AB665" s="373"/>
      <c r="AC665" s="374"/>
      <c r="AD665" s="375"/>
    </row>
    <row r="666" spans="1:30" s="376" customFormat="1" x14ac:dyDescent="0.25">
      <c r="A666" s="2"/>
      <c r="B666" s="2"/>
      <c r="C666" s="2"/>
      <c r="D666" s="2"/>
      <c r="E666" s="2"/>
      <c r="F666" s="2"/>
      <c r="G666" s="2"/>
      <c r="H666" s="2"/>
      <c r="I666" s="2"/>
      <c r="J666" s="641"/>
      <c r="K666" s="641"/>
      <c r="L666" s="641"/>
      <c r="M666" s="641"/>
      <c r="N666" s="641"/>
      <c r="O666" s="641"/>
      <c r="P666" s="641"/>
      <c r="Q666" s="373"/>
      <c r="R666" s="373"/>
      <c r="S666" s="373"/>
      <c r="T666" s="373"/>
      <c r="U666" s="373"/>
      <c r="V666" s="373"/>
      <c r="W666" s="374"/>
      <c r="X666" s="373"/>
      <c r="Y666" s="374"/>
      <c r="Z666" s="373"/>
      <c r="AA666" s="374"/>
      <c r="AB666" s="373"/>
      <c r="AC666" s="374"/>
      <c r="AD666" s="375"/>
    </row>
    <row r="667" spans="1:30" s="376" customFormat="1" x14ac:dyDescent="0.25">
      <c r="A667" s="2"/>
      <c r="B667" s="2"/>
      <c r="C667" s="2"/>
      <c r="D667" s="2"/>
      <c r="E667" s="2"/>
      <c r="F667" s="2"/>
      <c r="G667" s="2"/>
      <c r="H667" s="2"/>
      <c r="I667" s="2"/>
      <c r="J667" s="641"/>
      <c r="K667" s="641"/>
      <c r="L667" s="641"/>
      <c r="M667" s="641"/>
      <c r="N667" s="641"/>
      <c r="O667" s="641"/>
      <c r="P667" s="641"/>
      <c r="Q667" s="373"/>
      <c r="R667" s="373"/>
      <c r="S667" s="373"/>
      <c r="T667" s="373"/>
      <c r="U667" s="373"/>
      <c r="V667" s="373"/>
      <c r="W667" s="374"/>
      <c r="X667" s="373"/>
      <c r="Y667" s="374"/>
      <c r="Z667" s="373"/>
      <c r="AA667" s="374"/>
      <c r="AB667" s="373"/>
      <c r="AC667" s="374"/>
      <c r="AD667" s="375"/>
    </row>
    <row r="668" spans="1:30" s="376" customFormat="1" x14ac:dyDescent="0.25">
      <c r="A668" s="2"/>
      <c r="B668" s="2"/>
      <c r="C668" s="2"/>
      <c r="D668" s="2"/>
      <c r="E668" s="2"/>
      <c r="F668" s="2"/>
      <c r="G668" s="2"/>
      <c r="H668" s="2"/>
      <c r="I668" s="2"/>
      <c r="J668" s="641"/>
      <c r="K668" s="641"/>
      <c r="L668" s="641"/>
      <c r="M668" s="641"/>
      <c r="N668" s="641"/>
      <c r="O668" s="641"/>
      <c r="P668" s="641"/>
      <c r="Q668" s="373"/>
      <c r="R668" s="373"/>
      <c r="S668" s="373"/>
      <c r="T668" s="373"/>
      <c r="U668" s="373"/>
      <c r="V668" s="373"/>
      <c r="W668" s="374"/>
      <c r="X668" s="373"/>
      <c r="Y668" s="374"/>
      <c r="Z668" s="373"/>
      <c r="AA668" s="374"/>
      <c r="AB668" s="373"/>
      <c r="AC668" s="374"/>
      <c r="AD668" s="375"/>
    </row>
    <row r="669" spans="1:30" s="376" customFormat="1" x14ac:dyDescent="0.25">
      <c r="A669" s="2"/>
      <c r="B669" s="2"/>
      <c r="C669" s="2"/>
      <c r="D669" s="2"/>
      <c r="E669" s="2"/>
      <c r="F669" s="2"/>
      <c r="G669" s="2"/>
      <c r="H669" s="2"/>
      <c r="I669" s="2"/>
      <c r="J669" s="641"/>
      <c r="K669" s="641"/>
      <c r="L669" s="641"/>
      <c r="M669" s="641"/>
      <c r="N669" s="641"/>
      <c r="O669" s="641"/>
      <c r="P669" s="641"/>
      <c r="Q669" s="373"/>
      <c r="R669" s="373"/>
      <c r="S669" s="373"/>
      <c r="T669" s="373"/>
      <c r="U669" s="373"/>
      <c r="V669" s="373"/>
      <c r="W669" s="374"/>
      <c r="X669" s="373"/>
      <c r="Y669" s="374"/>
      <c r="Z669" s="373"/>
      <c r="AA669" s="374"/>
      <c r="AB669" s="373"/>
      <c r="AC669" s="374"/>
      <c r="AD669" s="375"/>
    </row>
    <row r="670" spans="1:30" s="376" customFormat="1" x14ac:dyDescent="0.25">
      <c r="A670" s="2"/>
      <c r="B670" s="2"/>
      <c r="C670" s="2"/>
      <c r="D670" s="2"/>
      <c r="E670" s="2"/>
      <c r="F670" s="2"/>
      <c r="G670" s="2"/>
      <c r="H670" s="2"/>
      <c r="I670" s="2"/>
      <c r="J670" s="641"/>
      <c r="K670" s="641"/>
      <c r="L670" s="641"/>
      <c r="M670" s="641"/>
      <c r="N670" s="641"/>
      <c r="O670" s="641"/>
      <c r="P670" s="641"/>
      <c r="Q670" s="373"/>
      <c r="R670" s="373"/>
      <c r="S670" s="373"/>
      <c r="T670" s="373"/>
      <c r="U670" s="373"/>
      <c r="V670" s="373"/>
      <c r="W670" s="374"/>
      <c r="X670" s="373"/>
      <c r="Y670" s="374"/>
      <c r="Z670" s="373"/>
      <c r="AA670" s="374"/>
      <c r="AB670" s="373"/>
      <c r="AC670" s="374"/>
      <c r="AD670" s="375"/>
    </row>
    <row r="671" spans="1:30" s="376" customFormat="1" x14ac:dyDescent="0.25">
      <c r="A671" s="2"/>
      <c r="B671" s="2"/>
      <c r="C671" s="2"/>
      <c r="D671" s="2"/>
      <c r="E671" s="2"/>
      <c r="F671" s="2"/>
      <c r="G671" s="2"/>
      <c r="H671" s="2"/>
      <c r="I671" s="2"/>
      <c r="J671" s="641"/>
      <c r="K671" s="641"/>
      <c r="L671" s="641"/>
      <c r="M671" s="641"/>
      <c r="N671" s="641"/>
      <c r="O671" s="641"/>
      <c r="P671" s="641"/>
      <c r="Q671" s="373"/>
      <c r="R671" s="373"/>
      <c r="S671" s="373"/>
      <c r="T671" s="373"/>
      <c r="U671" s="373"/>
      <c r="V671" s="373"/>
      <c r="W671" s="374"/>
      <c r="X671" s="373"/>
      <c r="Y671" s="374"/>
      <c r="Z671" s="373"/>
      <c r="AA671" s="374"/>
      <c r="AB671" s="373"/>
      <c r="AC671" s="374"/>
      <c r="AD671" s="375"/>
    </row>
    <row r="672" spans="1:30" s="376" customFormat="1" x14ac:dyDescent="0.25">
      <c r="A672" s="2"/>
      <c r="B672" s="2"/>
      <c r="C672" s="2"/>
      <c r="D672" s="2"/>
      <c r="E672" s="2"/>
      <c r="F672" s="2"/>
      <c r="G672" s="2"/>
      <c r="H672" s="2"/>
      <c r="I672" s="2"/>
      <c r="J672" s="641"/>
      <c r="K672" s="641"/>
      <c r="L672" s="641"/>
      <c r="M672" s="641"/>
      <c r="N672" s="641"/>
      <c r="O672" s="641"/>
      <c r="P672" s="641"/>
      <c r="Q672" s="373"/>
      <c r="R672" s="373"/>
      <c r="S672" s="373"/>
      <c r="T672" s="373"/>
      <c r="U672" s="373"/>
      <c r="V672" s="373"/>
      <c r="W672" s="374"/>
      <c r="X672" s="373"/>
      <c r="Y672" s="374"/>
      <c r="Z672" s="373"/>
      <c r="AA672" s="374"/>
      <c r="AB672" s="373"/>
      <c r="AC672" s="374"/>
      <c r="AD672" s="375"/>
    </row>
    <row r="673" spans="1:30" s="376" customFormat="1" x14ac:dyDescent="0.25">
      <c r="A673" s="2"/>
      <c r="B673" s="2"/>
      <c r="C673" s="2"/>
      <c r="D673" s="2"/>
      <c r="E673" s="2"/>
      <c r="F673" s="2"/>
      <c r="G673" s="2"/>
      <c r="H673" s="2"/>
      <c r="I673" s="2"/>
      <c r="J673" s="641"/>
      <c r="K673" s="641"/>
      <c r="L673" s="641"/>
      <c r="M673" s="641"/>
      <c r="N673" s="641"/>
      <c r="O673" s="641"/>
      <c r="P673" s="641"/>
      <c r="Q673" s="373"/>
      <c r="R673" s="373"/>
      <c r="S673" s="373"/>
      <c r="T673" s="373"/>
      <c r="U673" s="373"/>
      <c r="V673" s="373"/>
      <c r="W673" s="374"/>
      <c r="X673" s="373"/>
      <c r="Y673" s="374"/>
      <c r="Z673" s="373"/>
      <c r="AA673" s="374"/>
      <c r="AB673" s="373"/>
      <c r="AC673" s="374"/>
      <c r="AD673" s="375"/>
    </row>
    <row r="674" spans="1:30" s="376" customFormat="1" x14ac:dyDescent="0.25">
      <c r="A674" s="2"/>
      <c r="B674" s="2"/>
      <c r="C674" s="2"/>
      <c r="D674" s="2"/>
      <c r="E674" s="2"/>
      <c r="F674" s="2"/>
      <c r="G674" s="2"/>
      <c r="H674" s="2"/>
      <c r="I674" s="2"/>
      <c r="J674" s="641"/>
      <c r="K674" s="641"/>
      <c r="L674" s="641"/>
      <c r="M674" s="641"/>
      <c r="N674" s="641"/>
      <c r="O674" s="641"/>
      <c r="P674" s="641"/>
      <c r="Q674" s="373"/>
      <c r="R674" s="373"/>
      <c r="S674" s="373"/>
      <c r="T674" s="373"/>
      <c r="U674" s="373"/>
      <c r="V674" s="373"/>
      <c r="W674" s="374"/>
      <c r="X674" s="373"/>
      <c r="Y674" s="374"/>
      <c r="Z674" s="373"/>
      <c r="AA674" s="374"/>
      <c r="AB674" s="373"/>
      <c r="AC674" s="374"/>
      <c r="AD674" s="375"/>
    </row>
    <row r="675" spans="1:30" s="376" customFormat="1" x14ac:dyDescent="0.25">
      <c r="A675" s="2"/>
      <c r="B675" s="2"/>
      <c r="C675" s="2"/>
      <c r="D675" s="2"/>
      <c r="E675" s="2"/>
      <c r="F675" s="2"/>
      <c r="G675" s="2"/>
      <c r="H675" s="2"/>
      <c r="I675" s="2"/>
      <c r="J675" s="641"/>
      <c r="K675" s="641"/>
      <c r="L675" s="641"/>
      <c r="M675" s="641"/>
      <c r="N675" s="641"/>
      <c r="O675" s="641"/>
      <c r="P675" s="641"/>
      <c r="Q675" s="373"/>
      <c r="R675" s="373"/>
      <c r="S675" s="373"/>
      <c r="T675" s="373"/>
      <c r="U675" s="373"/>
      <c r="V675" s="373"/>
      <c r="W675" s="374"/>
      <c r="X675" s="373"/>
      <c r="Y675" s="374"/>
      <c r="Z675" s="373"/>
      <c r="AA675" s="374"/>
      <c r="AB675" s="373"/>
      <c r="AC675" s="374"/>
      <c r="AD675" s="375"/>
    </row>
    <row r="676" spans="1:30" s="376" customFormat="1" x14ac:dyDescent="0.25">
      <c r="A676" s="2"/>
      <c r="B676" s="2"/>
      <c r="C676" s="2"/>
      <c r="D676" s="2"/>
      <c r="E676" s="2"/>
      <c r="F676" s="2"/>
      <c r="G676" s="2"/>
      <c r="H676" s="2"/>
      <c r="I676" s="2"/>
      <c r="J676" s="641"/>
      <c r="K676" s="641"/>
      <c r="L676" s="641"/>
      <c r="M676" s="641"/>
      <c r="N676" s="641"/>
      <c r="O676" s="641"/>
      <c r="P676" s="641"/>
      <c r="Q676" s="373"/>
      <c r="R676" s="373"/>
      <c r="S676" s="373"/>
      <c r="T676" s="373"/>
      <c r="U676" s="373"/>
      <c r="V676" s="373"/>
      <c r="W676" s="374"/>
      <c r="X676" s="373"/>
      <c r="Y676" s="374"/>
      <c r="Z676" s="373"/>
      <c r="AA676" s="374"/>
      <c r="AB676" s="373"/>
      <c r="AC676" s="374"/>
      <c r="AD676" s="375"/>
    </row>
    <row r="677" spans="1:30" s="376" customFormat="1" x14ac:dyDescent="0.25">
      <c r="A677" s="2"/>
      <c r="B677" s="2"/>
      <c r="C677" s="2"/>
      <c r="D677" s="2"/>
      <c r="E677" s="2"/>
      <c r="F677" s="2"/>
      <c r="G677" s="2"/>
      <c r="H677" s="2"/>
      <c r="I677" s="2"/>
      <c r="J677" s="641"/>
      <c r="K677" s="641"/>
      <c r="L677" s="641"/>
      <c r="M677" s="641"/>
      <c r="N677" s="641"/>
      <c r="O677" s="641"/>
      <c r="P677" s="641"/>
      <c r="Q677" s="373"/>
      <c r="R677" s="373"/>
      <c r="S677" s="373"/>
      <c r="T677" s="373"/>
      <c r="U677" s="373"/>
      <c r="V677" s="373"/>
      <c r="W677" s="374"/>
      <c r="X677" s="373"/>
      <c r="Y677" s="374"/>
      <c r="Z677" s="373"/>
      <c r="AA677" s="374"/>
      <c r="AB677" s="373"/>
      <c r="AC677" s="374"/>
      <c r="AD677" s="375"/>
    </row>
  </sheetData>
  <mergeCells count="7">
    <mergeCell ref="AB2:AC2"/>
    <mergeCell ref="J2:P2"/>
    <mergeCell ref="Q2:R2"/>
    <mergeCell ref="S2:T2"/>
    <mergeCell ref="V2:W2"/>
    <mergeCell ref="X2:Y2"/>
    <mergeCell ref="Z2:AA2"/>
  </mergeCells>
  <conditionalFormatting sqref="U4:U104 U106:U112">
    <cfRule type="cellIs" dxfId="18" priority="1" operator="between">
      <formula>0.8</formula>
      <formula>"MAS"</formula>
    </cfRule>
    <cfRule type="cellIs" dxfId="17" priority="2" operator="between">
      <formula>0.7</formula>
      <formula>0.79</formula>
    </cfRule>
    <cfRule type="cellIs" dxfId="16" priority="3" operator="between">
      <formula>0.6</formula>
      <formula>0.69</formula>
    </cfRule>
    <cfRule type="cellIs" dxfId="15" priority="4" operator="between">
      <formula>0.6</formula>
      <formula>0.69</formula>
    </cfRule>
    <cfRule type="cellIs" dxfId="14" priority="5" operator="between">
      <formula>0.4</formula>
      <formula>0.59</formula>
    </cfRule>
    <cfRule type="cellIs" dxfId="13" priority="6" operator="between">
      <formula>0</formula>
      <formula>0.39</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677"/>
  <sheetViews>
    <sheetView workbookViewId="0">
      <pane xSplit="4" topLeftCell="AM1" activePane="topRight" state="frozen"/>
      <selection activeCell="A7" sqref="A7"/>
      <selection pane="topRight" activeCell="AM6" sqref="AM6"/>
    </sheetView>
  </sheetViews>
  <sheetFormatPr baseColWidth="10" defaultColWidth="11.42578125" defaultRowHeight="29.25" customHeight="1"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21" style="2" customWidth="1"/>
    <col min="7" max="7" width="15.85546875" style="2" customWidth="1"/>
    <col min="8" max="8" width="13.28515625" style="2" customWidth="1"/>
    <col min="9" max="9" width="21.140625" style="2" customWidth="1"/>
    <col min="10" max="10" width="16.85546875" style="641" customWidth="1"/>
    <col min="11" max="11" width="18.7109375" style="641" customWidth="1"/>
    <col min="12" max="12" width="16.42578125" style="641" customWidth="1"/>
    <col min="13" max="13" width="15.140625" style="641" customWidth="1"/>
    <col min="14" max="14" width="14.140625" style="641" customWidth="1"/>
    <col min="15" max="16" width="13.7109375" style="641" customWidth="1"/>
    <col min="17" max="17" width="16" style="2" customWidth="1"/>
    <col min="18" max="18" width="17.85546875" style="92" customWidth="1"/>
    <col min="19" max="19" width="21.28515625" style="92" customWidth="1"/>
    <col min="20" max="20" width="22.140625" style="92" customWidth="1"/>
    <col min="21" max="21" width="19.140625" style="92" customWidth="1"/>
    <col min="22" max="22" width="18.42578125" style="92" customWidth="1"/>
    <col min="23" max="23" width="14" style="92" customWidth="1"/>
    <col min="24" max="24" width="19.85546875" style="93" customWidth="1"/>
    <col min="25" max="25" width="12" style="92" customWidth="1"/>
    <col min="26" max="26" width="19.28515625" style="93" customWidth="1"/>
    <col min="27" max="27" width="13.85546875" style="92" customWidth="1"/>
    <col min="28" max="28" width="14.7109375" style="93" customWidth="1"/>
    <col min="29" max="29" width="10.42578125" style="92" customWidth="1"/>
    <col min="30" max="30" width="21.140625" style="93" customWidth="1"/>
    <col min="31" max="31" width="100" style="754" customWidth="1"/>
    <col min="32" max="32" width="48" style="176" customWidth="1"/>
    <col min="33" max="33" width="117.140625" style="176" customWidth="1"/>
    <col min="34" max="34" width="62.28515625" style="176" customWidth="1"/>
    <col min="35" max="35" width="51" style="176" customWidth="1"/>
    <col min="36" max="36" width="69.42578125" style="176" customWidth="1"/>
    <col min="37" max="37" width="45.7109375" style="176" customWidth="1"/>
    <col min="38" max="38" width="44" style="176" customWidth="1"/>
    <col min="39" max="39" width="86.7109375" style="176" customWidth="1"/>
    <col min="40" max="40" width="50.85546875" style="176" customWidth="1"/>
    <col min="41" max="41" width="49.140625" style="176" customWidth="1"/>
    <col min="42" max="16384" width="11.42578125" style="176"/>
  </cols>
  <sheetData>
    <row r="1" spans="1:41" ht="29.25" customHeight="1" x14ac:dyDescent="0.25">
      <c r="A1" s="1341" t="s">
        <v>1468</v>
      </c>
      <c r="B1" s="1342"/>
      <c r="C1" s="1342"/>
      <c r="D1" s="1342"/>
      <c r="E1" s="1342"/>
      <c r="F1" s="1342"/>
      <c r="G1" s="1342"/>
      <c r="H1" s="1342"/>
      <c r="I1" s="1342"/>
      <c r="J1" s="1342"/>
      <c r="K1" s="1342"/>
      <c r="L1" s="1342"/>
      <c r="M1" s="1342"/>
      <c r="N1" s="1342"/>
      <c r="O1" s="1342"/>
      <c r="P1" s="1342"/>
      <c r="Q1" s="1342"/>
      <c r="R1" s="1342"/>
      <c r="S1" s="1342"/>
      <c r="T1" s="1342"/>
      <c r="U1" s="1342"/>
      <c r="V1" s="1342"/>
      <c r="W1" s="1342"/>
      <c r="X1" s="1342"/>
      <c r="Y1" s="1342"/>
      <c r="Z1" s="1342"/>
      <c r="AA1" s="1342"/>
      <c r="AB1" s="1342"/>
      <c r="AC1" s="1342"/>
      <c r="AD1" s="1342"/>
      <c r="AE1" s="1342"/>
      <c r="AF1" s="1342"/>
      <c r="AG1" s="1342"/>
      <c r="AH1" s="1342"/>
      <c r="AI1" s="1342"/>
      <c r="AJ1" s="1342"/>
      <c r="AK1" s="1342"/>
      <c r="AL1" s="1342"/>
      <c r="AM1" s="1342"/>
      <c r="AN1" s="1342"/>
      <c r="AO1" s="1342"/>
    </row>
    <row r="2" spans="1:41" ht="29.25" customHeight="1" x14ac:dyDescent="0.25">
      <c r="A2" s="763" t="s">
        <v>0</v>
      </c>
      <c r="B2" s="763" t="s">
        <v>1</v>
      </c>
      <c r="C2" s="763" t="s">
        <v>2</v>
      </c>
      <c r="D2" s="763" t="s">
        <v>12</v>
      </c>
      <c r="E2" s="763" t="s">
        <v>1469</v>
      </c>
      <c r="F2" s="758" t="s">
        <v>4</v>
      </c>
      <c r="G2" s="758" t="s">
        <v>5</v>
      </c>
      <c r="H2" s="758" t="s">
        <v>6</v>
      </c>
      <c r="I2" s="758" t="s">
        <v>7</v>
      </c>
      <c r="J2" s="1336" t="s">
        <v>1470</v>
      </c>
      <c r="K2" s="1337"/>
      <c r="L2" s="1337"/>
      <c r="M2" s="1337"/>
      <c r="N2" s="1337"/>
      <c r="O2" s="1337"/>
      <c r="P2" s="1338"/>
      <c r="Q2" s="644" t="s">
        <v>5</v>
      </c>
      <c r="R2" s="1339" t="s">
        <v>2239</v>
      </c>
      <c r="S2" s="1340"/>
      <c r="T2" s="1339" t="s">
        <v>2240</v>
      </c>
      <c r="U2" s="1340"/>
      <c r="V2" s="444" t="s">
        <v>281</v>
      </c>
      <c r="W2" s="1334" t="s">
        <v>703</v>
      </c>
      <c r="X2" s="1335"/>
      <c r="Y2" s="1334" t="s">
        <v>704</v>
      </c>
      <c r="Z2" s="1335"/>
      <c r="AA2" s="1334" t="s">
        <v>705</v>
      </c>
      <c r="AB2" s="1335"/>
      <c r="AC2" s="1334" t="s">
        <v>706</v>
      </c>
      <c r="AD2" s="1335"/>
      <c r="AE2" s="445" t="s">
        <v>2241</v>
      </c>
      <c r="AF2" s="446" t="s">
        <v>1474</v>
      </c>
      <c r="AG2" s="445" t="s">
        <v>2242</v>
      </c>
      <c r="AH2" s="446" t="s">
        <v>1474</v>
      </c>
      <c r="AI2" s="446" t="s">
        <v>1476</v>
      </c>
      <c r="AJ2" s="445" t="s">
        <v>2243</v>
      </c>
      <c r="AK2" s="446" t="s">
        <v>1474</v>
      </c>
      <c r="AL2" s="446" t="s">
        <v>1476</v>
      </c>
      <c r="AM2" s="445" t="s">
        <v>2244</v>
      </c>
      <c r="AN2" s="446" t="s">
        <v>1474</v>
      </c>
      <c r="AO2" s="446" t="s">
        <v>1476</v>
      </c>
    </row>
    <row r="3" spans="1:41" ht="29.25" customHeight="1" x14ac:dyDescent="0.25">
      <c r="A3" s="763"/>
      <c r="B3" s="763"/>
      <c r="C3" s="763"/>
      <c r="D3" s="763"/>
      <c r="E3" s="763"/>
      <c r="F3" s="757"/>
      <c r="G3" s="757"/>
      <c r="H3" s="757"/>
      <c r="I3" s="757"/>
      <c r="J3" s="447" t="s">
        <v>1479</v>
      </c>
      <c r="K3" s="447" t="s">
        <v>1480</v>
      </c>
      <c r="L3" s="447" t="s">
        <v>1481</v>
      </c>
      <c r="M3" s="447" t="s">
        <v>1482</v>
      </c>
      <c r="N3" s="447" t="s">
        <v>1483</v>
      </c>
      <c r="O3" s="447" t="s">
        <v>1484</v>
      </c>
      <c r="P3" s="447" t="s">
        <v>1485</v>
      </c>
      <c r="Q3" s="763"/>
      <c r="R3" s="763" t="s">
        <v>707</v>
      </c>
      <c r="S3" s="395" t="s">
        <v>700</v>
      </c>
      <c r="T3" s="763" t="s">
        <v>707</v>
      </c>
      <c r="U3" s="395" t="s">
        <v>700</v>
      </c>
      <c r="V3" s="448"/>
      <c r="W3" s="763" t="s">
        <v>701</v>
      </c>
      <c r="X3" s="395" t="s">
        <v>702</v>
      </c>
      <c r="Y3" s="763" t="s">
        <v>701</v>
      </c>
      <c r="Z3" s="395" t="s">
        <v>702</v>
      </c>
      <c r="AA3" s="763" t="s">
        <v>701</v>
      </c>
      <c r="AB3" s="395" t="s">
        <v>702</v>
      </c>
      <c r="AC3" s="763" t="s">
        <v>701</v>
      </c>
      <c r="AD3" s="395" t="s">
        <v>702</v>
      </c>
      <c r="AE3" s="449"/>
      <c r="AF3" s="450"/>
      <c r="AG3" s="450"/>
      <c r="AH3" s="451"/>
      <c r="AI3" s="373"/>
      <c r="AJ3" s="353"/>
      <c r="AK3" s="353"/>
      <c r="AL3" s="353"/>
      <c r="AM3" s="353"/>
      <c r="AN3" s="353"/>
      <c r="AO3" s="353"/>
    </row>
    <row r="4" spans="1:41" ht="29.25" customHeight="1" x14ac:dyDescent="0.25">
      <c r="A4" s="452" t="s">
        <v>13</v>
      </c>
      <c r="B4" s="764" t="s">
        <v>14</v>
      </c>
      <c r="C4" s="764" t="s">
        <v>15</v>
      </c>
      <c r="D4" s="755">
        <v>1</v>
      </c>
      <c r="E4" s="645" t="s">
        <v>1486</v>
      </c>
      <c r="F4" s="755" t="s">
        <v>1487</v>
      </c>
      <c r="G4" s="755" t="s">
        <v>1103</v>
      </c>
      <c r="H4" s="755" t="s">
        <v>19</v>
      </c>
      <c r="I4" s="755" t="s">
        <v>1488</v>
      </c>
      <c r="J4" s="454"/>
      <c r="K4" s="455"/>
      <c r="L4" s="455"/>
      <c r="M4" s="455"/>
      <c r="N4" s="456"/>
      <c r="O4" s="455"/>
      <c r="P4" s="455"/>
      <c r="Q4" s="72">
        <v>1</v>
      </c>
      <c r="R4" s="765">
        <v>100</v>
      </c>
      <c r="S4" s="765">
        <v>100</v>
      </c>
      <c r="T4" s="457"/>
      <c r="U4" s="458"/>
      <c r="V4" s="459">
        <f>(S4/R4)*1</f>
        <v>1</v>
      </c>
      <c r="W4" s="765"/>
      <c r="X4" s="458"/>
      <c r="Y4" s="460"/>
      <c r="Z4" s="458"/>
      <c r="AA4" s="460"/>
      <c r="AB4" s="458"/>
      <c r="AC4" s="460"/>
      <c r="AD4" s="458"/>
      <c r="AE4" s="461" t="s">
        <v>2245</v>
      </c>
      <c r="AF4" s="462" t="s">
        <v>2217</v>
      </c>
      <c r="AG4" s="463" t="s">
        <v>2378</v>
      </c>
      <c r="AH4" s="353" t="s">
        <v>1496</v>
      </c>
      <c r="AI4" s="464"/>
      <c r="AJ4" s="761" t="s">
        <v>2527</v>
      </c>
      <c r="AK4" s="761" t="s">
        <v>2528</v>
      </c>
      <c r="AL4" s="353"/>
      <c r="AM4" s="761"/>
      <c r="AN4" s="353"/>
      <c r="AO4" s="353"/>
    </row>
    <row r="5" spans="1:41" ht="29.25" customHeight="1" x14ac:dyDescent="0.25">
      <c r="A5" s="452"/>
      <c r="B5" s="764"/>
      <c r="C5" s="764"/>
      <c r="D5" s="755">
        <v>2</v>
      </c>
      <c r="E5" s="755" t="s">
        <v>21</v>
      </c>
      <c r="F5" s="755" t="s">
        <v>22</v>
      </c>
      <c r="G5" s="755" t="s">
        <v>23</v>
      </c>
      <c r="H5" s="755" t="s">
        <v>24</v>
      </c>
      <c r="I5" s="755" t="s">
        <v>1497</v>
      </c>
      <c r="J5" s="466" t="s">
        <v>1498</v>
      </c>
      <c r="K5" s="466" t="s">
        <v>1499</v>
      </c>
      <c r="L5" s="466" t="s">
        <v>1500</v>
      </c>
      <c r="M5" s="353">
        <v>28.4</v>
      </c>
      <c r="N5" s="466" t="s">
        <v>1501</v>
      </c>
      <c r="O5" s="466" t="s">
        <v>1498</v>
      </c>
      <c r="P5" s="353">
        <v>6</v>
      </c>
      <c r="Q5" s="117">
        <v>1</v>
      </c>
      <c r="R5" s="765">
        <v>3</v>
      </c>
      <c r="S5" s="467">
        <v>22</v>
      </c>
      <c r="T5" s="672" t="s">
        <v>2664</v>
      </c>
      <c r="U5" s="673" t="s">
        <v>2665</v>
      </c>
      <c r="V5" s="469">
        <f>(S5/R5)*1</f>
        <v>7.333333333333333</v>
      </c>
      <c r="W5" s="765">
        <v>2</v>
      </c>
      <c r="X5" s="647">
        <v>90320000</v>
      </c>
      <c r="Y5" s="460" t="s">
        <v>2379</v>
      </c>
      <c r="Z5" s="458" t="s">
        <v>2380</v>
      </c>
      <c r="AA5" s="460">
        <v>3</v>
      </c>
      <c r="AB5" s="458">
        <v>17959231</v>
      </c>
      <c r="AC5" s="460">
        <v>2</v>
      </c>
      <c r="AD5" s="458">
        <v>125000000</v>
      </c>
      <c r="AE5" s="461" t="s">
        <v>2246</v>
      </c>
      <c r="AF5" s="461" t="s">
        <v>2247</v>
      </c>
      <c r="AG5" s="460" t="s">
        <v>2381</v>
      </c>
      <c r="AH5" s="761" t="s">
        <v>2382</v>
      </c>
      <c r="AI5" s="464"/>
      <c r="AJ5" s="761" t="s">
        <v>2529</v>
      </c>
      <c r="AK5" s="761" t="s">
        <v>2468</v>
      </c>
      <c r="AL5" s="353"/>
      <c r="AM5" s="761" t="s">
        <v>2666</v>
      </c>
      <c r="AN5" s="761" t="s">
        <v>2667</v>
      </c>
      <c r="AO5" s="353"/>
    </row>
    <row r="6" spans="1:41" ht="29.25" customHeight="1" x14ac:dyDescent="0.25">
      <c r="A6" s="452"/>
      <c r="B6" s="764"/>
      <c r="C6" s="764"/>
      <c r="D6" s="471">
        <v>3</v>
      </c>
      <c r="E6" s="755" t="s">
        <v>1105</v>
      </c>
      <c r="F6" s="764" t="s">
        <v>27</v>
      </c>
      <c r="G6" s="764" t="s">
        <v>28</v>
      </c>
      <c r="H6" s="764" t="s">
        <v>1106</v>
      </c>
      <c r="I6" s="764" t="s">
        <v>1509</v>
      </c>
      <c r="J6" s="456"/>
      <c r="K6" s="456"/>
      <c r="L6" s="456"/>
      <c r="M6" s="456"/>
      <c r="N6" s="456"/>
      <c r="O6" s="456"/>
      <c r="P6" s="456"/>
      <c r="Q6" s="753">
        <v>10</v>
      </c>
      <c r="R6" s="472">
        <v>1</v>
      </c>
      <c r="S6" s="472">
        <v>3</v>
      </c>
      <c r="T6" s="649" t="s">
        <v>2469</v>
      </c>
      <c r="U6" s="649" t="s">
        <v>2470</v>
      </c>
      <c r="V6" s="469">
        <v>1</v>
      </c>
      <c r="W6" s="765">
        <v>2</v>
      </c>
      <c r="X6" s="648">
        <v>1000000</v>
      </c>
      <c r="Y6" s="460"/>
      <c r="Z6" s="458"/>
      <c r="AA6" s="460">
        <v>1</v>
      </c>
      <c r="AB6" s="458">
        <v>4000000</v>
      </c>
      <c r="AC6" s="460"/>
      <c r="AD6" s="458"/>
      <c r="AE6" s="461" t="s">
        <v>2248</v>
      </c>
      <c r="AF6" s="461" t="s">
        <v>2249</v>
      </c>
      <c r="AG6" s="460" t="s">
        <v>2383</v>
      </c>
      <c r="AH6" s="353" t="s">
        <v>1504</v>
      </c>
      <c r="AI6" s="464"/>
      <c r="AJ6" s="761" t="s">
        <v>2471</v>
      </c>
      <c r="AK6" s="761" t="s">
        <v>2530</v>
      </c>
      <c r="AL6" s="353"/>
      <c r="AM6" s="761" t="s">
        <v>2668</v>
      </c>
      <c r="AN6" s="761" t="s">
        <v>2669</v>
      </c>
      <c r="AO6" s="353"/>
    </row>
    <row r="7" spans="1:41" ht="29.25" customHeight="1" x14ac:dyDescent="0.25">
      <c r="A7" s="452"/>
      <c r="B7" s="764"/>
      <c r="C7" s="764"/>
      <c r="D7" s="755">
        <v>4</v>
      </c>
      <c r="E7" s="764" t="s">
        <v>1109</v>
      </c>
      <c r="F7" s="764" t="s">
        <v>32</v>
      </c>
      <c r="G7" s="764" t="s">
        <v>33</v>
      </c>
      <c r="H7" s="764" t="s">
        <v>34</v>
      </c>
      <c r="I7" s="764" t="s">
        <v>1515</v>
      </c>
      <c r="J7" s="456" t="s">
        <v>1371</v>
      </c>
      <c r="K7" s="456" t="s">
        <v>1371</v>
      </c>
      <c r="L7" s="456" t="s">
        <v>1371</v>
      </c>
      <c r="M7" s="456" t="s">
        <v>1371</v>
      </c>
      <c r="N7" s="456" t="s">
        <v>1371</v>
      </c>
      <c r="O7" s="456" t="s">
        <v>1371</v>
      </c>
      <c r="P7" s="456" t="s">
        <v>1371</v>
      </c>
      <c r="Q7" s="753">
        <v>10</v>
      </c>
      <c r="R7" s="760">
        <v>1</v>
      </c>
      <c r="S7" s="760">
        <v>2</v>
      </c>
      <c r="T7" s="649" t="s">
        <v>2384</v>
      </c>
      <c r="U7" s="649" t="s">
        <v>2385</v>
      </c>
      <c r="V7" s="469">
        <v>1</v>
      </c>
      <c r="W7" s="460">
        <v>1</v>
      </c>
      <c r="X7" s="458">
        <v>750000</v>
      </c>
      <c r="Y7" s="460">
        <v>1</v>
      </c>
      <c r="Z7" s="648">
        <v>1500000</v>
      </c>
      <c r="AA7" s="460"/>
      <c r="AB7" s="458"/>
      <c r="AC7" s="460"/>
      <c r="AD7" s="458"/>
      <c r="AE7" s="461" t="s">
        <v>2250</v>
      </c>
      <c r="AF7" s="461" t="s">
        <v>1504</v>
      </c>
      <c r="AG7" s="460" t="s">
        <v>2386</v>
      </c>
      <c r="AH7" s="761" t="s">
        <v>1504</v>
      </c>
      <c r="AI7" s="476"/>
      <c r="AJ7" s="353"/>
      <c r="AK7" s="353"/>
      <c r="AL7" s="353"/>
      <c r="AM7" s="761"/>
      <c r="AN7" s="353"/>
      <c r="AO7" s="353"/>
    </row>
    <row r="8" spans="1:41" ht="29.25" customHeight="1" x14ac:dyDescent="0.25">
      <c r="A8" s="452"/>
      <c r="B8" s="764"/>
      <c r="C8" s="764"/>
      <c r="D8" s="755">
        <v>5</v>
      </c>
      <c r="E8" s="764" t="s">
        <v>36</v>
      </c>
      <c r="F8" s="764" t="s">
        <v>37</v>
      </c>
      <c r="G8" s="764" t="s">
        <v>38</v>
      </c>
      <c r="H8" s="764" t="s">
        <v>1111</v>
      </c>
      <c r="I8" s="764" t="s">
        <v>1112</v>
      </c>
      <c r="J8" s="456" t="s">
        <v>1371</v>
      </c>
      <c r="K8" s="456" t="s">
        <v>1371</v>
      </c>
      <c r="L8" s="456" t="s">
        <v>1371</v>
      </c>
      <c r="M8" s="456" t="s">
        <v>1371</v>
      </c>
      <c r="N8" s="456" t="s">
        <v>1371</v>
      </c>
      <c r="O8" s="456" t="s">
        <v>1371</v>
      </c>
      <c r="P8" s="456" t="s">
        <v>1371</v>
      </c>
      <c r="Q8" s="753">
        <v>5</v>
      </c>
      <c r="R8" s="472">
        <v>1</v>
      </c>
      <c r="S8" s="472">
        <v>2</v>
      </c>
      <c r="T8" s="648">
        <v>4000000</v>
      </c>
      <c r="U8" s="648">
        <v>1000000</v>
      </c>
      <c r="V8" s="469">
        <f t="shared" ref="V8:V19" si="0">(S8/R8)*1</f>
        <v>2</v>
      </c>
      <c r="W8" s="765" t="s">
        <v>2251</v>
      </c>
      <c r="X8" s="649" t="s">
        <v>2252</v>
      </c>
      <c r="Y8" s="460"/>
      <c r="Z8" s="458"/>
      <c r="AA8" s="460"/>
      <c r="AB8" s="458"/>
      <c r="AC8" s="460"/>
      <c r="AD8" s="458"/>
      <c r="AE8" s="461" t="s">
        <v>2670</v>
      </c>
      <c r="AF8" s="475" t="s">
        <v>1504</v>
      </c>
      <c r="AG8" s="460" t="s">
        <v>2387</v>
      </c>
      <c r="AH8" s="761" t="s">
        <v>1508</v>
      </c>
      <c r="AI8" s="464"/>
      <c r="AJ8" s="761" t="s">
        <v>2531</v>
      </c>
      <c r="AK8" s="353" t="s">
        <v>1496</v>
      </c>
      <c r="AL8" s="353"/>
      <c r="AM8" s="761"/>
      <c r="AN8" s="761"/>
      <c r="AO8" s="353"/>
    </row>
    <row r="9" spans="1:41" ht="29.25" customHeight="1" x14ac:dyDescent="0.25">
      <c r="A9" s="452"/>
      <c r="B9" s="764"/>
      <c r="C9" s="764"/>
      <c r="D9" s="755">
        <v>6</v>
      </c>
      <c r="E9" s="755" t="s">
        <v>41</v>
      </c>
      <c r="F9" s="764" t="s">
        <v>1114</v>
      </c>
      <c r="G9" s="764" t="s">
        <v>1522</v>
      </c>
      <c r="H9" s="764" t="s">
        <v>44</v>
      </c>
      <c r="I9" s="764" t="s">
        <v>1523</v>
      </c>
      <c r="J9" s="456" t="s">
        <v>1371</v>
      </c>
      <c r="K9" s="456" t="s">
        <v>1371</v>
      </c>
      <c r="L9" s="456" t="s">
        <v>1371</v>
      </c>
      <c r="M9" s="456" t="s">
        <v>1371</v>
      </c>
      <c r="N9" s="456" t="s">
        <v>1371</v>
      </c>
      <c r="O9" s="456" t="s">
        <v>1371</v>
      </c>
      <c r="P9" s="456" t="s">
        <v>1371</v>
      </c>
      <c r="Q9" s="117">
        <v>0.8</v>
      </c>
      <c r="R9" s="472">
        <v>2</v>
      </c>
      <c r="S9" s="477">
        <v>2</v>
      </c>
      <c r="T9" s="178"/>
      <c r="U9" s="174">
        <v>320000</v>
      </c>
      <c r="V9" s="469">
        <f t="shared" si="0"/>
        <v>1</v>
      </c>
      <c r="W9" s="765" t="s">
        <v>2253</v>
      </c>
      <c r="X9" s="174" t="s">
        <v>2254</v>
      </c>
      <c r="Y9" s="460"/>
      <c r="Z9" s="458"/>
      <c r="AA9" s="460"/>
      <c r="AB9" s="458"/>
      <c r="AC9" s="460">
        <v>1</v>
      </c>
      <c r="AD9" s="458">
        <v>320000</v>
      </c>
      <c r="AE9" s="461" t="s">
        <v>2255</v>
      </c>
      <c r="AF9" s="461" t="s">
        <v>2249</v>
      </c>
      <c r="AG9" s="460" t="s">
        <v>2388</v>
      </c>
      <c r="AH9" s="353" t="s">
        <v>1504</v>
      </c>
      <c r="AI9" s="464"/>
      <c r="AJ9" s="761" t="s">
        <v>2532</v>
      </c>
      <c r="AK9" s="761" t="s">
        <v>2533</v>
      </c>
      <c r="AL9" s="353"/>
      <c r="AM9" s="761" t="s">
        <v>2671</v>
      </c>
      <c r="AN9" s="761" t="s">
        <v>2560</v>
      </c>
      <c r="AO9" s="353"/>
    </row>
    <row r="10" spans="1:41" ht="29.25" customHeight="1" x14ac:dyDescent="0.25">
      <c r="A10" s="452"/>
      <c r="B10" s="764"/>
      <c r="C10" s="764"/>
      <c r="D10" s="755">
        <v>7</v>
      </c>
      <c r="E10" s="755" t="s">
        <v>46</v>
      </c>
      <c r="F10" s="764" t="s">
        <v>47</v>
      </c>
      <c r="G10" s="764" t="s">
        <v>48</v>
      </c>
      <c r="H10" s="764" t="s">
        <v>19</v>
      </c>
      <c r="I10" s="764" t="s">
        <v>1116</v>
      </c>
      <c r="J10" s="761" t="s">
        <v>1526</v>
      </c>
      <c r="K10" s="478" t="s">
        <v>1527</v>
      </c>
      <c r="L10" s="478">
        <v>2301030</v>
      </c>
      <c r="M10" s="478" t="s">
        <v>1528</v>
      </c>
      <c r="N10" s="478" t="s">
        <v>1529</v>
      </c>
      <c r="O10" s="186"/>
      <c r="P10" s="478">
        <v>17000</v>
      </c>
      <c r="Q10" s="117">
        <v>1</v>
      </c>
      <c r="R10" s="760">
        <v>100</v>
      </c>
      <c r="S10" s="760">
        <v>100</v>
      </c>
      <c r="T10" s="761" t="s">
        <v>2472</v>
      </c>
      <c r="U10" s="761" t="s">
        <v>2473</v>
      </c>
      <c r="V10" s="479">
        <f t="shared" si="0"/>
        <v>1</v>
      </c>
      <c r="W10" s="460">
        <v>85</v>
      </c>
      <c r="X10" s="353" t="s">
        <v>2257</v>
      </c>
      <c r="Y10" s="460"/>
      <c r="Z10" s="458"/>
      <c r="AA10" s="460">
        <v>718</v>
      </c>
      <c r="AB10" s="458">
        <v>207765000</v>
      </c>
      <c r="AC10" s="460"/>
      <c r="AD10" s="458"/>
      <c r="AE10" s="461" t="s">
        <v>2258</v>
      </c>
      <c r="AF10" s="761" t="s">
        <v>2259</v>
      </c>
      <c r="AG10" s="463" t="s">
        <v>2389</v>
      </c>
      <c r="AH10" s="761" t="s">
        <v>2390</v>
      </c>
      <c r="AI10" s="464"/>
      <c r="AJ10" s="761" t="s">
        <v>2534</v>
      </c>
      <c r="AK10" s="761" t="s">
        <v>2535</v>
      </c>
      <c r="AL10" s="353"/>
      <c r="AM10" s="761"/>
      <c r="AN10" s="761"/>
      <c r="AO10" s="353"/>
    </row>
    <row r="11" spans="1:41" ht="29.25" customHeight="1" x14ac:dyDescent="0.25">
      <c r="A11" s="452"/>
      <c r="B11" s="764"/>
      <c r="C11" s="764" t="s">
        <v>1117</v>
      </c>
      <c r="D11" s="471">
        <v>8</v>
      </c>
      <c r="E11" s="764" t="s">
        <v>51</v>
      </c>
      <c r="F11" s="764" t="s">
        <v>52</v>
      </c>
      <c r="G11" s="764" t="s">
        <v>53</v>
      </c>
      <c r="H11" s="764" t="s">
        <v>54</v>
      </c>
      <c r="I11" s="764" t="s">
        <v>1537</v>
      </c>
      <c r="J11" s="764"/>
      <c r="K11" s="764" t="s">
        <v>1538</v>
      </c>
      <c r="L11" s="764">
        <v>2</v>
      </c>
      <c r="M11" s="480" t="s">
        <v>1539</v>
      </c>
      <c r="N11" s="764"/>
      <c r="O11" s="480" t="s">
        <v>1540</v>
      </c>
      <c r="P11" s="764"/>
      <c r="Q11" s="117">
        <v>1</v>
      </c>
      <c r="R11" s="472">
        <v>4</v>
      </c>
      <c r="S11" s="477">
        <v>74</v>
      </c>
      <c r="T11" s="744" t="s">
        <v>2672</v>
      </c>
      <c r="U11" s="744" t="s">
        <v>2673</v>
      </c>
      <c r="V11" s="479">
        <f t="shared" si="0"/>
        <v>18.5</v>
      </c>
      <c r="W11" s="765">
        <v>40</v>
      </c>
      <c r="X11" s="650">
        <v>5986410</v>
      </c>
      <c r="Y11" s="460"/>
      <c r="Z11" s="458"/>
      <c r="AA11" s="460">
        <v>4</v>
      </c>
      <c r="AB11" s="458">
        <v>0</v>
      </c>
      <c r="AC11" s="460">
        <v>30</v>
      </c>
      <c r="AD11" s="458">
        <v>228942166</v>
      </c>
      <c r="AE11" s="461" t="s">
        <v>2260</v>
      </c>
      <c r="AF11" s="482" t="s">
        <v>2249</v>
      </c>
      <c r="AG11" s="483" t="s">
        <v>2391</v>
      </c>
      <c r="AH11" s="353" t="s">
        <v>1496</v>
      </c>
      <c r="AI11" s="464"/>
      <c r="AJ11" s="761" t="s">
        <v>2536</v>
      </c>
      <c r="AK11" s="761" t="s">
        <v>2537</v>
      </c>
      <c r="AL11" s="353"/>
      <c r="AM11" s="651" t="s">
        <v>2674</v>
      </c>
      <c r="AN11" s="761" t="s">
        <v>2667</v>
      </c>
      <c r="AO11" s="353"/>
    </row>
    <row r="12" spans="1:41" ht="29.25" customHeight="1" x14ac:dyDescent="0.25">
      <c r="A12" s="452"/>
      <c r="B12" s="764"/>
      <c r="C12" s="764"/>
      <c r="D12" s="471">
        <v>9</v>
      </c>
      <c r="E12" s="764" t="s">
        <v>1119</v>
      </c>
      <c r="F12" s="764" t="s">
        <v>1120</v>
      </c>
      <c r="G12" s="764" t="s">
        <v>1121</v>
      </c>
      <c r="H12" s="764" t="s">
        <v>59</v>
      </c>
      <c r="I12" s="764" t="s">
        <v>1537</v>
      </c>
      <c r="J12" s="484"/>
      <c r="K12" s="764" t="s">
        <v>1538</v>
      </c>
      <c r="L12" s="764">
        <v>2</v>
      </c>
      <c r="M12" s="480" t="s">
        <v>1544</v>
      </c>
      <c r="N12" s="764"/>
      <c r="O12" s="480" t="s">
        <v>1545</v>
      </c>
      <c r="P12" s="764"/>
      <c r="Q12" s="117">
        <v>0.9</v>
      </c>
      <c r="R12" s="472">
        <v>12</v>
      </c>
      <c r="S12" s="477">
        <v>22</v>
      </c>
      <c r="T12" s="652" t="s">
        <v>2675</v>
      </c>
      <c r="U12" s="646" t="s">
        <v>2676</v>
      </c>
      <c r="V12" s="479">
        <f t="shared" si="0"/>
        <v>1.8333333333333333</v>
      </c>
      <c r="W12" s="765">
        <v>17</v>
      </c>
      <c r="X12" s="646">
        <v>123000000</v>
      </c>
      <c r="Y12" s="460">
        <v>3</v>
      </c>
      <c r="Z12" s="458">
        <v>163000000</v>
      </c>
      <c r="AA12" s="460">
        <v>11</v>
      </c>
      <c r="AB12" s="458">
        <v>721250</v>
      </c>
      <c r="AC12" s="460">
        <v>8</v>
      </c>
      <c r="AD12" s="458" t="s">
        <v>2677</v>
      </c>
      <c r="AE12" s="486" t="s">
        <v>2261</v>
      </c>
      <c r="AF12" s="461" t="s">
        <v>1568</v>
      </c>
      <c r="AG12" s="460" t="s">
        <v>2392</v>
      </c>
      <c r="AH12" s="761" t="s">
        <v>2393</v>
      </c>
      <c r="AI12" s="464"/>
      <c r="AJ12" s="761" t="s">
        <v>2538</v>
      </c>
      <c r="AK12" s="761" t="s">
        <v>2539</v>
      </c>
      <c r="AL12" s="353"/>
      <c r="AM12" s="761" t="s">
        <v>2678</v>
      </c>
      <c r="AN12" s="761" t="s">
        <v>2679</v>
      </c>
      <c r="AO12" s="353"/>
    </row>
    <row r="13" spans="1:41" ht="29.25" customHeight="1" x14ac:dyDescent="0.25">
      <c r="A13" s="452"/>
      <c r="B13" s="764"/>
      <c r="C13" s="764"/>
      <c r="D13" s="471">
        <v>10</v>
      </c>
      <c r="E13" s="764" t="s">
        <v>1550</v>
      </c>
      <c r="F13" s="764" t="s">
        <v>61</v>
      </c>
      <c r="G13" s="764" t="s">
        <v>62</v>
      </c>
      <c r="H13" s="764" t="s">
        <v>63</v>
      </c>
      <c r="I13" s="764" t="s">
        <v>1537</v>
      </c>
      <c r="J13" s="484"/>
      <c r="K13" s="764" t="s">
        <v>1538</v>
      </c>
      <c r="L13" s="764">
        <v>2</v>
      </c>
      <c r="M13" s="764" t="s">
        <v>1551</v>
      </c>
      <c r="N13" s="764">
        <v>170201700</v>
      </c>
      <c r="O13" s="764" t="s">
        <v>1552</v>
      </c>
      <c r="P13" s="764">
        <v>2500</v>
      </c>
      <c r="Q13" s="117">
        <v>0.9</v>
      </c>
      <c r="R13" s="760">
        <v>3</v>
      </c>
      <c r="S13" s="760">
        <v>2</v>
      </c>
      <c r="T13" s="487" t="s">
        <v>2474</v>
      </c>
      <c r="U13" s="473">
        <v>3200000</v>
      </c>
      <c r="V13" s="479">
        <f t="shared" si="0"/>
        <v>0.66666666666666663</v>
      </c>
      <c r="W13" s="460"/>
      <c r="X13" s="458"/>
      <c r="Y13" s="460"/>
      <c r="Z13" s="458"/>
      <c r="AA13" s="460">
        <v>2</v>
      </c>
      <c r="AB13" s="458">
        <v>3200000</v>
      </c>
      <c r="AC13" s="460"/>
      <c r="AD13" s="458"/>
      <c r="AE13" s="653" t="s">
        <v>2262</v>
      </c>
      <c r="AF13" s="461" t="s">
        <v>1568</v>
      </c>
      <c r="AG13" s="460" t="s">
        <v>2394</v>
      </c>
      <c r="AH13" s="761" t="s">
        <v>2395</v>
      </c>
      <c r="AI13" s="476"/>
      <c r="AJ13" s="761" t="s">
        <v>2540</v>
      </c>
      <c r="AK13" s="761" t="s">
        <v>2541</v>
      </c>
      <c r="AL13" s="353"/>
      <c r="AM13" s="761" t="s">
        <v>2668</v>
      </c>
      <c r="AN13" s="353" t="s">
        <v>2669</v>
      </c>
      <c r="AO13" s="353"/>
    </row>
    <row r="14" spans="1:41" ht="29.25" customHeight="1" x14ac:dyDescent="0.25">
      <c r="A14" s="452"/>
      <c r="B14" s="764"/>
      <c r="C14" s="764" t="s">
        <v>1117</v>
      </c>
      <c r="D14" s="471">
        <v>11</v>
      </c>
      <c r="E14" s="764" t="s">
        <v>1561</v>
      </c>
      <c r="F14" s="764" t="s">
        <v>1562</v>
      </c>
      <c r="G14" s="764" t="s">
        <v>66</v>
      </c>
      <c r="H14" s="764" t="s">
        <v>67</v>
      </c>
      <c r="I14" s="764" t="s">
        <v>1563</v>
      </c>
      <c r="J14" s="764"/>
      <c r="K14" s="764" t="s">
        <v>1538</v>
      </c>
      <c r="L14" s="764">
        <v>2</v>
      </c>
      <c r="M14" s="764" t="s">
        <v>1551</v>
      </c>
      <c r="N14" s="764">
        <v>170201700</v>
      </c>
      <c r="O14" s="764" t="s">
        <v>1552</v>
      </c>
      <c r="P14" s="764">
        <v>2500</v>
      </c>
      <c r="Q14" s="117">
        <v>0.95</v>
      </c>
      <c r="R14" s="472" t="s">
        <v>2817</v>
      </c>
      <c r="S14" s="477"/>
      <c r="T14" s="646" t="s">
        <v>2680</v>
      </c>
      <c r="U14" s="646" t="s">
        <v>2681</v>
      </c>
      <c r="V14" s="479" t="e">
        <f t="shared" si="0"/>
        <v>#VALUE!</v>
      </c>
      <c r="W14" s="765"/>
      <c r="X14" s="646">
        <v>16018000</v>
      </c>
      <c r="Y14" s="460"/>
      <c r="Z14" s="458"/>
      <c r="AA14" s="460"/>
      <c r="AB14" s="458"/>
      <c r="AC14" s="460"/>
      <c r="AD14" s="458"/>
      <c r="AE14" s="486" t="s">
        <v>2682</v>
      </c>
      <c r="AF14" s="461" t="s">
        <v>1568</v>
      </c>
      <c r="AG14" s="460" t="s">
        <v>2396</v>
      </c>
      <c r="AH14" s="353" t="s">
        <v>1568</v>
      </c>
      <c r="AI14" s="464"/>
      <c r="AJ14" s="761" t="s">
        <v>2542</v>
      </c>
      <c r="AK14" s="761" t="s">
        <v>2543</v>
      </c>
      <c r="AL14" s="353"/>
      <c r="AM14" s="761" t="s">
        <v>2683</v>
      </c>
      <c r="AN14" s="761" t="s">
        <v>2667</v>
      </c>
      <c r="AO14" s="353"/>
    </row>
    <row r="15" spans="1:41" ht="29.25" customHeight="1" x14ac:dyDescent="0.25">
      <c r="A15" s="452"/>
      <c r="B15" s="764"/>
      <c r="C15" s="764"/>
      <c r="D15" s="471">
        <v>12</v>
      </c>
      <c r="E15" s="764" t="s">
        <v>1128</v>
      </c>
      <c r="F15" s="764" t="s">
        <v>1129</v>
      </c>
      <c r="G15" s="764" t="s">
        <v>71</v>
      </c>
      <c r="H15" s="764" t="s">
        <v>72</v>
      </c>
      <c r="I15" s="764" t="s">
        <v>1566</v>
      </c>
      <c r="J15" s="488"/>
      <c r="K15" s="764" t="s">
        <v>1538</v>
      </c>
      <c r="L15" s="764">
        <v>2</v>
      </c>
      <c r="M15" s="764" t="s">
        <v>1551</v>
      </c>
      <c r="N15" s="764">
        <v>170201700</v>
      </c>
      <c r="O15" s="764" t="s">
        <v>1552</v>
      </c>
      <c r="P15" s="764">
        <v>2500</v>
      </c>
      <c r="Q15" s="117">
        <v>0.5</v>
      </c>
      <c r="R15" s="760">
        <v>80</v>
      </c>
      <c r="S15" s="760"/>
      <c r="T15" s="489">
        <v>13000000</v>
      </c>
      <c r="U15" s="398">
        <v>13000000</v>
      </c>
      <c r="V15" s="479">
        <f t="shared" si="0"/>
        <v>0</v>
      </c>
      <c r="W15" s="460"/>
      <c r="X15" s="490"/>
      <c r="Y15" s="460"/>
      <c r="Z15" s="458"/>
      <c r="AA15" s="460"/>
      <c r="AB15" s="458"/>
      <c r="AC15" s="460"/>
      <c r="AD15" s="458">
        <v>13000000</v>
      </c>
      <c r="AE15" s="486" t="s">
        <v>2263</v>
      </c>
      <c r="AF15" s="461"/>
      <c r="AG15" s="450"/>
      <c r="AH15" s="353"/>
      <c r="AI15" s="464"/>
      <c r="AJ15" s="761" t="s">
        <v>2542</v>
      </c>
      <c r="AK15" s="761" t="s">
        <v>2543</v>
      </c>
      <c r="AL15" s="353"/>
      <c r="AM15" s="761" t="s">
        <v>2684</v>
      </c>
      <c r="AN15" s="761" t="s">
        <v>2667</v>
      </c>
      <c r="AO15" s="353"/>
    </row>
    <row r="16" spans="1:41" ht="29.25" customHeight="1" x14ac:dyDescent="0.25">
      <c r="A16" s="452"/>
      <c r="B16" s="764"/>
      <c r="C16" s="764"/>
      <c r="D16" s="471">
        <v>13</v>
      </c>
      <c r="E16" s="764" t="s">
        <v>1131</v>
      </c>
      <c r="F16" s="764" t="s">
        <v>288</v>
      </c>
      <c r="G16" s="764" t="s">
        <v>1132</v>
      </c>
      <c r="H16" s="764" t="s">
        <v>74</v>
      </c>
      <c r="I16" s="764" t="s">
        <v>1570</v>
      </c>
      <c r="J16" s="488"/>
      <c r="K16" s="764" t="s">
        <v>1538</v>
      </c>
      <c r="L16" s="764">
        <v>2</v>
      </c>
      <c r="M16" s="764" t="s">
        <v>1551</v>
      </c>
      <c r="N16" s="764">
        <v>170201700</v>
      </c>
      <c r="O16" s="764" t="s">
        <v>1552</v>
      </c>
      <c r="P16" s="764">
        <v>2500</v>
      </c>
      <c r="Q16" s="117">
        <v>0.5</v>
      </c>
      <c r="R16" s="491" t="s">
        <v>2817</v>
      </c>
      <c r="S16" s="477">
        <v>70</v>
      </c>
      <c r="T16" s="646" t="s">
        <v>2685</v>
      </c>
      <c r="U16" s="647" t="s">
        <v>2686</v>
      </c>
      <c r="V16" s="479" t="e">
        <f t="shared" si="0"/>
        <v>#VALUE!</v>
      </c>
      <c r="W16" s="765"/>
      <c r="X16" s="647">
        <v>11100000</v>
      </c>
      <c r="Y16" s="460"/>
      <c r="Z16" s="458"/>
      <c r="AA16" s="460"/>
      <c r="AB16" s="458"/>
      <c r="AC16" s="460"/>
      <c r="AD16" s="458">
        <v>50000000</v>
      </c>
      <c r="AE16" s="486" t="s">
        <v>2687</v>
      </c>
      <c r="AF16" s="461" t="s">
        <v>1568</v>
      </c>
      <c r="AG16" s="460" t="s">
        <v>2397</v>
      </c>
      <c r="AH16" s="353" t="s">
        <v>1568</v>
      </c>
      <c r="AI16" s="464"/>
      <c r="AJ16" s="761" t="s">
        <v>2542</v>
      </c>
      <c r="AK16" s="761" t="s">
        <v>2543</v>
      </c>
      <c r="AL16" s="353"/>
      <c r="AM16" s="761" t="s">
        <v>2688</v>
      </c>
      <c r="AN16" s="761" t="s">
        <v>2667</v>
      </c>
      <c r="AO16" s="493"/>
    </row>
    <row r="17" spans="1:41" ht="29.25" customHeight="1" x14ac:dyDescent="0.25">
      <c r="A17" s="452"/>
      <c r="B17" s="764"/>
      <c r="C17" s="764"/>
      <c r="D17" s="471">
        <v>14</v>
      </c>
      <c r="E17" s="764" t="s">
        <v>75</v>
      </c>
      <c r="F17" s="764" t="s">
        <v>76</v>
      </c>
      <c r="G17" s="764" t="s">
        <v>1136</v>
      </c>
      <c r="H17" s="764" t="s">
        <v>78</v>
      </c>
      <c r="I17" s="764" t="s">
        <v>1575</v>
      </c>
      <c r="J17" s="484"/>
      <c r="K17" s="764" t="s">
        <v>1538</v>
      </c>
      <c r="L17" s="764">
        <v>2</v>
      </c>
      <c r="M17" s="764" t="s">
        <v>1551</v>
      </c>
      <c r="N17" s="764">
        <v>170201700</v>
      </c>
      <c r="O17" s="764" t="s">
        <v>1552</v>
      </c>
      <c r="P17" s="764">
        <v>2500</v>
      </c>
      <c r="Q17" s="753" t="s">
        <v>77</v>
      </c>
      <c r="R17" s="472">
        <v>0</v>
      </c>
      <c r="S17" s="477">
        <v>166</v>
      </c>
      <c r="T17" s="489"/>
      <c r="U17" s="174">
        <v>13000000</v>
      </c>
      <c r="V17" s="479">
        <v>0</v>
      </c>
      <c r="W17" s="765"/>
      <c r="X17" s="174"/>
      <c r="Y17" s="460"/>
      <c r="Z17" s="458"/>
      <c r="AA17" s="460"/>
      <c r="AB17" s="458"/>
      <c r="AC17" s="460">
        <v>166</v>
      </c>
      <c r="AD17" s="458">
        <v>13000000</v>
      </c>
      <c r="AE17" s="486" t="s">
        <v>2263</v>
      </c>
      <c r="AF17" s="461"/>
      <c r="AG17" s="450"/>
      <c r="AH17" s="353"/>
      <c r="AI17" s="476"/>
      <c r="AJ17" s="761" t="s">
        <v>2542</v>
      </c>
      <c r="AK17" s="761" t="s">
        <v>2543</v>
      </c>
      <c r="AL17" s="353"/>
      <c r="AM17" s="761" t="s">
        <v>2684</v>
      </c>
      <c r="AN17" s="761" t="s">
        <v>2667</v>
      </c>
      <c r="AO17" s="493"/>
    </row>
    <row r="18" spans="1:41" ht="29.25" customHeight="1" x14ac:dyDescent="0.25">
      <c r="A18" s="452"/>
      <c r="B18" s="764"/>
      <c r="C18" s="764" t="s">
        <v>79</v>
      </c>
      <c r="D18" s="471">
        <v>15</v>
      </c>
      <c r="E18" s="764" t="s">
        <v>80</v>
      </c>
      <c r="F18" s="764" t="s">
        <v>81</v>
      </c>
      <c r="G18" s="764" t="s">
        <v>1137</v>
      </c>
      <c r="H18" s="764" t="s">
        <v>83</v>
      </c>
      <c r="I18" s="764" t="s">
        <v>1578</v>
      </c>
      <c r="J18" s="466" t="s">
        <v>1579</v>
      </c>
      <c r="K18" s="494" t="s">
        <v>1580</v>
      </c>
      <c r="L18" s="353">
        <v>28.2</v>
      </c>
      <c r="M18" s="494" t="s">
        <v>1581</v>
      </c>
      <c r="N18" s="466" t="s">
        <v>1582</v>
      </c>
      <c r="O18" s="456"/>
      <c r="P18" s="353">
        <v>3</v>
      </c>
      <c r="Q18" s="117">
        <v>1</v>
      </c>
      <c r="R18" s="472">
        <v>3</v>
      </c>
      <c r="S18" s="495">
        <v>11</v>
      </c>
      <c r="T18" s="649" t="s">
        <v>2398</v>
      </c>
      <c r="U18" s="649" t="s">
        <v>2399</v>
      </c>
      <c r="V18" s="479">
        <v>2</v>
      </c>
      <c r="W18" s="765">
        <v>6</v>
      </c>
      <c r="X18" s="648">
        <v>3500000</v>
      </c>
      <c r="Y18" s="460">
        <v>5</v>
      </c>
      <c r="Z18" s="458">
        <v>5000000</v>
      </c>
      <c r="AA18" s="460">
        <v>100</v>
      </c>
      <c r="AB18" s="458"/>
      <c r="AC18" s="460"/>
      <c r="AD18" s="458"/>
      <c r="AE18" s="486" t="s">
        <v>2264</v>
      </c>
      <c r="AF18" s="498" t="s">
        <v>2249</v>
      </c>
      <c r="AG18" s="460" t="s">
        <v>2400</v>
      </c>
      <c r="AH18" s="761" t="s">
        <v>1508</v>
      </c>
      <c r="AI18" s="464"/>
      <c r="AJ18" s="761" t="s">
        <v>2544</v>
      </c>
      <c r="AK18" s="761" t="s">
        <v>2545</v>
      </c>
      <c r="AL18" s="353"/>
      <c r="AM18" s="761"/>
      <c r="AN18" s="761"/>
      <c r="AO18" s="353"/>
    </row>
    <row r="19" spans="1:41" ht="29.25" customHeight="1" x14ac:dyDescent="0.25">
      <c r="A19" s="452"/>
      <c r="B19" s="764"/>
      <c r="C19" s="764"/>
      <c r="D19" s="471">
        <v>16</v>
      </c>
      <c r="E19" s="764" t="s">
        <v>85</v>
      </c>
      <c r="F19" s="764" t="s">
        <v>86</v>
      </c>
      <c r="G19" s="764" t="s">
        <v>291</v>
      </c>
      <c r="H19" s="764" t="s">
        <v>87</v>
      </c>
      <c r="I19" s="764" t="s">
        <v>1587</v>
      </c>
      <c r="J19" s="499"/>
      <c r="K19" s="500"/>
      <c r="L19" s="500"/>
      <c r="M19" s="500"/>
      <c r="N19" s="500"/>
      <c r="O19" s="500"/>
      <c r="P19" s="500"/>
      <c r="Q19" s="753">
        <v>2</v>
      </c>
      <c r="R19" s="472">
        <v>1</v>
      </c>
      <c r="S19" s="495">
        <v>3</v>
      </c>
      <c r="T19" s="760"/>
      <c r="U19" s="501"/>
      <c r="V19" s="479">
        <f t="shared" si="0"/>
        <v>3</v>
      </c>
      <c r="W19" s="497">
        <v>1</v>
      </c>
      <c r="X19" s="502"/>
      <c r="Y19" s="460"/>
      <c r="Z19" s="458"/>
      <c r="AA19" s="460"/>
      <c r="AB19" s="458"/>
      <c r="AC19" s="460"/>
      <c r="AD19" s="458"/>
      <c r="AE19" s="461" t="s">
        <v>2265</v>
      </c>
      <c r="AF19" s="498" t="s">
        <v>2266</v>
      </c>
      <c r="AG19" s="460" t="s">
        <v>2401</v>
      </c>
      <c r="AH19" s="761" t="s">
        <v>2402</v>
      </c>
      <c r="AI19" s="476"/>
      <c r="AJ19" s="503" t="s">
        <v>2546</v>
      </c>
      <c r="AK19" s="503" t="s">
        <v>2547</v>
      </c>
      <c r="AL19" s="353"/>
      <c r="AM19" s="761" t="s">
        <v>2689</v>
      </c>
      <c r="AN19" s="761" t="s">
        <v>2690</v>
      </c>
      <c r="AO19" s="353"/>
    </row>
    <row r="20" spans="1:41" ht="29.25" customHeight="1" x14ac:dyDescent="0.25">
      <c r="A20" s="452"/>
      <c r="B20" s="764"/>
      <c r="C20" s="764"/>
      <c r="D20" s="471">
        <v>17</v>
      </c>
      <c r="E20" s="764" t="s">
        <v>89</v>
      </c>
      <c r="F20" s="764" t="s">
        <v>90</v>
      </c>
      <c r="G20" s="764" t="s">
        <v>91</v>
      </c>
      <c r="H20" s="764" t="s">
        <v>87</v>
      </c>
      <c r="I20" s="764" t="s">
        <v>1598</v>
      </c>
      <c r="J20" s="504"/>
      <c r="K20" s="505"/>
      <c r="L20" s="505"/>
      <c r="M20" s="505"/>
      <c r="N20" s="505"/>
      <c r="O20" s="505"/>
      <c r="P20" s="505"/>
      <c r="Q20" s="753">
        <v>1</v>
      </c>
      <c r="R20" s="472">
        <v>1</v>
      </c>
      <c r="S20" s="495">
        <v>2</v>
      </c>
      <c r="T20" s="760"/>
      <c r="U20" s="501"/>
      <c r="V20" s="506">
        <v>1</v>
      </c>
      <c r="W20" s="497"/>
      <c r="X20" s="502"/>
      <c r="Y20" s="460"/>
      <c r="Z20" s="458"/>
      <c r="AA20" s="460"/>
      <c r="AB20" s="458"/>
      <c r="AC20" s="460"/>
      <c r="AD20" s="458"/>
      <c r="AE20" s="755" t="s">
        <v>2267</v>
      </c>
      <c r="AF20" s="460" t="s">
        <v>2268</v>
      </c>
      <c r="AG20" s="460" t="s">
        <v>2403</v>
      </c>
      <c r="AH20" s="353" t="s">
        <v>2404</v>
      </c>
      <c r="AI20" s="464"/>
      <c r="AJ20" s="761" t="s">
        <v>2548</v>
      </c>
      <c r="AK20" s="761" t="s">
        <v>2549</v>
      </c>
      <c r="AL20" s="353"/>
      <c r="AM20" s="761" t="s">
        <v>2691</v>
      </c>
      <c r="AN20" s="761" t="s">
        <v>2404</v>
      </c>
      <c r="AO20" s="353"/>
    </row>
    <row r="21" spans="1:41" ht="29.25" customHeight="1" x14ac:dyDescent="0.25">
      <c r="A21" s="452"/>
      <c r="B21" s="764"/>
      <c r="C21" s="764"/>
      <c r="D21" s="471">
        <v>18</v>
      </c>
      <c r="E21" s="764" t="s">
        <v>1143</v>
      </c>
      <c r="F21" s="764" t="s">
        <v>94</v>
      </c>
      <c r="G21" s="764" t="s">
        <v>1144</v>
      </c>
      <c r="H21" s="764" t="s">
        <v>96</v>
      </c>
      <c r="I21" s="764" t="s">
        <v>1604</v>
      </c>
      <c r="J21" s="504"/>
      <c r="K21" s="505"/>
      <c r="L21" s="505"/>
      <c r="M21" s="505"/>
      <c r="N21" s="505"/>
      <c r="O21" s="505"/>
      <c r="P21" s="505"/>
      <c r="Q21" s="117">
        <v>0.9</v>
      </c>
      <c r="R21" s="472">
        <v>0</v>
      </c>
      <c r="S21" s="477"/>
      <c r="T21" s="178"/>
      <c r="U21" s="174"/>
      <c r="V21" s="479">
        <v>0</v>
      </c>
      <c r="W21" s="765"/>
      <c r="X21" s="174"/>
      <c r="Y21" s="460"/>
      <c r="Z21" s="458"/>
      <c r="AA21" s="460"/>
      <c r="AB21" s="458"/>
      <c r="AC21" s="460"/>
      <c r="AD21" s="458"/>
      <c r="AE21" s="461" t="s">
        <v>2269</v>
      </c>
      <c r="AF21" s="475" t="s">
        <v>1504</v>
      </c>
      <c r="AG21" s="460" t="s">
        <v>2405</v>
      </c>
      <c r="AH21" s="761" t="s">
        <v>2406</v>
      </c>
      <c r="AI21" s="476"/>
      <c r="AJ21" s="761" t="s">
        <v>2550</v>
      </c>
      <c r="AK21" s="761" t="s">
        <v>2551</v>
      </c>
      <c r="AL21" s="353"/>
      <c r="AM21" s="761"/>
      <c r="AN21" s="761"/>
      <c r="AO21" s="353"/>
    </row>
    <row r="22" spans="1:41" ht="29.25" customHeight="1" x14ac:dyDescent="0.25">
      <c r="A22" s="452"/>
      <c r="B22" s="764"/>
      <c r="C22" s="764"/>
      <c r="D22" s="471">
        <v>19</v>
      </c>
      <c r="E22" s="764" t="s">
        <v>98</v>
      </c>
      <c r="F22" s="764" t="s">
        <v>99</v>
      </c>
      <c r="G22" s="764" t="s">
        <v>100</v>
      </c>
      <c r="H22" s="764" t="s">
        <v>101</v>
      </c>
      <c r="I22" s="764" t="s">
        <v>1609</v>
      </c>
      <c r="J22" s="186" t="s">
        <v>233</v>
      </c>
      <c r="K22" s="186" t="s">
        <v>234</v>
      </c>
      <c r="L22" s="186">
        <v>192</v>
      </c>
      <c r="M22" s="186" t="s">
        <v>235</v>
      </c>
      <c r="N22" s="186"/>
      <c r="O22" s="186"/>
      <c r="P22" s="186"/>
      <c r="Q22" s="753" t="s">
        <v>100</v>
      </c>
      <c r="R22" s="472">
        <v>0</v>
      </c>
      <c r="S22" s="766"/>
      <c r="T22" s="166"/>
      <c r="U22" s="166"/>
      <c r="V22" s="479">
        <v>0</v>
      </c>
      <c r="W22" s="765"/>
      <c r="X22" s="166"/>
      <c r="Y22" s="460"/>
      <c r="Z22" s="458"/>
      <c r="AA22" s="460"/>
      <c r="AB22" s="458"/>
      <c r="AC22" s="460"/>
      <c r="AD22" s="458"/>
      <c r="AE22" s="461" t="s">
        <v>2270</v>
      </c>
      <c r="AF22" s="654" t="s">
        <v>2268</v>
      </c>
      <c r="AG22" s="460" t="s">
        <v>2407</v>
      </c>
      <c r="AH22" s="761" t="s">
        <v>2408</v>
      </c>
      <c r="AI22" s="476"/>
      <c r="AJ22" s="761" t="s">
        <v>2552</v>
      </c>
      <c r="AK22" s="761" t="s">
        <v>2553</v>
      </c>
      <c r="AL22" s="353"/>
      <c r="AM22" s="761" t="s">
        <v>2668</v>
      </c>
      <c r="AN22" s="353" t="s">
        <v>2669</v>
      </c>
      <c r="AO22" s="353"/>
    </row>
    <row r="23" spans="1:41" ht="29.25" customHeight="1" x14ac:dyDescent="0.25">
      <c r="A23" s="452"/>
      <c r="B23" s="764"/>
      <c r="C23" s="764"/>
      <c r="D23" s="755">
        <v>20</v>
      </c>
      <c r="E23" s="764" t="s">
        <v>1148</v>
      </c>
      <c r="F23" s="764" t="s">
        <v>104</v>
      </c>
      <c r="G23" s="764" t="s">
        <v>105</v>
      </c>
      <c r="H23" s="764" t="s">
        <v>106</v>
      </c>
      <c r="I23" s="764" t="s">
        <v>1149</v>
      </c>
      <c r="J23" s="761" t="s">
        <v>1579</v>
      </c>
      <c r="K23" s="761" t="s">
        <v>1580</v>
      </c>
      <c r="L23" s="353">
        <v>28.2</v>
      </c>
      <c r="M23" s="761" t="s">
        <v>1581</v>
      </c>
      <c r="N23" s="761" t="s">
        <v>1582</v>
      </c>
      <c r="O23" s="509"/>
      <c r="P23" s="510">
        <v>3</v>
      </c>
      <c r="Q23" s="753" t="s">
        <v>105</v>
      </c>
      <c r="R23" s="760">
        <v>3</v>
      </c>
      <c r="S23" s="760"/>
      <c r="T23" s="511"/>
      <c r="U23" s="496"/>
      <c r="V23" s="479">
        <v>0</v>
      </c>
      <c r="W23" s="460"/>
      <c r="X23" s="458"/>
      <c r="Y23" s="460"/>
      <c r="Z23" s="458"/>
      <c r="AA23" s="460"/>
      <c r="AB23" s="458"/>
      <c r="AC23" s="460"/>
      <c r="AD23" s="458"/>
      <c r="AE23" s="486" t="s">
        <v>2271</v>
      </c>
      <c r="AF23" s="461" t="s">
        <v>2272</v>
      </c>
      <c r="AG23" s="762" t="s">
        <v>2409</v>
      </c>
      <c r="AH23" s="761" t="s">
        <v>2410</v>
      </c>
      <c r="AI23" s="476"/>
      <c r="AJ23" s="503" t="s">
        <v>2475</v>
      </c>
      <c r="AK23" s="503" t="s">
        <v>2410</v>
      </c>
      <c r="AL23" s="353"/>
      <c r="AM23" s="761" t="s">
        <v>2692</v>
      </c>
      <c r="AN23" s="353" t="s">
        <v>2404</v>
      </c>
      <c r="AO23" s="353"/>
    </row>
    <row r="24" spans="1:41" ht="29.25" customHeight="1" x14ac:dyDescent="0.25">
      <c r="A24" s="452"/>
      <c r="B24" s="764" t="s">
        <v>108</v>
      </c>
      <c r="C24" s="764" t="s">
        <v>109</v>
      </c>
      <c r="D24" s="471">
        <v>21</v>
      </c>
      <c r="E24" s="764" t="s">
        <v>1150</v>
      </c>
      <c r="F24" s="764" t="s">
        <v>1151</v>
      </c>
      <c r="G24" s="764" t="s">
        <v>1152</v>
      </c>
      <c r="H24" s="764" t="s">
        <v>113</v>
      </c>
      <c r="I24" s="764" t="s">
        <v>1621</v>
      </c>
      <c r="J24" s="512" t="s">
        <v>1622</v>
      </c>
      <c r="K24" s="512" t="s">
        <v>1623</v>
      </c>
      <c r="L24" s="512">
        <v>2201030</v>
      </c>
      <c r="M24" s="512" t="s">
        <v>1624</v>
      </c>
      <c r="N24" s="512">
        <v>220103300</v>
      </c>
      <c r="O24" s="512" t="s">
        <v>1625</v>
      </c>
      <c r="P24" s="512">
        <v>36000</v>
      </c>
      <c r="Q24" s="117">
        <v>0.5</v>
      </c>
      <c r="R24" s="604">
        <v>0.5</v>
      </c>
      <c r="S24" s="472">
        <v>0</v>
      </c>
      <c r="T24" s="166"/>
      <c r="U24" s="166"/>
      <c r="V24" s="479">
        <f>S24/R24*1</f>
        <v>0</v>
      </c>
      <c r="W24" s="765">
        <v>0</v>
      </c>
      <c r="X24" s="397"/>
      <c r="Y24" s="460"/>
      <c r="Z24" s="458"/>
      <c r="AA24" s="460"/>
      <c r="AB24" s="458"/>
      <c r="AC24" s="460"/>
      <c r="AD24" s="458"/>
      <c r="AE24" s="461" t="s">
        <v>2273</v>
      </c>
      <c r="AF24" s="461" t="s">
        <v>1629</v>
      </c>
      <c r="AG24" s="762"/>
      <c r="AH24" s="498"/>
      <c r="AI24" s="464"/>
      <c r="AJ24" s="761" t="s">
        <v>2554</v>
      </c>
      <c r="AK24" s="353" t="s">
        <v>2555</v>
      </c>
      <c r="AL24" s="353"/>
      <c r="AM24" s="353"/>
      <c r="AN24" s="353"/>
      <c r="AO24" s="353"/>
    </row>
    <row r="25" spans="1:41" ht="29.25" customHeight="1" x14ac:dyDescent="0.25">
      <c r="A25" s="452"/>
      <c r="B25" s="764"/>
      <c r="C25" s="764"/>
      <c r="D25" s="471">
        <v>22</v>
      </c>
      <c r="E25" s="764" t="s">
        <v>1631</v>
      </c>
      <c r="F25" s="764" t="s">
        <v>1156</v>
      </c>
      <c r="G25" s="764" t="s">
        <v>1157</v>
      </c>
      <c r="H25" s="764" t="s">
        <v>118</v>
      </c>
      <c r="I25" s="764" t="s">
        <v>1632</v>
      </c>
      <c r="J25" s="460" t="s">
        <v>1622</v>
      </c>
      <c r="K25" s="460" t="s">
        <v>1623</v>
      </c>
      <c r="L25" s="460">
        <v>2201009</v>
      </c>
      <c r="M25" s="460" t="s">
        <v>1633</v>
      </c>
      <c r="N25" s="460" t="s">
        <v>1634</v>
      </c>
      <c r="O25" s="460"/>
      <c r="P25" s="460">
        <v>1814</v>
      </c>
      <c r="Q25" s="117">
        <v>1</v>
      </c>
      <c r="R25" s="472">
        <v>2</v>
      </c>
      <c r="S25" s="472"/>
      <c r="T25" s="174"/>
      <c r="U25" s="166"/>
      <c r="V25" s="479">
        <f>S25/R25*1</f>
        <v>0</v>
      </c>
      <c r="W25" s="492"/>
      <c r="X25" s="460"/>
      <c r="Y25" s="460"/>
      <c r="Z25" s="458"/>
      <c r="AA25" s="460"/>
      <c r="AB25" s="458"/>
      <c r="AC25" s="460"/>
      <c r="AD25" s="458"/>
      <c r="AE25" s="461" t="s">
        <v>2263</v>
      </c>
      <c r="AF25" s="461"/>
      <c r="AG25" s="764"/>
      <c r="AH25" s="353"/>
      <c r="AI25" s="464"/>
      <c r="AJ25" s="761" t="s">
        <v>2554</v>
      </c>
      <c r="AK25" s="353" t="s">
        <v>2555</v>
      </c>
      <c r="AL25" s="353"/>
      <c r="AM25" s="353"/>
      <c r="AN25" s="353"/>
      <c r="AO25" s="353"/>
    </row>
    <row r="26" spans="1:41" ht="29.25" customHeight="1" x14ac:dyDescent="0.25">
      <c r="A26" s="452"/>
      <c r="B26" s="764"/>
      <c r="C26" s="764"/>
      <c r="D26" s="471">
        <v>23</v>
      </c>
      <c r="E26" s="764" t="s">
        <v>1159</v>
      </c>
      <c r="F26" s="764" t="s">
        <v>1160</v>
      </c>
      <c r="G26" s="764" t="s">
        <v>122</v>
      </c>
      <c r="H26" s="764" t="s">
        <v>118</v>
      </c>
      <c r="I26" s="764" t="s">
        <v>1640</v>
      </c>
      <c r="J26" s="764" t="s">
        <v>96</v>
      </c>
      <c r="K26" s="764" t="s">
        <v>96</v>
      </c>
      <c r="L26" s="764" t="s">
        <v>96</v>
      </c>
      <c r="M26" s="764" t="s">
        <v>96</v>
      </c>
      <c r="N26" s="764" t="s">
        <v>96</v>
      </c>
      <c r="O26" s="764" t="s">
        <v>96</v>
      </c>
      <c r="P26" s="764" t="s">
        <v>96</v>
      </c>
      <c r="Q26" s="117">
        <v>1</v>
      </c>
      <c r="R26" s="472">
        <v>1</v>
      </c>
      <c r="S26" s="472"/>
      <c r="T26" s="760"/>
      <c r="U26" s="473"/>
      <c r="V26" s="479">
        <v>0</v>
      </c>
      <c r="W26" s="765"/>
      <c r="X26" s="458"/>
      <c r="Y26" s="460"/>
      <c r="Z26" s="458"/>
      <c r="AA26" s="460"/>
      <c r="AB26" s="458"/>
      <c r="AC26" s="460"/>
      <c r="AD26" s="458"/>
      <c r="AE26" s="486" t="s">
        <v>2263</v>
      </c>
      <c r="AF26" s="475"/>
      <c r="AG26" s="460"/>
      <c r="AH26" s="353"/>
      <c r="AI26" s="464"/>
      <c r="AJ26" s="761" t="s">
        <v>2554</v>
      </c>
      <c r="AK26" s="353" t="s">
        <v>2555</v>
      </c>
      <c r="AL26" s="353"/>
      <c r="AM26" s="761" t="s">
        <v>2693</v>
      </c>
      <c r="AN26" s="353" t="s">
        <v>2058</v>
      </c>
      <c r="AO26" s="353"/>
    </row>
    <row r="27" spans="1:41" ht="29.25" customHeight="1" x14ac:dyDescent="0.25">
      <c r="A27" s="452"/>
      <c r="B27" s="764"/>
      <c r="C27" s="764" t="s">
        <v>124</v>
      </c>
      <c r="D27" s="471">
        <v>24</v>
      </c>
      <c r="E27" s="764" t="s">
        <v>125</v>
      </c>
      <c r="F27" s="764" t="s">
        <v>126</v>
      </c>
      <c r="G27" s="764" t="s">
        <v>127</v>
      </c>
      <c r="H27" s="764" t="s">
        <v>128</v>
      </c>
      <c r="I27" s="764" t="s">
        <v>1647</v>
      </c>
      <c r="J27" s="514"/>
      <c r="K27" s="514"/>
      <c r="L27" s="514"/>
      <c r="M27" s="514"/>
      <c r="N27" s="514"/>
      <c r="O27" s="514"/>
      <c r="P27" s="514"/>
      <c r="Q27" s="753">
        <v>2</v>
      </c>
      <c r="R27" s="472">
        <v>2</v>
      </c>
      <c r="S27" s="472">
        <v>3</v>
      </c>
      <c r="T27" s="767">
        <v>15812536973.51</v>
      </c>
      <c r="U27" s="768">
        <v>12902520614.18</v>
      </c>
      <c r="V27" s="515">
        <v>1</v>
      </c>
      <c r="W27" s="765">
        <v>2</v>
      </c>
      <c r="X27" s="397"/>
      <c r="Y27" s="460"/>
      <c r="Z27" s="458"/>
      <c r="AA27" s="460"/>
      <c r="AB27" s="458"/>
      <c r="AC27" s="460">
        <v>1</v>
      </c>
      <c r="AD27" s="458">
        <v>12902520614.18</v>
      </c>
      <c r="AE27" s="498" t="s">
        <v>2274</v>
      </c>
      <c r="AF27" s="475" t="s">
        <v>1629</v>
      </c>
      <c r="AG27" s="460"/>
      <c r="AH27" s="353"/>
      <c r="AI27" s="464"/>
      <c r="AJ27" s="761" t="s">
        <v>2554</v>
      </c>
      <c r="AK27" s="353" t="s">
        <v>2555</v>
      </c>
      <c r="AL27" s="353"/>
      <c r="AM27" s="761" t="s">
        <v>2769</v>
      </c>
      <c r="AN27" s="353" t="s">
        <v>2058</v>
      </c>
      <c r="AO27" s="353"/>
    </row>
    <row r="28" spans="1:41" ht="29.25" customHeight="1" x14ac:dyDescent="0.25">
      <c r="A28" s="452"/>
      <c r="B28" s="764"/>
      <c r="C28" s="764"/>
      <c r="D28" s="471">
        <v>25</v>
      </c>
      <c r="E28" s="764" t="s">
        <v>1651</v>
      </c>
      <c r="F28" s="764" t="s">
        <v>1652</v>
      </c>
      <c r="G28" s="764" t="s">
        <v>132</v>
      </c>
      <c r="H28" s="764" t="s">
        <v>133</v>
      </c>
      <c r="I28" s="764" t="s">
        <v>1653</v>
      </c>
      <c r="J28" s="514"/>
      <c r="K28" s="514"/>
      <c r="L28" s="514"/>
      <c r="M28" s="514"/>
      <c r="N28" s="514"/>
      <c r="O28" s="514"/>
      <c r="P28" s="514"/>
      <c r="Q28" s="117">
        <v>0.8</v>
      </c>
      <c r="R28" s="604">
        <v>0.8</v>
      </c>
      <c r="S28" s="472"/>
      <c r="T28" s="398"/>
      <c r="U28" s="166"/>
      <c r="V28" s="479">
        <v>0</v>
      </c>
      <c r="W28" s="765"/>
      <c r="X28" s="397"/>
      <c r="Y28" s="460"/>
      <c r="Z28" s="458"/>
      <c r="AA28" s="460"/>
      <c r="AB28" s="458"/>
      <c r="AC28" s="460"/>
      <c r="AD28" s="458"/>
      <c r="AE28" s="460" t="s">
        <v>2784</v>
      </c>
      <c r="AF28" s="461" t="s">
        <v>2275</v>
      </c>
      <c r="AG28" s="503"/>
      <c r="AH28" s="503"/>
      <c r="AI28" s="476"/>
      <c r="AJ28" s="761" t="s">
        <v>2554</v>
      </c>
      <c r="AK28" s="353" t="s">
        <v>2555</v>
      </c>
      <c r="AL28" s="516"/>
      <c r="AM28" s="761"/>
      <c r="AN28" s="353"/>
      <c r="AO28" s="353"/>
    </row>
    <row r="29" spans="1:41" ht="29.25" customHeight="1" x14ac:dyDescent="0.25">
      <c r="A29" s="452"/>
      <c r="B29" s="764"/>
      <c r="C29" s="764" t="s">
        <v>135</v>
      </c>
      <c r="D29" s="471">
        <v>26</v>
      </c>
      <c r="E29" s="764" t="s">
        <v>1169</v>
      </c>
      <c r="F29" s="764" t="s">
        <v>137</v>
      </c>
      <c r="G29" s="764" t="s">
        <v>138</v>
      </c>
      <c r="H29" s="764" t="s">
        <v>139</v>
      </c>
      <c r="I29" s="764" t="s">
        <v>1170</v>
      </c>
      <c r="J29" s="761" t="s">
        <v>1661</v>
      </c>
      <c r="K29" s="761" t="s">
        <v>1662</v>
      </c>
      <c r="L29" s="761">
        <v>2201074</v>
      </c>
      <c r="M29" s="761" t="s">
        <v>1663</v>
      </c>
      <c r="N29" s="761">
        <v>220107400</v>
      </c>
      <c r="O29" s="761" t="s">
        <v>1664</v>
      </c>
      <c r="P29" s="761">
        <v>1814</v>
      </c>
      <c r="Q29" s="753">
        <v>5</v>
      </c>
      <c r="R29" s="760">
        <v>2</v>
      </c>
      <c r="S29" s="760">
        <v>2</v>
      </c>
      <c r="T29" s="745">
        <v>100000000</v>
      </c>
      <c r="U29" s="745">
        <v>86388934</v>
      </c>
      <c r="V29" s="479">
        <v>1</v>
      </c>
      <c r="W29" s="460"/>
      <c r="X29" s="458"/>
      <c r="Y29" s="460"/>
      <c r="Z29" s="458"/>
      <c r="AA29" s="460"/>
      <c r="AB29" s="458"/>
      <c r="AC29" s="460">
        <v>2</v>
      </c>
      <c r="AD29" s="458">
        <v>86388934</v>
      </c>
      <c r="AE29" s="461" t="s">
        <v>2263</v>
      </c>
      <c r="AF29" s="461"/>
      <c r="AG29" s="460"/>
      <c r="AH29" s="761"/>
      <c r="AI29" s="464"/>
      <c r="AJ29" s="761"/>
      <c r="AK29" s="761"/>
      <c r="AL29" s="516"/>
      <c r="AM29" s="761" t="s">
        <v>2694</v>
      </c>
      <c r="AN29" s="353" t="s">
        <v>2058</v>
      </c>
      <c r="AO29" s="353"/>
    </row>
    <row r="30" spans="1:41" ht="29.25" customHeight="1" x14ac:dyDescent="0.25">
      <c r="A30" s="452"/>
      <c r="B30" s="764"/>
      <c r="C30" s="764"/>
      <c r="D30" s="471">
        <v>27</v>
      </c>
      <c r="E30" s="764" t="s">
        <v>1172</v>
      </c>
      <c r="F30" s="764" t="s">
        <v>142</v>
      </c>
      <c r="G30" s="764" t="s">
        <v>143</v>
      </c>
      <c r="H30" s="764" t="s">
        <v>144</v>
      </c>
      <c r="I30" s="764" t="s">
        <v>1670</v>
      </c>
      <c r="J30" s="461" t="s">
        <v>1661</v>
      </c>
      <c r="K30" s="461" t="s">
        <v>1671</v>
      </c>
      <c r="L30" s="461">
        <v>2201</v>
      </c>
      <c r="M30" s="461" t="s">
        <v>1672</v>
      </c>
      <c r="N30" s="461">
        <v>2201054</v>
      </c>
      <c r="O30" s="461" t="s">
        <v>1673</v>
      </c>
      <c r="P30" s="461">
        <v>11</v>
      </c>
      <c r="Q30" s="117">
        <v>1</v>
      </c>
      <c r="R30" s="472">
        <v>3</v>
      </c>
      <c r="S30" s="495"/>
      <c r="T30" s="517"/>
      <c r="U30" s="473"/>
      <c r="V30" s="479">
        <v>0</v>
      </c>
      <c r="W30" s="765"/>
      <c r="X30" s="458"/>
      <c r="Y30" s="460"/>
      <c r="Z30" s="458"/>
      <c r="AA30" s="460"/>
      <c r="AB30" s="458"/>
      <c r="AC30" s="460"/>
      <c r="AD30" s="458"/>
      <c r="AE30" s="461" t="s">
        <v>2276</v>
      </c>
      <c r="AF30" s="461" t="s">
        <v>2217</v>
      </c>
      <c r="AG30" s="460"/>
      <c r="AH30" s="353"/>
      <c r="AI30" s="464"/>
      <c r="AJ30" s="761" t="s">
        <v>2554</v>
      </c>
      <c r="AK30" s="353" t="s">
        <v>2555</v>
      </c>
      <c r="AL30" s="516"/>
      <c r="AM30" s="353"/>
      <c r="AN30" s="353"/>
      <c r="AO30" s="353"/>
    </row>
    <row r="31" spans="1:41" ht="29.25" customHeight="1" x14ac:dyDescent="0.25">
      <c r="A31" s="452"/>
      <c r="B31" s="764" t="s">
        <v>146</v>
      </c>
      <c r="C31" s="764" t="s">
        <v>147</v>
      </c>
      <c r="D31" s="471">
        <v>28</v>
      </c>
      <c r="E31" s="764" t="s">
        <v>1680</v>
      </c>
      <c r="F31" s="764" t="s">
        <v>149</v>
      </c>
      <c r="G31" s="764" t="s">
        <v>150</v>
      </c>
      <c r="H31" s="764" t="s">
        <v>151</v>
      </c>
      <c r="I31" s="764" t="s">
        <v>179</v>
      </c>
      <c r="J31" s="514"/>
      <c r="K31" s="514"/>
      <c r="L31" s="514"/>
      <c r="M31" s="514"/>
      <c r="N31" s="514"/>
      <c r="O31" s="514"/>
      <c r="P31" s="514"/>
      <c r="Q31" s="117">
        <v>0.9</v>
      </c>
      <c r="R31" s="472">
        <v>98</v>
      </c>
      <c r="S31" s="766"/>
      <c r="T31" s="517"/>
      <c r="U31" s="473"/>
      <c r="V31" s="518">
        <v>1</v>
      </c>
      <c r="W31" s="519"/>
      <c r="X31" s="458"/>
      <c r="Y31" s="460"/>
      <c r="Z31" s="458"/>
      <c r="AA31" s="460"/>
      <c r="AB31" s="458"/>
      <c r="AC31" s="770">
        <v>0.98</v>
      </c>
      <c r="AD31" s="458"/>
      <c r="AE31" s="760" t="s">
        <v>2277</v>
      </c>
      <c r="AF31" s="461" t="s">
        <v>179</v>
      </c>
      <c r="AG31" s="460"/>
      <c r="AH31" s="353"/>
      <c r="AI31" s="464"/>
      <c r="AJ31" s="353"/>
      <c r="AK31" s="353"/>
      <c r="AL31" s="353"/>
      <c r="AM31" s="761" t="s">
        <v>2785</v>
      </c>
      <c r="AN31" s="353" t="s">
        <v>179</v>
      </c>
      <c r="AO31" s="353"/>
    </row>
    <row r="32" spans="1:41" ht="29.25" customHeight="1" x14ac:dyDescent="0.25">
      <c r="A32" s="452"/>
      <c r="B32" s="764"/>
      <c r="C32" s="764"/>
      <c r="D32" s="471">
        <v>29</v>
      </c>
      <c r="E32" s="764" t="s">
        <v>1684</v>
      </c>
      <c r="F32" s="520" t="s">
        <v>154</v>
      </c>
      <c r="G32" s="520" t="s">
        <v>155</v>
      </c>
      <c r="H32" s="520" t="s">
        <v>151</v>
      </c>
      <c r="I32" s="520" t="s">
        <v>179</v>
      </c>
      <c r="J32" s="514"/>
      <c r="K32" s="514"/>
      <c r="L32" s="514"/>
      <c r="M32" s="514"/>
      <c r="N32" s="514"/>
      <c r="O32" s="514"/>
      <c r="P32" s="514"/>
      <c r="Q32" s="655">
        <v>0.9</v>
      </c>
      <c r="R32" s="472">
        <v>1</v>
      </c>
      <c r="S32" s="766">
        <v>1</v>
      </c>
      <c r="T32" s="517">
        <v>44000000</v>
      </c>
      <c r="U32" s="398">
        <v>44000000</v>
      </c>
      <c r="V32" s="479">
        <f>S32/R32*1</f>
        <v>1</v>
      </c>
      <c r="W32" s="157"/>
      <c r="X32" s="521"/>
      <c r="Y32" s="460">
        <v>1</v>
      </c>
      <c r="Z32" s="458">
        <v>44000000</v>
      </c>
      <c r="AA32" s="460"/>
      <c r="AB32" s="458"/>
      <c r="AC32" s="460">
        <v>98</v>
      </c>
      <c r="AD32" s="458"/>
      <c r="AE32" s="486" t="s">
        <v>2263</v>
      </c>
      <c r="AF32" s="461"/>
      <c r="AG32" s="460" t="s">
        <v>2411</v>
      </c>
      <c r="AH32" s="353" t="s">
        <v>179</v>
      </c>
      <c r="AI32" s="464"/>
      <c r="AJ32" s="761"/>
      <c r="AK32" s="353"/>
      <c r="AL32" s="503"/>
      <c r="AM32" s="761" t="s">
        <v>2786</v>
      </c>
      <c r="AN32" s="353" t="s">
        <v>179</v>
      </c>
      <c r="AO32" s="353"/>
    </row>
    <row r="33" spans="1:41" ht="29.25" customHeight="1" x14ac:dyDescent="0.25">
      <c r="A33" s="452"/>
      <c r="B33" s="764"/>
      <c r="C33" s="764" t="s">
        <v>156</v>
      </c>
      <c r="D33" s="471">
        <v>30</v>
      </c>
      <c r="E33" s="764" t="s">
        <v>157</v>
      </c>
      <c r="F33" s="520" t="s">
        <v>158</v>
      </c>
      <c r="G33" s="520" t="s">
        <v>159</v>
      </c>
      <c r="H33" s="520" t="s">
        <v>151</v>
      </c>
      <c r="I33" s="520" t="s">
        <v>179</v>
      </c>
      <c r="J33" s="522"/>
      <c r="K33" s="522"/>
      <c r="L33" s="522"/>
      <c r="M33" s="522"/>
      <c r="N33" s="522"/>
      <c r="O33" s="522"/>
      <c r="P33" s="522"/>
      <c r="Q33" s="655">
        <v>0.9</v>
      </c>
      <c r="R33" s="472">
        <v>1</v>
      </c>
      <c r="S33" s="523"/>
      <c r="T33" s="169"/>
      <c r="U33" s="524"/>
      <c r="V33" s="749">
        <v>1</v>
      </c>
      <c r="W33" s="157"/>
      <c r="X33" s="526"/>
      <c r="Y33" s="460"/>
      <c r="Z33" s="458"/>
      <c r="AA33" s="460"/>
      <c r="AB33" s="458"/>
      <c r="AC33" s="460"/>
      <c r="AD33" s="458"/>
      <c r="AE33" s="486" t="s">
        <v>2263</v>
      </c>
      <c r="AF33" s="461"/>
      <c r="AG33" s="460"/>
      <c r="AH33" s="353"/>
      <c r="AI33" s="476"/>
      <c r="AJ33" s="761"/>
      <c r="AK33" s="353"/>
      <c r="AL33" s="353"/>
      <c r="AM33" s="761" t="s">
        <v>2787</v>
      </c>
      <c r="AN33" s="353" t="s">
        <v>179</v>
      </c>
      <c r="AO33" s="353"/>
    </row>
    <row r="34" spans="1:41" ht="29.25" customHeight="1" x14ac:dyDescent="0.25">
      <c r="A34" s="452"/>
      <c r="B34" s="764"/>
      <c r="C34" s="764"/>
      <c r="D34" s="471">
        <v>31</v>
      </c>
      <c r="E34" s="764" t="s">
        <v>160</v>
      </c>
      <c r="F34" s="764" t="s">
        <v>1178</v>
      </c>
      <c r="G34" s="764" t="s">
        <v>162</v>
      </c>
      <c r="H34" s="764" t="s">
        <v>118</v>
      </c>
      <c r="I34" s="764" t="s">
        <v>1691</v>
      </c>
      <c r="J34" s="764" t="s">
        <v>1692</v>
      </c>
      <c r="K34" s="764" t="s">
        <v>1693</v>
      </c>
      <c r="L34" s="527">
        <v>1905021</v>
      </c>
      <c r="M34" s="528" t="s">
        <v>1694</v>
      </c>
      <c r="N34" s="529">
        <v>190502100</v>
      </c>
      <c r="O34" s="530" t="s">
        <v>1695</v>
      </c>
      <c r="P34" s="531">
        <v>48</v>
      </c>
      <c r="Q34" s="655">
        <v>1</v>
      </c>
      <c r="R34" s="760">
        <v>5</v>
      </c>
      <c r="S34" s="760"/>
      <c r="T34" s="532"/>
      <c r="U34" s="532"/>
      <c r="V34" s="479">
        <v>0</v>
      </c>
      <c r="W34" s="460"/>
      <c r="X34" s="532"/>
      <c r="Y34" s="460"/>
      <c r="Z34" s="458"/>
      <c r="AA34" s="460"/>
      <c r="AB34" s="458"/>
      <c r="AC34" s="460"/>
      <c r="AD34" s="458"/>
      <c r="AE34" s="461" t="s">
        <v>2263</v>
      </c>
      <c r="AF34" s="475"/>
      <c r="AG34" s="450"/>
      <c r="AH34" s="353"/>
      <c r="AI34" s="464"/>
      <c r="AJ34" s="761" t="s">
        <v>2554</v>
      </c>
      <c r="AK34" s="353" t="s">
        <v>2555</v>
      </c>
      <c r="AL34" s="353"/>
      <c r="AM34" s="761" t="s">
        <v>2788</v>
      </c>
      <c r="AN34" s="353" t="s">
        <v>179</v>
      </c>
      <c r="AO34" s="353"/>
    </row>
    <row r="35" spans="1:41" ht="29.25" customHeight="1" x14ac:dyDescent="0.25">
      <c r="A35" s="452"/>
      <c r="B35" s="764"/>
      <c r="C35" s="764" t="s">
        <v>164</v>
      </c>
      <c r="D35" s="471">
        <v>32</v>
      </c>
      <c r="E35" s="764" t="s">
        <v>165</v>
      </c>
      <c r="F35" s="764" t="s">
        <v>166</v>
      </c>
      <c r="G35" s="764" t="s">
        <v>167</v>
      </c>
      <c r="H35" s="764" t="s">
        <v>168</v>
      </c>
      <c r="I35" s="764" t="s">
        <v>1696</v>
      </c>
      <c r="J35" s="764" t="s">
        <v>1692</v>
      </c>
      <c r="K35" s="764" t="s">
        <v>1693</v>
      </c>
      <c r="L35" s="527">
        <v>1905021</v>
      </c>
      <c r="M35" s="528" t="s">
        <v>1694</v>
      </c>
      <c r="N35" s="529">
        <v>190502100</v>
      </c>
      <c r="O35" s="530" t="s">
        <v>1695</v>
      </c>
      <c r="P35" s="531">
        <v>48</v>
      </c>
      <c r="Q35" s="655">
        <v>0.9</v>
      </c>
      <c r="R35" s="472">
        <v>12</v>
      </c>
      <c r="S35" s="766">
        <v>20</v>
      </c>
      <c r="T35" s="533">
        <v>885000</v>
      </c>
      <c r="U35" s="533" t="s">
        <v>2695</v>
      </c>
      <c r="V35" s="479">
        <f>S35/R35*1</f>
        <v>1.6666666666666667</v>
      </c>
      <c r="W35" s="765">
        <v>3</v>
      </c>
      <c r="X35" s="533"/>
      <c r="Y35" s="460">
        <v>5</v>
      </c>
      <c r="Z35" s="458">
        <v>885000</v>
      </c>
      <c r="AA35" s="460"/>
      <c r="AB35" s="458"/>
      <c r="AC35" s="460">
        <v>12</v>
      </c>
      <c r="AD35" s="458">
        <v>22999000</v>
      </c>
      <c r="AE35" s="461" t="s">
        <v>2278</v>
      </c>
      <c r="AF35" s="461" t="s">
        <v>179</v>
      </c>
      <c r="AG35" s="460" t="s">
        <v>2412</v>
      </c>
      <c r="AH35" s="353" t="s">
        <v>179</v>
      </c>
      <c r="AI35" s="464"/>
      <c r="AJ35" s="761"/>
      <c r="AK35" s="353"/>
      <c r="AL35" s="516"/>
      <c r="AM35" s="761" t="s">
        <v>2789</v>
      </c>
      <c r="AN35" s="761" t="s">
        <v>2790</v>
      </c>
      <c r="AO35" s="761" t="s">
        <v>2770</v>
      </c>
    </row>
    <row r="36" spans="1:41" ht="29.25" customHeight="1" x14ac:dyDescent="0.25">
      <c r="A36" s="452"/>
      <c r="B36" s="764"/>
      <c r="C36" s="764"/>
      <c r="D36" s="471">
        <v>33</v>
      </c>
      <c r="E36" s="764" t="s">
        <v>170</v>
      </c>
      <c r="F36" s="764" t="s">
        <v>171</v>
      </c>
      <c r="G36" s="764" t="s">
        <v>172</v>
      </c>
      <c r="H36" s="764" t="s">
        <v>173</v>
      </c>
      <c r="I36" s="764" t="s">
        <v>1708</v>
      </c>
      <c r="J36" s="512" t="s">
        <v>1622</v>
      </c>
      <c r="K36" s="512" t="s">
        <v>1693</v>
      </c>
      <c r="L36" s="512">
        <v>1905014</v>
      </c>
      <c r="M36" s="512" t="s">
        <v>1709</v>
      </c>
      <c r="N36" s="512" t="s">
        <v>1710</v>
      </c>
      <c r="O36" s="534" t="s">
        <v>1711</v>
      </c>
      <c r="P36" s="512">
        <v>12</v>
      </c>
      <c r="Q36" s="753">
        <v>1</v>
      </c>
      <c r="R36" s="472">
        <v>1</v>
      </c>
      <c r="S36" s="766">
        <v>1</v>
      </c>
      <c r="T36" s="166"/>
      <c r="U36" s="166">
        <v>22999000</v>
      </c>
      <c r="V36" s="479">
        <v>1</v>
      </c>
      <c r="W36" s="765">
        <v>1</v>
      </c>
      <c r="X36" s="166"/>
      <c r="Y36" s="460"/>
      <c r="Z36" s="458"/>
      <c r="AA36" s="460"/>
      <c r="AB36" s="458"/>
      <c r="AC36" s="460">
        <v>1</v>
      </c>
      <c r="AD36" s="458">
        <v>22999000</v>
      </c>
      <c r="AE36" s="498" t="s">
        <v>2279</v>
      </c>
      <c r="AF36" s="461" t="s">
        <v>179</v>
      </c>
      <c r="AG36" s="460"/>
      <c r="AH36" s="353"/>
      <c r="AI36" s="464"/>
      <c r="AJ36" s="761" t="s">
        <v>2554</v>
      </c>
      <c r="AK36" s="353" t="s">
        <v>2555</v>
      </c>
      <c r="AL36" s="516"/>
      <c r="AM36" s="761" t="s">
        <v>2791</v>
      </c>
      <c r="AN36" s="761" t="s">
        <v>2790</v>
      </c>
      <c r="AO36" s="353"/>
    </row>
    <row r="37" spans="1:41" ht="29.25" customHeight="1" x14ac:dyDescent="0.25">
      <c r="A37" s="452"/>
      <c r="B37" s="764"/>
      <c r="C37" s="764"/>
      <c r="D37" s="471">
        <v>34</v>
      </c>
      <c r="E37" s="764" t="s">
        <v>175</v>
      </c>
      <c r="F37" s="764" t="s">
        <v>176</v>
      </c>
      <c r="G37" s="764" t="s">
        <v>177</v>
      </c>
      <c r="H37" s="764" t="s">
        <v>178</v>
      </c>
      <c r="I37" s="764" t="s">
        <v>179</v>
      </c>
      <c r="J37" s="535" t="s">
        <v>254</v>
      </c>
      <c r="K37" s="536" t="s">
        <v>262</v>
      </c>
      <c r="L37" s="537">
        <v>1905022</v>
      </c>
      <c r="M37" s="538" t="s">
        <v>1718</v>
      </c>
      <c r="N37" s="539">
        <v>190502200</v>
      </c>
      <c r="O37" s="540" t="s">
        <v>1719</v>
      </c>
      <c r="P37" s="541">
        <v>60</v>
      </c>
      <c r="Q37" s="753" t="s">
        <v>177</v>
      </c>
      <c r="R37" s="760">
        <v>15</v>
      </c>
      <c r="S37" s="760"/>
      <c r="T37" s="574">
        <v>17310000</v>
      </c>
      <c r="U37" s="574">
        <v>17310000</v>
      </c>
      <c r="V37" s="479">
        <v>0</v>
      </c>
      <c r="W37" s="460"/>
      <c r="X37" s="574">
        <v>17310000</v>
      </c>
      <c r="Y37" s="460"/>
      <c r="Z37" s="458"/>
      <c r="AA37" s="460"/>
      <c r="AB37" s="458"/>
      <c r="AC37" s="460"/>
      <c r="AD37" s="458"/>
      <c r="AE37" s="486" t="s">
        <v>2280</v>
      </c>
      <c r="AF37" s="461" t="s">
        <v>179</v>
      </c>
      <c r="AG37" s="460"/>
      <c r="AH37" s="353"/>
      <c r="AI37" s="476"/>
      <c r="AJ37" s="353"/>
      <c r="AK37" s="353"/>
      <c r="AL37" s="353"/>
      <c r="AM37" s="353"/>
      <c r="AN37" s="353"/>
      <c r="AO37" s="353"/>
    </row>
    <row r="38" spans="1:41" ht="29.25" customHeight="1" x14ac:dyDescent="0.25">
      <c r="A38" s="452"/>
      <c r="B38" s="764"/>
      <c r="C38" s="764"/>
      <c r="D38" s="471">
        <v>35</v>
      </c>
      <c r="E38" s="764" t="s">
        <v>180</v>
      </c>
      <c r="F38" s="764" t="s">
        <v>1182</v>
      </c>
      <c r="G38" s="764" t="s">
        <v>1183</v>
      </c>
      <c r="H38" s="764" t="s">
        <v>183</v>
      </c>
      <c r="I38" s="764" t="s">
        <v>1724</v>
      </c>
      <c r="J38" s="542" t="s">
        <v>1371</v>
      </c>
      <c r="K38" s="542" t="s">
        <v>1371</v>
      </c>
      <c r="L38" s="542" t="s">
        <v>1371</v>
      </c>
      <c r="M38" s="542" t="s">
        <v>1371</v>
      </c>
      <c r="N38" s="542" t="s">
        <v>1371</v>
      </c>
      <c r="O38" s="542" t="s">
        <v>1371</v>
      </c>
      <c r="P38" s="541" t="s">
        <v>1371</v>
      </c>
      <c r="Q38" s="117">
        <v>0.9</v>
      </c>
      <c r="R38" s="760">
        <v>0</v>
      </c>
      <c r="S38" s="760"/>
      <c r="T38" s="517"/>
      <c r="U38" s="473"/>
      <c r="V38" s="479">
        <v>0</v>
      </c>
      <c r="W38" s="460"/>
      <c r="X38" s="458"/>
      <c r="Y38" s="460"/>
      <c r="Z38" s="458"/>
      <c r="AA38" s="460"/>
      <c r="AB38" s="458"/>
      <c r="AC38" s="460"/>
      <c r="AD38" s="458"/>
      <c r="AE38" s="486" t="s">
        <v>2263</v>
      </c>
      <c r="AF38" s="461"/>
      <c r="AG38" s="762"/>
      <c r="AH38" s="762"/>
      <c r="AI38" s="476"/>
      <c r="AJ38" s="353"/>
      <c r="AK38" s="353"/>
      <c r="AL38" s="353"/>
      <c r="AM38" s="761" t="s">
        <v>2792</v>
      </c>
      <c r="AN38" s="353" t="s">
        <v>179</v>
      </c>
      <c r="AO38" s="353"/>
    </row>
    <row r="39" spans="1:41" ht="29.25" customHeight="1" x14ac:dyDescent="0.25">
      <c r="A39" s="452"/>
      <c r="B39" s="764"/>
      <c r="C39" s="764"/>
      <c r="D39" s="471">
        <v>36</v>
      </c>
      <c r="E39" s="764" t="s">
        <v>185</v>
      </c>
      <c r="F39" s="764" t="s">
        <v>186</v>
      </c>
      <c r="G39" s="764" t="s">
        <v>1186</v>
      </c>
      <c r="H39" s="764" t="s">
        <v>1187</v>
      </c>
      <c r="I39" s="764" t="s">
        <v>1728</v>
      </c>
      <c r="J39" s="764" t="s">
        <v>1692</v>
      </c>
      <c r="K39" s="480" t="s">
        <v>1693</v>
      </c>
      <c r="L39" s="543">
        <v>1905015</v>
      </c>
      <c r="M39" s="544" t="s">
        <v>1729</v>
      </c>
      <c r="N39" s="543">
        <v>190501503</v>
      </c>
      <c r="O39" s="545" t="s">
        <v>1730</v>
      </c>
      <c r="P39" s="546">
        <v>60</v>
      </c>
      <c r="Q39" s="753" t="s">
        <v>187</v>
      </c>
      <c r="R39" s="760">
        <v>15</v>
      </c>
      <c r="S39" s="760">
        <v>18</v>
      </c>
      <c r="T39" s="517"/>
      <c r="U39" s="473"/>
      <c r="V39" s="479">
        <v>1</v>
      </c>
      <c r="W39" s="460">
        <v>18</v>
      </c>
      <c r="X39" s="458"/>
      <c r="Y39" s="460"/>
      <c r="Z39" s="458"/>
      <c r="AA39" s="460"/>
      <c r="AB39" s="458"/>
      <c r="AC39" s="460"/>
      <c r="AD39" s="458"/>
      <c r="AE39" s="486" t="s">
        <v>2281</v>
      </c>
      <c r="AF39" s="475" t="s">
        <v>179</v>
      </c>
      <c r="AG39" s="762"/>
      <c r="AH39" s="503"/>
      <c r="AI39" s="476"/>
      <c r="AJ39" s="761" t="s">
        <v>2554</v>
      </c>
      <c r="AK39" s="353" t="s">
        <v>2555</v>
      </c>
      <c r="AL39" s="353"/>
      <c r="AM39" s="761" t="s">
        <v>2793</v>
      </c>
      <c r="AN39" s="761" t="s">
        <v>179</v>
      </c>
      <c r="AO39" s="353"/>
    </row>
    <row r="40" spans="1:41" ht="29.25" customHeight="1" x14ac:dyDescent="0.25">
      <c r="A40" s="452"/>
      <c r="B40" s="764"/>
      <c r="C40" s="764" t="s">
        <v>190</v>
      </c>
      <c r="D40" s="471">
        <v>37</v>
      </c>
      <c r="E40" s="764" t="s">
        <v>1189</v>
      </c>
      <c r="F40" s="764" t="s">
        <v>192</v>
      </c>
      <c r="G40" s="764" t="s">
        <v>193</v>
      </c>
      <c r="H40" s="764" t="s">
        <v>194</v>
      </c>
      <c r="I40" s="764" t="s">
        <v>179</v>
      </c>
      <c r="J40" s="764" t="s">
        <v>1692</v>
      </c>
      <c r="K40" s="547" t="s">
        <v>1736</v>
      </c>
      <c r="L40" s="548">
        <v>1903015</v>
      </c>
      <c r="M40" s="549" t="s">
        <v>1737</v>
      </c>
      <c r="N40" s="550">
        <v>190301500</v>
      </c>
      <c r="O40" s="551" t="s">
        <v>1738</v>
      </c>
      <c r="P40" s="541">
        <v>48</v>
      </c>
      <c r="Q40" s="117">
        <v>1</v>
      </c>
      <c r="R40" s="604">
        <v>1</v>
      </c>
      <c r="S40" s="523">
        <v>1</v>
      </c>
      <c r="T40" s="552"/>
      <c r="U40" s="552"/>
      <c r="V40" s="479">
        <v>1</v>
      </c>
      <c r="W40" s="553"/>
      <c r="X40" s="552"/>
      <c r="Y40" s="460"/>
      <c r="Z40" s="458"/>
      <c r="AA40" s="460"/>
      <c r="AB40" s="458"/>
      <c r="AC40" s="770">
        <v>1</v>
      </c>
      <c r="AD40" s="458"/>
      <c r="AE40" s="461" t="s">
        <v>2263</v>
      </c>
      <c r="AF40" s="461"/>
      <c r="AG40" s="460"/>
      <c r="AH40" s="353"/>
      <c r="AI40" s="476"/>
      <c r="AJ40" s="761"/>
      <c r="AK40" s="353"/>
      <c r="AL40" s="516"/>
      <c r="AM40" s="761" t="s">
        <v>2794</v>
      </c>
      <c r="AN40" s="353" t="s">
        <v>179</v>
      </c>
      <c r="AO40" s="353"/>
    </row>
    <row r="41" spans="1:41" ht="29.25" customHeight="1" x14ac:dyDescent="0.25">
      <c r="A41" s="452"/>
      <c r="B41" s="764"/>
      <c r="C41" s="764"/>
      <c r="D41" s="471">
        <v>38</v>
      </c>
      <c r="E41" s="764" t="s">
        <v>195</v>
      </c>
      <c r="F41" s="764" t="s">
        <v>192</v>
      </c>
      <c r="G41" s="764" t="s">
        <v>193</v>
      </c>
      <c r="H41" s="764" t="s">
        <v>194</v>
      </c>
      <c r="I41" s="764" t="s">
        <v>179</v>
      </c>
      <c r="J41" s="542" t="s">
        <v>1371</v>
      </c>
      <c r="K41" s="542" t="s">
        <v>1371</v>
      </c>
      <c r="L41" s="542" t="s">
        <v>1371</v>
      </c>
      <c r="M41" s="542" t="s">
        <v>1371</v>
      </c>
      <c r="N41" s="542" t="s">
        <v>1371</v>
      </c>
      <c r="O41" s="542" t="s">
        <v>1371</v>
      </c>
      <c r="P41" s="541" t="s">
        <v>1371</v>
      </c>
      <c r="Q41" s="117">
        <v>1</v>
      </c>
      <c r="R41" s="604">
        <v>1</v>
      </c>
      <c r="S41" s="523">
        <v>1</v>
      </c>
      <c r="T41" s="552"/>
      <c r="U41" s="554"/>
      <c r="V41" s="750">
        <v>1</v>
      </c>
      <c r="W41" s="497"/>
      <c r="X41" s="554"/>
      <c r="Y41" s="460"/>
      <c r="Z41" s="458"/>
      <c r="AA41" s="460"/>
      <c r="AB41" s="458"/>
      <c r="AC41" s="770">
        <v>1</v>
      </c>
      <c r="AD41" s="458"/>
      <c r="AE41" s="461" t="s">
        <v>2263</v>
      </c>
      <c r="AF41" s="461"/>
      <c r="AG41" s="450"/>
      <c r="AH41" s="353"/>
      <c r="AI41" s="464"/>
      <c r="AJ41" s="353"/>
      <c r="AK41" s="353"/>
      <c r="AL41" s="353"/>
      <c r="AM41" s="761" t="s">
        <v>2794</v>
      </c>
      <c r="AN41" s="353" t="s">
        <v>179</v>
      </c>
      <c r="AO41" s="353"/>
    </row>
    <row r="42" spans="1:41" ht="29.25" customHeight="1" x14ac:dyDescent="0.25">
      <c r="A42" s="452"/>
      <c r="B42" s="764"/>
      <c r="C42" s="764"/>
      <c r="D42" s="471">
        <v>39</v>
      </c>
      <c r="E42" s="764" t="s">
        <v>1191</v>
      </c>
      <c r="F42" s="764" t="s">
        <v>197</v>
      </c>
      <c r="G42" s="764" t="s">
        <v>198</v>
      </c>
      <c r="H42" s="764" t="s">
        <v>199</v>
      </c>
      <c r="I42" s="764" t="s">
        <v>179</v>
      </c>
      <c r="J42" s="556"/>
      <c r="K42" s="557"/>
      <c r="L42" s="557"/>
      <c r="M42" s="557"/>
      <c r="N42" s="557"/>
      <c r="O42" s="557"/>
      <c r="P42" s="557"/>
      <c r="Q42" s="753" t="s">
        <v>198</v>
      </c>
      <c r="R42" s="472">
        <v>1</v>
      </c>
      <c r="S42" s="495">
        <v>1</v>
      </c>
      <c r="T42" s="517"/>
      <c r="U42" s="517"/>
      <c r="V42" s="479">
        <v>1</v>
      </c>
      <c r="W42" s="517"/>
      <c r="X42" s="517"/>
      <c r="Y42" s="460"/>
      <c r="Z42" s="458"/>
      <c r="AA42" s="460"/>
      <c r="AB42" s="458"/>
      <c r="AC42" s="460">
        <v>1</v>
      </c>
      <c r="AD42" s="458"/>
      <c r="AE42" s="461" t="s">
        <v>2263</v>
      </c>
      <c r="AF42" s="461"/>
      <c r="AG42" s="450"/>
      <c r="AH42" s="353"/>
      <c r="AI42" s="464"/>
      <c r="AJ42" s="353"/>
      <c r="AK42" s="353"/>
      <c r="AL42" s="353"/>
      <c r="AM42" s="761" t="s">
        <v>2795</v>
      </c>
      <c r="AN42" s="353" t="s">
        <v>179</v>
      </c>
      <c r="AO42" s="353"/>
    </row>
    <row r="43" spans="1:41" ht="29.25" customHeight="1" x14ac:dyDescent="0.25">
      <c r="A43" s="452"/>
      <c r="B43" s="764"/>
      <c r="C43" s="764"/>
      <c r="D43" s="471">
        <v>40</v>
      </c>
      <c r="E43" s="764" t="s">
        <v>200</v>
      </c>
      <c r="F43" s="764" t="s">
        <v>201</v>
      </c>
      <c r="G43" s="764" t="s">
        <v>202</v>
      </c>
      <c r="H43" s="764" t="s">
        <v>203</v>
      </c>
      <c r="I43" s="764" t="s">
        <v>1745</v>
      </c>
      <c r="J43" s="558" t="s">
        <v>1371</v>
      </c>
      <c r="K43" s="558" t="s">
        <v>1371</v>
      </c>
      <c r="L43" s="558" t="s">
        <v>1371</v>
      </c>
      <c r="M43" s="558" t="s">
        <v>1371</v>
      </c>
      <c r="N43" s="558" t="s">
        <v>1371</v>
      </c>
      <c r="O43" s="558" t="s">
        <v>1371</v>
      </c>
      <c r="P43" s="558" t="s">
        <v>1371</v>
      </c>
      <c r="Q43" s="753" t="s">
        <v>202</v>
      </c>
      <c r="R43" s="472">
        <v>0</v>
      </c>
      <c r="S43" s="766"/>
      <c r="T43" s="517"/>
      <c r="U43" s="473"/>
      <c r="V43" s="479">
        <v>0</v>
      </c>
      <c r="W43" s="497"/>
      <c r="X43" s="559"/>
      <c r="Y43" s="460"/>
      <c r="Z43" s="458"/>
      <c r="AA43" s="460"/>
      <c r="AB43" s="458"/>
      <c r="AC43" s="460"/>
      <c r="AD43" s="458"/>
      <c r="AE43" s="461" t="s">
        <v>2263</v>
      </c>
      <c r="AF43" s="461"/>
      <c r="AG43" s="762"/>
      <c r="AH43" s="503"/>
      <c r="AI43" s="476"/>
      <c r="AJ43" s="761" t="s">
        <v>2554</v>
      </c>
      <c r="AK43" s="353" t="s">
        <v>2555</v>
      </c>
      <c r="AL43" s="353"/>
      <c r="AM43" s="353"/>
      <c r="AN43" s="353"/>
      <c r="AO43" s="353"/>
    </row>
    <row r="44" spans="1:41" ht="29.25" customHeight="1" x14ac:dyDescent="0.25">
      <c r="A44" s="560" t="s">
        <v>292</v>
      </c>
      <c r="B44" s="764" t="s">
        <v>293</v>
      </c>
      <c r="C44" s="764" t="s">
        <v>1194</v>
      </c>
      <c r="D44" s="471">
        <v>41</v>
      </c>
      <c r="E44" s="764" t="s">
        <v>295</v>
      </c>
      <c r="F44" s="764" t="s">
        <v>1195</v>
      </c>
      <c r="G44" s="764" t="s">
        <v>297</v>
      </c>
      <c r="H44" s="764" t="s">
        <v>298</v>
      </c>
      <c r="I44" s="764" t="s">
        <v>1748</v>
      </c>
      <c r="J44" s="561" t="s">
        <v>1749</v>
      </c>
      <c r="K44" s="561" t="s">
        <v>1750</v>
      </c>
      <c r="L44" s="561">
        <v>4502001</v>
      </c>
      <c r="M44" s="561" t="s">
        <v>1751</v>
      </c>
      <c r="N44" s="561">
        <v>450200100</v>
      </c>
      <c r="O44" s="561" t="s">
        <v>1752</v>
      </c>
      <c r="P44" s="561">
        <v>3</v>
      </c>
      <c r="Q44" s="117">
        <v>0.9</v>
      </c>
      <c r="R44" s="760">
        <v>1</v>
      </c>
      <c r="S44" s="760">
        <v>1</v>
      </c>
      <c r="T44" s="656" t="s">
        <v>2696</v>
      </c>
      <c r="U44" s="656" t="s">
        <v>2696</v>
      </c>
      <c r="V44" s="479">
        <f>S44/R44*1</f>
        <v>1</v>
      </c>
      <c r="W44" s="460">
        <v>0</v>
      </c>
      <c r="X44" s="562">
        <v>1000000</v>
      </c>
      <c r="Y44" s="460"/>
      <c r="Z44" s="458"/>
      <c r="AA44" s="460"/>
      <c r="AB44" s="458">
        <v>11400000</v>
      </c>
      <c r="AC44" s="460">
        <v>1</v>
      </c>
      <c r="AD44" s="458">
        <v>560000</v>
      </c>
      <c r="AE44" s="461" t="s">
        <v>2282</v>
      </c>
      <c r="AF44" s="461" t="s">
        <v>2283</v>
      </c>
      <c r="AG44" s="460"/>
      <c r="AH44" s="353"/>
      <c r="AI44" s="464"/>
      <c r="AJ44" s="761" t="s">
        <v>2556</v>
      </c>
      <c r="AK44" s="761" t="s">
        <v>2283</v>
      </c>
      <c r="AL44" s="353"/>
      <c r="AM44" s="761" t="s">
        <v>2697</v>
      </c>
      <c r="AN44" s="353" t="s">
        <v>2698</v>
      </c>
      <c r="AO44" s="353"/>
    </row>
    <row r="45" spans="1:41" ht="29.25" customHeight="1" x14ac:dyDescent="0.25">
      <c r="A45" s="560"/>
      <c r="B45" s="764"/>
      <c r="C45" s="764"/>
      <c r="D45" s="755">
        <v>42</v>
      </c>
      <c r="E45" s="764" t="s">
        <v>1198</v>
      </c>
      <c r="F45" s="764" t="s">
        <v>301</v>
      </c>
      <c r="G45" s="764" t="s">
        <v>302</v>
      </c>
      <c r="H45" s="764" t="s">
        <v>303</v>
      </c>
      <c r="I45" s="764" t="s">
        <v>1756</v>
      </c>
      <c r="J45" s="563"/>
      <c r="K45" s="520"/>
      <c r="L45" s="520"/>
      <c r="M45" s="520"/>
      <c r="N45" s="520"/>
      <c r="O45" s="520"/>
      <c r="P45" s="520"/>
      <c r="Q45" s="657" t="s">
        <v>302</v>
      </c>
      <c r="R45" s="472">
        <v>0</v>
      </c>
      <c r="S45" s="766"/>
      <c r="T45" s="760"/>
      <c r="U45" s="501"/>
      <c r="V45" s="479">
        <v>0</v>
      </c>
      <c r="W45" s="497"/>
      <c r="X45" s="564"/>
      <c r="Y45" s="460"/>
      <c r="Z45" s="458"/>
      <c r="AA45" s="460"/>
      <c r="AB45" s="458"/>
      <c r="AC45" s="460"/>
      <c r="AD45" s="458"/>
      <c r="AE45" s="486" t="s">
        <v>2284</v>
      </c>
      <c r="AF45" s="461" t="s">
        <v>2283</v>
      </c>
      <c r="AG45" s="450"/>
      <c r="AH45" s="353"/>
      <c r="AI45" s="476"/>
      <c r="AJ45" s="761" t="s">
        <v>2554</v>
      </c>
      <c r="AK45" s="353" t="s">
        <v>2555</v>
      </c>
      <c r="AL45" s="353"/>
      <c r="AM45" s="761" t="s">
        <v>2699</v>
      </c>
      <c r="AN45" s="353" t="s">
        <v>1763</v>
      </c>
      <c r="AO45" s="353"/>
    </row>
    <row r="46" spans="1:41" ht="29.25" customHeight="1" x14ac:dyDescent="0.25">
      <c r="A46" s="560"/>
      <c r="B46" s="764"/>
      <c r="C46" s="764"/>
      <c r="D46" s="755">
        <v>43</v>
      </c>
      <c r="E46" s="764" t="s">
        <v>1202</v>
      </c>
      <c r="F46" s="764" t="s">
        <v>306</v>
      </c>
      <c r="G46" s="764" t="s">
        <v>307</v>
      </c>
      <c r="H46" s="764" t="s">
        <v>308</v>
      </c>
      <c r="I46" s="764" t="s">
        <v>1761</v>
      </c>
      <c r="J46" s="401"/>
      <c r="K46" s="764"/>
      <c r="L46" s="764"/>
      <c r="M46" s="764"/>
      <c r="N46" s="764"/>
      <c r="O46" s="764"/>
      <c r="P46" s="764"/>
      <c r="Q46" s="657" t="s">
        <v>307</v>
      </c>
      <c r="R46" s="472">
        <v>0</v>
      </c>
      <c r="S46" s="766"/>
      <c r="T46" s="760"/>
      <c r="U46" s="501"/>
      <c r="V46" s="479">
        <v>0</v>
      </c>
      <c r="W46" s="497"/>
      <c r="X46" s="564"/>
      <c r="Y46" s="460"/>
      <c r="Z46" s="458"/>
      <c r="AA46" s="460"/>
      <c r="AB46" s="458"/>
      <c r="AC46" s="460"/>
      <c r="AD46" s="458"/>
      <c r="AE46" s="486" t="s">
        <v>2285</v>
      </c>
      <c r="AF46" s="565" t="s">
        <v>2217</v>
      </c>
      <c r="AG46" s="566" t="s">
        <v>2413</v>
      </c>
      <c r="AH46" s="762" t="s">
        <v>2414</v>
      </c>
      <c r="AI46" s="476"/>
      <c r="AJ46" s="761" t="s">
        <v>2554</v>
      </c>
      <c r="AK46" s="353" t="s">
        <v>2555</v>
      </c>
      <c r="AL46" s="353"/>
      <c r="AM46" s="761" t="s">
        <v>2699</v>
      </c>
      <c r="AN46" s="353" t="s">
        <v>1763</v>
      </c>
      <c r="AO46" s="353"/>
    </row>
    <row r="47" spans="1:41" ht="29.25" customHeight="1" x14ac:dyDescent="0.25">
      <c r="A47" s="560"/>
      <c r="B47" s="764"/>
      <c r="C47" s="764"/>
      <c r="D47" s="755">
        <v>44</v>
      </c>
      <c r="E47" s="764" t="s">
        <v>1204</v>
      </c>
      <c r="F47" s="764" t="s">
        <v>1765</v>
      </c>
      <c r="G47" s="764" t="s">
        <v>312</v>
      </c>
      <c r="H47" s="764" t="s">
        <v>313</v>
      </c>
      <c r="I47" s="764" t="s">
        <v>1761</v>
      </c>
      <c r="J47" s="558"/>
      <c r="K47" s="567"/>
      <c r="L47" s="567"/>
      <c r="M47" s="567"/>
      <c r="N47" s="567"/>
      <c r="O47" s="567"/>
      <c r="P47" s="567"/>
      <c r="Q47" s="117">
        <v>1</v>
      </c>
      <c r="R47" s="472">
        <v>100</v>
      </c>
      <c r="S47" s="766">
        <v>10</v>
      </c>
      <c r="T47" s="760">
        <v>560000</v>
      </c>
      <c r="U47" s="501"/>
      <c r="V47" s="479">
        <v>0</v>
      </c>
      <c r="W47" s="497"/>
      <c r="X47" s="564"/>
      <c r="Y47" s="460"/>
      <c r="Z47" s="458"/>
      <c r="AA47" s="460"/>
      <c r="AB47" s="458"/>
      <c r="AC47" s="460">
        <v>1</v>
      </c>
      <c r="AD47" s="458">
        <v>560000</v>
      </c>
      <c r="AE47" s="486" t="s">
        <v>2285</v>
      </c>
      <c r="AF47" s="565" t="s">
        <v>2217</v>
      </c>
      <c r="AG47" s="460" t="s">
        <v>2413</v>
      </c>
      <c r="AH47" s="353" t="s">
        <v>2414</v>
      </c>
      <c r="AI47" s="476"/>
      <c r="AJ47" s="761" t="s">
        <v>2554</v>
      </c>
      <c r="AK47" s="353" t="s">
        <v>2555</v>
      </c>
      <c r="AL47" s="353"/>
      <c r="AM47" s="761" t="s">
        <v>2697</v>
      </c>
      <c r="AN47" s="353" t="s">
        <v>1763</v>
      </c>
      <c r="AO47" s="353"/>
    </row>
    <row r="48" spans="1:41" ht="29.25" customHeight="1" x14ac:dyDescent="0.25">
      <c r="A48" s="560"/>
      <c r="B48" s="764" t="s">
        <v>380</v>
      </c>
      <c r="C48" s="764" t="s">
        <v>315</v>
      </c>
      <c r="D48" s="755">
        <v>45</v>
      </c>
      <c r="E48" s="764" t="s">
        <v>316</v>
      </c>
      <c r="F48" s="764" t="s">
        <v>317</v>
      </c>
      <c r="G48" s="764" t="s">
        <v>318</v>
      </c>
      <c r="H48" s="764" t="s">
        <v>319</v>
      </c>
      <c r="I48" s="764" t="s">
        <v>1766</v>
      </c>
      <c r="J48" s="568" t="s">
        <v>1767</v>
      </c>
      <c r="K48" s="568" t="s">
        <v>1768</v>
      </c>
      <c r="L48" s="568">
        <v>1202004</v>
      </c>
      <c r="M48" s="569" t="s">
        <v>1769</v>
      </c>
      <c r="N48" s="561">
        <v>120200400</v>
      </c>
      <c r="O48" s="561" t="s">
        <v>1770</v>
      </c>
      <c r="P48" s="570">
        <v>12</v>
      </c>
      <c r="Q48" s="6" t="s">
        <v>318</v>
      </c>
      <c r="R48" s="760">
        <v>1</v>
      </c>
      <c r="S48" s="760"/>
      <c r="T48" s="571"/>
      <c r="U48" s="571"/>
      <c r="V48" s="479">
        <v>0</v>
      </c>
      <c r="W48" s="460"/>
      <c r="X48" s="571"/>
      <c r="Y48" s="460"/>
      <c r="Z48" s="458"/>
      <c r="AA48" s="460"/>
      <c r="AB48" s="458"/>
      <c r="AC48" s="460"/>
      <c r="AD48" s="458"/>
      <c r="AE48" s="486" t="s">
        <v>2263</v>
      </c>
      <c r="AF48" s="461"/>
      <c r="AG48" s="460"/>
      <c r="AH48" s="353"/>
      <c r="AI48" s="464"/>
      <c r="AJ48" s="460" t="s">
        <v>2557</v>
      </c>
      <c r="AK48" s="460" t="s">
        <v>2558</v>
      </c>
      <c r="AL48" s="353"/>
      <c r="AM48" s="353"/>
      <c r="AN48" s="353"/>
      <c r="AO48" s="353"/>
    </row>
    <row r="49" spans="1:41" ht="29.25" customHeight="1" x14ac:dyDescent="0.25">
      <c r="A49" s="560"/>
      <c r="B49" s="764"/>
      <c r="C49" s="764" t="s">
        <v>321</v>
      </c>
      <c r="D49" s="755">
        <v>46</v>
      </c>
      <c r="E49" s="764" t="s">
        <v>322</v>
      </c>
      <c r="F49" s="764" t="s">
        <v>323</v>
      </c>
      <c r="G49" s="764" t="s">
        <v>324</v>
      </c>
      <c r="H49" s="764" t="s">
        <v>325</v>
      </c>
      <c r="I49" s="764" t="s">
        <v>1775</v>
      </c>
      <c r="J49" s="572" t="s">
        <v>1749</v>
      </c>
      <c r="K49" s="572" t="s">
        <v>1750</v>
      </c>
      <c r="L49" s="561">
        <v>4502001</v>
      </c>
      <c r="M49" s="572" t="s">
        <v>1751</v>
      </c>
      <c r="N49" s="561">
        <v>450200100</v>
      </c>
      <c r="O49" s="572" t="s">
        <v>1752</v>
      </c>
      <c r="P49" s="561">
        <v>3</v>
      </c>
      <c r="Q49" s="117">
        <v>0.9</v>
      </c>
      <c r="R49" s="472">
        <v>1</v>
      </c>
      <c r="S49" s="766"/>
      <c r="T49" s="240"/>
      <c r="U49" s="501"/>
      <c r="V49" s="479">
        <f t="shared" ref="V49:V56" si="1">S49/R49*1</f>
        <v>0</v>
      </c>
      <c r="W49" s="497"/>
      <c r="X49" s="564"/>
      <c r="Y49" s="460"/>
      <c r="Z49" s="458"/>
      <c r="AA49" s="460"/>
      <c r="AB49" s="458"/>
      <c r="AC49" s="460"/>
      <c r="AD49" s="458"/>
      <c r="AE49" s="486" t="s">
        <v>2286</v>
      </c>
      <c r="AF49" s="461" t="s">
        <v>2283</v>
      </c>
      <c r="AG49" s="450"/>
      <c r="AH49" s="353"/>
      <c r="AI49" s="464"/>
      <c r="AJ49" s="460" t="s">
        <v>2557</v>
      </c>
      <c r="AK49" s="460" t="s">
        <v>2559</v>
      </c>
      <c r="AL49" s="353"/>
      <c r="AM49" s="761" t="s">
        <v>2699</v>
      </c>
      <c r="AN49" s="353" t="s">
        <v>1763</v>
      </c>
      <c r="AO49" s="353"/>
    </row>
    <row r="50" spans="1:41" ht="29.25" customHeight="1" x14ac:dyDescent="0.25">
      <c r="A50" s="560"/>
      <c r="B50" s="764"/>
      <c r="C50" s="764"/>
      <c r="D50" s="573">
        <v>47</v>
      </c>
      <c r="E50" s="755" t="s">
        <v>1777</v>
      </c>
      <c r="F50" s="764" t="s">
        <v>1211</v>
      </c>
      <c r="G50" s="764" t="s">
        <v>1212</v>
      </c>
      <c r="H50" s="764" t="s">
        <v>330</v>
      </c>
      <c r="I50" s="764" t="s">
        <v>1778</v>
      </c>
      <c r="J50" s="574" t="s">
        <v>1779</v>
      </c>
      <c r="K50" s="764" t="s">
        <v>1780</v>
      </c>
      <c r="L50" s="575">
        <v>4599019</v>
      </c>
      <c r="M50" s="764" t="s">
        <v>1781</v>
      </c>
      <c r="N50" s="764">
        <v>459901900</v>
      </c>
      <c r="O50" s="576" t="s">
        <v>1782</v>
      </c>
      <c r="P50" s="764">
        <v>1</v>
      </c>
      <c r="Q50" s="117">
        <v>1</v>
      </c>
      <c r="R50" s="472">
        <v>12</v>
      </c>
      <c r="S50" s="766">
        <v>12</v>
      </c>
      <c r="T50" s="577">
        <v>560000</v>
      </c>
      <c r="U50" s="577">
        <v>560000</v>
      </c>
      <c r="V50" s="479">
        <f t="shared" si="1"/>
        <v>1</v>
      </c>
      <c r="W50" s="765"/>
      <c r="X50" s="577"/>
      <c r="Y50" s="460"/>
      <c r="Z50" s="458"/>
      <c r="AA50" s="460"/>
      <c r="AB50" s="458"/>
      <c r="AC50" s="460">
        <v>12</v>
      </c>
      <c r="AD50" s="458">
        <v>560000</v>
      </c>
      <c r="AE50" s="461" t="s">
        <v>2287</v>
      </c>
      <c r="AF50" s="461" t="s">
        <v>2217</v>
      </c>
      <c r="AG50" s="762"/>
      <c r="AH50" s="498"/>
      <c r="AI50" s="464"/>
      <c r="AJ50" s="761" t="s">
        <v>2542</v>
      </c>
      <c r="AK50" s="761" t="s">
        <v>2543</v>
      </c>
      <c r="AL50" s="353"/>
      <c r="AM50" s="761" t="s">
        <v>2700</v>
      </c>
      <c r="AN50" s="761" t="s">
        <v>2701</v>
      </c>
      <c r="AO50" s="353"/>
    </row>
    <row r="51" spans="1:41" ht="29.25" customHeight="1" x14ac:dyDescent="0.25">
      <c r="A51" s="560"/>
      <c r="B51" s="764"/>
      <c r="C51" s="764"/>
      <c r="D51" s="755">
        <v>48</v>
      </c>
      <c r="E51" s="755" t="s">
        <v>332</v>
      </c>
      <c r="F51" s="764" t="s">
        <v>333</v>
      </c>
      <c r="G51" s="764" t="s">
        <v>334</v>
      </c>
      <c r="H51" s="764" t="s">
        <v>335</v>
      </c>
      <c r="I51" s="764" t="s">
        <v>1788</v>
      </c>
      <c r="J51" s="578" t="s">
        <v>1538</v>
      </c>
      <c r="K51" s="579" t="s">
        <v>1789</v>
      </c>
      <c r="L51" s="580">
        <v>1702011</v>
      </c>
      <c r="M51" s="579" t="s">
        <v>1790</v>
      </c>
      <c r="N51" s="580" t="s">
        <v>1791</v>
      </c>
      <c r="O51" s="510" t="s">
        <v>1792</v>
      </c>
      <c r="P51" s="542">
        <v>4</v>
      </c>
      <c r="Q51" s="117">
        <v>1</v>
      </c>
      <c r="R51" s="472">
        <v>1</v>
      </c>
      <c r="S51" s="495">
        <v>22</v>
      </c>
      <c r="T51" s="577">
        <v>2885000</v>
      </c>
      <c r="U51" s="577" t="s">
        <v>2702</v>
      </c>
      <c r="V51" s="479">
        <f t="shared" si="1"/>
        <v>22</v>
      </c>
      <c r="W51" s="765">
        <v>2</v>
      </c>
      <c r="X51" s="577">
        <v>412000</v>
      </c>
      <c r="Y51" s="460">
        <v>1</v>
      </c>
      <c r="Z51" s="458">
        <v>360000</v>
      </c>
      <c r="AA51" s="460">
        <v>8</v>
      </c>
      <c r="AB51" s="458">
        <v>721250</v>
      </c>
      <c r="AC51" s="460">
        <v>11</v>
      </c>
      <c r="AD51" s="458">
        <v>360000</v>
      </c>
      <c r="AE51" s="461" t="s">
        <v>2288</v>
      </c>
      <c r="AF51" s="461" t="s">
        <v>2217</v>
      </c>
      <c r="AG51" s="460" t="s">
        <v>2415</v>
      </c>
      <c r="AH51" s="761" t="s">
        <v>2414</v>
      </c>
      <c r="AI51" s="464"/>
      <c r="AJ51" s="761" t="s">
        <v>2504</v>
      </c>
      <c r="AK51" s="761" t="s">
        <v>2491</v>
      </c>
      <c r="AL51" s="353"/>
      <c r="AM51" s="761" t="s">
        <v>2703</v>
      </c>
      <c r="AN51" s="761" t="s">
        <v>2704</v>
      </c>
      <c r="AO51" s="353"/>
    </row>
    <row r="52" spans="1:41" ht="29.25" customHeight="1" x14ac:dyDescent="0.25">
      <c r="A52" s="560" t="s">
        <v>292</v>
      </c>
      <c r="B52" s="764"/>
      <c r="C52" s="764" t="s">
        <v>337</v>
      </c>
      <c r="D52" s="764">
        <v>49</v>
      </c>
      <c r="E52" s="755" t="s">
        <v>1805</v>
      </c>
      <c r="F52" s="764" t="s">
        <v>339</v>
      </c>
      <c r="G52" s="764" t="s">
        <v>1218</v>
      </c>
      <c r="H52" s="764" t="s">
        <v>341</v>
      </c>
      <c r="I52" s="764" t="s">
        <v>1806</v>
      </c>
      <c r="J52" s="764" t="s">
        <v>1807</v>
      </c>
      <c r="K52" s="764" t="s">
        <v>1750</v>
      </c>
      <c r="L52" s="764">
        <v>4502001</v>
      </c>
      <c r="M52" s="764" t="s">
        <v>1751</v>
      </c>
      <c r="N52" s="764">
        <v>450200108</v>
      </c>
      <c r="O52" s="764" t="s">
        <v>1808</v>
      </c>
      <c r="P52" s="764">
        <v>1</v>
      </c>
      <c r="Q52" s="117">
        <v>1</v>
      </c>
      <c r="R52" s="764">
        <v>6</v>
      </c>
      <c r="S52" s="764">
        <v>13</v>
      </c>
      <c r="T52" s="577"/>
      <c r="U52" s="577"/>
      <c r="V52" s="479">
        <f t="shared" si="1"/>
        <v>2.1666666666666665</v>
      </c>
      <c r="W52" s="765">
        <v>12</v>
      </c>
      <c r="X52" s="577"/>
      <c r="Y52" s="460">
        <v>1</v>
      </c>
      <c r="Z52" s="458"/>
      <c r="AA52" s="460"/>
      <c r="AB52" s="458">
        <v>0</v>
      </c>
      <c r="AC52" s="460"/>
      <c r="AD52" s="458"/>
      <c r="AE52" s="461" t="s">
        <v>2289</v>
      </c>
      <c r="AF52" s="461" t="s">
        <v>2290</v>
      </c>
      <c r="AG52" s="762" t="s">
        <v>2416</v>
      </c>
      <c r="AH52" s="503" t="s">
        <v>2414</v>
      </c>
      <c r="AI52" s="464"/>
      <c r="AJ52" s="460" t="s">
        <v>2505</v>
      </c>
      <c r="AK52" s="761" t="s">
        <v>2506</v>
      </c>
      <c r="AL52" s="353"/>
      <c r="AM52" s="761" t="s">
        <v>2705</v>
      </c>
      <c r="AN52" s="761" t="s">
        <v>2706</v>
      </c>
      <c r="AO52" s="353"/>
    </row>
    <row r="53" spans="1:41" ht="29.25" customHeight="1" x14ac:dyDescent="0.25">
      <c r="A53" s="560"/>
      <c r="B53" s="764"/>
      <c r="C53" s="764"/>
      <c r="D53" s="471">
        <v>50</v>
      </c>
      <c r="E53" s="764" t="s">
        <v>1815</v>
      </c>
      <c r="F53" s="764" t="s">
        <v>344</v>
      </c>
      <c r="G53" s="764" t="s">
        <v>345</v>
      </c>
      <c r="H53" s="764" t="s">
        <v>346</v>
      </c>
      <c r="I53" s="764" t="s">
        <v>1816</v>
      </c>
      <c r="J53" s="561" t="s">
        <v>1817</v>
      </c>
      <c r="K53" s="561" t="s">
        <v>1818</v>
      </c>
      <c r="L53" s="561">
        <v>4501024</v>
      </c>
      <c r="M53" s="561" t="s">
        <v>1819</v>
      </c>
      <c r="N53" s="561" t="s">
        <v>1820</v>
      </c>
      <c r="O53" s="561" t="s">
        <v>1821</v>
      </c>
      <c r="P53" s="561">
        <v>10</v>
      </c>
      <c r="Q53" s="117">
        <v>1</v>
      </c>
      <c r="R53" s="472">
        <v>4</v>
      </c>
      <c r="S53" s="477">
        <v>8</v>
      </c>
      <c r="T53" s="658" t="s">
        <v>2707</v>
      </c>
      <c r="U53" s="658" t="s">
        <v>2708</v>
      </c>
      <c r="V53" s="479">
        <f t="shared" si="1"/>
        <v>2</v>
      </c>
      <c r="W53" s="765">
        <v>7</v>
      </c>
      <c r="X53" s="581">
        <v>2800000</v>
      </c>
      <c r="Y53" s="460">
        <v>1</v>
      </c>
      <c r="Z53" s="458">
        <v>2000000</v>
      </c>
      <c r="AA53" s="460"/>
      <c r="AB53" s="458">
        <v>0</v>
      </c>
      <c r="AC53" s="460"/>
      <c r="AD53" s="458" t="s">
        <v>2709</v>
      </c>
      <c r="AE53" s="486" t="s">
        <v>2292</v>
      </c>
      <c r="AF53" s="461" t="s">
        <v>2283</v>
      </c>
      <c r="AG53" s="460" t="s">
        <v>2417</v>
      </c>
      <c r="AH53" s="761" t="s">
        <v>1763</v>
      </c>
      <c r="AI53" s="464"/>
      <c r="AJ53" s="460" t="s">
        <v>2507</v>
      </c>
      <c r="AK53" s="761" t="s">
        <v>2508</v>
      </c>
      <c r="AL53" s="353"/>
      <c r="AM53" s="761" t="s">
        <v>2710</v>
      </c>
      <c r="AN53" s="761" t="s">
        <v>2706</v>
      </c>
      <c r="AO53" s="353"/>
    </row>
    <row r="54" spans="1:41" ht="29.25" customHeight="1" x14ac:dyDescent="0.25">
      <c r="A54" s="560"/>
      <c r="B54" s="764" t="s">
        <v>1829</v>
      </c>
      <c r="C54" s="764" t="s">
        <v>348</v>
      </c>
      <c r="D54" s="471">
        <v>51</v>
      </c>
      <c r="E54" s="764" t="s">
        <v>349</v>
      </c>
      <c r="F54" s="764" t="s">
        <v>1830</v>
      </c>
      <c r="G54" s="764" t="s">
        <v>351</v>
      </c>
      <c r="H54" s="764" t="s">
        <v>1224</v>
      </c>
      <c r="I54" s="764" t="s">
        <v>1831</v>
      </c>
      <c r="J54" s="761" t="s">
        <v>1661</v>
      </c>
      <c r="K54" s="761" t="s">
        <v>1662</v>
      </c>
      <c r="L54" s="761">
        <v>2201074</v>
      </c>
      <c r="M54" s="761" t="s">
        <v>1832</v>
      </c>
      <c r="N54" s="761">
        <v>2201067</v>
      </c>
      <c r="O54" s="761" t="s">
        <v>1833</v>
      </c>
      <c r="P54" s="761">
        <v>54</v>
      </c>
      <c r="Q54" s="117">
        <v>1</v>
      </c>
      <c r="R54" s="659">
        <v>1</v>
      </c>
      <c r="S54" s="766">
        <v>36</v>
      </c>
      <c r="T54" s="769" t="s">
        <v>2771</v>
      </c>
      <c r="U54" s="769" t="s">
        <v>2772</v>
      </c>
      <c r="V54" s="479">
        <v>0.36</v>
      </c>
      <c r="W54" s="660">
        <v>0.25919999999999999</v>
      </c>
      <c r="X54" s="564">
        <v>5570000</v>
      </c>
      <c r="Y54" s="460"/>
      <c r="Z54" s="458"/>
      <c r="AA54" s="460"/>
      <c r="AB54" s="458"/>
      <c r="AC54" s="460">
        <v>10</v>
      </c>
      <c r="AD54" s="458">
        <v>8885000</v>
      </c>
      <c r="AE54" s="498" t="s">
        <v>2293</v>
      </c>
      <c r="AF54" s="461" t="s">
        <v>2294</v>
      </c>
      <c r="AG54" s="460"/>
      <c r="AH54" s="761"/>
      <c r="AI54" s="476"/>
      <c r="AJ54" s="503" t="s">
        <v>2554</v>
      </c>
      <c r="AK54" s="353" t="s">
        <v>2560</v>
      </c>
      <c r="AL54" s="353"/>
      <c r="AM54" s="761" t="s">
        <v>2773</v>
      </c>
      <c r="AN54" s="353" t="s">
        <v>2058</v>
      </c>
      <c r="AO54" s="353" t="s">
        <v>2774</v>
      </c>
    </row>
    <row r="55" spans="1:41" ht="29.25" customHeight="1" x14ac:dyDescent="0.25">
      <c r="A55" s="560" t="s">
        <v>292</v>
      </c>
      <c r="B55" s="764"/>
      <c r="C55" s="764"/>
      <c r="D55" s="755">
        <v>52</v>
      </c>
      <c r="E55" s="755" t="s">
        <v>1225</v>
      </c>
      <c r="F55" s="764" t="s">
        <v>1226</v>
      </c>
      <c r="G55" s="764" t="s">
        <v>356</v>
      </c>
      <c r="H55" s="764" t="s">
        <v>357</v>
      </c>
      <c r="I55" s="764" t="s">
        <v>1844</v>
      </c>
      <c r="J55" s="583" t="s">
        <v>1779</v>
      </c>
      <c r="K55" s="584" t="s">
        <v>1845</v>
      </c>
      <c r="L55" s="585">
        <f>[1]FAMILIA!$E$60</f>
        <v>4103050</v>
      </c>
      <c r="M55" s="586" t="str">
        <f>[1]FAMILIA!$F$60</f>
        <v>Servicio de acompañamiento familiar y comunitario para la superación de la pobreza</v>
      </c>
      <c r="N55" s="585">
        <f>[1]FAMILIA!$G$60</f>
        <v>410305001</v>
      </c>
      <c r="O55" s="585" t="str">
        <f>[1]FAMILIA!$H$60</f>
        <v>Comunidades con acompañamiento familiar.</v>
      </c>
      <c r="P55" s="585">
        <v>12</v>
      </c>
      <c r="Q55" s="753">
        <v>10</v>
      </c>
      <c r="R55" s="472">
        <v>1</v>
      </c>
      <c r="S55" s="766">
        <v>1</v>
      </c>
      <c r="T55" s="760"/>
      <c r="U55" s="501">
        <v>320000</v>
      </c>
      <c r="V55" s="479">
        <f t="shared" si="1"/>
        <v>1</v>
      </c>
      <c r="W55" s="497"/>
      <c r="X55" s="564"/>
      <c r="Y55" s="460"/>
      <c r="Z55" s="458"/>
      <c r="AA55" s="460"/>
      <c r="AB55" s="458"/>
      <c r="AC55" s="460">
        <v>1</v>
      </c>
      <c r="AD55" s="458">
        <v>320000</v>
      </c>
      <c r="AE55" s="461" t="s">
        <v>2276</v>
      </c>
      <c r="AF55" s="475" t="s">
        <v>2217</v>
      </c>
      <c r="AG55" s="450"/>
      <c r="AH55" s="353"/>
      <c r="AI55" s="464"/>
      <c r="AJ55" s="503" t="s">
        <v>2492</v>
      </c>
      <c r="AK55" s="761" t="s">
        <v>2493</v>
      </c>
      <c r="AL55" s="353"/>
      <c r="AM55" s="761" t="s">
        <v>2711</v>
      </c>
      <c r="AN55" s="353" t="s">
        <v>2499</v>
      </c>
      <c r="AO55" s="353"/>
    </row>
    <row r="56" spans="1:41" ht="29.25" customHeight="1" x14ac:dyDescent="0.25">
      <c r="A56" s="560"/>
      <c r="B56" s="764"/>
      <c r="C56" s="764"/>
      <c r="D56" s="755">
        <v>53</v>
      </c>
      <c r="E56" s="764" t="s">
        <v>1849</v>
      </c>
      <c r="F56" s="764" t="s">
        <v>1850</v>
      </c>
      <c r="G56" s="764" t="s">
        <v>1229</v>
      </c>
      <c r="H56" s="764" t="s">
        <v>361</v>
      </c>
      <c r="I56" s="764" t="s">
        <v>1851</v>
      </c>
      <c r="J56" s="587" t="s">
        <v>1852</v>
      </c>
      <c r="K56" s="587" t="s">
        <v>1852</v>
      </c>
      <c r="L56" s="587" t="s">
        <v>1852</v>
      </c>
      <c r="M56" s="587" t="s">
        <v>1852</v>
      </c>
      <c r="N56" s="587" t="s">
        <v>1852</v>
      </c>
      <c r="O56" s="587" t="s">
        <v>1852</v>
      </c>
      <c r="P56" s="587" t="s">
        <v>1852</v>
      </c>
      <c r="Q56" s="6" t="s">
        <v>360</v>
      </c>
      <c r="R56" s="472">
        <v>1</v>
      </c>
      <c r="S56" s="766">
        <v>1</v>
      </c>
      <c r="T56" s="687">
        <v>0</v>
      </c>
      <c r="U56" s="501">
        <v>0</v>
      </c>
      <c r="V56" s="479">
        <f t="shared" si="1"/>
        <v>1</v>
      </c>
      <c r="W56" s="497"/>
      <c r="X56" s="564"/>
      <c r="Y56" s="460"/>
      <c r="Z56" s="458"/>
      <c r="AA56" s="460"/>
      <c r="AB56" s="458"/>
      <c r="AC56" s="460"/>
      <c r="AD56" s="458"/>
      <c r="AE56" s="486" t="s">
        <v>2276</v>
      </c>
      <c r="AF56" s="475" t="s">
        <v>2217</v>
      </c>
      <c r="AG56" s="460" t="s">
        <v>2476</v>
      </c>
      <c r="AH56" s="353" t="s">
        <v>2477</v>
      </c>
      <c r="AI56" s="464"/>
      <c r="AJ56" s="460" t="s">
        <v>2561</v>
      </c>
      <c r="AK56" s="761" t="s">
        <v>2562</v>
      </c>
      <c r="AL56" s="353"/>
      <c r="AM56" s="761"/>
      <c r="AN56" s="353"/>
      <c r="AO56" s="353"/>
    </row>
    <row r="57" spans="1:41" ht="29.25" customHeight="1" x14ac:dyDescent="0.25">
      <c r="A57" s="560"/>
      <c r="B57" s="764"/>
      <c r="C57" s="764"/>
      <c r="D57" s="471">
        <v>54</v>
      </c>
      <c r="E57" s="764" t="s">
        <v>363</v>
      </c>
      <c r="F57" s="764" t="s">
        <v>1231</v>
      </c>
      <c r="G57" s="764" t="s">
        <v>365</v>
      </c>
      <c r="H57" s="764" t="s">
        <v>366</v>
      </c>
      <c r="I57" s="764" t="s">
        <v>1854</v>
      </c>
      <c r="J57" s="588"/>
      <c r="K57" s="456"/>
      <c r="L57" s="589"/>
      <c r="M57" s="456"/>
      <c r="N57" s="456"/>
      <c r="O57" s="456"/>
      <c r="P57" s="456"/>
      <c r="Q57" s="117">
        <v>1</v>
      </c>
      <c r="R57" s="472">
        <v>10</v>
      </c>
      <c r="S57" s="766">
        <v>7</v>
      </c>
      <c r="T57" s="649" t="s">
        <v>2398</v>
      </c>
      <c r="U57" s="649" t="s">
        <v>2399</v>
      </c>
      <c r="V57" s="479">
        <v>0.7</v>
      </c>
      <c r="W57" s="497">
        <v>5</v>
      </c>
      <c r="X57" s="458">
        <v>3500000</v>
      </c>
      <c r="Y57" s="460">
        <v>2</v>
      </c>
      <c r="Z57" s="458">
        <v>5000000</v>
      </c>
      <c r="AA57" s="460"/>
      <c r="AB57" s="458"/>
      <c r="AC57" s="460"/>
      <c r="AD57" s="458"/>
      <c r="AE57" s="461" t="s">
        <v>2295</v>
      </c>
      <c r="AF57" s="461" t="s">
        <v>2249</v>
      </c>
      <c r="AG57" s="460" t="s">
        <v>2418</v>
      </c>
      <c r="AH57" s="353" t="s">
        <v>1504</v>
      </c>
      <c r="AI57" s="476"/>
      <c r="AJ57" s="761" t="s">
        <v>2554</v>
      </c>
      <c r="AK57" s="353" t="s">
        <v>2217</v>
      </c>
      <c r="AL57" s="353"/>
      <c r="AM57" s="761"/>
      <c r="AN57" s="353"/>
      <c r="AO57" s="353"/>
    </row>
    <row r="58" spans="1:41" ht="29.25" customHeight="1" x14ac:dyDescent="0.25">
      <c r="A58" s="560"/>
      <c r="B58" s="764" t="s">
        <v>368</v>
      </c>
      <c r="C58" s="764" t="s">
        <v>369</v>
      </c>
      <c r="D58" s="755">
        <v>55</v>
      </c>
      <c r="E58" s="755" t="s">
        <v>1233</v>
      </c>
      <c r="F58" s="764" t="s">
        <v>371</v>
      </c>
      <c r="G58" s="764" t="s">
        <v>372</v>
      </c>
      <c r="H58" s="764" t="s">
        <v>373</v>
      </c>
      <c r="I58" s="764" t="s">
        <v>1858</v>
      </c>
      <c r="J58" s="764" t="s">
        <v>1807</v>
      </c>
      <c r="K58" s="764" t="s">
        <v>1750</v>
      </c>
      <c r="L58" s="764">
        <v>4502038</v>
      </c>
      <c r="M58" s="764" t="str">
        <f>[1]FAMILIA!$F$60</f>
        <v>Servicio de acompañamiento familiar y comunitario para la superación de la pobreza</v>
      </c>
      <c r="N58" s="764">
        <v>450203800</v>
      </c>
      <c r="O58" s="764" t="str">
        <f>[1]FAMILIA!$H$97</f>
        <v>Política pública de la mujer y equidad de género   implementada.</v>
      </c>
      <c r="P58" s="764">
        <v>1</v>
      </c>
      <c r="Q58" s="117">
        <v>1</v>
      </c>
      <c r="R58" s="472">
        <v>1</v>
      </c>
      <c r="S58" s="766">
        <v>4</v>
      </c>
      <c r="T58" s="511">
        <v>800000</v>
      </c>
      <c r="U58" s="501">
        <v>800000</v>
      </c>
      <c r="V58" s="479">
        <v>1</v>
      </c>
      <c r="W58" s="497" t="s">
        <v>2296</v>
      </c>
      <c r="X58" s="564" t="s">
        <v>2297</v>
      </c>
      <c r="Y58" s="460"/>
      <c r="Z58" s="458"/>
      <c r="AA58" s="460">
        <v>1</v>
      </c>
      <c r="AB58" s="458">
        <v>0</v>
      </c>
      <c r="AC58" s="460"/>
      <c r="AD58" s="458"/>
      <c r="AE58" s="461" t="s">
        <v>2298</v>
      </c>
      <c r="AF58" s="461" t="s">
        <v>2299</v>
      </c>
      <c r="AG58" s="460" t="s">
        <v>2419</v>
      </c>
      <c r="AH58" s="761" t="s">
        <v>2420</v>
      </c>
      <c r="AI58" s="464"/>
      <c r="AJ58" s="761" t="s">
        <v>2563</v>
      </c>
      <c r="AK58" s="761" t="s">
        <v>2564</v>
      </c>
      <c r="AL58" s="353"/>
      <c r="AM58" s="761" t="s">
        <v>2775</v>
      </c>
      <c r="AN58" s="761" t="s">
        <v>2776</v>
      </c>
      <c r="AO58" s="761" t="s">
        <v>2777</v>
      </c>
    </row>
    <row r="59" spans="1:41" ht="29.25" customHeight="1" x14ac:dyDescent="0.25">
      <c r="A59" s="560" t="s">
        <v>292</v>
      </c>
      <c r="B59" s="764"/>
      <c r="C59" s="764"/>
      <c r="D59" s="755">
        <v>56</v>
      </c>
      <c r="E59" s="755" t="s">
        <v>1868</v>
      </c>
      <c r="F59" s="764" t="s">
        <v>1869</v>
      </c>
      <c r="G59" s="764" t="s">
        <v>1237</v>
      </c>
      <c r="H59" s="764" t="s">
        <v>378</v>
      </c>
      <c r="I59" s="764" t="s">
        <v>1870</v>
      </c>
      <c r="J59" s="764" t="s">
        <v>1807</v>
      </c>
      <c r="K59" s="764" t="s">
        <v>1750</v>
      </c>
      <c r="L59" s="764">
        <v>4502038</v>
      </c>
      <c r="M59" s="764" t="str">
        <f>[1]FAMILIA!$F$60</f>
        <v>Servicio de acompañamiento familiar y comunitario para la superación de la pobreza</v>
      </c>
      <c r="N59" s="764">
        <v>450203800</v>
      </c>
      <c r="O59" s="764" t="str">
        <f>[1]FAMILIA!$H$97</f>
        <v>Política pública de la mujer y equidad de género   implementada.</v>
      </c>
      <c r="P59" s="764">
        <v>1</v>
      </c>
      <c r="Q59" s="657" t="s">
        <v>377</v>
      </c>
      <c r="R59" s="472">
        <v>12</v>
      </c>
      <c r="S59" s="766">
        <v>13</v>
      </c>
      <c r="T59" s="577"/>
      <c r="U59" s="577"/>
      <c r="V59" s="479">
        <f>S59/R59*1</f>
        <v>1.0833333333333333</v>
      </c>
      <c r="W59" s="497">
        <v>12</v>
      </c>
      <c r="X59" s="590"/>
      <c r="Y59" s="460">
        <v>1</v>
      </c>
      <c r="Z59" s="458"/>
      <c r="AA59" s="460"/>
      <c r="AB59" s="458">
        <v>0</v>
      </c>
      <c r="AC59" s="460"/>
      <c r="AD59" s="458"/>
      <c r="AE59" s="461" t="s">
        <v>2300</v>
      </c>
      <c r="AF59" s="461" t="s">
        <v>2217</v>
      </c>
      <c r="AG59" s="762" t="s">
        <v>2421</v>
      </c>
      <c r="AH59" s="503" t="s">
        <v>2414</v>
      </c>
      <c r="AI59" s="464"/>
      <c r="AJ59" s="460" t="s">
        <v>2509</v>
      </c>
      <c r="AK59" s="761" t="s">
        <v>2510</v>
      </c>
      <c r="AL59" s="353"/>
      <c r="AM59" s="761" t="s">
        <v>2712</v>
      </c>
      <c r="AN59" s="353" t="s">
        <v>2499</v>
      </c>
      <c r="AO59" s="353"/>
    </row>
    <row r="60" spans="1:41" ht="29.25" customHeight="1" x14ac:dyDescent="0.25">
      <c r="A60" s="591" t="s">
        <v>393</v>
      </c>
      <c r="B60" s="755" t="s">
        <v>394</v>
      </c>
      <c r="C60" s="755" t="s">
        <v>1086</v>
      </c>
      <c r="D60" s="471">
        <v>57</v>
      </c>
      <c r="E60" s="764" t="s">
        <v>1876</v>
      </c>
      <c r="F60" s="764" t="s">
        <v>1877</v>
      </c>
      <c r="G60" s="764" t="s">
        <v>1878</v>
      </c>
      <c r="H60" s="764" t="s">
        <v>399</v>
      </c>
      <c r="I60" s="764" t="s">
        <v>1879</v>
      </c>
      <c r="J60" s="542" t="s">
        <v>1661</v>
      </c>
      <c r="K60" s="542" t="s">
        <v>1880</v>
      </c>
      <c r="L60" s="542">
        <v>3301087</v>
      </c>
      <c r="M60" s="542" t="s">
        <v>1881</v>
      </c>
      <c r="N60" s="542">
        <v>330108701</v>
      </c>
      <c r="O60" s="542" t="s">
        <v>1882</v>
      </c>
      <c r="P60" s="542">
        <v>18785</v>
      </c>
      <c r="Q60" s="117">
        <v>1</v>
      </c>
      <c r="R60" s="472">
        <v>1</v>
      </c>
      <c r="S60" s="523">
        <v>1</v>
      </c>
      <c r="T60" s="688">
        <v>40000000</v>
      </c>
      <c r="U60" s="688" t="s">
        <v>2713</v>
      </c>
      <c r="V60" s="479">
        <f>S60/R60*1</f>
        <v>1</v>
      </c>
      <c r="W60" s="765"/>
      <c r="X60" s="166"/>
      <c r="Y60" s="460"/>
      <c r="Z60" s="458"/>
      <c r="AA60" s="460"/>
      <c r="AB60" s="688">
        <v>8655000</v>
      </c>
      <c r="AC60" s="460">
        <v>1</v>
      </c>
      <c r="AD60" s="458">
        <v>11540000</v>
      </c>
      <c r="AE60" s="461" t="s">
        <v>2263</v>
      </c>
      <c r="AF60" s="461"/>
      <c r="AG60" s="460"/>
      <c r="AH60" s="353"/>
      <c r="AI60" s="464"/>
      <c r="AJ60" s="761" t="s">
        <v>2565</v>
      </c>
      <c r="AK60" s="761" t="s">
        <v>2566</v>
      </c>
      <c r="AL60" s="353"/>
      <c r="AM60" s="761" t="s">
        <v>2714</v>
      </c>
      <c r="AN60" s="353" t="s">
        <v>1887</v>
      </c>
      <c r="AO60" s="353"/>
    </row>
    <row r="61" spans="1:41" ht="29.25" customHeight="1" x14ac:dyDescent="0.25">
      <c r="A61" s="591"/>
      <c r="B61" s="755"/>
      <c r="C61" s="755"/>
      <c r="D61" s="471">
        <v>58</v>
      </c>
      <c r="E61" s="764" t="s">
        <v>1243</v>
      </c>
      <c r="F61" s="764" t="s">
        <v>402</v>
      </c>
      <c r="G61" s="764" t="s">
        <v>403</v>
      </c>
      <c r="H61" s="764" t="s">
        <v>404</v>
      </c>
      <c r="I61" s="764" t="s">
        <v>1888</v>
      </c>
      <c r="J61" s="592" t="s">
        <v>1622</v>
      </c>
      <c r="K61" s="592" t="s">
        <v>1889</v>
      </c>
      <c r="L61" s="353">
        <v>4301037</v>
      </c>
      <c r="M61" s="592" t="s">
        <v>1890</v>
      </c>
      <c r="N61" s="593" t="s">
        <v>1891</v>
      </c>
      <c r="O61" s="592" t="s">
        <v>1892</v>
      </c>
      <c r="P61" s="761">
        <v>12</v>
      </c>
      <c r="Q61" s="117">
        <v>1</v>
      </c>
      <c r="R61" s="472">
        <v>3</v>
      </c>
      <c r="S61" s="523">
        <v>13</v>
      </c>
      <c r="T61" s="683" t="s">
        <v>2715</v>
      </c>
      <c r="U61" s="683" t="s">
        <v>2716</v>
      </c>
      <c r="V61" s="479">
        <v>1</v>
      </c>
      <c r="W61" s="765">
        <v>2</v>
      </c>
      <c r="X61" s="526"/>
      <c r="Y61" s="460">
        <v>2</v>
      </c>
      <c r="Z61" s="458">
        <v>739786459</v>
      </c>
      <c r="AA61" s="460" t="s">
        <v>2478</v>
      </c>
      <c r="AB61" s="458" t="s">
        <v>2511</v>
      </c>
      <c r="AC61" s="460">
        <v>7</v>
      </c>
      <c r="AD61" s="458" t="s">
        <v>2717</v>
      </c>
      <c r="AE61" s="461" t="s">
        <v>2301</v>
      </c>
      <c r="AF61" s="461" t="s">
        <v>1898</v>
      </c>
      <c r="AG61" s="460" t="s">
        <v>2466</v>
      </c>
      <c r="AH61" s="353" t="s">
        <v>1898</v>
      </c>
      <c r="AI61" s="464"/>
      <c r="AJ61" s="460" t="s">
        <v>2567</v>
      </c>
      <c r="AK61" s="761" t="s">
        <v>2568</v>
      </c>
      <c r="AL61" s="353"/>
      <c r="AM61" s="761" t="s">
        <v>2718</v>
      </c>
      <c r="AN61" s="761" t="s">
        <v>2719</v>
      </c>
      <c r="AO61" s="353"/>
    </row>
    <row r="62" spans="1:41" ht="29.25" customHeight="1" x14ac:dyDescent="0.25">
      <c r="A62" s="591"/>
      <c r="B62" s="755"/>
      <c r="C62" s="755"/>
      <c r="D62" s="471">
        <v>59</v>
      </c>
      <c r="E62" s="764" t="s">
        <v>1899</v>
      </c>
      <c r="F62" s="764" t="s">
        <v>1900</v>
      </c>
      <c r="G62" s="764" t="s">
        <v>411</v>
      </c>
      <c r="H62" s="764" t="s">
        <v>412</v>
      </c>
      <c r="I62" s="764" t="s">
        <v>1901</v>
      </c>
      <c r="J62" s="542" t="s">
        <v>1661</v>
      </c>
      <c r="K62" s="542" t="s">
        <v>1880</v>
      </c>
      <c r="L62" s="542">
        <v>3301073</v>
      </c>
      <c r="M62" s="542" t="s">
        <v>1902</v>
      </c>
      <c r="N62" s="542">
        <v>330107301</v>
      </c>
      <c r="O62" s="542" t="s">
        <v>1903</v>
      </c>
      <c r="P62" s="542">
        <v>1800</v>
      </c>
      <c r="Q62" s="117">
        <v>0.9</v>
      </c>
      <c r="R62" s="472"/>
      <c r="S62" s="594">
        <v>1</v>
      </c>
      <c r="T62" s="178">
        <v>10000000</v>
      </c>
      <c r="U62" s="178">
        <v>10000000</v>
      </c>
      <c r="V62" s="674">
        <v>1</v>
      </c>
      <c r="W62" s="765"/>
      <c r="X62" s="178"/>
      <c r="Y62" s="460">
        <v>1</v>
      </c>
      <c r="Z62" s="458"/>
      <c r="AA62" s="460"/>
      <c r="AB62" s="458"/>
      <c r="AC62" s="460">
        <v>1</v>
      </c>
      <c r="AD62" s="458">
        <v>10000000</v>
      </c>
      <c r="AE62" s="461" t="s">
        <v>2263</v>
      </c>
      <c r="AF62" s="461"/>
      <c r="AG62" s="460" t="s">
        <v>2422</v>
      </c>
      <c r="AH62" s="353" t="s">
        <v>1887</v>
      </c>
      <c r="AI62" s="464"/>
      <c r="AJ62" s="761" t="s">
        <v>2569</v>
      </c>
      <c r="AK62" s="353" t="s">
        <v>2217</v>
      </c>
      <c r="AL62" s="353"/>
      <c r="AM62" s="761" t="s">
        <v>2720</v>
      </c>
      <c r="AN62" s="353" t="s">
        <v>1887</v>
      </c>
      <c r="AO62" s="353"/>
    </row>
    <row r="63" spans="1:41" ht="29.25" customHeight="1" x14ac:dyDescent="0.25">
      <c r="A63" s="591"/>
      <c r="B63" s="755"/>
      <c r="C63" s="755"/>
      <c r="D63" s="471">
        <v>60</v>
      </c>
      <c r="E63" s="764" t="s">
        <v>1907</v>
      </c>
      <c r="F63" s="764" t="s">
        <v>415</v>
      </c>
      <c r="G63" s="764" t="s">
        <v>416</v>
      </c>
      <c r="H63" s="764" t="s">
        <v>417</v>
      </c>
      <c r="I63" s="764" t="s">
        <v>1901</v>
      </c>
      <c r="J63" s="557" t="s">
        <v>1908</v>
      </c>
      <c r="K63" s="557"/>
      <c r="L63" s="557"/>
      <c r="M63" s="557"/>
      <c r="N63" s="557"/>
      <c r="O63" s="557"/>
      <c r="P63" s="557"/>
      <c r="Q63" s="661" t="s">
        <v>416</v>
      </c>
      <c r="R63" s="472">
        <v>1</v>
      </c>
      <c r="S63" s="523">
        <v>5</v>
      </c>
      <c r="T63" s="746">
        <v>918000000</v>
      </c>
      <c r="U63" s="747">
        <v>31500000</v>
      </c>
      <c r="V63" s="479">
        <f>S63/R63*1</f>
        <v>5</v>
      </c>
      <c r="W63" s="765"/>
      <c r="X63" s="397"/>
      <c r="Y63" s="460"/>
      <c r="Z63" s="458"/>
      <c r="AA63" s="460">
        <v>2</v>
      </c>
      <c r="AB63" s="458"/>
      <c r="AC63" s="460">
        <v>3</v>
      </c>
      <c r="AD63" s="458">
        <v>31500000</v>
      </c>
      <c r="AE63" s="498" t="s">
        <v>2302</v>
      </c>
      <c r="AF63" s="475" t="s">
        <v>1887</v>
      </c>
      <c r="AG63" s="450"/>
      <c r="AH63" s="353"/>
      <c r="AI63" s="464"/>
      <c r="AJ63" s="761" t="s">
        <v>2570</v>
      </c>
      <c r="AK63" s="761" t="s">
        <v>2566</v>
      </c>
      <c r="AL63" s="353"/>
      <c r="AM63" s="761" t="s">
        <v>2721</v>
      </c>
      <c r="AN63" s="353" t="s">
        <v>1887</v>
      </c>
      <c r="AO63" s="353"/>
    </row>
    <row r="64" spans="1:41" ht="29.25" customHeight="1" x14ac:dyDescent="0.25">
      <c r="A64" s="591"/>
      <c r="B64" s="755"/>
      <c r="C64" s="755" t="s">
        <v>418</v>
      </c>
      <c r="D64" s="471">
        <v>61</v>
      </c>
      <c r="E64" s="764" t="s">
        <v>1909</v>
      </c>
      <c r="F64" s="764" t="s">
        <v>420</v>
      </c>
      <c r="G64" s="764" t="s">
        <v>421</v>
      </c>
      <c r="H64" s="764" t="s">
        <v>422</v>
      </c>
      <c r="I64" s="764" t="s">
        <v>1910</v>
      </c>
      <c r="J64" s="561" t="s">
        <v>1817</v>
      </c>
      <c r="K64" s="561" t="s">
        <v>1818</v>
      </c>
      <c r="L64" s="561">
        <v>4501024</v>
      </c>
      <c r="M64" s="561" t="s">
        <v>1819</v>
      </c>
      <c r="N64" s="561" t="s">
        <v>1820</v>
      </c>
      <c r="O64" s="561" t="s">
        <v>1821</v>
      </c>
      <c r="P64" s="561">
        <v>10</v>
      </c>
      <c r="Q64" s="753">
        <v>10</v>
      </c>
      <c r="R64" s="760">
        <v>3</v>
      </c>
      <c r="S64" s="760">
        <v>2</v>
      </c>
      <c r="T64" s="595"/>
      <c r="U64" s="561"/>
      <c r="V64" s="479">
        <f>S64/R64*1</f>
        <v>0.66666666666666663</v>
      </c>
      <c r="W64" s="460" t="s">
        <v>2303</v>
      </c>
      <c r="X64" s="561"/>
      <c r="Y64" s="460"/>
      <c r="Z64" s="458"/>
      <c r="AA64" s="460"/>
      <c r="AB64" s="458"/>
      <c r="AC64" s="460"/>
      <c r="AD64" s="458"/>
      <c r="AE64" s="486" t="s">
        <v>2304</v>
      </c>
      <c r="AF64" s="461" t="s">
        <v>2305</v>
      </c>
      <c r="AG64" s="762" t="s">
        <v>2423</v>
      </c>
      <c r="AH64" s="503" t="s">
        <v>1950</v>
      </c>
      <c r="AI64" s="464"/>
      <c r="AJ64" s="761" t="s">
        <v>2512</v>
      </c>
      <c r="AK64" s="761" t="s">
        <v>2513</v>
      </c>
      <c r="AL64" s="353"/>
      <c r="AM64" s="761" t="s">
        <v>2722</v>
      </c>
      <c r="AN64" s="761" t="s">
        <v>2723</v>
      </c>
      <c r="AO64" s="353"/>
    </row>
    <row r="65" spans="1:41" ht="29.25" customHeight="1" x14ac:dyDescent="0.25">
      <c r="A65" s="591"/>
      <c r="B65" s="755"/>
      <c r="C65" s="755"/>
      <c r="D65" s="755">
        <v>62</v>
      </c>
      <c r="E65" s="764" t="s">
        <v>426</v>
      </c>
      <c r="F65" s="764" t="s">
        <v>427</v>
      </c>
      <c r="G65" s="764" t="s">
        <v>428</v>
      </c>
      <c r="H65" s="764" t="s">
        <v>429</v>
      </c>
      <c r="I65" s="764" t="s">
        <v>1921</v>
      </c>
      <c r="J65" s="557"/>
      <c r="K65" s="557"/>
      <c r="L65" s="557"/>
      <c r="M65" s="557"/>
      <c r="N65" s="557"/>
      <c r="O65" s="557"/>
      <c r="P65" s="557"/>
      <c r="Q65" s="117">
        <v>0.9</v>
      </c>
      <c r="R65" s="472">
        <v>90</v>
      </c>
      <c r="S65" s="766">
        <v>90</v>
      </c>
      <c r="T65" s="760">
        <v>1500000</v>
      </c>
      <c r="U65" s="473">
        <v>1500000</v>
      </c>
      <c r="V65" s="479">
        <v>1</v>
      </c>
      <c r="W65" s="765"/>
      <c r="X65" s="458"/>
      <c r="Y65" s="460"/>
      <c r="Z65" s="458"/>
      <c r="AA65" s="460"/>
      <c r="AB65" s="458"/>
      <c r="AC65" s="460"/>
      <c r="AD65" s="458">
        <v>1500000</v>
      </c>
      <c r="AE65" s="486" t="s">
        <v>2306</v>
      </c>
      <c r="AF65" s="461" t="s">
        <v>2217</v>
      </c>
      <c r="AG65" s="450"/>
      <c r="AH65" s="353"/>
      <c r="AI65" s="476"/>
      <c r="AJ65" s="761" t="s">
        <v>2494</v>
      </c>
      <c r="AK65" s="761" t="s">
        <v>2495</v>
      </c>
      <c r="AL65" s="353"/>
      <c r="AM65" s="761" t="s">
        <v>2724</v>
      </c>
      <c r="AN65" s="761" t="s">
        <v>2725</v>
      </c>
      <c r="AO65" s="353"/>
    </row>
    <row r="66" spans="1:41" ht="29.25" customHeight="1" x14ac:dyDescent="0.25">
      <c r="A66" s="591"/>
      <c r="B66" s="755"/>
      <c r="C66" s="755"/>
      <c r="D66" s="471">
        <v>63</v>
      </c>
      <c r="E66" s="764" t="s">
        <v>431</v>
      </c>
      <c r="F66" s="764" t="s">
        <v>432</v>
      </c>
      <c r="G66" s="764" t="s">
        <v>433</v>
      </c>
      <c r="H66" s="764" t="s">
        <v>434</v>
      </c>
      <c r="I66" s="764" t="s">
        <v>1924</v>
      </c>
      <c r="J66" s="512" t="s">
        <v>1622</v>
      </c>
      <c r="K66" s="512" t="s">
        <v>1925</v>
      </c>
      <c r="L66" s="512" t="s">
        <v>1926</v>
      </c>
      <c r="M66" s="512" t="s">
        <v>1927</v>
      </c>
      <c r="N66" s="512" t="s">
        <v>1928</v>
      </c>
      <c r="O66" s="512"/>
      <c r="P66" s="512">
        <v>48</v>
      </c>
      <c r="Q66" s="753">
        <v>3</v>
      </c>
      <c r="R66" s="760">
        <v>3</v>
      </c>
      <c r="S66" s="760">
        <v>2</v>
      </c>
      <c r="T66" s="689">
        <v>918000000</v>
      </c>
      <c r="U66" s="688">
        <v>48674941</v>
      </c>
      <c r="V66" s="479">
        <v>1</v>
      </c>
      <c r="W66" s="460"/>
      <c r="X66" s="458"/>
      <c r="Y66" s="460"/>
      <c r="Z66" s="458"/>
      <c r="AA66" s="460">
        <v>1</v>
      </c>
      <c r="AB66" s="688">
        <v>35484282.109999999</v>
      </c>
      <c r="AC66" s="460">
        <v>1</v>
      </c>
      <c r="AD66" s="458">
        <v>13190659.050000001</v>
      </c>
      <c r="AE66" s="486" t="s">
        <v>2307</v>
      </c>
      <c r="AF66" s="461" t="s">
        <v>2308</v>
      </c>
      <c r="AG66" s="762"/>
      <c r="AH66" s="596"/>
      <c r="AI66" s="464"/>
      <c r="AJ66" s="761" t="s">
        <v>2571</v>
      </c>
      <c r="AK66" s="761" t="s">
        <v>2566</v>
      </c>
      <c r="AL66" s="353"/>
      <c r="AM66" s="761" t="s">
        <v>2726</v>
      </c>
      <c r="AN66" s="353" t="s">
        <v>1887</v>
      </c>
      <c r="AO66" s="353"/>
    </row>
    <row r="67" spans="1:41" ht="29.25" customHeight="1" x14ac:dyDescent="0.25">
      <c r="A67" s="591"/>
      <c r="B67" s="755"/>
      <c r="C67" s="755"/>
      <c r="D67" s="755">
        <v>64</v>
      </c>
      <c r="E67" s="764" t="s">
        <v>436</v>
      </c>
      <c r="F67" s="764" t="s">
        <v>437</v>
      </c>
      <c r="G67" s="764" t="s">
        <v>438</v>
      </c>
      <c r="H67" s="764" t="s">
        <v>439</v>
      </c>
      <c r="I67" s="764" t="s">
        <v>1932</v>
      </c>
      <c r="J67" s="597"/>
      <c r="K67" s="597"/>
      <c r="L67" s="597"/>
      <c r="M67" s="598"/>
      <c r="N67" s="598"/>
      <c r="O67" s="598"/>
      <c r="P67" s="598"/>
      <c r="Q67" s="662">
        <v>0.5</v>
      </c>
      <c r="R67" s="760">
        <v>60</v>
      </c>
      <c r="S67" s="760">
        <v>6</v>
      </c>
      <c r="T67" s="760">
        <v>2885000</v>
      </c>
      <c r="U67" s="473" t="s">
        <v>2727</v>
      </c>
      <c r="V67" s="479">
        <v>0.05</v>
      </c>
      <c r="W67" s="460" t="s">
        <v>2309</v>
      </c>
      <c r="X67" s="458" t="s">
        <v>2310</v>
      </c>
      <c r="Y67" s="460">
        <v>2</v>
      </c>
      <c r="Z67" s="458">
        <v>360000</v>
      </c>
      <c r="AA67" s="460"/>
      <c r="AB67" s="458"/>
      <c r="AC67" s="460"/>
      <c r="AD67" s="458" t="s">
        <v>2796</v>
      </c>
      <c r="AE67" s="486" t="s">
        <v>2311</v>
      </c>
      <c r="AF67" s="461" t="s">
        <v>2305</v>
      </c>
      <c r="AG67" s="460" t="s">
        <v>2424</v>
      </c>
      <c r="AH67" s="353" t="s">
        <v>2414</v>
      </c>
      <c r="AI67" s="476"/>
      <c r="AJ67" s="761" t="s">
        <v>2514</v>
      </c>
      <c r="AK67" s="761" t="s">
        <v>2513</v>
      </c>
      <c r="AL67" s="353"/>
      <c r="AM67" s="761" t="s">
        <v>2797</v>
      </c>
      <c r="AN67" s="761" t="s">
        <v>2798</v>
      </c>
      <c r="AO67" s="353"/>
    </row>
    <row r="68" spans="1:41" ht="29.25" customHeight="1" x14ac:dyDescent="0.25">
      <c r="A68" s="591"/>
      <c r="B68" s="755"/>
      <c r="C68" s="755"/>
      <c r="D68" s="755">
        <v>65</v>
      </c>
      <c r="E68" s="764" t="s">
        <v>1940</v>
      </c>
      <c r="F68" s="764" t="s">
        <v>1941</v>
      </c>
      <c r="G68" s="764" t="s">
        <v>1942</v>
      </c>
      <c r="H68" s="764" t="s">
        <v>446</v>
      </c>
      <c r="I68" s="764" t="s">
        <v>1943</v>
      </c>
      <c r="J68" s="598"/>
      <c r="K68" s="598"/>
      <c r="L68" s="597"/>
      <c r="M68" s="597"/>
      <c r="N68" s="597"/>
      <c r="O68" s="597"/>
      <c r="P68" s="597"/>
      <c r="Q68" s="117">
        <v>0.9</v>
      </c>
      <c r="R68" s="472">
        <v>0.9</v>
      </c>
      <c r="S68" s="766">
        <v>0.7</v>
      </c>
      <c r="T68" s="760"/>
      <c r="U68" s="473">
        <v>360000</v>
      </c>
      <c r="V68" s="675">
        <v>0.78</v>
      </c>
      <c r="W68" s="765"/>
      <c r="X68" s="458"/>
      <c r="Y68" s="460">
        <v>0.5</v>
      </c>
      <c r="Z68" s="458">
        <v>360000</v>
      </c>
      <c r="AA68" s="460"/>
      <c r="AB68" s="458"/>
      <c r="AC68" s="460">
        <v>0.2</v>
      </c>
      <c r="AD68" s="458"/>
      <c r="AE68" s="486" t="s">
        <v>2312</v>
      </c>
      <c r="AF68" s="461" t="s">
        <v>2313</v>
      </c>
      <c r="AG68" s="460" t="s">
        <v>2425</v>
      </c>
      <c r="AH68" s="353" t="s">
        <v>2414</v>
      </c>
      <c r="AI68" s="476"/>
      <c r="AJ68" s="761" t="s">
        <v>2515</v>
      </c>
      <c r="AK68" s="761" t="s">
        <v>2513</v>
      </c>
      <c r="AL68" s="353"/>
      <c r="AM68" s="761" t="s">
        <v>2799</v>
      </c>
      <c r="AN68" s="761" t="s">
        <v>2800</v>
      </c>
      <c r="AO68" s="353"/>
    </row>
    <row r="69" spans="1:41" ht="29.25" customHeight="1" x14ac:dyDescent="0.25">
      <c r="A69" s="591"/>
      <c r="B69" s="755" t="s">
        <v>448</v>
      </c>
      <c r="C69" s="755" t="s">
        <v>449</v>
      </c>
      <c r="D69" s="755">
        <v>66</v>
      </c>
      <c r="E69" s="764" t="s">
        <v>450</v>
      </c>
      <c r="F69" s="764" t="s">
        <v>451</v>
      </c>
      <c r="G69" s="764" t="s">
        <v>452</v>
      </c>
      <c r="H69" s="764" t="s">
        <v>453</v>
      </c>
      <c r="I69" s="764" t="s">
        <v>1947</v>
      </c>
      <c r="J69" s="598"/>
      <c r="K69" s="598"/>
      <c r="L69" s="597"/>
      <c r="M69" s="597"/>
      <c r="N69" s="597"/>
      <c r="O69" s="597"/>
      <c r="P69" s="597"/>
      <c r="Q69" s="117">
        <v>1</v>
      </c>
      <c r="R69" s="760">
        <v>100</v>
      </c>
      <c r="S69" s="760">
        <v>100</v>
      </c>
      <c r="T69" s="760" t="s">
        <v>2496</v>
      </c>
      <c r="U69" s="166" t="s">
        <v>2729</v>
      </c>
      <c r="V69" s="515">
        <v>1</v>
      </c>
      <c r="W69" s="460"/>
      <c r="X69" s="397">
        <v>321000</v>
      </c>
      <c r="Y69" s="460">
        <v>100</v>
      </c>
      <c r="Z69" s="458">
        <v>360000</v>
      </c>
      <c r="AA69" s="460">
        <v>100</v>
      </c>
      <c r="AB69" s="458">
        <v>367000</v>
      </c>
      <c r="AC69" s="460"/>
      <c r="AD69" s="458">
        <v>900000</v>
      </c>
      <c r="AE69" s="486" t="s">
        <v>2314</v>
      </c>
      <c r="AF69" s="475" t="s">
        <v>2217</v>
      </c>
      <c r="AG69" s="460" t="s">
        <v>2426</v>
      </c>
      <c r="AH69" s="761" t="s">
        <v>2427</v>
      </c>
      <c r="AI69" s="464"/>
      <c r="AJ69" s="761" t="s">
        <v>2516</v>
      </c>
      <c r="AK69" s="761" t="s">
        <v>2493</v>
      </c>
      <c r="AL69" s="353"/>
      <c r="AM69" s="761" t="s">
        <v>2730</v>
      </c>
      <c r="AN69" s="353" t="s">
        <v>2499</v>
      </c>
      <c r="AO69" s="353"/>
    </row>
    <row r="70" spans="1:41" ht="29.25" customHeight="1" x14ac:dyDescent="0.25">
      <c r="A70" s="591"/>
      <c r="B70" s="755"/>
      <c r="C70" s="755"/>
      <c r="D70" s="755">
        <v>67</v>
      </c>
      <c r="E70" s="764" t="s">
        <v>456</v>
      </c>
      <c r="F70" s="764" t="s">
        <v>457</v>
      </c>
      <c r="G70" s="764" t="s">
        <v>458</v>
      </c>
      <c r="H70" s="764" t="s">
        <v>459</v>
      </c>
      <c r="I70" s="764" t="s">
        <v>1951</v>
      </c>
      <c r="J70" s="598"/>
      <c r="K70" s="598"/>
      <c r="L70" s="597"/>
      <c r="M70" s="597"/>
      <c r="N70" s="597"/>
      <c r="O70" s="597"/>
      <c r="P70" s="597"/>
      <c r="Q70" s="753">
        <v>6</v>
      </c>
      <c r="R70" s="472">
        <v>0</v>
      </c>
      <c r="S70" s="766"/>
      <c r="T70" s="760"/>
      <c r="U70" s="501"/>
      <c r="V70" s="479">
        <v>0</v>
      </c>
      <c r="W70" s="497"/>
      <c r="X70" s="564"/>
      <c r="Y70" s="460"/>
      <c r="Z70" s="458"/>
      <c r="AA70" s="460"/>
      <c r="AB70" s="458"/>
      <c r="AC70" s="460"/>
      <c r="AD70" s="458"/>
      <c r="AE70" s="461" t="s">
        <v>2315</v>
      </c>
      <c r="AF70" s="475" t="s">
        <v>2217</v>
      </c>
      <c r="AG70" s="460" t="s">
        <v>2428</v>
      </c>
      <c r="AH70" s="353" t="s">
        <v>2414</v>
      </c>
      <c r="AI70" s="476"/>
      <c r="AJ70" s="761" t="s">
        <v>2554</v>
      </c>
      <c r="AK70" s="353" t="s">
        <v>2217</v>
      </c>
      <c r="AL70" s="353"/>
      <c r="AM70" s="353"/>
      <c r="AN70" s="353"/>
      <c r="AO70" s="353"/>
    </row>
    <row r="71" spans="1:41" ht="29.25" customHeight="1" x14ac:dyDescent="0.25">
      <c r="A71" s="591"/>
      <c r="B71" s="755"/>
      <c r="C71" s="755"/>
      <c r="D71" s="471">
        <v>68</v>
      </c>
      <c r="E71" s="764" t="s">
        <v>461</v>
      </c>
      <c r="F71" s="764" t="s">
        <v>462</v>
      </c>
      <c r="G71" s="764" t="s">
        <v>463</v>
      </c>
      <c r="H71" s="764" t="s">
        <v>464</v>
      </c>
      <c r="I71" s="764" t="s">
        <v>1954</v>
      </c>
      <c r="J71" s="561" t="s">
        <v>1955</v>
      </c>
      <c r="K71" s="561" t="s">
        <v>1956</v>
      </c>
      <c r="L71" s="561">
        <v>4101023</v>
      </c>
      <c r="M71" s="561" t="s">
        <v>1957</v>
      </c>
      <c r="N71" s="561" t="s">
        <v>1958</v>
      </c>
      <c r="O71" s="561" t="s">
        <v>1959</v>
      </c>
      <c r="P71" s="561">
        <v>2500</v>
      </c>
      <c r="Q71" s="117">
        <v>1</v>
      </c>
      <c r="R71" s="472">
        <v>1</v>
      </c>
      <c r="S71" s="495">
        <v>1</v>
      </c>
      <c r="T71" s="581">
        <v>2885000</v>
      </c>
      <c r="U71" s="581" t="s">
        <v>2731</v>
      </c>
      <c r="V71" s="479">
        <f>S71/R71*1</f>
        <v>1</v>
      </c>
      <c r="W71" s="765"/>
      <c r="X71" s="581"/>
      <c r="Y71" s="460">
        <v>1</v>
      </c>
      <c r="Z71" s="581">
        <v>1500000</v>
      </c>
      <c r="AA71" s="460"/>
      <c r="AB71" s="458"/>
      <c r="AC71" s="460">
        <v>1</v>
      </c>
      <c r="AD71" s="458">
        <v>2885000</v>
      </c>
      <c r="AE71" s="486" t="s">
        <v>2316</v>
      </c>
      <c r="AF71" s="461" t="s">
        <v>2317</v>
      </c>
      <c r="AG71" s="762" t="s">
        <v>2429</v>
      </c>
      <c r="AH71" s="503" t="s">
        <v>2430</v>
      </c>
      <c r="AI71" s="464"/>
      <c r="AJ71" s="761" t="s">
        <v>2572</v>
      </c>
      <c r="AK71" s="761" t="s">
        <v>2573</v>
      </c>
      <c r="AL71" s="353"/>
      <c r="AM71" s="761" t="s">
        <v>2732</v>
      </c>
      <c r="AN71" s="761" t="s">
        <v>2723</v>
      </c>
      <c r="AO71" s="353"/>
    </row>
    <row r="72" spans="1:41" ht="29.25" customHeight="1" x14ac:dyDescent="0.25">
      <c r="A72" s="591"/>
      <c r="B72" s="755"/>
      <c r="C72" s="755" t="s">
        <v>466</v>
      </c>
      <c r="D72" s="471">
        <v>69</v>
      </c>
      <c r="E72" s="764" t="s">
        <v>467</v>
      </c>
      <c r="F72" s="764" t="s">
        <v>468</v>
      </c>
      <c r="G72" s="764" t="s">
        <v>469</v>
      </c>
      <c r="H72" s="764" t="s">
        <v>470</v>
      </c>
      <c r="I72" s="764" t="s">
        <v>1967</v>
      </c>
      <c r="J72" s="561" t="s">
        <v>1818</v>
      </c>
      <c r="K72" s="561">
        <v>4501024</v>
      </c>
      <c r="L72" s="561" t="s">
        <v>1819</v>
      </c>
      <c r="M72" s="561" t="s">
        <v>1820</v>
      </c>
      <c r="N72" s="561" t="s">
        <v>1821</v>
      </c>
      <c r="O72" s="561">
        <v>10</v>
      </c>
      <c r="P72" s="561">
        <v>10</v>
      </c>
      <c r="Q72" s="117">
        <v>0.5</v>
      </c>
      <c r="R72" s="472">
        <v>12</v>
      </c>
      <c r="S72" s="495">
        <v>25</v>
      </c>
      <c r="T72" s="663" t="s">
        <v>2733</v>
      </c>
      <c r="U72" s="663" t="s">
        <v>2734</v>
      </c>
      <c r="V72" s="479">
        <f>S72/R72*1</f>
        <v>2.0833333333333335</v>
      </c>
      <c r="W72" s="495">
        <v>12</v>
      </c>
      <c r="X72" s="581">
        <v>3000000</v>
      </c>
      <c r="Y72" s="460">
        <v>12</v>
      </c>
      <c r="Z72" s="458">
        <v>1500000</v>
      </c>
      <c r="AA72" s="460"/>
      <c r="AB72" s="458"/>
      <c r="AC72" s="460">
        <v>1</v>
      </c>
      <c r="AD72" s="458">
        <v>700000</v>
      </c>
      <c r="AE72" s="486" t="s">
        <v>2318</v>
      </c>
      <c r="AF72" s="461" t="s">
        <v>2319</v>
      </c>
      <c r="AG72" s="460" t="s">
        <v>2431</v>
      </c>
      <c r="AH72" s="761" t="s">
        <v>2430</v>
      </c>
      <c r="AI72" s="476"/>
      <c r="AJ72" s="761" t="s">
        <v>2574</v>
      </c>
      <c r="AK72" s="761" t="s">
        <v>2573</v>
      </c>
      <c r="AL72" s="353"/>
      <c r="AM72" s="761" t="s">
        <v>2735</v>
      </c>
      <c r="AN72" s="761" t="s">
        <v>2723</v>
      </c>
      <c r="AO72" s="353"/>
    </row>
    <row r="73" spans="1:41" ht="29.25" customHeight="1" x14ac:dyDescent="0.25">
      <c r="A73" s="591"/>
      <c r="B73" s="755"/>
      <c r="C73" s="755"/>
      <c r="D73" s="755">
        <v>70</v>
      </c>
      <c r="E73" s="764" t="s">
        <v>472</v>
      </c>
      <c r="F73" s="764" t="s">
        <v>473</v>
      </c>
      <c r="G73" s="764" t="s">
        <v>474</v>
      </c>
      <c r="H73" s="764" t="s">
        <v>475</v>
      </c>
      <c r="I73" s="764" t="s">
        <v>476</v>
      </c>
      <c r="J73" s="601"/>
      <c r="K73" s="602"/>
      <c r="L73" s="602"/>
      <c r="M73" s="597"/>
      <c r="N73" s="597"/>
      <c r="O73" s="597"/>
      <c r="P73" s="597"/>
      <c r="Q73" s="117">
        <v>0.8</v>
      </c>
      <c r="R73" s="472">
        <v>2</v>
      </c>
      <c r="S73" s="495">
        <v>8</v>
      </c>
      <c r="T73" s="760"/>
      <c r="U73" s="501" t="s">
        <v>2320</v>
      </c>
      <c r="V73" s="479">
        <v>1.75</v>
      </c>
      <c r="W73" s="765" t="s">
        <v>2321</v>
      </c>
      <c r="X73" s="458" t="s">
        <v>2322</v>
      </c>
      <c r="Y73" s="460"/>
      <c r="Z73" s="458"/>
      <c r="AA73" s="460">
        <v>2</v>
      </c>
      <c r="AB73" s="458"/>
      <c r="AC73" s="460"/>
      <c r="AD73" s="458"/>
      <c r="AE73" s="461" t="s">
        <v>2432</v>
      </c>
      <c r="AF73" s="461" t="s">
        <v>2433</v>
      </c>
      <c r="AG73" s="460" t="s">
        <v>2434</v>
      </c>
      <c r="AH73" s="761" t="s">
        <v>2435</v>
      </c>
      <c r="AI73" s="464"/>
      <c r="AJ73" s="761" t="s">
        <v>2517</v>
      </c>
      <c r="AK73" s="761" t="s">
        <v>2518</v>
      </c>
      <c r="AL73" s="353"/>
      <c r="AM73" s="761" t="s">
        <v>2778</v>
      </c>
      <c r="AN73" s="761" t="s">
        <v>2779</v>
      </c>
      <c r="AO73" s="761" t="s">
        <v>2777</v>
      </c>
    </row>
    <row r="74" spans="1:41" ht="29.25" customHeight="1" x14ac:dyDescent="0.25">
      <c r="A74" s="591"/>
      <c r="B74" s="755"/>
      <c r="C74" s="755"/>
      <c r="D74" s="755">
        <v>71</v>
      </c>
      <c r="E74" s="764" t="s">
        <v>477</v>
      </c>
      <c r="F74" s="764" t="s">
        <v>478</v>
      </c>
      <c r="G74" s="764" t="s">
        <v>479</v>
      </c>
      <c r="H74" s="764" t="s">
        <v>480</v>
      </c>
      <c r="I74" s="764" t="s">
        <v>1990</v>
      </c>
      <c r="J74" s="601"/>
      <c r="K74" s="602"/>
      <c r="L74" s="602"/>
      <c r="M74" s="597"/>
      <c r="N74" s="597"/>
      <c r="O74" s="597"/>
      <c r="P74" s="597"/>
      <c r="Q74" s="117">
        <v>0.8</v>
      </c>
      <c r="R74" s="760">
        <v>0</v>
      </c>
      <c r="S74" s="760"/>
      <c r="T74" s="760"/>
      <c r="U74" s="166"/>
      <c r="V74" s="479">
        <v>0</v>
      </c>
      <c r="W74" s="460"/>
      <c r="X74" s="397"/>
      <c r="Y74" s="460"/>
      <c r="Z74" s="458"/>
      <c r="AA74" s="460"/>
      <c r="AB74" s="458"/>
      <c r="AC74" s="460"/>
      <c r="AD74" s="458"/>
      <c r="AE74" s="461" t="s">
        <v>2323</v>
      </c>
      <c r="AF74" s="461" t="s">
        <v>2324</v>
      </c>
      <c r="AG74" s="460" t="s">
        <v>2423</v>
      </c>
      <c r="AH74" s="353" t="s">
        <v>1950</v>
      </c>
      <c r="AI74" s="464"/>
      <c r="AJ74" s="761" t="s">
        <v>2575</v>
      </c>
      <c r="AK74" s="761" t="s">
        <v>2573</v>
      </c>
      <c r="AL74" s="353"/>
      <c r="AM74" s="761" t="s">
        <v>2736</v>
      </c>
      <c r="AN74" s="761" t="s">
        <v>2723</v>
      </c>
      <c r="AO74" s="353"/>
    </row>
    <row r="75" spans="1:41" ht="29.25" customHeight="1" x14ac:dyDescent="0.25">
      <c r="A75" s="591"/>
      <c r="B75" s="755"/>
      <c r="C75" s="755"/>
      <c r="D75" s="755">
        <v>72</v>
      </c>
      <c r="E75" s="764" t="s">
        <v>483</v>
      </c>
      <c r="F75" s="764" t="s">
        <v>484</v>
      </c>
      <c r="G75" s="764" t="s">
        <v>485</v>
      </c>
      <c r="H75" s="764" t="s">
        <v>486</v>
      </c>
      <c r="I75" s="764" t="s">
        <v>1999</v>
      </c>
      <c r="J75" s="561" t="s">
        <v>1526</v>
      </c>
      <c r="K75" s="561" t="s">
        <v>2000</v>
      </c>
      <c r="L75" s="561">
        <v>4501001</v>
      </c>
      <c r="M75" s="561" t="s">
        <v>2001</v>
      </c>
      <c r="N75" s="561">
        <v>450100100</v>
      </c>
      <c r="O75" s="561" t="s">
        <v>2002</v>
      </c>
      <c r="P75" s="561">
        <v>12</v>
      </c>
      <c r="Q75" s="117">
        <v>0.95</v>
      </c>
      <c r="R75" s="472">
        <v>3</v>
      </c>
      <c r="S75" s="495">
        <v>14</v>
      </c>
      <c r="T75" s="664" t="s">
        <v>2325</v>
      </c>
      <c r="U75" s="603">
        <v>2855000</v>
      </c>
      <c r="V75" s="479">
        <f>S75/R75*1</f>
        <v>4.666666666666667</v>
      </c>
      <c r="W75" s="765">
        <v>2</v>
      </c>
      <c r="X75" s="603">
        <v>10000000</v>
      </c>
      <c r="Y75" s="460">
        <v>12</v>
      </c>
      <c r="Z75" s="458">
        <v>2855000</v>
      </c>
      <c r="AA75" s="460"/>
      <c r="AB75" s="458"/>
      <c r="AC75" s="460"/>
      <c r="AD75" s="458"/>
      <c r="AE75" s="486" t="s">
        <v>2326</v>
      </c>
      <c r="AF75" s="461" t="s">
        <v>2319</v>
      </c>
      <c r="AG75" s="460" t="s">
        <v>2431</v>
      </c>
      <c r="AH75" s="761" t="s">
        <v>2430</v>
      </c>
      <c r="AI75" s="464"/>
      <c r="AJ75" s="761" t="s">
        <v>2576</v>
      </c>
      <c r="AK75" s="761" t="s">
        <v>2573</v>
      </c>
      <c r="AL75" s="353"/>
      <c r="AM75" s="761" t="s">
        <v>2737</v>
      </c>
      <c r="AN75" s="761" t="s">
        <v>2723</v>
      </c>
      <c r="AO75" s="353"/>
    </row>
    <row r="76" spans="1:41" ht="29.25" customHeight="1" x14ac:dyDescent="0.25">
      <c r="A76" s="591"/>
      <c r="B76" s="755"/>
      <c r="C76" s="755"/>
      <c r="D76" s="471">
        <v>73</v>
      </c>
      <c r="E76" s="764" t="s">
        <v>1260</v>
      </c>
      <c r="F76" s="764" t="s">
        <v>489</v>
      </c>
      <c r="G76" s="764" t="s">
        <v>490</v>
      </c>
      <c r="H76" s="764" t="s">
        <v>491</v>
      </c>
      <c r="I76" s="764" t="s">
        <v>2010</v>
      </c>
      <c r="J76" s="761" t="s">
        <v>1622</v>
      </c>
      <c r="K76" s="761" t="s">
        <v>1956</v>
      </c>
      <c r="L76" s="761" t="s">
        <v>2011</v>
      </c>
      <c r="M76" s="761" t="s">
        <v>2012</v>
      </c>
      <c r="N76" s="761" t="s">
        <v>2013</v>
      </c>
      <c r="O76" s="534" t="s">
        <v>1711</v>
      </c>
      <c r="P76" s="761">
        <v>48</v>
      </c>
      <c r="Q76" s="117">
        <v>0.9</v>
      </c>
      <c r="R76" s="604">
        <v>0.9</v>
      </c>
      <c r="S76" s="604">
        <v>1</v>
      </c>
      <c r="T76" s="760"/>
      <c r="U76" s="473"/>
      <c r="V76" s="479">
        <v>1</v>
      </c>
      <c r="W76" s="765">
        <v>100</v>
      </c>
      <c r="X76" s="458"/>
      <c r="Y76" s="460"/>
      <c r="Z76" s="458"/>
      <c r="AA76" s="460"/>
      <c r="AB76" s="458"/>
      <c r="AC76" s="460">
        <v>24</v>
      </c>
      <c r="AD76" s="458">
        <v>5000000</v>
      </c>
      <c r="AE76" s="498" t="s">
        <v>2327</v>
      </c>
      <c r="AF76" s="461" t="s">
        <v>2328</v>
      </c>
      <c r="AG76" s="460" t="s">
        <v>2423</v>
      </c>
      <c r="AH76" s="353" t="s">
        <v>1950</v>
      </c>
      <c r="AI76" s="605"/>
      <c r="AJ76" s="761" t="s">
        <v>2576</v>
      </c>
      <c r="AK76" s="761" t="s">
        <v>2573</v>
      </c>
      <c r="AL76" s="353"/>
      <c r="AM76" s="761" t="s">
        <v>2801</v>
      </c>
      <c r="AN76" s="761" t="s">
        <v>2723</v>
      </c>
      <c r="AO76" s="353"/>
    </row>
    <row r="77" spans="1:41" ht="29.25" customHeight="1" x14ac:dyDescent="0.25">
      <c r="A77" s="606" t="s">
        <v>495</v>
      </c>
      <c r="B77" s="755" t="s">
        <v>496</v>
      </c>
      <c r="C77" s="755" t="s">
        <v>497</v>
      </c>
      <c r="D77" s="755">
        <v>74</v>
      </c>
      <c r="E77" s="764" t="s">
        <v>1262</v>
      </c>
      <c r="F77" s="764" t="s">
        <v>1263</v>
      </c>
      <c r="G77" s="764" t="s">
        <v>500</v>
      </c>
      <c r="H77" s="764" t="s">
        <v>501</v>
      </c>
      <c r="I77" s="764" t="s">
        <v>2022</v>
      </c>
      <c r="J77" s="561" t="s">
        <v>1526</v>
      </c>
      <c r="K77" s="561" t="s">
        <v>2000</v>
      </c>
      <c r="L77" s="561">
        <v>4501001</v>
      </c>
      <c r="M77" s="561" t="s">
        <v>2001</v>
      </c>
      <c r="N77" s="561">
        <v>450100100</v>
      </c>
      <c r="O77" s="561" t="s">
        <v>2002</v>
      </c>
      <c r="P77" s="561">
        <v>12</v>
      </c>
      <c r="Q77" s="117">
        <v>0.9</v>
      </c>
      <c r="R77" s="760">
        <v>1</v>
      </c>
      <c r="S77" s="760">
        <v>1</v>
      </c>
      <c r="T77" s="607" t="s">
        <v>2384</v>
      </c>
      <c r="U77" s="607" t="s">
        <v>2384</v>
      </c>
      <c r="V77" s="479">
        <f>S77/R77*1</f>
        <v>1</v>
      </c>
      <c r="W77" s="460">
        <v>1</v>
      </c>
      <c r="X77" s="607">
        <v>3000000</v>
      </c>
      <c r="Y77" s="460"/>
      <c r="Z77" s="458"/>
      <c r="AA77" s="460"/>
      <c r="AB77" s="458">
        <v>3000000</v>
      </c>
      <c r="AC77" s="460"/>
      <c r="AD77" s="458"/>
      <c r="AE77" s="486" t="s">
        <v>2329</v>
      </c>
      <c r="AF77" s="461" t="s">
        <v>2319</v>
      </c>
      <c r="AG77" s="460" t="s">
        <v>2423</v>
      </c>
      <c r="AH77" s="761" t="s">
        <v>1950</v>
      </c>
      <c r="AI77" s="464"/>
      <c r="AJ77" s="761" t="s">
        <v>2577</v>
      </c>
      <c r="AK77" s="761" t="s">
        <v>2578</v>
      </c>
      <c r="AL77" s="353"/>
      <c r="AM77" s="761" t="s">
        <v>2738</v>
      </c>
      <c r="AN77" s="761" t="s">
        <v>2723</v>
      </c>
      <c r="AO77" s="353"/>
    </row>
    <row r="78" spans="1:41" ht="29.25" customHeight="1" x14ac:dyDescent="0.25">
      <c r="A78" s="606"/>
      <c r="B78" s="755"/>
      <c r="C78" s="755"/>
      <c r="D78" s="755">
        <v>75</v>
      </c>
      <c r="E78" s="764" t="s">
        <v>503</v>
      </c>
      <c r="F78" s="764" t="s">
        <v>504</v>
      </c>
      <c r="G78" s="764" t="s">
        <v>505</v>
      </c>
      <c r="H78" s="764" t="s">
        <v>506</v>
      </c>
      <c r="I78" s="764" t="s">
        <v>2029</v>
      </c>
      <c r="J78" s="572" t="s">
        <v>1526</v>
      </c>
      <c r="K78" s="572" t="s">
        <v>2000</v>
      </c>
      <c r="L78" s="561">
        <v>4501001</v>
      </c>
      <c r="M78" s="572" t="s">
        <v>2001</v>
      </c>
      <c r="N78" s="561">
        <v>450100100</v>
      </c>
      <c r="O78" s="572" t="s">
        <v>2002</v>
      </c>
      <c r="P78" s="561">
        <v>12</v>
      </c>
      <c r="Q78" s="753" t="s">
        <v>505</v>
      </c>
      <c r="R78" s="472">
        <v>12</v>
      </c>
      <c r="S78" s="495">
        <v>13</v>
      </c>
      <c r="T78" s="458">
        <v>3000000</v>
      </c>
      <c r="U78" s="458" t="s">
        <v>2436</v>
      </c>
      <c r="V78" s="479">
        <v>1</v>
      </c>
      <c r="W78" s="765">
        <v>1</v>
      </c>
      <c r="X78" s="458">
        <v>3000000</v>
      </c>
      <c r="Y78" s="460">
        <v>12</v>
      </c>
      <c r="Z78" s="458">
        <v>2855000</v>
      </c>
      <c r="AA78" s="460"/>
      <c r="AB78" s="458"/>
      <c r="AC78" s="460"/>
      <c r="AD78" s="458"/>
      <c r="AE78" s="486" t="s">
        <v>2329</v>
      </c>
      <c r="AF78" s="461" t="s">
        <v>2319</v>
      </c>
      <c r="AG78" s="460" t="s">
        <v>2431</v>
      </c>
      <c r="AH78" s="761" t="s">
        <v>2430</v>
      </c>
      <c r="AI78" s="464"/>
      <c r="AJ78" s="761" t="s">
        <v>2579</v>
      </c>
      <c r="AK78" s="761" t="s">
        <v>2573</v>
      </c>
      <c r="AL78" s="353"/>
      <c r="AM78" s="761" t="s">
        <v>2738</v>
      </c>
      <c r="AN78" s="761" t="s">
        <v>2723</v>
      </c>
      <c r="AO78" s="353"/>
    </row>
    <row r="79" spans="1:41" ht="29.25" customHeight="1" x14ac:dyDescent="0.25">
      <c r="A79" s="606"/>
      <c r="B79" s="755"/>
      <c r="C79" s="755"/>
      <c r="D79" s="755">
        <v>76</v>
      </c>
      <c r="E79" s="764" t="s">
        <v>508</v>
      </c>
      <c r="F79" s="764" t="s">
        <v>509</v>
      </c>
      <c r="G79" s="764" t="s">
        <v>510</v>
      </c>
      <c r="H79" s="764" t="s">
        <v>511</v>
      </c>
      <c r="I79" s="764" t="s">
        <v>2022</v>
      </c>
      <c r="J79" s="557"/>
      <c r="K79" s="557"/>
      <c r="L79" s="608"/>
      <c r="M79" s="557"/>
      <c r="N79" s="557"/>
      <c r="O79" s="557"/>
      <c r="P79" s="557"/>
      <c r="Q79" s="753">
        <v>2</v>
      </c>
      <c r="R79" s="760">
        <v>0</v>
      </c>
      <c r="S79" s="760"/>
      <c r="T79" s="760"/>
      <c r="U79" s="473"/>
      <c r="V79" s="479">
        <v>0</v>
      </c>
      <c r="W79" s="460"/>
      <c r="X79" s="458"/>
      <c r="Y79" s="460"/>
      <c r="Z79" s="458"/>
      <c r="AA79" s="460"/>
      <c r="AB79" s="458"/>
      <c r="AC79" s="460"/>
      <c r="AD79" s="458"/>
      <c r="AE79" s="486" t="s">
        <v>2330</v>
      </c>
      <c r="AF79" s="461" t="s">
        <v>2313</v>
      </c>
      <c r="AG79" s="92" t="s">
        <v>2437</v>
      </c>
      <c r="AH79" s="761" t="s">
        <v>2427</v>
      </c>
      <c r="AI79" s="476"/>
      <c r="AJ79" s="761" t="s">
        <v>2579</v>
      </c>
      <c r="AK79" s="761" t="s">
        <v>2573</v>
      </c>
      <c r="AL79" s="353"/>
      <c r="AM79" s="761" t="s">
        <v>2738</v>
      </c>
      <c r="AN79" s="761" t="s">
        <v>2723</v>
      </c>
      <c r="AO79" s="353"/>
    </row>
    <row r="80" spans="1:41" ht="29.25" customHeight="1" x14ac:dyDescent="0.25">
      <c r="A80" s="606"/>
      <c r="B80" s="755"/>
      <c r="C80" s="755"/>
      <c r="D80" s="471">
        <v>77</v>
      </c>
      <c r="E80" s="764" t="s">
        <v>513</v>
      </c>
      <c r="F80" s="764" t="s">
        <v>514</v>
      </c>
      <c r="G80" s="764" t="s">
        <v>515</v>
      </c>
      <c r="H80" s="764" t="s">
        <v>516</v>
      </c>
      <c r="I80" s="764" t="s">
        <v>2036</v>
      </c>
      <c r="J80" s="557"/>
      <c r="K80" s="557"/>
      <c r="L80" s="608"/>
      <c r="M80" s="557"/>
      <c r="N80" s="557"/>
      <c r="O80" s="557"/>
      <c r="P80" s="557"/>
      <c r="Q80" s="117">
        <v>0.9</v>
      </c>
      <c r="R80" s="472">
        <v>3</v>
      </c>
      <c r="S80" s="766"/>
      <c r="T80" s="760"/>
      <c r="U80" s="501"/>
      <c r="V80" s="479">
        <v>1</v>
      </c>
      <c r="W80" s="497"/>
      <c r="X80" s="564"/>
      <c r="Y80" s="460"/>
      <c r="Z80" s="458"/>
      <c r="AA80" s="460"/>
      <c r="AB80" s="458"/>
      <c r="AC80" s="460"/>
      <c r="AD80" s="458"/>
      <c r="AE80" s="486" t="s">
        <v>2331</v>
      </c>
      <c r="AF80" s="461" t="s">
        <v>2305</v>
      </c>
      <c r="AG80" s="460" t="s">
        <v>2438</v>
      </c>
      <c r="AH80" s="353" t="s">
        <v>1950</v>
      </c>
      <c r="AI80" s="464"/>
      <c r="AJ80" s="761" t="s">
        <v>2580</v>
      </c>
      <c r="AK80" s="761" t="s">
        <v>2573</v>
      </c>
      <c r="AL80" s="353"/>
      <c r="AM80" s="761" t="s">
        <v>2739</v>
      </c>
      <c r="AN80" s="761" t="s">
        <v>2723</v>
      </c>
      <c r="AO80" s="353"/>
    </row>
    <row r="81" spans="1:41" ht="29.25" customHeight="1" x14ac:dyDescent="0.25">
      <c r="A81" s="606"/>
      <c r="B81" s="755"/>
      <c r="C81" s="755"/>
      <c r="D81" s="755">
        <v>78</v>
      </c>
      <c r="E81" s="764" t="s">
        <v>518</v>
      </c>
      <c r="F81" s="764" t="s">
        <v>519</v>
      </c>
      <c r="G81" s="764" t="s">
        <v>520</v>
      </c>
      <c r="H81" s="764" t="s">
        <v>516</v>
      </c>
      <c r="I81" s="764" t="s">
        <v>2041</v>
      </c>
      <c r="J81" s="480" t="s">
        <v>96</v>
      </c>
      <c r="K81" s="480" t="s">
        <v>96</v>
      </c>
      <c r="L81" s="574" t="s">
        <v>96</v>
      </c>
      <c r="M81" s="480" t="s">
        <v>96</v>
      </c>
      <c r="N81" s="497" t="s">
        <v>96</v>
      </c>
      <c r="O81" s="609" t="s">
        <v>96</v>
      </c>
      <c r="P81" s="610" t="s">
        <v>96</v>
      </c>
      <c r="Q81" s="117">
        <v>0.9</v>
      </c>
      <c r="R81" s="472">
        <v>1</v>
      </c>
      <c r="S81" s="766">
        <v>1</v>
      </c>
      <c r="T81" s="760">
        <v>3300000</v>
      </c>
      <c r="U81" s="501" t="s">
        <v>2740</v>
      </c>
      <c r="V81" s="479">
        <f>S81/R81*1</f>
        <v>1</v>
      </c>
      <c r="W81" s="497"/>
      <c r="X81" s="564"/>
      <c r="Y81" s="460"/>
      <c r="Z81" s="458"/>
      <c r="AA81" s="460">
        <v>1</v>
      </c>
      <c r="AB81" s="458">
        <v>367000</v>
      </c>
      <c r="AC81" s="460"/>
      <c r="AD81" s="458">
        <v>300000</v>
      </c>
      <c r="AE81" s="486" t="s">
        <v>2332</v>
      </c>
      <c r="AF81" s="461" t="s">
        <v>2333</v>
      </c>
      <c r="AG81" s="460" t="s">
        <v>2439</v>
      </c>
      <c r="AH81" s="450" t="s">
        <v>2404</v>
      </c>
      <c r="AI81" s="464"/>
      <c r="AJ81" s="761" t="s">
        <v>2519</v>
      </c>
      <c r="AK81" s="761" t="s">
        <v>2497</v>
      </c>
      <c r="AL81" s="353"/>
      <c r="AM81" s="761" t="s">
        <v>2802</v>
      </c>
      <c r="AN81" s="761" t="s">
        <v>2803</v>
      </c>
      <c r="AO81" s="353"/>
    </row>
    <row r="82" spans="1:41" ht="29.25" customHeight="1" x14ac:dyDescent="0.25">
      <c r="A82" s="606"/>
      <c r="B82" s="755"/>
      <c r="C82" s="755" t="s">
        <v>1272</v>
      </c>
      <c r="D82" s="755">
        <v>79</v>
      </c>
      <c r="E82" s="764" t="s">
        <v>523</v>
      </c>
      <c r="F82" s="764" t="s">
        <v>1273</v>
      </c>
      <c r="G82" s="764" t="s">
        <v>1274</v>
      </c>
      <c r="H82" s="764" t="s">
        <v>59</v>
      </c>
      <c r="I82" s="764" t="s">
        <v>2047</v>
      </c>
      <c r="J82" s="480" t="s">
        <v>96</v>
      </c>
      <c r="K82" s="480" t="s">
        <v>96</v>
      </c>
      <c r="L82" s="574" t="s">
        <v>96</v>
      </c>
      <c r="M82" s="480" t="s">
        <v>96</v>
      </c>
      <c r="N82" s="497" t="s">
        <v>96</v>
      </c>
      <c r="O82" s="609" t="s">
        <v>96</v>
      </c>
      <c r="P82" s="610" t="s">
        <v>96</v>
      </c>
      <c r="Q82" s="117">
        <v>0.9</v>
      </c>
      <c r="R82" s="472">
        <v>4</v>
      </c>
      <c r="S82" s="766">
        <v>4</v>
      </c>
      <c r="T82" s="760" t="s">
        <v>2496</v>
      </c>
      <c r="U82" s="473" t="s">
        <v>2498</v>
      </c>
      <c r="V82" s="479">
        <v>1</v>
      </c>
      <c r="W82" s="765">
        <v>2</v>
      </c>
      <c r="X82" s="458">
        <v>642000</v>
      </c>
      <c r="Y82" s="460">
        <v>1</v>
      </c>
      <c r="Z82" s="458">
        <v>360000</v>
      </c>
      <c r="AA82" s="460"/>
      <c r="AB82" s="458">
        <v>367000</v>
      </c>
      <c r="AC82" s="460">
        <v>1</v>
      </c>
      <c r="AD82" s="458"/>
      <c r="AE82" s="486" t="s">
        <v>2741</v>
      </c>
      <c r="AF82" s="475" t="s">
        <v>2217</v>
      </c>
      <c r="AG82" s="460" t="s">
        <v>2440</v>
      </c>
      <c r="AH82" s="761" t="s">
        <v>2441</v>
      </c>
      <c r="AI82" s="476"/>
      <c r="AJ82" s="503" t="s">
        <v>2520</v>
      </c>
      <c r="AK82" s="761" t="s">
        <v>2497</v>
      </c>
      <c r="AL82" s="353"/>
      <c r="AM82" s="761" t="s">
        <v>2804</v>
      </c>
      <c r="AN82" s="761" t="s">
        <v>2803</v>
      </c>
      <c r="AO82" s="353"/>
    </row>
    <row r="83" spans="1:41" ht="29.25" customHeight="1" x14ac:dyDescent="0.25">
      <c r="A83" s="606"/>
      <c r="B83" s="755"/>
      <c r="C83" s="755"/>
      <c r="D83" s="471">
        <v>80</v>
      </c>
      <c r="E83" s="764" t="s">
        <v>527</v>
      </c>
      <c r="F83" s="764" t="s">
        <v>1276</v>
      </c>
      <c r="G83" s="764" t="s">
        <v>529</v>
      </c>
      <c r="H83" s="764" t="s">
        <v>530</v>
      </c>
      <c r="I83" s="764" t="s">
        <v>2052</v>
      </c>
      <c r="J83" s="761" t="s">
        <v>1622</v>
      </c>
      <c r="K83" s="761" t="s">
        <v>1818</v>
      </c>
      <c r="L83" s="761">
        <v>4501001</v>
      </c>
      <c r="M83" s="761" t="s">
        <v>2053</v>
      </c>
      <c r="N83" s="761" t="s">
        <v>2054</v>
      </c>
      <c r="O83" s="761"/>
      <c r="P83" s="761">
        <v>12</v>
      </c>
      <c r="Q83" s="117">
        <v>0.9</v>
      </c>
      <c r="R83" s="760">
        <v>3</v>
      </c>
      <c r="S83" s="760">
        <v>11</v>
      </c>
      <c r="T83" s="760">
        <v>5000000</v>
      </c>
      <c r="U83" s="473">
        <v>5000000</v>
      </c>
      <c r="V83" s="479">
        <v>1</v>
      </c>
      <c r="W83" s="460"/>
      <c r="X83" s="458"/>
      <c r="Y83" s="460"/>
      <c r="Z83" s="458"/>
      <c r="AA83" s="460"/>
      <c r="AB83" s="458"/>
      <c r="AC83" s="460">
        <v>11</v>
      </c>
      <c r="AD83" s="458">
        <v>5000000</v>
      </c>
      <c r="AE83" s="498" t="s">
        <v>2334</v>
      </c>
      <c r="AF83" s="461" t="s">
        <v>2335</v>
      </c>
      <c r="AG83" s="762" t="s">
        <v>2442</v>
      </c>
      <c r="AH83" s="762" t="s">
        <v>2427</v>
      </c>
      <c r="AI83" s="464"/>
      <c r="AJ83" s="761" t="s">
        <v>2581</v>
      </c>
      <c r="AK83" s="761" t="s">
        <v>2573</v>
      </c>
      <c r="AL83" s="353"/>
      <c r="AM83" s="761" t="s">
        <v>2805</v>
      </c>
      <c r="AN83" s="761" t="s">
        <v>2800</v>
      </c>
      <c r="AO83" s="353"/>
    </row>
    <row r="84" spans="1:41" ht="29.25" customHeight="1" x14ac:dyDescent="0.25">
      <c r="A84" s="606"/>
      <c r="B84" s="755"/>
      <c r="C84" s="755"/>
      <c r="D84" s="755">
        <v>81</v>
      </c>
      <c r="E84" s="764" t="s">
        <v>1278</v>
      </c>
      <c r="F84" s="764" t="s">
        <v>537</v>
      </c>
      <c r="G84" s="764" t="s">
        <v>538</v>
      </c>
      <c r="H84" s="764" t="s">
        <v>539</v>
      </c>
      <c r="I84" s="764" t="s">
        <v>2061</v>
      </c>
      <c r="J84" s="542" t="s">
        <v>2062</v>
      </c>
      <c r="K84" s="611" t="s">
        <v>1693</v>
      </c>
      <c r="L84" s="561">
        <v>190502100</v>
      </c>
      <c r="M84" s="561" t="s">
        <v>1695</v>
      </c>
      <c r="N84" s="561">
        <v>12</v>
      </c>
      <c r="O84" s="612" t="s">
        <v>2063</v>
      </c>
      <c r="P84" s="613">
        <v>0.56999999999999995</v>
      </c>
      <c r="Q84" s="117">
        <v>0.9</v>
      </c>
      <c r="R84" s="604">
        <v>0.9</v>
      </c>
      <c r="S84" s="766">
        <v>4</v>
      </c>
      <c r="T84" s="166"/>
      <c r="U84" s="166"/>
      <c r="V84" s="479">
        <v>0.25</v>
      </c>
      <c r="W84" s="765" t="s">
        <v>2825</v>
      </c>
      <c r="X84" s="166"/>
      <c r="Y84" s="460"/>
      <c r="Z84" s="458"/>
      <c r="AA84" s="460"/>
      <c r="AB84" s="458"/>
      <c r="AC84" s="460"/>
      <c r="AD84" s="458"/>
      <c r="AE84" s="486" t="s">
        <v>2336</v>
      </c>
      <c r="AF84" s="461" t="s">
        <v>2337</v>
      </c>
      <c r="AG84" s="460" t="s">
        <v>2438</v>
      </c>
      <c r="AH84" s="460" t="s">
        <v>1950</v>
      </c>
      <c r="AI84" s="476"/>
      <c r="AJ84" s="761" t="s">
        <v>2582</v>
      </c>
      <c r="AK84" s="761" t="s">
        <v>2573</v>
      </c>
      <c r="AL84" s="353"/>
      <c r="AM84" s="761" t="s">
        <v>2742</v>
      </c>
      <c r="AN84" s="353" t="s">
        <v>2324</v>
      </c>
      <c r="AO84" s="353"/>
    </row>
    <row r="85" spans="1:41" ht="29.25" customHeight="1" x14ac:dyDescent="0.25">
      <c r="A85" s="606"/>
      <c r="B85" s="755"/>
      <c r="C85" s="755"/>
      <c r="D85" s="471">
        <v>82</v>
      </c>
      <c r="E85" s="764" t="s">
        <v>541</v>
      </c>
      <c r="F85" s="764" t="s">
        <v>1280</v>
      </c>
      <c r="G85" s="764" t="s">
        <v>1281</v>
      </c>
      <c r="H85" s="764" t="s">
        <v>59</v>
      </c>
      <c r="I85" s="520" t="s">
        <v>2068</v>
      </c>
      <c r="J85" s="761" t="s">
        <v>1622</v>
      </c>
      <c r="K85" s="761" t="s">
        <v>1818</v>
      </c>
      <c r="L85" s="761">
        <v>4501001</v>
      </c>
      <c r="M85" s="761" t="s">
        <v>2053</v>
      </c>
      <c r="N85" s="761" t="s">
        <v>2054</v>
      </c>
      <c r="O85" s="761"/>
      <c r="P85" s="761">
        <v>12</v>
      </c>
      <c r="Q85" s="753" t="s">
        <v>623</v>
      </c>
      <c r="R85" s="472">
        <v>3</v>
      </c>
      <c r="S85" s="766"/>
      <c r="T85" s="760"/>
      <c r="U85" s="501"/>
      <c r="V85" s="479">
        <v>0</v>
      </c>
      <c r="W85" s="497"/>
      <c r="X85" s="564"/>
      <c r="Y85" s="460"/>
      <c r="Z85" s="458"/>
      <c r="AA85" s="460"/>
      <c r="AB85" s="458"/>
      <c r="AC85" s="460"/>
      <c r="AD85" s="458"/>
      <c r="AE85" s="498" t="s">
        <v>2338</v>
      </c>
      <c r="AF85" s="461" t="s">
        <v>2335</v>
      </c>
      <c r="AG85" s="460" t="s">
        <v>2443</v>
      </c>
      <c r="AH85" s="353" t="s">
        <v>1950</v>
      </c>
      <c r="AI85" s="464"/>
      <c r="AJ85" s="761" t="s">
        <v>2521</v>
      </c>
      <c r="AK85" s="761" t="s">
        <v>2522</v>
      </c>
      <c r="AL85" s="353"/>
      <c r="AM85" s="761" t="s">
        <v>2743</v>
      </c>
      <c r="AN85" s="353" t="s">
        <v>2324</v>
      </c>
      <c r="AO85" s="353"/>
    </row>
    <row r="86" spans="1:41" ht="29.25" customHeight="1" x14ac:dyDescent="0.25">
      <c r="A86" s="606"/>
      <c r="B86" s="755"/>
      <c r="C86" s="755"/>
      <c r="D86" s="755">
        <v>83</v>
      </c>
      <c r="E86" s="764" t="s">
        <v>1283</v>
      </c>
      <c r="F86" s="764" t="s">
        <v>546</v>
      </c>
      <c r="G86" s="764" t="s">
        <v>547</v>
      </c>
      <c r="H86" s="764" t="s">
        <v>548</v>
      </c>
      <c r="I86" s="567"/>
      <c r="J86" s="567" t="s">
        <v>2076</v>
      </c>
      <c r="K86" s="567" t="s">
        <v>2077</v>
      </c>
      <c r="L86" s="567">
        <v>4102042</v>
      </c>
      <c r="M86" s="567" t="s">
        <v>2078</v>
      </c>
      <c r="N86" s="567">
        <v>410204200</v>
      </c>
      <c r="O86" s="567" t="s">
        <v>2079</v>
      </c>
      <c r="P86" s="567">
        <v>12</v>
      </c>
      <c r="Q86" s="117">
        <v>0.8</v>
      </c>
      <c r="R86" s="604">
        <v>0.8</v>
      </c>
      <c r="S86" s="766"/>
      <c r="T86" s="760"/>
      <c r="U86" s="501" t="s">
        <v>2744</v>
      </c>
      <c r="V86" s="479">
        <v>1</v>
      </c>
      <c r="W86" s="497"/>
      <c r="X86" s="564"/>
      <c r="Y86" s="460">
        <v>80</v>
      </c>
      <c r="Z86" s="458">
        <v>360000</v>
      </c>
      <c r="AA86" s="460"/>
      <c r="AB86" s="458"/>
      <c r="AC86" s="460"/>
      <c r="AD86" s="458">
        <v>582000</v>
      </c>
      <c r="AE86" s="461" t="s">
        <v>2339</v>
      </c>
      <c r="AF86" s="461" t="s">
        <v>2324</v>
      </c>
      <c r="AG86" s="460" t="s">
        <v>2444</v>
      </c>
      <c r="AH86" s="353" t="s">
        <v>2414</v>
      </c>
      <c r="AI86" s="464"/>
      <c r="AJ86" s="761" t="s">
        <v>2579</v>
      </c>
      <c r="AK86" s="761" t="s">
        <v>2573</v>
      </c>
      <c r="AL86" s="353"/>
      <c r="AM86" s="761" t="s">
        <v>2745</v>
      </c>
      <c r="AN86" s="761" t="s">
        <v>2728</v>
      </c>
      <c r="AO86" s="353"/>
    </row>
    <row r="87" spans="1:41" ht="29.25" customHeight="1" x14ac:dyDescent="0.25">
      <c r="A87" s="606"/>
      <c r="B87" s="755"/>
      <c r="C87" s="755"/>
      <c r="D87" s="755">
        <v>84</v>
      </c>
      <c r="E87" s="764" t="s">
        <v>549</v>
      </c>
      <c r="F87" s="764" t="s">
        <v>1287</v>
      </c>
      <c r="G87" s="764" t="s">
        <v>1288</v>
      </c>
      <c r="H87" s="764" t="s">
        <v>59</v>
      </c>
      <c r="I87" s="764" t="s">
        <v>2086</v>
      </c>
      <c r="J87" s="557"/>
      <c r="K87" s="557"/>
      <c r="L87" s="608"/>
      <c r="M87" s="557"/>
      <c r="N87" s="557"/>
      <c r="O87" s="557"/>
      <c r="P87" s="557"/>
      <c r="Q87" s="117">
        <v>0.9</v>
      </c>
      <c r="R87" s="472">
        <v>4</v>
      </c>
      <c r="S87" s="766">
        <v>5</v>
      </c>
      <c r="T87" s="166">
        <v>2885000</v>
      </c>
      <c r="U87" s="166" t="s">
        <v>2445</v>
      </c>
      <c r="V87" s="479">
        <v>0.5</v>
      </c>
      <c r="W87" s="765">
        <v>2</v>
      </c>
      <c r="X87" s="174">
        <v>361000</v>
      </c>
      <c r="Y87" s="460">
        <v>3</v>
      </c>
      <c r="Z87" s="458">
        <v>720000</v>
      </c>
      <c r="AA87" s="460"/>
      <c r="AB87" s="458"/>
      <c r="AC87" s="460"/>
      <c r="AD87" s="458"/>
      <c r="AE87" s="461" t="s">
        <v>2340</v>
      </c>
      <c r="AF87" s="461" t="s">
        <v>2317</v>
      </c>
      <c r="AG87" s="460" t="s">
        <v>2446</v>
      </c>
      <c r="AH87" s="460" t="s">
        <v>2427</v>
      </c>
      <c r="AI87" s="476"/>
      <c r="AJ87" s="761" t="s">
        <v>2579</v>
      </c>
      <c r="AK87" s="761" t="s">
        <v>2573</v>
      </c>
      <c r="AL87" s="353"/>
      <c r="AM87" s="761" t="s">
        <v>2738</v>
      </c>
      <c r="AN87" s="761" t="s">
        <v>2723</v>
      </c>
      <c r="AO87" s="353"/>
    </row>
    <row r="88" spans="1:41" ht="29.25" customHeight="1" x14ac:dyDescent="0.25">
      <c r="A88" s="606"/>
      <c r="B88" s="755"/>
      <c r="C88" s="755"/>
      <c r="D88" s="755">
        <v>85</v>
      </c>
      <c r="E88" s="764" t="s">
        <v>553</v>
      </c>
      <c r="F88" s="764" t="s">
        <v>554</v>
      </c>
      <c r="G88" s="764" t="s">
        <v>555</v>
      </c>
      <c r="H88" s="764" t="s">
        <v>556</v>
      </c>
      <c r="I88" s="764" t="s">
        <v>2091</v>
      </c>
      <c r="J88" s="556"/>
      <c r="K88" s="557"/>
      <c r="L88" s="608"/>
      <c r="M88" s="557"/>
      <c r="N88" s="557"/>
      <c r="O88" s="557"/>
      <c r="P88" s="557"/>
      <c r="Q88" s="117">
        <v>0.8</v>
      </c>
      <c r="R88" s="472">
        <v>0</v>
      </c>
      <c r="S88" s="766"/>
      <c r="T88" s="760"/>
      <c r="U88" s="501"/>
      <c r="V88" s="479">
        <v>0</v>
      </c>
      <c r="W88" s="497"/>
      <c r="X88" s="564"/>
      <c r="Y88" s="460"/>
      <c r="Z88" s="458"/>
      <c r="AA88" s="460"/>
      <c r="AB88" s="458"/>
      <c r="AC88" s="460"/>
      <c r="AD88" s="458"/>
      <c r="AE88" s="486" t="s">
        <v>2341</v>
      </c>
      <c r="AF88" s="475" t="s">
        <v>2217</v>
      </c>
      <c r="AG88" s="460" t="s">
        <v>2423</v>
      </c>
      <c r="AH88" s="353" t="s">
        <v>1950</v>
      </c>
      <c r="AI88" s="476"/>
      <c r="AJ88" s="761" t="s">
        <v>2583</v>
      </c>
      <c r="AK88" s="761" t="s">
        <v>2499</v>
      </c>
      <c r="AL88" s="353"/>
      <c r="AM88" s="761" t="s">
        <v>2746</v>
      </c>
      <c r="AN88" s="761" t="s">
        <v>2747</v>
      </c>
      <c r="AO88" s="353"/>
    </row>
    <row r="89" spans="1:41" ht="29.25" customHeight="1" x14ac:dyDescent="0.25">
      <c r="A89" s="606"/>
      <c r="B89" s="755" t="s">
        <v>558</v>
      </c>
      <c r="C89" s="755" t="s">
        <v>559</v>
      </c>
      <c r="D89" s="755">
        <v>86</v>
      </c>
      <c r="E89" s="764" t="s">
        <v>560</v>
      </c>
      <c r="F89" s="764" t="s">
        <v>561</v>
      </c>
      <c r="G89" s="764" t="s">
        <v>562</v>
      </c>
      <c r="H89" s="764" t="s">
        <v>563</v>
      </c>
      <c r="I89" s="764" t="s">
        <v>2093</v>
      </c>
      <c r="J89" s="556"/>
      <c r="K89" s="557"/>
      <c r="L89" s="608"/>
      <c r="M89" s="557"/>
      <c r="N89" s="557"/>
      <c r="O89" s="557"/>
      <c r="P89" s="557"/>
      <c r="Q89" s="753" t="s">
        <v>562</v>
      </c>
      <c r="R89" s="472">
        <v>0</v>
      </c>
      <c r="S89" s="766"/>
      <c r="T89" s="760"/>
      <c r="U89" s="501"/>
      <c r="V89" s="479">
        <v>0</v>
      </c>
      <c r="W89" s="497"/>
      <c r="X89" s="564"/>
      <c r="Y89" s="460"/>
      <c r="Z89" s="458"/>
      <c r="AA89" s="460"/>
      <c r="AB89" s="458"/>
      <c r="AC89" s="460"/>
      <c r="AD89" s="458"/>
      <c r="AE89" s="486" t="s">
        <v>2342</v>
      </c>
      <c r="AF89" s="461" t="s">
        <v>2317</v>
      </c>
      <c r="AG89" s="460" t="s">
        <v>2447</v>
      </c>
      <c r="AH89" s="761" t="s">
        <v>2448</v>
      </c>
      <c r="AI89" s="476"/>
      <c r="AJ89" s="761" t="s">
        <v>2584</v>
      </c>
      <c r="AK89" s="761" t="s">
        <v>2573</v>
      </c>
      <c r="AL89" s="353"/>
      <c r="AM89" s="761" t="s">
        <v>2748</v>
      </c>
      <c r="AN89" s="761" t="s">
        <v>2723</v>
      </c>
      <c r="AO89" s="353"/>
    </row>
    <row r="90" spans="1:41" ht="29.25" customHeight="1" x14ac:dyDescent="0.25">
      <c r="A90" s="606"/>
      <c r="B90" s="755"/>
      <c r="C90" s="755"/>
      <c r="D90" s="755">
        <v>87</v>
      </c>
      <c r="E90" s="764" t="s">
        <v>565</v>
      </c>
      <c r="F90" s="764" t="s">
        <v>566</v>
      </c>
      <c r="G90" s="764" t="s">
        <v>567</v>
      </c>
      <c r="H90" s="764" t="s">
        <v>568</v>
      </c>
      <c r="I90" s="764" t="s">
        <v>1294</v>
      </c>
      <c r="J90" s="614"/>
      <c r="K90" s="615"/>
      <c r="L90" s="616"/>
      <c r="M90" s="615"/>
      <c r="N90" s="615"/>
      <c r="O90" s="615"/>
      <c r="P90" s="615"/>
      <c r="Q90" s="117">
        <v>0.9</v>
      </c>
      <c r="R90" s="472">
        <v>0</v>
      </c>
      <c r="S90" s="766"/>
      <c r="T90" s="760"/>
      <c r="U90" s="501"/>
      <c r="V90" s="479">
        <v>0</v>
      </c>
      <c r="W90" s="497"/>
      <c r="X90" s="564"/>
      <c r="Y90" s="460"/>
      <c r="Z90" s="458"/>
      <c r="AA90" s="460"/>
      <c r="AB90" s="458"/>
      <c r="AC90" s="460"/>
      <c r="AD90" s="458"/>
      <c r="AE90" s="486" t="s">
        <v>2343</v>
      </c>
      <c r="AF90" s="461" t="s">
        <v>2344</v>
      </c>
      <c r="AG90" s="460" t="s">
        <v>2423</v>
      </c>
      <c r="AH90" s="761" t="s">
        <v>1950</v>
      </c>
      <c r="AI90" s="476"/>
      <c r="AJ90" s="761" t="s">
        <v>2524</v>
      </c>
      <c r="AK90" s="761" t="s">
        <v>2324</v>
      </c>
      <c r="AL90" s="353"/>
      <c r="AM90" s="761" t="s">
        <v>2749</v>
      </c>
      <c r="AN90" s="761" t="s">
        <v>2324</v>
      </c>
      <c r="AO90" s="353"/>
    </row>
    <row r="91" spans="1:41" ht="29.25" customHeight="1" x14ac:dyDescent="0.25">
      <c r="A91" s="606"/>
      <c r="B91" s="755"/>
      <c r="C91" s="755"/>
      <c r="D91" s="755">
        <v>88</v>
      </c>
      <c r="E91" s="764" t="s">
        <v>570</v>
      </c>
      <c r="F91" s="764" t="s">
        <v>1295</v>
      </c>
      <c r="G91" s="764" t="s">
        <v>1296</v>
      </c>
      <c r="H91" s="764" t="s">
        <v>59</v>
      </c>
      <c r="I91" s="764" t="s">
        <v>2108</v>
      </c>
      <c r="J91" s="614"/>
      <c r="K91" s="615"/>
      <c r="L91" s="616"/>
      <c r="M91" s="615"/>
      <c r="N91" s="615"/>
      <c r="O91" s="615"/>
      <c r="P91" s="615"/>
      <c r="Q91" s="117">
        <v>0.9</v>
      </c>
      <c r="R91" s="760">
        <v>0</v>
      </c>
      <c r="S91" s="760"/>
      <c r="T91" s="760"/>
      <c r="U91" s="473"/>
      <c r="V91" s="479">
        <v>0</v>
      </c>
      <c r="W91" s="460"/>
      <c r="X91" s="458"/>
      <c r="Y91" s="460"/>
      <c r="Z91" s="458"/>
      <c r="AA91" s="460"/>
      <c r="AB91" s="458"/>
      <c r="AC91" s="460"/>
      <c r="AD91" s="458"/>
      <c r="AE91" s="617" t="s">
        <v>2263</v>
      </c>
      <c r="AF91" s="475"/>
      <c r="AG91" s="450"/>
      <c r="AH91" s="353"/>
      <c r="AI91" s="476"/>
      <c r="AJ91" s="353"/>
      <c r="AK91" s="353"/>
      <c r="AL91" s="353"/>
      <c r="AM91" s="761" t="s">
        <v>2699</v>
      </c>
      <c r="AN91" s="353" t="s">
        <v>1763</v>
      </c>
      <c r="AO91" s="353"/>
    </row>
    <row r="92" spans="1:41" ht="29.25" customHeight="1" x14ac:dyDescent="0.25">
      <c r="A92" s="606"/>
      <c r="B92" s="755" t="s">
        <v>558</v>
      </c>
      <c r="C92" s="755" t="s">
        <v>559</v>
      </c>
      <c r="D92" s="755">
        <v>89</v>
      </c>
      <c r="E92" s="764" t="s">
        <v>575</v>
      </c>
      <c r="F92" s="764" t="s">
        <v>1298</v>
      </c>
      <c r="G92" s="764" t="s">
        <v>1299</v>
      </c>
      <c r="H92" s="764" t="s">
        <v>59</v>
      </c>
      <c r="I92" s="764" t="s">
        <v>2109</v>
      </c>
      <c r="J92" s="614"/>
      <c r="K92" s="615"/>
      <c r="L92" s="616"/>
      <c r="M92" s="615"/>
      <c r="N92" s="615"/>
      <c r="O92" s="615"/>
      <c r="P92" s="615"/>
      <c r="Q92" s="117">
        <v>0.9</v>
      </c>
      <c r="R92" s="472">
        <v>90</v>
      </c>
      <c r="S92" s="766">
        <v>90</v>
      </c>
      <c r="T92" s="760"/>
      <c r="U92" s="501">
        <v>1010000</v>
      </c>
      <c r="V92" s="479">
        <v>1</v>
      </c>
      <c r="W92" s="497"/>
      <c r="X92" s="564"/>
      <c r="Y92" s="460">
        <v>90</v>
      </c>
      <c r="Z92" s="458">
        <v>1010000</v>
      </c>
      <c r="AA92" s="460"/>
      <c r="AB92" s="458"/>
      <c r="AC92" s="460"/>
      <c r="AD92" s="458"/>
      <c r="AE92" s="486" t="s">
        <v>2345</v>
      </c>
      <c r="AF92" s="475" t="s">
        <v>2217</v>
      </c>
      <c r="AG92" s="460" t="s">
        <v>2449</v>
      </c>
      <c r="AH92" s="353" t="s">
        <v>2450</v>
      </c>
      <c r="AI92" s="476"/>
      <c r="AJ92" s="761" t="s">
        <v>2523</v>
      </c>
      <c r="AK92" s="761" t="s">
        <v>2499</v>
      </c>
      <c r="AL92" s="353"/>
      <c r="AM92" s="761" t="s">
        <v>2750</v>
      </c>
      <c r="AN92" s="761" t="s">
        <v>2747</v>
      </c>
      <c r="AO92" s="353"/>
    </row>
    <row r="93" spans="1:41" ht="29.25" customHeight="1" x14ac:dyDescent="0.25">
      <c r="A93" s="606"/>
      <c r="B93" s="755"/>
      <c r="C93" s="755"/>
      <c r="D93" s="755">
        <v>90</v>
      </c>
      <c r="E93" s="764" t="s">
        <v>579</v>
      </c>
      <c r="F93" s="764" t="s">
        <v>580</v>
      </c>
      <c r="G93" s="764" t="s">
        <v>581</v>
      </c>
      <c r="H93" s="764" t="s">
        <v>563</v>
      </c>
      <c r="I93" s="764" t="s">
        <v>2110</v>
      </c>
      <c r="J93" s="504"/>
      <c r="K93" s="505"/>
      <c r="L93" s="618"/>
      <c r="M93" s="505"/>
      <c r="N93" s="505"/>
      <c r="O93" s="505"/>
      <c r="P93" s="505"/>
      <c r="Q93" s="753" t="s">
        <v>581</v>
      </c>
      <c r="R93" s="604">
        <v>1</v>
      </c>
      <c r="S93" s="604"/>
      <c r="T93" s="619"/>
      <c r="U93" s="577">
        <v>660000</v>
      </c>
      <c r="V93" s="479">
        <v>1</v>
      </c>
      <c r="W93" s="497"/>
      <c r="X93" s="577"/>
      <c r="Y93" s="460"/>
      <c r="Z93" s="458"/>
      <c r="AA93" s="460"/>
      <c r="AB93" s="458"/>
      <c r="AC93" s="460"/>
      <c r="AD93" s="458">
        <v>660000</v>
      </c>
      <c r="AE93" s="461" t="s">
        <v>2346</v>
      </c>
      <c r="AF93" s="461" t="s">
        <v>2324</v>
      </c>
      <c r="AG93" s="460" t="s">
        <v>2423</v>
      </c>
      <c r="AH93" s="761" t="s">
        <v>1950</v>
      </c>
      <c r="AI93" s="476"/>
      <c r="AJ93" s="761" t="s">
        <v>2585</v>
      </c>
      <c r="AK93" s="761" t="s">
        <v>2586</v>
      </c>
      <c r="AL93" s="353"/>
      <c r="AM93" s="761" t="s">
        <v>2806</v>
      </c>
      <c r="AN93" s="761" t="s">
        <v>2807</v>
      </c>
      <c r="AO93" s="353"/>
    </row>
    <row r="94" spans="1:41" ht="29.25" customHeight="1" x14ac:dyDescent="0.25">
      <c r="A94" s="606"/>
      <c r="B94" s="755"/>
      <c r="C94" s="755"/>
      <c r="D94" s="755">
        <v>91</v>
      </c>
      <c r="E94" s="764" t="s">
        <v>583</v>
      </c>
      <c r="F94" s="764" t="s">
        <v>584</v>
      </c>
      <c r="G94" s="764" t="s">
        <v>585</v>
      </c>
      <c r="H94" s="764" t="s">
        <v>586</v>
      </c>
      <c r="I94" s="764" t="s">
        <v>2119</v>
      </c>
      <c r="J94" s="456"/>
      <c r="K94" s="456"/>
      <c r="L94" s="456"/>
      <c r="M94" s="456"/>
      <c r="N94" s="456"/>
      <c r="O94" s="456"/>
      <c r="P94" s="456"/>
      <c r="Q94" s="117">
        <v>0.9</v>
      </c>
      <c r="R94" s="472">
        <v>1</v>
      </c>
      <c r="S94" s="766">
        <v>2</v>
      </c>
      <c r="T94" s="574">
        <v>17310000</v>
      </c>
      <c r="U94" s="574">
        <v>17310000</v>
      </c>
      <c r="V94" s="479">
        <v>1</v>
      </c>
      <c r="W94" s="765">
        <v>1</v>
      </c>
      <c r="X94" s="574">
        <v>17310000</v>
      </c>
      <c r="Y94" s="460">
        <v>1</v>
      </c>
      <c r="Z94" s="458">
        <v>17310000</v>
      </c>
      <c r="AA94" s="460"/>
      <c r="AB94" s="458"/>
      <c r="AC94" s="460"/>
      <c r="AD94" s="458"/>
      <c r="AE94" s="486" t="s">
        <v>2347</v>
      </c>
      <c r="AF94" s="475" t="s">
        <v>1687</v>
      </c>
      <c r="AG94" s="460" t="s">
        <v>2451</v>
      </c>
      <c r="AH94" s="353" t="s">
        <v>179</v>
      </c>
      <c r="AI94" s="476"/>
      <c r="AJ94" s="761" t="s">
        <v>2587</v>
      </c>
      <c r="AK94" s="353" t="s">
        <v>2217</v>
      </c>
      <c r="AL94" s="353"/>
      <c r="AM94" s="761" t="s">
        <v>2808</v>
      </c>
      <c r="AN94" s="761" t="s">
        <v>2809</v>
      </c>
      <c r="AO94" s="353"/>
    </row>
    <row r="95" spans="1:41" ht="29.25" customHeight="1" x14ac:dyDescent="0.25">
      <c r="A95" s="606"/>
      <c r="B95" s="755"/>
      <c r="C95" s="755"/>
      <c r="D95" s="755">
        <v>92</v>
      </c>
      <c r="E95" s="764" t="s">
        <v>1303</v>
      </c>
      <c r="F95" s="764" t="s">
        <v>593</v>
      </c>
      <c r="G95" s="764" t="s">
        <v>594</v>
      </c>
      <c r="H95" s="764" t="s">
        <v>595</v>
      </c>
      <c r="I95" s="764" t="s">
        <v>2122</v>
      </c>
      <c r="J95" s="557"/>
      <c r="K95" s="557"/>
      <c r="L95" s="608"/>
      <c r="M95" s="557"/>
      <c r="N95" s="557"/>
      <c r="O95" s="557"/>
      <c r="P95" s="557"/>
      <c r="Q95" s="753">
        <v>2</v>
      </c>
      <c r="R95" s="472">
        <v>2</v>
      </c>
      <c r="S95" s="766">
        <v>1</v>
      </c>
      <c r="T95" s="760"/>
      <c r="U95" s="473"/>
      <c r="V95" s="479">
        <v>0.5</v>
      </c>
      <c r="W95" s="765"/>
      <c r="X95" s="458"/>
      <c r="Y95" s="460"/>
      <c r="Z95" s="458"/>
      <c r="AA95" s="460"/>
      <c r="AB95" s="458"/>
      <c r="AC95" s="460">
        <v>1</v>
      </c>
      <c r="AD95" s="458"/>
      <c r="AE95" s="461" t="s">
        <v>2348</v>
      </c>
      <c r="AF95" s="475" t="s">
        <v>2217</v>
      </c>
      <c r="AG95" s="460" t="s">
        <v>2452</v>
      </c>
      <c r="AH95" s="450" t="s">
        <v>2414</v>
      </c>
      <c r="AI95" s="476"/>
      <c r="AJ95" s="761" t="s">
        <v>2587</v>
      </c>
      <c r="AK95" s="353" t="s">
        <v>2217</v>
      </c>
      <c r="AL95" s="353"/>
      <c r="AM95" s="761" t="s">
        <v>2810</v>
      </c>
      <c r="AN95" s="761" t="s">
        <v>2811</v>
      </c>
      <c r="AO95" s="353"/>
    </row>
    <row r="96" spans="1:41" ht="29.25" customHeight="1" x14ac:dyDescent="0.25">
      <c r="A96" s="606"/>
      <c r="B96" s="755"/>
      <c r="C96" s="755"/>
      <c r="D96" s="755">
        <v>93</v>
      </c>
      <c r="E96" s="764" t="s">
        <v>598</v>
      </c>
      <c r="F96" s="764" t="s">
        <v>599</v>
      </c>
      <c r="G96" s="764" t="s">
        <v>600</v>
      </c>
      <c r="H96" s="764" t="s">
        <v>601</v>
      </c>
      <c r="I96" s="764" t="s">
        <v>2124</v>
      </c>
      <c r="J96" s="557"/>
      <c r="K96" s="557"/>
      <c r="L96" s="557"/>
      <c r="M96" s="557"/>
      <c r="N96" s="557"/>
      <c r="O96" s="557"/>
      <c r="P96" s="557"/>
      <c r="Q96" s="753" t="s">
        <v>600</v>
      </c>
      <c r="R96" s="760">
        <v>0</v>
      </c>
      <c r="S96" s="760"/>
      <c r="T96" s="760"/>
      <c r="U96" s="166"/>
      <c r="V96" s="479">
        <v>0</v>
      </c>
      <c r="W96" s="460"/>
      <c r="X96" s="397"/>
      <c r="Y96" s="460"/>
      <c r="Z96" s="458"/>
      <c r="AA96" s="460"/>
      <c r="AB96" s="458"/>
      <c r="AC96" s="460"/>
      <c r="AD96" s="458"/>
      <c r="AE96" s="475" t="s">
        <v>2263</v>
      </c>
      <c r="AF96" s="475"/>
      <c r="AG96" s="460"/>
      <c r="AH96" s="353"/>
      <c r="AI96" s="476"/>
      <c r="AJ96" s="353"/>
      <c r="AK96" s="353"/>
      <c r="AL96" s="353"/>
      <c r="AM96" s="761" t="s">
        <v>2699</v>
      </c>
      <c r="AN96" s="353" t="s">
        <v>1763</v>
      </c>
      <c r="AO96" s="353"/>
    </row>
    <row r="97" spans="1:41" ht="29.25" customHeight="1" x14ac:dyDescent="0.25">
      <c r="A97" s="606"/>
      <c r="B97" s="755"/>
      <c r="C97" s="755"/>
      <c r="D97" s="471">
        <v>94</v>
      </c>
      <c r="E97" s="764" t="s">
        <v>1306</v>
      </c>
      <c r="F97" s="764" t="s">
        <v>1307</v>
      </c>
      <c r="G97" s="764" t="s">
        <v>607</v>
      </c>
      <c r="H97" s="764" t="s">
        <v>608</v>
      </c>
      <c r="I97" s="764" t="s">
        <v>2126</v>
      </c>
      <c r="J97" s="620" t="s">
        <v>1955</v>
      </c>
      <c r="K97" s="620" t="s">
        <v>2127</v>
      </c>
      <c r="L97" s="621">
        <v>1905022</v>
      </c>
      <c r="M97" s="620" t="s">
        <v>2128</v>
      </c>
      <c r="N97" s="622">
        <v>190502200</v>
      </c>
      <c r="O97" s="623" t="s">
        <v>2129</v>
      </c>
      <c r="P97" s="624">
        <v>48</v>
      </c>
      <c r="Q97" s="753" t="s">
        <v>607</v>
      </c>
      <c r="R97" s="760">
        <v>1</v>
      </c>
      <c r="S97" s="760">
        <v>1</v>
      </c>
      <c r="T97" s="760"/>
      <c r="U97" s="166"/>
      <c r="V97" s="479">
        <v>1</v>
      </c>
      <c r="W97" s="460"/>
      <c r="X97" s="625"/>
      <c r="Y97" s="460"/>
      <c r="Z97" s="458"/>
      <c r="AA97" s="460">
        <v>1</v>
      </c>
      <c r="AB97" s="458">
        <v>0</v>
      </c>
      <c r="AC97" s="460">
        <v>1</v>
      </c>
      <c r="AD97" s="458"/>
      <c r="AE97" s="461" t="s">
        <v>2263</v>
      </c>
      <c r="AF97" s="475"/>
      <c r="AG97" s="460"/>
      <c r="AH97" s="353"/>
      <c r="AI97" s="464"/>
      <c r="AJ97" s="503" t="s">
        <v>2525</v>
      </c>
      <c r="AK97" s="761" t="s">
        <v>2526</v>
      </c>
      <c r="AL97" s="353"/>
      <c r="AM97" s="761" t="s">
        <v>2826</v>
      </c>
      <c r="AN97" s="761" t="s">
        <v>2812</v>
      </c>
      <c r="AO97" s="353"/>
    </row>
    <row r="98" spans="1:41" ht="29.25" customHeight="1" x14ac:dyDescent="0.25">
      <c r="A98" s="606"/>
      <c r="B98" s="755"/>
      <c r="C98" s="755"/>
      <c r="D98" s="755">
        <v>95</v>
      </c>
      <c r="E98" s="755" t="s">
        <v>610</v>
      </c>
      <c r="F98" s="764" t="s">
        <v>611</v>
      </c>
      <c r="G98" s="764" t="s">
        <v>1309</v>
      </c>
      <c r="H98" s="764" t="s">
        <v>87</v>
      </c>
      <c r="I98" s="764" t="s">
        <v>2131</v>
      </c>
      <c r="J98" s="567" t="s">
        <v>2076</v>
      </c>
      <c r="K98" s="567" t="s">
        <v>2077</v>
      </c>
      <c r="L98" s="567">
        <v>4102042</v>
      </c>
      <c r="M98" s="567" t="s">
        <v>2078</v>
      </c>
      <c r="N98" s="567">
        <v>410204200</v>
      </c>
      <c r="O98" s="567" t="s">
        <v>2079</v>
      </c>
      <c r="P98" s="567">
        <v>12</v>
      </c>
      <c r="Q98" s="753" t="s">
        <v>612</v>
      </c>
      <c r="R98" s="472">
        <v>1</v>
      </c>
      <c r="S98" s="495">
        <v>43</v>
      </c>
      <c r="T98" s="761" t="s">
        <v>2751</v>
      </c>
      <c r="U98" s="761" t="s">
        <v>2752</v>
      </c>
      <c r="V98" s="479">
        <v>1</v>
      </c>
      <c r="W98" s="497" t="s">
        <v>2350</v>
      </c>
      <c r="X98" s="577" t="s">
        <v>2349</v>
      </c>
      <c r="Y98" s="761" t="s">
        <v>2479</v>
      </c>
      <c r="Z98" s="761" t="s">
        <v>2480</v>
      </c>
      <c r="AA98" s="626">
        <v>3</v>
      </c>
      <c r="AB98" s="626">
        <v>410000</v>
      </c>
      <c r="AC98" s="460"/>
      <c r="AD98" s="458" t="s">
        <v>2753</v>
      </c>
      <c r="AE98" s="461" t="s">
        <v>2351</v>
      </c>
      <c r="AF98" s="461" t="s">
        <v>2352</v>
      </c>
      <c r="AG98" s="762" t="s">
        <v>2481</v>
      </c>
      <c r="AH98" s="503" t="s">
        <v>2482</v>
      </c>
      <c r="AI98" s="464"/>
      <c r="AJ98" s="761" t="s">
        <v>2500</v>
      </c>
      <c r="AK98" s="761" t="s">
        <v>2501</v>
      </c>
      <c r="AL98" s="353"/>
      <c r="AM98" s="761" t="s">
        <v>2813</v>
      </c>
      <c r="AN98" s="761" t="s">
        <v>2814</v>
      </c>
      <c r="AO98" s="353"/>
    </row>
    <row r="99" spans="1:41" ht="29.25" customHeight="1" x14ac:dyDescent="0.25">
      <c r="A99" s="606"/>
      <c r="B99" s="755"/>
      <c r="C99" s="755"/>
      <c r="D99" s="755">
        <v>96</v>
      </c>
      <c r="E99" s="755" t="s">
        <v>614</v>
      </c>
      <c r="F99" s="764" t="s">
        <v>1310</v>
      </c>
      <c r="G99" s="764" t="s">
        <v>1311</v>
      </c>
      <c r="H99" s="764" t="s">
        <v>59</v>
      </c>
      <c r="I99" s="764" t="s">
        <v>2145</v>
      </c>
      <c r="J99" s="567" t="s">
        <v>2076</v>
      </c>
      <c r="K99" s="567" t="s">
        <v>2077</v>
      </c>
      <c r="L99" s="567">
        <v>4102042</v>
      </c>
      <c r="M99" s="567" t="s">
        <v>2078</v>
      </c>
      <c r="N99" s="567">
        <v>410204200</v>
      </c>
      <c r="O99" s="567" t="s">
        <v>2079</v>
      </c>
      <c r="P99" s="567">
        <v>12</v>
      </c>
      <c r="Q99" s="117">
        <v>0.9</v>
      </c>
      <c r="R99" s="472">
        <v>1</v>
      </c>
      <c r="S99" s="766"/>
      <c r="T99" s="760"/>
      <c r="U99" s="473" t="s">
        <v>2353</v>
      </c>
      <c r="V99" s="479">
        <v>0</v>
      </c>
      <c r="W99" s="765"/>
      <c r="X99" s="458" t="s">
        <v>2353</v>
      </c>
      <c r="Y99" s="460"/>
      <c r="Z99" s="458"/>
      <c r="AA99" s="626"/>
      <c r="AB99" s="626"/>
      <c r="AC99" s="460"/>
      <c r="AD99" s="458"/>
      <c r="AE99" s="461" t="s">
        <v>2354</v>
      </c>
      <c r="AF99" s="461" t="s">
        <v>2355</v>
      </c>
      <c r="AG99" s="762" t="s">
        <v>2423</v>
      </c>
      <c r="AH99" s="503" t="s">
        <v>1950</v>
      </c>
      <c r="AI99" s="464"/>
      <c r="AJ99" s="761" t="s">
        <v>2588</v>
      </c>
      <c r="AK99" s="761" t="s">
        <v>2589</v>
      </c>
      <c r="AL99" s="353"/>
      <c r="AM99" s="761" t="s">
        <v>2827</v>
      </c>
      <c r="AN99" s="761" t="s">
        <v>2815</v>
      </c>
      <c r="AO99" s="353"/>
    </row>
    <row r="100" spans="1:41" ht="29.25" customHeight="1" x14ac:dyDescent="0.25">
      <c r="A100" s="606"/>
      <c r="B100" s="755"/>
      <c r="C100" s="755" t="s">
        <v>618</v>
      </c>
      <c r="D100" s="755">
        <v>97</v>
      </c>
      <c r="E100" s="755" t="s">
        <v>619</v>
      </c>
      <c r="F100" s="764" t="s">
        <v>1313</v>
      </c>
      <c r="G100" s="764" t="s">
        <v>1314</v>
      </c>
      <c r="H100" s="764" t="s">
        <v>59</v>
      </c>
      <c r="I100" s="764" t="s">
        <v>2158</v>
      </c>
      <c r="J100" s="567" t="s">
        <v>2076</v>
      </c>
      <c r="K100" s="567" t="s">
        <v>2077</v>
      </c>
      <c r="L100" s="567">
        <v>4102042</v>
      </c>
      <c r="M100" s="567" t="s">
        <v>2078</v>
      </c>
      <c r="N100" s="567">
        <v>410204200</v>
      </c>
      <c r="O100" s="567" t="s">
        <v>2079</v>
      </c>
      <c r="P100" s="567">
        <v>12</v>
      </c>
      <c r="Q100" s="117">
        <v>0.9</v>
      </c>
      <c r="R100" s="760">
        <v>0</v>
      </c>
      <c r="S100" s="760"/>
      <c r="T100" s="760"/>
      <c r="U100" s="166"/>
      <c r="V100" s="479">
        <v>0</v>
      </c>
      <c r="W100" s="460"/>
      <c r="X100" s="397"/>
      <c r="Y100" s="460"/>
      <c r="Z100" s="458"/>
      <c r="AA100" s="460"/>
      <c r="AB100" s="458"/>
      <c r="AC100" s="460"/>
      <c r="AD100" s="458"/>
      <c r="AE100" s="461" t="s">
        <v>2356</v>
      </c>
      <c r="AF100" s="461" t="s">
        <v>2217</v>
      </c>
      <c r="AG100" s="460" t="s">
        <v>2423</v>
      </c>
      <c r="AH100" s="353" t="s">
        <v>1950</v>
      </c>
      <c r="AI100" s="476"/>
      <c r="AJ100" s="761" t="s">
        <v>2554</v>
      </c>
      <c r="AK100" s="761" t="s">
        <v>2217</v>
      </c>
      <c r="AL100" s="353"/>
      <c r="AM100" s="353"/>
      <c r="AN100" s="353"/>
      <c r="AO100" s="353"/>
    </row>
    <row r="101" spans="1:41" ht="29.25" customHeight="1" x14ac:dyDescent="0.25">
      <c r="A101" s="755" t="s">
        <v>624</v>
      </c>
      <c r="B101" s="755" t="s">
        <v>625</v>
      </c>
      <c r="C101" s="755" t="s">
        <v>1315</v>
      </c>
      <c r="D101" s="755">
        <v>98</v>
      </c>
      <c r="E101" s="755" t="s">
        <v>1316</v>
      </c>
      <c r="F101" s="764" t="s">
        <v>1317</v>
      </c>
      <c r="G101" s="764" t="s">
        <v>629</v>
      </c>
      <c r="H101" s="764" t="s">
        <v>630</v>
      </c>
      <c r="I101" s="764" t="s">
        <v>2162</v>
      </c>
      <c r="J101" s="401" t="s">
        <v>1807</v>
      </c>
      <c r="K101" s="764" t="s">
        <v>1750</v>
      </c>
      <c r="L101" s="764">
        <v>4502038</v>
      </c>
      <c r="M101" s="764" t="s">
        <v>2163</v>
      </c>
      <c r="N101" s="764">
        <v>450203800</v>
      </c>
      <c r="O101" s="764" t="s">
        <v>2164</v>
      </c>
      <c r="P101" s="764">
        <v>1</v>
      </c>
      <c r="Q101" s="117">
        <v>1</v>
      </c>
      <c r="R101" s="472">
        <v>0</v>
      </c>
      <c r="S101" s="766"/>
      <c r="T101" s="760"/>
      <c r="U101" s="501"/>
      <c r="V101" s="479">
        <v>0</v>
      </c>
      <c r="W101" s="497"/>
      <c r="X101" s="564"/>
      <c r="Y101" s="460"/>
      <c r="Z101" s="458"/>
      <c r="AA101" s="460"/>
      <c r="AB101" s="458"/>
      <c r="AC101" s="460"/>
      <c r="AD101" s="458"/>
      <c r="AE101" s="461" t="s">
        <v>2356</v>
      </c>
      <c r="AF101" s="461" t="s">
        <v>2217</v>
      </c>
      <c r="AG101" s="450"/>
      <c r="AH101" s="353"/>
      <c r="AI101" s="476"/>
      <c r="AJ101" s="761" t="s">
        <v>2554</v>
      </c>
      <c r="AK101" s="761" t="s">
        <v>2217</v>
      </c>
      <c r="AL101" s="353"/>
      <c r="AM101" s="353"/>
      <c r="AN101" s="353"/>
      <c r="AO101" s="353"/>
    </row>
    <row r="102" spans="1:41" ht="29.25" customHeight="1" x14ac:dyDescent="0.25">
      <c r="A102" s="755"/>
      <c r="B102" s="755"/>
      <c r="C102" s="755"/>
      <c r="D102" s="755">
        <v>99</v>
      </c>
      <c r="E102" s="755" t="s">
        <v>1319</v>
      </c>
      <c r="F102" s="764" t="s">
        <v>633</v>
      </c>
      <c r="G102" s="764" t="s">
        <v>634</v>
      </c>
      <c r="H102" s="764" t="s">
        <v>635</v>
      </c>
      <c r="I102" s="764" t="s">
        <v>2162</v>
      </c>
      <c r="J102" s="401" t="s">
        <v>1807</v>
      </c>
      <c r="K102" s="764" t="s">
        <v>1750</v>
      </c>
      <c r="L102" s="764">
        <v>4502038</v>
      </c>
      <c r="M102" s="764" t="s">
        <v>2163</v>
      </c>
      <c r="N102" s="764">
        <v>450203800</v>
      </c>
      <c r="O102" s="764" t="s">
        <v>2164</v>
      </c>
      <c r="P102" s="764">
        <v>1</v>
      </c>
      <c r="Q102" s="117">
        <v>0.8</v>
      </c>
      <c r="R102" s="472">
        <v>0.8</v>
      </c>
      <c r="S102" s="766">
        <v>0.4</v>
      </c>
      <c r="T102" s="760" t="s">
        <v>2496</v>
      </c>
      <c r="U102" s="501" t="s">
        <v>2754</v>
      </c>
      <c r="V102" s="479">
        <v>0.5</v>
      </c>
      <c r="W102" s="497">
        <v>0.1</v>
      </c>
      <c r="X102" s="564">
        <v>361000</v>
      </c>
      <c r="Y102" s="460">
        <v>0.1</v>
      </c>
      <c r="Z102" s="458">
        <v>1010000</v>
      </c>
      <c r="AA102" s="460">
        <v>1</v>
      </c>
      <c r="AB102" s="458">
        <v>367000</v>
      </c>
      <c r="AC102" s="460"/>
      <c r="AD102" s="458">
        <v>300000</v>
      </c>
      <c r="AE102" s="461" t="s">
        <v>2357</v>
      </c>
      <c r="AF102" s="475" t="s">
        <v>2217</v>
      </c>
      <c r="AG102" s="460" t="s">
        <v>2453</v>
      </c>
      <c r="AH102" s="353" t="s">
        <v>2414</v>
      </c>
      <c r="AI102" s="476"/>
      <c r="AJ102" s="761" t="s">
        <v>2502</v>
      </c>
      <c r="AK102" s="761" t="s">
        <v>2493</v>
      </c>
      <c r="AL102" s="353"/>
      <c r="AM102" s="761" t="s">
        <v>2755</v>
      </c>
      <c r="AN102" s="353" t="s">
        <v>2499</v>
      </c>
      <c r="AO102" s="353"/>
    </row>
    <row r="103" spans="1:41" ht="29.25" customHeight="1" x14ac:dyDescent="0.25">
      <c r="A103" s="755"/>
      <c r="B103" s="755"/>
      <c r="C103" s="755" t="s">
        <v>636</v>
      </c>
      <c r="D103" s="755">
        <v>100</v>
      </c>
      <c r="E103" s="755" t="s">
        <v>1321</v>
      </c>
      <c r="F103" s="764" t="s">
        <v>638</v>
      </c>
      <c r="G103" s="764" t="s">
        <v>639</v>
      </c>
      <c r="H103" s="764" t="s">
        <v>1322</v>
      </c>
      <c r="I103" s="764" t="s">
        <v>2168</v>
      </c>
      <c r="J103" s="401" t="s">
        <v>1807</v>
      </c>
      <c r="K103" s="764" t="s">
        <v>1750</v>
      </c>
      <c r="L103" s="764">
        <v>4502038</v>
      </c>
      <c r="M103" s="764" t="s">
        <v>2163</v>
      </c>
      <c r="N103" s="764">
        <v>450203800</v>
      </c>
      <c r="O103" s="764" t="s">
        <v>2164</v>
      </c>
      <c r="P103" s="764">
        <v>1</v>
      </c>
      <c r="Q103" s="117">
        <v>0.9</v>
      </c>
      <c r="R103" s="472">
        <v>0</v>
      </c>
      <c r="S103" s="766"/>
      <c r="T103" s="577"/>
      <c r="U103" s="577"/>
      <c r="V103" s="479">
        <v>0</v>
      </c>
      <c r="W103" s="497"/>
      <c r="X103" s="577"/>
      <c r="Y103" s="460"/>
      <c r="Z103" s="458"/>
      <c r="AA103" s="460"/>
      <c r="AB103" s="458"/>
      <c r="AC103" s="460"/>
      <c r="AD103" s="458"/>
      <c r="AE103" s="461" t="s">
        <v>2358</v>
      </c>
      <c r="AF103" s="475" t="s">
        <v>2217</v>
      </c>
      <c r="AG103" s="450"/>
      <c r="AH103" s="353"/>
      <c r="AI103" s="476"/>
      <c r="AJ103" s="761" t="s">
        <v>2554</v>
      </c>
      <c r="AK103" s="761" t="s">
        <v>2217</v>
      </c>
      <c r="AL103" s="353"/>
      <c r="AM103" s="353"/>
      <c r="AN103" s="353"/>
      <c r="AO103" s="353"/>
    </row>
    <row r="104" spans="1:41" ht="29.25" customHeight="1" x14ac:dyDescent="0.25">
      <c r="A104" s="755"/>
      <c r="B104" s="755"/>
      <c r="C104" s="755"/>
      <c r="D104" s="755">
        <v>101</v>
      </c>
      <c r="E104" s="755" t="s">
        <v>642</v>
      </c>
      <c r="F104" s="764" t="s">
        <v>1324</v>
      </c>
      <c r="G104" s="764" t="s">
        <v>1325</v>
      </c>
      <c r="H104" s="764" t="s">
        <v>645</v>
      </c>
      <c r="I104" s="764" t="s">
        <v>2168</v>
      </c>
      <c r="J104" s="401" t="s">
        <v>1807</v>
      </c>
      <c r="K104" s="764" t="s">
        <v>1750</v>
      </c>
      <c r="L104" s="764">
        <v>4502038</v>
      </c>
      <c r="M104" s="764" t="s">
        <v>2163</v>
      </c>
      <c r="N104" s="764">
        <v>450203800</v>
      </c>
      <c r="O104" s="764" t="s">
        <v>2164</v>
      </c>
      <c r="P104" s="764">
        <v>1</v>
      </c>
      <c r="Q104" s="117">
        <v>0.9</v>
      </c>
      <c r="R104" s="472">
        <v>90</v>
      </c>
      <c r="S104" s="495">
        <v>90</v>
      </c>
      <c r="T104" s="577"/>
      <c r="U104" s="577"/>
      <c r="V104" s="479">
        <f>S104/R104*1</f>
        <v>1</v>
      </c>
      <c r="W104" s="497">
        <v>90</v>
      </c>
      <c r="X104" s="577"/>
      <c r="Y104" s="460">
        <v>90</v>
      </c>
      <c r="Z104" s="458"/>
      <c r="AA104" s="460"/>
      <c r="AB104" s="458"/>
      <c r="AC104" s="460"/>
      <c r="AD104" s="458"/>
      <c r="AE104" s="461" t="s">
        <v>2359</v>
      </c>
      <c r="AF104" s="475" t="s">
        <v>2217</v>
      </c>
      <c r="AG104" s="460" t="s">
        <v>2454</v>
      </c>
      <c r="AH104" s="353" t="s">
        <v>2455</v>
      </c>
      <c r="AI104" s="464"/>
      <c r="AJ104" s="460" t="s">
        <v>2454</v>
      </c>
      <c r="AK104" s="761" t="s">
        <v>2455</v>
      </c>
      <c r="AL104" s="353"/>
      <c r="AM104" s="761" t="s">
        <v>2756</v>
      </c>
      <c r="AN104" s="353" t="s">
        <v>2217</v>
      </c>
      <c r="AO104" s="353"/>
    </row>
    <row r="105" spans="1:41" ht="29.25" customHeight="1" x14ac:dyDescent="0.25">
      <c r="A105" s="755"/>
      <c r="B105" s="755"/>
      <c r="C105" s="755"/>
      <c r="D105" s="755">
        <v>102</v>
      </c>
      <c r="E105" s="764" t="s">
        <v>646</v>
      </c>
      <c r="F105" s="764" t="s">
        <v>647</v>
      </c>
      <c r="G105" s="764" t="s">
        <v>648</v>
      </c>
      <c r="H105" s="764" t="s">
        <v>649</v>
      </c>
      <c r="I105" s="764" t="s">
        <v>1327</v>
      </c>
      <c r="J105" s="401" t="s">
        <v>1807</v>
      </c>
      <c r="K105" s="764" t="s">
        <v>2077</v>
      </c>
      <c r="L105" s="764">
        <v>4102042</v>
      </c>
      <c r="M105" s="764" t="s">
        <v>2078</v>
      </c>
      <c r="N105" s="764">
        <v>410204200</v>
      </c>
      <c r="O105" s="764" t="s">
        <v>2173</v>
      </c>
      <c r="P105" s="764">
        <v>12</v>
      </c>
      <c r="Q105" s="117">
        <v>0.9</v>
      </c>
      <c r="R105" s="472">
        <v>2</v>
      </c>
      <c r="S105" s="495">
        <v>8</v>
      </c>
      <c r="T105" s="627" t="s">
        <v>2297</v>
      </c>
      <c r="U105" s="627" t="s">
        <v>2360</v>
      </c>
      <c r="V105" s="515">
        <v>2.75</v>
      </c>
      <c r="W105" s="765" t="s">
        <v>2361</v>
      </c>
      <c r="X105" s="627" t="s">
        <v>2360</v>
      </c>
      <c r="Y105" s="460"/>
      <c r="Z105" s="458"/>
      <c r="AA105" s="460"/>
      <c r="AB105" s="458"/>
      <c r="AC105" s="460"/>
      <c r="AD105" s="458"/>
      <c r="AE105" s="461" t="s">
        <v>2362</v>
      </c>
      <c r="AF105" s="461" t="s">
        <v>2363</v>
      </c>
      <c r="AG105" s="762" t="s">
        <v>2456</v>
      </c>
      <c r="AH105" s="503" t="s">
        <v>2457</v>
      </c>
      <c r="AI105" s="464"/>
      <c r="AJ105" s="92" t="s">
        <v>2483</v>
      </c>
      <c r="AK105" s="176" t="s">
        <v>2484</v>
      </c>
      <c r="AL105" s="761"/>
      <c r="AM105" s="761" t="s">
        <v>2780</v>
      </c>
      <c r="AN105" s="761" t="s">
        <v>2781</v>
      </c>
      <c r="AO105" s="353"/>
    </row>
    <row r="106" spans="1:41" ht="29.25" customHeight="1" x14ac:dyDescent="0.25">
      <c r="A106" s="755"/>
      <c r="B106" s="755"/>
      <c r="C106" s="755"/>
      <c r="D106" s="755">
        <v>103</v>
      </c>
      <c r="E106" s="755" t="s">
        <v>1329</v>
      </c>
      <c r="F106" s="764" t="s">
        <v>652</v>
      </c>
      <c r="G106" s="764" t="s">
        <v>1330</v>
      </c>
      <c r="H106" s="764" t="s">
        <v>654</v>
      </c>
      <c r="I106" s="764" t="s">
        <v>2190</v>
      </c>
      <c r="J106" s="401" t="s">
        <v>1807</v>
      </c>
      <c r="K106" s="587" t="s">
        <v>2077</v>
      </c>
      <c r="L106" s="587">
        <v>4102042</v>
      </c>
      <c r="M106" s="587" t="s">
        <v>2078</v>
      </c>
      <c r="N106" s="587">
        <v>410204200</v>
      </c>
      <c r="O106" s="587" t="s">
        <v>2173</v>
      </c>
      <c r="P106" s="587">
        <v>12</v>
      </c>
      <c r="Q106" s="117">
        <v>0.9</v>
      </c>
      <c r="R106" s="751">
        <v>3</v>
      </c>
      <c r="S106" s="766"/>
      <c r="T106" s="760"/>
      <c r="U106" s="760"/>
      <c r="V106" s="479">
        <f>S106/R106*1</f>
        <v>0</v>
      </c>
      <c r="W106" s="497"/>
      <c r="X106" s="760"/>
      <c r="Y106" s="460"/>
      <c r="Z106" s="458"/>
      <c r="AA106" s="460"/>
      <c r="AB106" s="458"/>
      <c r="AC106" s="460"/>
      <c r="AD106" s="458"/>
      <c r="AE106" s="461" t="s">
        <v>2364</v>
      </c>
      <c r="AF106" s="461" t="s">
        <v>2217</v>
      </c>
      <c r="AG106" s="460"/>
      <c r="AH106" s="353"/>
      <c r="AI106" s="464"/>
      <c r="AJ106" s="761" t="s">
        <v>2554</v>
      </c>
      <c r="AK106" s="761" t="s">
        <v>2217</v>
      </c>
      <c r="AL106" s="353"/>
      <c r="AM106" s="761" t="s">
        <v>2757</v>
      </c>
      <c r="AN106" s="353" t="s">
        <v>1763</v>
      </c>
      <c r="AO106" s="353"/>
    </row>
    <row r="107" spans="1:41" ht="29.25" customHeight="1" x14ac:dyDescent="0.25">
      <c r="A107" s="755"/>
      <c r="B107" s="755"/>
      <c r="C107" s="755"/>
      <c r="D107" s="755">
        <v>104</v>
      </c>
      <c r="E107" s="755" t="s">
        <v>656</v>
      </c>
      <c r="F107" s="764" t="s">
        <v>657</v>
      </c>
      <c r="G107" s="764" t="s">
        <v>658</v>
      </c>
      <c r="H107" s="764" t="s">
        <v>659</v>
      </c>
      <c r="I107" s="764" t="s">
        <v>2198</v>
      </c>
      <c r="J107" s="401" t="s">
        <v>1807</v>
      </c>
      <c r="K107" s="630" t="s">
        <v>2077</v>
      </c>
      <c r="L107" s="631">
        <v>4102042</v>
      </c>
      <c r="M107" s="631" t="s">
        <v>2078</v>
      </c>
      <c r="N107" s="631">
        <v>410204200</v>
      </c>
      <c r="O107" s="631" t="s">
        <v>2173</v>
      </c>
      <c r="P107" s="576">
        <v>12</v>
      </c>
      <c r="Q107" s="117">
        <v>0.9</v>
      </c>
      <c r="R107" s="472">
        <v>3</v>
      </c>
      <c r="S107" s="766">
        <v>3</v>
      </c>
      <c r="T107" s="511" t="s">
        <v>2758</v>
      </c>
      <c r="U107" s="473" t="s">
        <v>2759</v>
      </c>
      <c r="V107" s="479">
        <v>1</v>
      </c>
      <c r="W107" s="497">
        <v>1</v>
      </c>
      <c r="X107" s="458">
        <v>771000</v>
      </c>
      <c r="Y107" s="460"/>
      <c r="Z107" s="458"/>
      <c r="AA107" s="460"/>
      <c r="AB107" s="458"/>
      <c r="AC107" s="460">
        <v>2</v>
      </c>
      <c r="AD107" s="458" t="s">
        <v>2760</v>
      </c>
      <c r="AE107" s="461" t="s">
        <v>2365</v>
      </c>
      <c r="AF107" s="461" t="s">
        <v>2217</v>
      </c>
      <c r="AG107" s="450"/>
      <c r="AH107" s="353"/>
      <c r="AI107" s="476"/>
      <c r="AJ107" s="761" t="s">
        <v>2554</v>
      </c>
      <c r="AK107" s="761" t="s">
        <v>2217</v>
      </c>
      <c r="AL107" s="353"/>
      <c r="AM107" s="761" t="s">
        <v>2761</v>
      </c>
      <c r="AN107" s="761" t="s">
        <v>2747</v>
      </c>
      <c r="AO107" s="353"/>
    </row>
    <row r="108" spans="1:41" ht="29.25" customHeight="1" x14ac:dyDescent="0.25">
      <c r="A108" s="755"/>
      <c r="B108" s="755"/>
      <c r="C108" s="755"/>
      <c r="D108" s="755">
        <v>105</v>
      </c>
      <c r="E108" s="764" t="s">
        <v>1334</v>
      </c>
      <c r="F108" s="764" t="s">
        <v>662</v>
      </c>
      <c r="G108" s="764" t="s">
        <v>663</v>
      </c>
      <c r="H108" s="764" t="s">
        <v>664</v>
      </c>
      <c r="I108" s="764" t="s">
        <v>2202</v>
      </c>
      <c r="J108" s="632"/>
      <c r="K108" s="633"/>
      <c r="L108" s="633"/>
      <c r="M108" s="633"/>
      <c r="N108" s="633"/>
      <c r="O108" s="633"/>
      <c r="P108" s="633"/>
      <c r="Q108" s="753">
        <v>13</v>
      </c>
      <c r="R108" s="472">
        <v>12</v>
      </c>
      <c r="S108" s="766"/>
      <c r="T108" s="760"/>
      <c r="U108" s="501"/>
      <c r="V108" s="479">
        <f>S108/R108*1</f>
        <v>0</v>
      </c>
      <c r="W108" s="497"/>
      <c r="X108" s="564"/>
      <c r="Y108" s="460"/>
      <c r="Z108" s="458"/>
      <c r="AA108" s="460"/>
      <c r="AB108" s="458"/>
      <c r="AC108" s="460"/>
      <c r="AD108" s="458"/>
      <c r="AE108" s="461" t="s">
        <v>2263</v>
      </c>
      <c r="AF108" s="461"/>
      <c r="AG108" s="460"/>
      <c r="AH108" s="353"/>
      <c r="AI108" s="464"/>
      <c r="AJ108" s="761" t="s">
        <v>2554</v>
      </c>
      <c r="AK108" s="761" t="s">
        <v>2217</v>
      </c>
      <c r="AL108" s="353"/>
      <c r="AM108" s="761" t="s">
        <v>2762</v>
      </c>
      <c r="AN108" s="353" t="s">
        <v>1763</v>
      </c>
      <c r="AO108" s="353"/>
    </row>
    <row r="109" spans="1:41" ht="29.25" customHeight="1" x14ac:dyDescent="0.25">
      <c r="A109" s="755"/>
      <c r="B109" s="755"/>
      <c r="C109" s="755"/>
      <c r="D109" s="755">
        <v>106</v>
      </c>
      <c r="E109" s="755" t="s">
        <v>666</v>
      </c>
      <c r="F109" s="764" t="s">
        <v>1336</v>
      </c>
      <c r="G109" s="764" t="s">
        <v>668</v>
      </c>
      <c r="H109" s="764" t="s">
        <v>669</v>
      </c>
      <c r="I109" s="764" t="s">
        <v>2204</v>
      </c>
      <c r="J109" s="574" t="s">
        <v>1779</v>
      </c>
      <c r="K109" s="634" t="s">
        <v>2077</v>
      </c>
      <c r="L109" s="635">
        <v>4102042</v>
      </c>
      <c r="M109" s="635" t="s">
        <v>2078</v>
      </c>
      <c r="N109" s="635">
        <v>410204200</v>
      </c>
      <c r="O109" s="635" t="str">
        <f>[1]FAMILIA!$H$97</f>
        <v>Política pública de la mujer y equidad de género   implementada.</v>
      </c>
      <c r="P109" s="574">
        <v>12</v>
      </c>
      <c r="Q109" s="117">
        <v>0.9</v>
      </c>
      <c r="R109" s="472">
        <v>4</v>
      </c>
      <c r="S109" s="766">
        <v>14</v>
      </c>
      <c r="T109" s="628" t="s">
        <v>2485</v>
      </c>
      <c r="U109" s="628" t="s">
        <v>2763</v>
      </c>
      <c r="V109" s="479">
        <f>S109/R109*1</f>
        <v>3.5</v>
      </c>
      <c r="W109" s="765" t="s">
        <v>2367</v>
      </c>
      <c r="X109" s="628" t="s">
        <v>2366</v>
      </c>
      <c r="Y109" s="460"/>
      <c r="Z109" s="628"/>
      <c r="AA109" s="460" t="s">
        <v>2486</v>
      </c>
      <c r="AB109" s="458" t="s">
        <v>2487</v>
      </c>
      <c r="AC109" s="460"/>
      <c r="AD109" s="458" t="s">
        <v>2764</v>
      </c>
      <c r="AE109" s="461" t="s">
        <v>2368</v>
      </c>
      <c r="AF109" s="461" t="s">
        <v>2369</v>
      </c>
      <c r="AG109" s="762" t="s">
        <v>2458</v>
      </c>
      <c r="AH109" s="503" t="s">
        <v>2435</v>
      </c>
      <c r="AI109" s="464"/>
      <c r="AJ109" s="761" t="s">
        <v>2590</v>
      </c>
      <c r="AK109" s="761" t="s">
        <v>2591</v>
      </c>
      <c r="AL109" s="761"/>
      <c r="AM109" s="761" t="s">
        <v>2782</v>
      </c>
      <c r="AN109" s="761" t="s">
        <v>2783</v>
      </c>
      <c r="AO109" s="761" t="s">
        <v>2777</v>
      </c>
    </row>
    <row r="110" spans="1:41" ht="29.25" customHeight="1" x14ac:dyDescent="0.25">
      <c r="A110" s="755"/>
      <c r="B110" s="755"/>
      <c r="C110" s="755"/>
      <c r="D110" s="755">
        <v>107</v>
      </c>
      <c r="E110" s="755" t="s">
        <v>1338</v>
      </c>
      <c r="F110" s="764" t="s">
        <v>1339</v>
      </c>
      <c r="G110" s="764" t="s">
        <v>1340</v>
      </c>
      <c r="H110" s="764" t="s">
        <v>59</v>
      </c>
      <c r="I110" s="764" t="s">
        <v>2217</v>
      </c>
      <c r="J110" s="636" t="s">
        <v>1807</v>
      </c>
      <c r="K110" s="587" t="s">
        <v>1750</v>
      </c>
      <c r="L110" s="587">
        <v>4502038</v>
      </c>
      <c r="M110" s="587" t="s">
        <v>2218</v>
      </c>
      <c r="N110" s="587">
        <v>450203800</v>
      </c>
      <c r="O110" s="587" t="s">
        <v>2079</v>
      </c>
      <c r="P110" s="587">
        <v>1</v>
      </c>
      <c r="Q110" s="117">
        <v>0.9</v>
      </c>
      <c r="R110" s="472">
        <v>90</v>
      </c>
      <c r="S110" s="766">
        <v>100</v>
      </c>
      <c r="T110" s="760"/>
      <c r="U110" s="501"/>
      <c r="V110" s="479">
        <v>1</v>
      </c>
      <c r="W110" s="497"/>
      <c r="X110" s="564"/>
      <c r="Y110" s="460"/>
      <c r="Z110" s="458"/>
      <c r="AA110" s="460"/>
      <c r="AB110" s="458"/>
      <c r="AC110" s="460">
        <v>100</v>
      </c>
      <c r="AD110" s="458"/>
      <c r="AE110" s="461" t="s">
        <v>2358</v>
      </c>
      <c r="AF110" s="475" t="s">
        <v>2217</v>
      </c>
      <c r="AG110" s="450"/>
      <c r="AH110" s="353"/>
      <c r="AI110" s="464"/>
      <c r="AJ110" s="761" t="s">
        <v>2554</v>
      </c>
      <c r="AK110" s="761" t="s">
        <v>2217</v>
      </c>
      <c r="AL110" s="353"/>
      <c r="AM110" s="761" t="s">
        <v>2830</v>
      </c>
      <c r="AN110" s="353" t="s">
        <v>674</v>
      </c>
      <c r="AO110" s="353"/>
    </row>
    <row r="111" spans="1:41" ht="29.25" customHeight="1" x14ac:dyDescent="0.25">
      <c r="A111" s="755"/>
      <c r="B111" s="755" t="s">
        <v>675</v>
      </c>
      <c r="C111" s="755" t="s">
        <v>676</v>
      </c>
      <c r="D111" s="755">
        <v>108</v>
      </c>
      <c r="E111" s="755" t="s">
        <v>677</v>
      </c>
      <c r="F111" s="764" t="s">
        <v>678</v>
      </c>
      <c r="G111" s="764" t="s">
        <v>679</v>
      </c>
      <c r="H111" s="764" t="s">
        <v>680</v>
      </c>
      <c r="I111" s="764" t="s">
        <v>2220</v>
      </c>
      <c r="J111" s="637"/>
      <c r="K111" s="597"/>
      <c r="L111" s="597"/>
      <c r="M111" s="597"/>
      <c r="N111" s="597"/>
      <c r="O111" s="597"/>
      <c r="P111" s="597"/>
      <c r="Q111" s="117">
        <v>0.9</v>
      </c>
      <c r="R111" s="472">
        <v>4</v>
      </c>
      <c r="S111" s="495">
        <v>6</v>
      </c>
      <c r="T111" s="760" t="s">
        <v>2297</v>
      </c>
      <c r="U111" s="473" t="s">
        <v>2297</v>
      </c>
      <c r="V111" s="479">
        <v>1</v>
      </c>
      <c r="W111" s="765" t="s">
        <v>2370</v>
      </c>
      <c r="X111" s="458" t="s">
        <v>2297</v>
      </c>
      <c r="Y111" s="460"/>
      <c r="Z111" s="458"/>
      <c r="AA111" s="460">
        <v>1</v>
      </c>
      <c r="AB111" s="458"/>
      <c r="AC111" s="460"/>
      <c r="AD111" s="458"/>
      <c r="AE111" s="461" t="s">
        <v>2371</v>
      </c>
      <c r="AF111" s="461" t="s">
        <v>2372</v>
      </c>
      <c r="AG111" s="460" t="s">
        <v>2459</v>
      </c>
      <c r="AH111" s="761" t="s">
        <v>2460</v>
      </c>
      <c r="AI111" s="476"/>
      <c r="AJ111" s="761" t="s">
        <v>2592</v>
      </c>
      <c r="AK111" s="761" t="s">
        <v>2593</v>
      </c>
      <c r="AL111" s="353"/>
      <c r="AM111" s="761" t="s">
        <v>2765</v>
      </c>
      <c r="AN111" s="761" t="s">
        <v>2766</v>
      </c>
      <c r="AO111" s="353"/>
    </row>
    <row r="112" spans="1:41" ht="29.25" customHeight="1" thickBot="1" x14ac:dyDescent="0.3">
      <c r="A112" s="755"/>
      <c r="B112" s="755"/>
      <c r="C112" s="755"/>
      <c r="D112" s="755">
        <v>109</v>
      </c>
      <c r="E112" s="755" t="s">
        <v>681</v>
      </c>
      <c r="F112" s="764" t="s">
        <v>682</v>
      </c>
      <c r="G112" s="764" t="s">
        <v>683</v>
      </c>
      <c r="H112" s="764" t="s">
        <v>1343</v>
      </c>
      <c r="I112" s="764" t="s">
        <v>2230</v>
      </c>
      <c r="J112" s="558" t="s">
        <v>1807</v>
      </c>
      <c r="K112" s="567" t="s">
        <v>1750</v>
      </c>
      <c r="L112" s="638">
        <v>4502001</v>
      </c>
      <c r="M112" s="639" t="s">
        <v>1751</v>
      </c>
      <c r="N112" s="639">
        <v>450200108</v>
      </c>
      <c r="O112" s="639" t="s">
        <v>1808</v>
      </c>
      <c r="P112" s="638">
        <v>1</v>
      </c>
      <c r="Q112" s="71">
        <v>0.9</v>
      </c>
      <c r="R112" s="472">
        <v>1</v>
      </c>
      <c r="S112" s="766">
        <v>6</v>
      </c>
      <c r="T112" s="640" t="s">
        <v>2488</v>
      </c>
      <c r="U112" s="640" t="s">
        <v>2489</v>
      </c>
      <c r="V112" s="479">
        <f>S112/R112*1</f>
        <v>6</v>
      </c>
      <c r="W112" s="765" t="s">
        <v>2373</v>
      </c>
      <c r="X112" s="640" t="s">
        <v>2297</v>
      </c>
      <c r="Y112" s="460"/>
      <c r="Z112" s="458"/>
      <c r="AA112" s="460" t="s">
        <v>2490</v>
      </c>
      <c r="AB112" s="458">
        <v>3000000</v>
      </c>
      <c r="AC112" s="460"/>
      <c r="AD112" s="458">
        <v>3000000</v>
      </c>
      <c r="AE112" s="461" t="s">
        <v>2374</v>
      </c>
      <c r="AF112" s="461" t="s">
        <v>2375</v>
      </c>
      <c r="AG112" s="460" t="s">
        <v>2461</v>
      </c>
      <c r="AH112" s="761" t="s">
        <v>2462</v>
      </c>
      <c r="AI112" s="464"/>
      <c r="AJ112" s="761" t="s">
        <v>2594</v>
      </c>
      <c r="AK112" s="761" t="s">
        <v>2595</v>
      </c>
      <c r="AL112" s="353"/>
      <c r="AM112" s="761" t="s">
        <v>2767</v>
      </c>
      <c r="AN112" s="761" t="s">
        <v>2768</v>
      </c>
      <c r="AO112" s="353"/>
    </row>
    <row r="113" spans="1:31" s="376" customFormat="1" ht="29.25" customHeight="1" x14ac:dyDescent="0.25">
      <c r="A113" s="2"/>
      <c r="B113" s="2"/>
      <c r="C113" s="2"/>
      <c r="D113" s="2"/>
      <c r="E113" s="2"/>
      <c r="F113" s="2"/>
      <c r="G113" s="2"/>
      <c r="H113" s="2"/>
      <c r="I113" s="2"/>
      <c r="J113" s="641"/>
      <c r="K113" s="641"/>
      <c r="L113" s="641"/>
      <c r="M113" s="641"/>
      <c r="N113" s="641"/>
      <c r="O113" s="641"/>
      <c r="P113" s="641"/>
      <c r="Q113" s="117"/>
      <c r="R113" s="373"/>
      <c r="S113" s="373"/>
      <c r="T113" s="373"/>
      <c r="U113" s="373"/>
      <c r="V113" s="373"/>
      <c r="W113" s="373"/>
      <c r="X113" s="374"/>
      <c r="Y113" s="373"/>
      <c r="Z113" s="374"/>
      <c r="AA113" s="373"/>
      <c r="AB113" s="374"/>
      <c r="AC113" s="373"/>
      <c r="AD113" s="374"/>
      <c r="AE113" s="375"/>
    </row>
    <row r="114" spans="1:31" s="376" customFormat="1" ht="29.25" customHeight="1" x14ac:dyDescent="0.2">
      <c r="A114" s="2"/>
      <c r="B114" s="2"/>
      <c r="C114" s="2"/>
      <c r="D114" s="2"/>
      <c r="E114" s="2"/>
      <c r="F114" s="2"/>
      <c r="G114" s="2"/>
      <c r="H114" s="2"/>
      <c r="I114" s="2"/>
      <c r="J114" s="641"/>
      <c r="K114" s="641"/>
      <c r="L114" s="641"/>
      <c r="M114" s="641"/>
      <c r="N114" s="641"/>
      <c r="O114" s="641"/>
      <c r="P114" s="641"/>
      <c r="Q114" s="117"/>
      <c r="R114" s="373"/>
      <c r="S114" s="373"/>
      <c r="T114" s="373"/>
      <c r="U114" s="373"/>
      <c r="V114" s="373"/>
      <c r="W114" s="373"/>
      <c r="X114" s="374"/>
      <c r="Y114" s="373"/>
      <c r="Z114" s="374"/>
      <c r="AA114" s="373"/>
      <c r="AB114" s="374"/>
      <c r="AC114" s="373"/>
      <c r="AD114" s="374"/>
      <c r="AE114" s="642"/>
    </row>
    <row r="115" spans="1:31" s="376" customFormat="1" ht="29.25" customHeight="1" thickBot="1" x14ac:dyDescent="0.3">
      <c r="A115" s="2"/>
      <c r="B115" s="2"/>
      <c r="C115" s="2"/>
      <c r="D115" s="2"/>
      <c r="E115" s="2"/>
      <c r="F115" s="2"/>
      <c r="G115" s="2"/>
      <c r="H115" s="2"/>
      <c r="I115" s="2"/>
      <c r="J115" s="641"/>
      <c r="K115" s="641"/>
      <c r="L115" s="641"/>
      <c r="M115" s="641"/>
      <c r="N115" s="641"/>
      <c r="O115" s="641"/>
      <c r="P115" s="641"/>
      <c r="Q115" s="71"/>
      <c r="R115" s="373"/>
      <c r="S115" s="373"/>
      <c r="T115" s="373"/>
      <c r="U115" s="373"/>
      <c r="V115" s="373"/>
      <c r="W115" s="373"/>
      <c r="X115" s="374"/>
      <c r="Y115" s="373"/>
      <c r="Z115" s="374"/>
      <c r="AA115" s="373"/>
      <c r="AB115" s="374"/>
      <c r="AC115" s="373"/>
      <c r="AD115" s="374"/>
      <c r="AE115" s="375"/>
    </row>
    <row r="116" spans="1:31" s="376" customFormat="1" ht="29.25" customHeight="1" x14ac:dyDescent="0.25">
      <c r="A116" s="2"/>
      <c r="B116" s="2"/>
      <c r="C116" s="2"/>
      <c r="D116" s="2"/>
      <c r="E116" s="2"/>
      <c r="F116" s="2"/>
      <c r="G116" s="2"/>
      <c r="H116" s="2"/>
      <c r="I116" s="2"/>
      <c r="J116" s="641"/>
      <c r="K116" s="641"/>
      <c r="L116" s="641"/>
      <c r="M116" s="641"/>
      <c r="N116" s="641"/>
      <c r="O116" s="641"/>
      <c r="P116" s="641"/>
      <c r="Q116" s="2"/>
      <c r="R116" s="373"/>
      <c r="S116" s="373"/>
      <c r="T116" s="373"/>
      <c r="U116" s="373"/>
      <c r="V116" s="373"/>
      <c r="W116" s="373"/>
      <c r="X116" s="374"/>
      <c r="Y116" s="373"/>
      <c r="Z116" s="374"/>
      <c r="AA116" s="373"/>
      <c r="AB116" s="374"/>
      <c r="AC116" s="373"/>
      <c r="AD116" s="374"/>
      <c r="AE116" s="375"/>
    </row>
    <row r="117" spans="1:31" s="376" customFormat="1" ht="29.25" customHeight="1" x14ac:dyDescent="0.25">
      <c r="A117" s="2"/>
      <c r="B117" s="2"/>
      <c r="C117" s="2"/>
      <c r="D117" s="2"/>
      <c r="E117" s="2"/>
      <c r="F117" s="2"/>
      <c r="G117" s="2"/>
      <c r="H117" s="2"/>
      <c r="I117" s="2"/>
      <c r="J117" s="641"/>
      <c r="K117" s="641"/>
      <c r="L117" s="641"/>
      <c r="M117" s="641"/>
      <c r="N117" s="641"/>
      <c r="O117" s="641"/>
      <c r="P117" s="641"/>
      <c r="Q117" s="2"/>
      <c r="R117" s="373"/>
      <c r="S117" s="373"/>
      <c r="T117" s="373"/>
      <c r="U117" s="373"/>
      <c r="V117" s="373"/>
      <c r="W117" s="373"/>
      <c r="X117" s="374"/>
      <c r="Y117" s="373"/>
      <c r="Z117" s="374"/>
      <c r="AA117" s="373"/>
      <c r="AB117" s="374"/>
      <c r="AC117" s="373"/>
      <c r="AD117" s="374"/>
      <c r="AE117" s="375"/>
    </row>
    <row r="118" spans="1:31" s="376" customFormat="1" ht="29.25" customHeight="1" x14ac:dyDescent="0.25">
      <c r="A118" s="2"/>
      <c r="B118" s="2"/>
      <c r="C118" s="2"/>
      <c r="D118" s="2"/>
      <c r="E118" s="2"/>
      <c r="F118" s="2"/>
      <c r="G118" s="2"/>
      <c r="H118" s="2"/>
      <c r="I118" s="2"/>
      <c r="J118" s="641"/>
      <c r="K118" s="641"/>
      <c r="L118" s="641"/>
      <c r="M118" s="641"/>
      <c r="N118" s="641"/>
      <c r="O118" s="641"/>
      <c r="P118" s="641"/>
      <c r="Q118" s="2"/>
      <c r="R118" s="373"/>
      <c r="S118" s="373"/>
      <c r="T118" s="373"/>
      <c r="U118" s="373"/>
      <c r="V118" s="373"/>
      <c r="W118" s="373"/>
      <c r="X118" s="374"/>
      <c r="Y118" s="373"/>
      <c r="Z118" s="374"/>
      <c r="AA118" s="373"/>
      <c r="AB118" s="374"/>
      <c r="AC118" s="373"/>
      <c r="AD118" s="374"/>
      <c r="AE118" s="375"/>
    </row>
    <row r="119" spans="1:31" s="376" customFormat="1" ht="29.25" customHeight="1" x14ac:dyDescent="0.25">
      <c r="A119" s="2"/>
      <c r="B119" s="2"/>
      <c r="C119" s="2"/>
      <c r="D119" s="2"/>
      <c r="E119" s="2"/>
      <c r="F119" s="2"/>
      <c r="G119" s="2"/>
      <c r="H119" s="2"/>
      <c r="I119" s="2"/>
      <c r="J119" s="641"/>
      <c r="K119" s="641"/>
      <c r="L119" s="641"/>
      <c r="M119" s="641"/>
      <c r="N119" s="641"/>
      <c r="O119" s="641"/>
      <c r="P119" s="641"/>
      <c r="Q119" s="2"/>
      <c r="R119" s="373"/>
      <c r="S119" s="373"/>
      <c r="T119" s="373"/>
      <c r="U119" s="373"/>
      <c r="V119" s="373"/>
      <c r="W119" s="373"/>
      <c r="X119" s="374"/>
      <c r="Y119" s="373"/>
      <c r="Z119" s="374"/>
      <c r="AA119" s="373"/>
      <c r="AB119" s="374"/>
      <c r="AC119" s="373"/>
      <c r="AD119" s="374"/>
      <c r="AE119" s="375"/>
    </row>
    <row r="120" spans="1:31" s="376" customFormat="1" ht="29.25" customHeight="1" x14ac:dyDescent="0.25">
      <c r="A120" s="2"/>
      <c r="B120" s="2"/>
      <c r="C120" s="2"/>
      <c r="D120" s="2"/>
      <c r="E120" s="2"/>
      <c r="F120" s="2"/>
      <c r="G120" s="2"/>
      <c r="H120" s="2"/>
      <c r="I120" s="2"/>
      <c r="J120" s="641"/>
      <c r="K120" s="641"/>
      <c r="L120" s="641"/>
      <c r="M120" s="641"/>
      <c r="N120" s="641"/>
      <c r="O120" s="641"/>
      <c r="P120" s="641"/>
      <c r="Q120" s="2"/>
      <c r="R120" s="373"/>
      <c r="S120" s="373"/>
      <c r="T120" s="373"/>
      <c r="U120" s="373"/>
      <c r="V120" s="373"/>
      <c r="W120" s="373"/>
      <c r="X120" s="374"/>
      <c r="Y120" s="373"/>
      <c r="Z120" s="374"/>
      <c r="AA120" s="373"/>
      <c r="AB120" s="374"/>
      <c r="AC120" s="373"/>
      <c r="AD120" s="374"/>
      <c r="AE120" s="375"/>
    </row>
    <row r="121" spans="1:31" s="376" customFormat="1" ht="29.25" customHeight="1" x14ac:dyDescent="0.25">
      <c r="A121" s="2"/>
      <c r="B121" s="2"/>
      <c r="C121" s="2"/>
      <c r="D121" s="2"/>
      <c r="E121" s="2"/>
      <c r="F121" s="2"/>
      <c r="G121" s="2"/>
      <c r="H121" s="2"/>
      <c r="I121" s="2"/>
      <c r="J121" s="641"/>
      <c r="K121" s="641"/>
      <c r="L121" s="641"/>
      <c r="M121" s="641"/>
      <c r="N121" s="641"/>
      <c r="O121" s="641"/>
      <c r="P121" s="641"/>
      <c r="Q121" s="2"/>
      <c r="R121" s="373"/>
      <c r="S121" s="373"/>
      <c r="T121" s="373"/>
      <c r="U121" s="373"/>
      <c r="V121" s="373"/>
      <c r="W121" s="373"/>
      <c r="X121" s="374"/>
      <c r="Y121" s="373"/>
      <c r="Z121" s="374"/>
      <c r="AA121" s="373"/>
      <c r="AB121" s="374"/>
      <c r="AC121" s="373"/>
      <c r="AD121" s="374"/>
      <c r="AE121" s="375"/>
    </row>
    <row r="122" spans="1:31" s="376" customFormat="1" ht="29.25" customHeight="1" x14ac:dyDescent="0.25">
      <c r="A122" s="2"/>
      <c r="B122" s="2"/>
      <c r="C122" s="2"/>
      <c r="D122" s="2"/>
      <c r="E122" s="2"/>
      <c r="F122" s="2"/>
      <c r="G122" s="2"/>
      <c r="H122" s="2"/>
      <c r="I122" s="2"/>
      <c r="J122" s="641"/>
      <c r="K122" s="641"/>
      <c r="L122" s="641"/>
      <c r="M122" s="641"/>
      <c r="N122" s="641"/>
      <c r="O122" s="641"/>
      <c r="P122" s="641"/>
      <c r="Q122" s="2"/>
      <c r="R122" s="373"/>
      <c r="S122" s="373"/>
      <c r="T122" s="373"/>
      <c r="U122" s="373"/>
      <c r="V122" s="373"/>
      <c r="W122" s="373"/>
      <c r="X122" s="374"/>
      <c r="Y122" s="373"/>
      <c r="Z122" s="374"/>
      <c r="AA122" s="373"/>
      <c r="AB122" s="374"/>
      <c r="AC122" s="373"/>
      <c r="AD122" s="374"/>
      <c r="AE122" s="375"/>
    </row>
    <row r="123" spans="1:31" s="376" customFormat="1" ht="29.25" customHeight="1" x14ac:dyDescent="0.25">
      <c r="A123" s="2"/>
      <c r="B123" s="2"/>
      <c r="C123" s="2"/>
      <c r="D123" s="2"/>
      <c r="E123" s="2"/>
      <c r="F123" s="2"/>
      <c r="G123" s="2"/>
      <c r="H123" s="2"/>
      <c r="I123" s="2"/>
      <c r="J123" s="641"/>
      <c r="K123" s="641"/>
      <c r="L123" s="641"/>
      <c r="M123" s="641"/>
      <c r="N123" s="641"/>
      <c r="O123" s="641"/>
      <c r="P123" s="641"/>
      <c r="Q123" s="2"/>
      <c r="R123" s="373"/>
      <c r="S123" s="373"/>
      <c r="T123" s="373"/>
      <c r="U123" s="373"/>
      <c r="V123" s="373"/>
      <c r="W123" s="373"/>
      <c r="X123" s="374"/>
      <c r="Y123" s="373"/>
      <c r="Z123" s="374"/>
      <c r="AA123" s="373"/>
      <c r="AB123" s="374"/>
      <c r="AC123" s="373"/>
      <c r="AD123" s="374"/>
      <c r="AE123" s="375"/>
    </row>
    <row r="124" spans="1:31" s="376" customFormat="1" ht="29.25" customHeight="1" x14ac:dyDescent="0.25">
      <c r="A124" s="2"/>
      <c r="B124" s="2"/>
      <c r="C124" s="2"/>
      <c r="D124" s="2"/>
      <c r="E124" s="2"/>
      <c r="F124" s="2"/>
      <c r="G124" s="2"/>
      <c r="H124" s="2"/>
      <c r="I124" s="2"/>
      <c r="J124" s="641"/>
      <c r="K124" s="641"/>
      <c r="L124" s="641"/>
      <c r="M124" s="641"/>
      <c r="N124" s="641"/>
      <c r="O124" s="641"/>
      <c r="P124" s="641"/>
      <c r="Q124" s="2"/>
      <c r="R124" s="373"/>
      <c r="S124" s="373"/>
      <c r="T124" s="373"/>
      <c r="U124" s="373"/>
      <c r="V124" s="373"/>
      <c r="W124" s="373"/>
      <c r="X124" s="374"/>
      <c r="Y124" s="373"/>
      <c r="Z124" s="374"/>
      <c r="AA124" s="373"/>
      <c r="AB124" s="374"/>
      <c r="AC124" s="373"/>
      <c r="AD124" s="374"/>
      <c r="AE124" s="375"/>
    </row>
    <row r="125" spans="1:31" s="376" customFormat="1" ht="29.25" customHeight="1" x14ac:dyDescent="0.25">
      <c r="A125" s="2"/>
      <c r="B125" s="2"/>
      <c r="C125" s="2"/>
      <c r="D125" s="2"/>
      <c r="E125" s="2"/>
      <c r="F125" s="2"/>
      <c r="G125" s="2"/>
      <c r="H125" s="2"/>
      <c r="I125" s="2"/>
      <c r="J125" s="641"/>
      <c r="K125" s="641"/>
      <c r="L125" s="641"/>
      <c r="M125" s="641"/>
      <c r="N125" s="641"/>
      <c r="O125" s="641"/>
      <c r="P125" s="641"/>
      <c r="Q125" s="2"/>
      <c r="R125" s="373"/>
      <c r="S125" s="373"/>
      <c r="T125" s="373"/>
      <c r="U125" s="373"/>
      <c r="V125" s="373"/>
      <c r="W125" s="373"/>
      <c r="X125" s="374"/>
      <c r="Y125" s="373"/>
      <c r="Z125" s="374"/>
      <c r="AA125" s="373"/>
      <c r="AB125" s="374"/>
      <c r="AC125" s="373"/>
      <c r="AD125" s="374"/>
      <c r="AE125" s="375"/>
    </row>
    <row r="126" spans="1:31" s="376" customFormat="1" ht="29.25" customHeight="1" x14ac:dyDescent="0.25">
      <c r="A126" s="2"/>
      <c r="B126" s="2"/>
      <c r="C126" s="2"/>
      <c r="D126" s="2"/>
      <c r="E126" s="2"/>
      <c r="F126" s="2"/>
      <c r="G126" s="2"/>
      <c r="H126" s="2"/>
      <c r="I126" s="2"/>
      <c r="J126" s="641"/>
      <c r="K126" s="641"/>
      <c r="L126" s="641"/>
      <c r="M126" s="641"/>
      <c r="N126" s="641"/>
      <c r="O126" s="641"/>
      <c r="P126" s="641"/>
      <c r="Q126" s="2"/>
      <c r="R126" s="373"/>
      <c r="S126" s="373"/>
      <c r="T126" s="373"/>
      <c r="U126" s="373"/>
      <c r="V126" s="373"/>
      <c r="W126" s="373"/>
      <c r="X126" s="374"/>
      <c r="Y126" s="373"/>
      <c r="Z126" s="374"/>
      <c r="AA126" s="373"/>
      <c r="AB126" s="374"/>
      <c r="AC126" s="373"/>
      <c r="AD126" s="374"/>
      <c r="AE126" s="375"/>
    </row>
    <row r="127" spans="1:31" s="376" customFormat="1" ht="29.25" customHeight="1" x14ac:dyDescent="0.25">
      <c r="A127" s="2"/>
      <c r="B127" s="2"/>
      <c r="C127" s="2"/>
      <c r="D127" s="2"/>
      <c r="E127" s="2"/>
      <c r="F127" s="2"/>
      <c r="G127" s="2"/>
      <c r="H127" s="2"/>
      <c r="I127" s="2"/>
      <c r="J127" s="641"/>
      <c r="K127" s="641"/>
      <c r="L127" s="641"/>
      <c r="M127" s="641"/>
      <c r="N127" s="641"/>
      <c r="O127" s="641"/>
      <c r="P127" s="641"/>
      <c r="Q127" s="2"/>
      <c r="R127" s="373"/>
      <c r="S127" s="373"/>
      <c r="T127" s="373"/>
      <c r="U127" s="373"/>
      <c r="V127" s="373"/>
      <c r="W127" s="373"/>
      <c r="X127" s="374"/>
      <c r="Y127" s="373"/>
      <c r="Z127" s="374"/>
      <c r="AA127" s="373"/>
      <c r="AB127" s="374"/>
      <c r="AC127" s="373"/>
      <c r="AD127" s="374"/>
      <c r="AE127" s="375"/>
    </row>
    <row r="128" spans="1:31" s="376" customFormat="1" ht="29.25" customHeight="1" x14ac:dyDescent="0.25">
      <c r="A128" s="2"/>
      <c r="B128" s="2"/>
      <c r="C128" s="2"/>
      <c r="D128" s="2"/>
      <c r="E128" s="2"/>
      <c r="F128" s="2"/>
      <c r="G128" s="2"/>
      <c r="H128" s="2"/>
      <c r="I128" s="2"/>
      <c r="J128" s="641"/>
      <c r="K128" s="641"/>
      <c r="L128" s="641"/>
      <c r="M128" s="641"/>
      <c r="N128" s="641"/>
      <c r="O128" s="641"/>
      <c r="P128" s="641"/>
      <c r="Q128" s="2"/>
      <c r="R128" s="373"/>
      <c r="S128" s="373"/>
      <c r="T128" s="373"/>
      <c r="U128" s="373"/>
      <c r="V128" s="373"/>
      <c r="W128" s="373"/>
      <c r="X128" s="374"/>
      <c r="Y128" s="373"/>
      <c r="Z128" s="374"/>
      <c r="AA128" s="373"/>
      <c r="AB128" s="374"/>
      <c r="AC128" s="373"/>
      <c r="AD128" s="374"/>
      <c r="AE128" s="375"/>
    </row>
    <row r="129" spans="1:31" s="376" customFormat="1" ht="29.25" customHeight="1" x14ac:dyDescent="0.25">
      <c r="A129" s="2"/>
      <c r="B129" s="2"/>
      <c r="C129" s="2"/>
      <c r="D129" s="2"/>
      <c r="E129" s="2"/>
      <c r="F129" s="2"/>
      <c r="G129" s="2"/>
      <c r="H129" s="2"/>
      <c r="I129" s="2"/>
      <c r="J129" s="641"/>
      <c r="K129" s="641"/>
      <c r="L129" s="641"/>
      <c r="M129" s="641"/>
      <c r="N129" s="641"/>
      <c r="O129" s="641"/>
      <c r="P129" s="641"/>
      <c r="Q129" s="2"/>
      <c r="R129" s="373"/>
      <c r="S129" s="373"/>
      <c r="T129" s="373"/>
      <c r="U129" s="373"/>
      <c r="V129" s="373"/>
      <c r="W129" s="373"/>
      <c r="X129" s="374"/>
      <c r="Y129" s="373"/>
      <c r="Z129" s="374"/>
      <c r="AA129" s="373"/>
      <c r="AB129" s="374"/>
      <c r="AC129" s="373"/>
      <c r="AD129" s="374"/>
      <c r="AE129" s="375"/>
    </row>
    <row r="130" spans="1:31" s="376" customFormat="1" ht="29.25" customHeight="1" x14ac:dyDescent="0.25">
      <c r="A130" s="2"/>
      <c r="B130" s="2"/>
      <c r="C130" s="2"/>
      <c r="D130" s="2"/>
      <c r="E130" s="2"/>
      <c r="F130" s="2"/>
      <c r="G130" s="2"/>
      <c r="H130" s="2"/>
      <c r="I130" s="2"/>
      <c r="J130" s="641"/>
      <c r="K130" s="641"/>
      <c r="L130" s="641"/>
      <c r="M130" s="641"/>
      <c r="N130" s="641"/>
      <c r="O130" s="641"/>
      <c r="P130" s="641"/>
      <c r="Q130" s="2"/>
      <c r="R130" s="373"/>
      <c r="S130" s="373"/>
      <c r="T130" s="373"/>
      <c r="U130" s="373"/>
      <c r="V130" s="373"/>
      <c r="W130" s="373"/>
      <c r="X130" s="374"/>
      <c r="Y130" s="373"/>
      <c r="Z130" s="374"/>
      <c r="AA130" s="373"/>
      <c r="AB130" s="374"/>
      <c r="AC130" s="373"/>
      <c r="AD130" s="374"/>
      <c r="AE130" s="375"/>
    </row>
    <row r="131" spans="1:31" s="376" customFormat="1" ht="29.25" customHeight="1" x14ac:dyDescent="0.25">
      <c r="A131" s="2"/>
      <c r="B131" s="2"/>
      <c r="C131" s="2"/>
      <c r="D131" s="2"/>
      <c r="E131" s="2"/>
      <c r="F131" s="2"/>
      <c r="G131" s="2"/>
      <c r="H131" s="2"/>
      <c r="I131" s="2"/>
      <c r="J131" s="641"/>
      <c r="K131" s="641"/>
      <c r="L131" s="641"/>
      <c r="M131" s="641"/>
      <c r="N131" s="641"/>
      <c r="O131" s="641"/>
      <c r="P131" s="641"/>
      <c r="Q131" s="2"/>
      <c r="R131" s="373"/>
      <c r="S131" s="373"/>
      <c r="T131" s="373"/>
      <c r="U131" s="373"/>
      <c r="V131" s="373"/>
      <c r="W131" s="373"/>
      <c r="X131" s="374"/>
      <c r="Y131" s="373"/>
      <c r="Z131" s="374"/>
      <c r="AA131" s="373"/>
      <c r="AB131" s="374"/>
      <c r="AC131" s="373"/>
      <c r="AD131" s="374"/>
      <c r="AE131" s="375"/>
    </row>
    <row r="132" spans="1:31" s="376" customFormat="1" ht="29.25" customHeight="1" x14ac:dyDescent="0.25">
      <c r="A132" s="2"/>
      <c r="B132" s="2"/>
      <c r="C132" s="2"/>
      <c r="D132" s="2"/>
      <c r="E132" s="2"/>
      <c r="F132" s="2"/>
      <c r="G132" s="2"/>
      <c r="H132" s="2"/>
      <c r="I132" s="2"/>
      <c r="J132" s="641"/>
      <c r="K132" s="641"/>
      <c r="L132" s="641"/>
      <c r="M132" s="641"/>
      <c r="N132" s="641"/>
      <c r="O132" s="641"/>
      <c r="P132" s="641"/>
      <c r="Q132" s="2"/>
      <c r="R132" s="373"/>
      <c r="S132" s="373"/>
      <c r="T132" s="373"/>
      <c r="U132" s="373"/>
      <c r="V132" s="373"/>
      <c r="W132" s="373"/>
      <c r="X132" s="374"/>
      <c r="Y132" s="373"/>
      <c r="Z132" s="374"/>
      <c r="AA132" s="373"/>
      <c r="AB132" s="374"/>
      <c r="AC132" s="373"/>
      <c r="AD132" s="374"/>
      <c r="AE132" s="375"/>
    </row>
    <row r="133" spans="1:31" s="376" customFormat="1" ht="29.25" customHeight="1" x14ac:dyDescent="0.25">
      <c r="A133" s="2"/>
      <c r="B133" s="2"/>
      <c r="C133" s="2"/>
      <c r="D133" s="2"/>
      <c r="E133" s="2"/>
      <c r="F133" s="2"/>
      <c r="G133" s="2"/>
      <c r="H133" s="2"/>
      <c r="I133" s="2"/>
      <c r="J133" s="641"/>
      <c r="K133" s="641"/>
      <c r="L133" s="641"/>
      <c r="M133" s="641"/>
      <c r="N133" s="641"/>
      <c r="O133" s="641"/>
      <c r="P133" s="641"/>
      <c r="Q133" s="2"/>
      <c r="R133" s="373"/>
      <c r="S133" s="373"/>
      <c r="T133" s="373"/>
      <c r="U133" s="373"/>
      <c r="V133" s="373"/>
      <c r="W133" s="373"/>
      <c r="X133" s="374"/>
      <c r="Y133" s="373"/>
      <c r="Z133" s="374"/>
      <c r="AA133" s="373"/>
      <c r="AB133" s="374"/>
      <c r="AC133" s="373"/>
      <c r="AD133" s="374"/>
      <c r="AE133" s="375"/>
    </row>
    <row r="134" spans="1:31" s="376" customFormat="1" ht="29.25" customHeight="1" x14ac:dyDescent="0.25">
      <c r="A134" s="2"/>
      <c r="B134" s="2"/>
      <c r="C134" s="2"/>
      <c r="D134" s="2"/>
      <c r="E134" s="2"/>
      <c r="F134" s="2"/>
      <c r="G134" s="2"/>
      <c r="H134" s="2"/>
      <c r="I134" s="2"/>
      <c r="J134" s="641"/>
      <c r="K134" s="641"/>
      <c r="L134" s="641"/>
      <c r="M134" s="641"/>
      <c r="N134" s="641"/>
      <c r="O134" s="641"/>
      <c r="P134" s="641"/>
      <c r="Q134" s="2"/>
      <c r="R134" s="373"/>
      <c r="S134" s="373"/>
      <c r="T134" s="373"/>
      <c r="U134" s="373"/>
      <c r="V134" s="373"/>
      <c r="W134" s="373"/>
      <c r="X134" s="374"/>
      <c r="Y134" s="373"/>
      <c r="Z134" s="374"/>
      <c r="AA134" s="373"/>
      <c r="AB134" s="374"/>
      <c r="AC134" s="373"/>
      <c r="AD134" s="374"/>
      <c r="AE134" s="375"/>
    </row>
    <row r="135" spans="1:31" s="376" customFormat="1" ht="29.25" customHeight="1" x14ac:dyDescent="0.25">
      <c r="A135" s="2"/>
      <c r="B135" s="2"/>
      <c r="C135" s="2"/>
      <c r="D135" s="2"/>
      <c r="E135" s="2"/>
      <c r="F135" s="2"/>
      <c r="G135" s="2"/>
      <c r="H135" s="2"/>
      <c r="I135" s="2"/>
      <c r="J135" s="641"/>
      <c r="K135" s="641"/>
      <c r="L135" s="641"/>
      <c r="M135" s="641"/>
      <c r="N135" s="641"/>
      <c r="O135" s="641"/>
      <c r="P135" s="641"/>
      <c r="Q135" s="2"/>
      <c r="R135" s="373"/>
      <c r="S135" s="373"/>
      <c r="T135" s="373"/>
      <c r="U135" s="373"/>
      <c r="V135" s="373"/>
      <c r="W135" s="373"/>
      <c r="X135" s="374"/>
      <c r="Y135" s="373"/>
      <c r="Z135" s="374"/>
      <c r="AA135" s="373"/>
      <c r="AB135" s="374"/>
      <c r="AC135" s="373"/>
      <c r="AD135" s="374"/>
      <c r="AE135" s="375"/>
    </row>
    <row r="136" spans="1:31" s="376" customFormat="1" ht="29.25" customHeight="1" x14ac:dyDescent="0.25">
      <c r="A136" s="2"/>
      <c r="B136" s="2"/>
      <c r="C136" s="2"/>
      <c r="D136" s="2"/>
      <c r="E136" s="2"/>
      <c r="F136" s="2"/>
      <c r="G136" s="2"/>
      <c r="H136" s="2"/>
      <c r="I136" s="2"/>
      <c r="J136" s="641"/>
      <c r="K136" s="641"/>
      <c r="L136" s="641"/>
      <c r="M136" s="641"/>
      <c r="N136" s="641"/>
      <c r="O136" s="641"/>
      <c r="P136" s="641"/>
      <c r="Q136" s="2"/>
      <c r="R136" s="373"/>
      <c r="S136" s="373"/>
      <c r="T136" s="373"/>
      <c r="U136" s="373"/>
      <c r="V136" s="373"/>
      <c r="W136" s="373"/>
      <c r="X136" s="374"/>
      <c r="Y136" s="373"/>
      <c r="Z136" s="374"/>
      <c r="AA136" s="373"/>
      <c r="AB136" s="374"/>
      <c r="AC136" s="373"/>
      <c r="AD136" s="374"/>
      <c r="AE136" s="375"/>
    </row>
    <row r="137" spans="1:31" s="376" customFormat="1" ht="29.25" customHeight="1" x14ac:dyDescent="0.25">
      <c r="A137" s="2"/>
      <c r="B137" s="2"/>
      <c r="C137" s="2"/>
      <c r="D137" s="2"/>
      <c r="E137" s="2"/>
      <c r="F137" s="2"/>
      <c r="G137" s="2"/>
      <c r="H137" s="2"/>
      <c r="I137" s="2"/>
      <c r="J137" s="641"/>
      <c r="K137" s="641"/>
      <c r="L137" s="641"/>
      <c r="M137" s="641"/>
      <c r="N137" s="641"/>
      <c r="O137" s="641"/>
      <c r="P137" s="641"/>
      <c r="Q137" s="2"/>
      <c r="R137" s="373"/>
      <c r="S137" s="373"/>
      <c r="T137" s="373"/>
      <c r="U137" s="373"/>
      <c r="V137" s="373"/>
      <c r="W137" s="373"/>
      <c r="X137" s="374"/>
      <c r="Y137" s="373"/>
      <c r="Z137" s="374"/>
      <c r="AA137" s="373"/>
      <c r="AB137" s="374"/>
      <c r="AC137" s="373"/>
      <c r="AD137" s="374"/>
      <c r="AE137" s="375"/>
    </row>
    <row r="138" spans="1:31" s="376" customFormat="1" ht="29.25" customHeight="1" x14ac:dyDescent="0.25">
      <c r="A138" s="2"/>
      <c r="B138" s="2"/>
      <c r="C138" s="2"/>
      <c r="D138" s="2"/>
      <c r="E138" s="2"/>
      <c r="F138" s="2"/>
      <c r="G138" s="2"/>
      <c r="H138" s="2"/>
      <c r="I138" s="2"/>
      <c r="J138" s="641"/>
      <c r="K138" s="641"/>
      <c r="L138" s="641"/>
      <c r="M138" s="641"/>
      <c r="N138" s="641"/>
      <c r="O138" s="641"/>
      <c r="P138" s="641"/>
      <c r="Q138" s="2"/>
      <c r="R138" s="373"/>
      <c r="S138" s="373"/>
      <c r="T138" s="373"/>
      <c r="U138" s="373"/>
      <c r="V138" s="373"/>
      <c r="W138" s="373"/>
      <c r="X138" s="374"/>
      <c r="Y138" s="373"/>
      <c r="Z138" s="374"/>
      <c r="AA138" s="373"/>
      <c r="AB138" s="374"/>
      <c r="AC138" s="373"/>
      <c r="AD138" s="374"/>
      <c r="AE138" s="375"/>
    </row>
    <row r="139" spans="1:31" s="376" customFormat="1" ht="29.25" customHeight="1" x14ac:dyDescent="0.25">
      <c r="A139" s="2"/>
      <c r="B139" s="2"/>
      <c r="C139" s="2"/>
      <c r="D139" s="2"/>
      <c r="E139" s="2"/>
      <c r="F139" s="2"/>
      <c r="G139" s="2"/>
      <c r="H139" s="2"/>
      <c r="I139" s="2"/>
      <c r="J139" s="641"/>
      <c r="K139" s="641"/>
      <c r="L139" s="641"/>
      <c r="M139" s="641"/>
      <c r="N139" s="641"/>
      <c r="O139" s="641"/>
      <c r="P139" s="641"/>
      <c r="Q139" s="2"/>
      <c r="R139" s="373"/>
      <c r="S139" s="373"/>
      <c r="T139" s="373"/>
      <c r="U139" s="373"/>
      <c r="V139" s="373"/>
      <c r="W139" s="373"/>
      <c r="X139" s="374"/>
      <c r="Y139" s="373"/>
      <c r="Z139" s="374"/>
      <c r="AA139" s="373"/>
      <c r="AB139" s="374"/>
      <c r="AC139" s="373"/>
      <c r="AD139" s="374"/>
      <c r="AE139" s="375"/>
    </row>
    <row r="140" spans="1:31" s="376" customFormat="1" ht="29.25" customHeight="1" x14ac:dyDescent="0.25">
      <c r="A140" s="2"/>
      <c r="B140" s="2"/>
      <c r="C140" s="2"/>
      <c r="D140" s="2"/>
      <c r="E140" s="2"/>
      <c r="F140" s="2"/>
      <c r="G140" s="2"/>
      <c r="H140" s="2"/>
      <c r="I140" s="2"/>
      <c r="J140" s="641"/>
      <c r="K140" s="641"/>
      <c r="L140" s="641"/>
      <c r="M140" s="641"/>
      <c r="N140" s="641"/>
      <c r="O140" s="641"/>
      <c r="P140" s="641"/>
      <c r="Q140" s="2"/>
      <c r="R140" s="373"/>
      <c r="S140" s="373"/>
      <c r="T140" s="373"/>
      <c r="U140" s="373"/>
      <c r="V140" s="373"/>
      <c r="W140" s="373"/>
      <c r="X140" s="374"/>
      <c r="Y140" s="373"/>
      <c r="Z140" s="374"/>
      <c r="AA140" s="373"/>
      <c r="AB140" s="374"/>
      <c r="AC140" s="373"/>
      <c r="AD140" s="374"/>
      <c r="AE140" s="375"/>
    </row>
    <row r="141" spans="1:31" s="376" customFormat="1" ht="29.25" customHeight="1" x14ac:dyDescent="0.25">
      <c r="A141" s="2"/>
      <c r="B141" s="2"/>
      <c r="C141" s="2"/>
      <c r="D141" s="2"/>
      <c r="E141" s="2"/>
      <c r="F141" s="2"/>
      <c r="G141" s="2"/>
      <c r="H141" s="2"/>
      <c r="I141" s="2"/>
      <c r="J141" s="641"/>
      <c r="K141" s="641"/>
      <c r="L141" s="641"/>
      <c r="M141" s="641"/>
      <c r="N141" s="641"/>
      <c r="O141" s="641"/>
      <c r="P141" s="641"/>
      <c r="Q141" s="2"/>
      <c r="R141" s="373"/>
      <c r="S141" s="373"/>
      <c r="T141" s="373"/>
      <c r="U141" s="373"/>
      <c r="V141" s="373"/>
      <c r="W141" s="373"/>
      <c r="X141" s="374"/>
      <c r="Y141" s="373"/>
      <c r="Z141" s="374"/>
      <c r="AA141" s="373"/>
      <c r="AB141" s="374"/>
      <c r="AC141" s="373"/>
      <c r="AD141" s="374"/>
      <c r="AE141" s="375"/>
    </row>
    <row r="142" spans="1:31" s="376" customFormat="1" ht="29.25" customHeight="1" x14ac:dyDescent="0.25">
      <c r="A142" s="2"/>
      <c r="B142" s="2"/>
      <c r="C142" s="2"/>
      <c r="D142" s="2"/>
      <c r="E142" s="2"/>
      <c r="F142" s="2"/>
      <c r="G142" s="2"/>
      <c r="H142" s="2"/>
      <c r="I142" s="2"/>
      <c r="J142" s="641"/>
      <c r="K142" s="641"/>
      <c r="L142" s="641"/>
      <c r="M142" s="641"/>
      <c r="N142" s="641"/>
      <c r="O142" s="641"/>
      <c r="P142" s="641"/>
      <c r="Q142" s="2"/>
      <c r="R142" s="373"/>
      <c r="S142" s="373"/>
      <c r="T142" s="373"/>
      <c r="U142" s="373"/>
      <c r="V142" s="373"/>
      <c r="W142" s="373"/>
      <c r="X142" s="374"/>
      <c r="Y142" s="373"/>
      <c r="Z142" s="374"/>
      <c r="AA142" s="373"/>
      <c r="AB142" s="374"/>
      <c r="AC142" s="373"/>
      <c r="AD142" s="374"/>
      <c r="AE142" s="375"/>
    </row>
    <row r="143" spans="1:31" s="376" customFormat="1" ht="29.25" customHeight="1" x14ac:dyDescent="0.25">
      <c r="A143" s="2"/>
      <c r="B143" s="2"/>
      <c r="C143" s="2"/>
      <c r="D143" s="2"/>
      <c r="E143" s="2"/>
      <c r="F143" s="2"/>
      <c r="G143" s="2"/>
      <c r="H143" s="2"/>
      <c r="I143" s="2"/>
      <c r="J143" s="641"/>
      <c r="K143" s="641"/>
      <c r="L143" s="641"/>
      <c r="M143" s="641"/>
      <c r="N143" s="641"/>
      <c r="O143" s="641"/>
      <c r="P143" s="641"/>
      <c r="Q143" s="2"/>
      <c r="R143" s="373"/>
      <c r="S143" s="373"/>
      <c r="T143" s="373"/>
      <c r="U143" s="373"/>
      <c r="V143" s="373"/>
      <c r="W143" s="373"/>
      <c r="X143" s="374"/>
      <c r="Y143" s="373"/>
      <c r="Z143" s="374"/>
      <c r="AA143" s="373"/>
      <c r="AB143" s="374"/>
      <c r="AC143" s="373"/>
      <c r="AD143" s="374"/>
      <c r="AE143" s="375"/>
    </row>
    <row r="144" spans="1:31" s="376" customFormat="1" ht="29.25" customHeight="1" x14ac:dyDescent="0.25">
      <c r="A144" s="2"/>
      <c r="B144" s="2"/>
      <c r="C144" s="2"/>
      <c r="D144" s="2"/>
      <c r="E144" s="2"/>
      <c r="F144" s="2"/>
      <c r="G144" s="2"/>
      <c r="H144" s="2"/>
      <c r="I144" s="2"/>
      <c r="J144" s="641"/>
      <c r="K144" s="641"/>
      <c r="L144" s="641"/>
      <c r="M144" s="641"/>
      <c r="N144" s="641"/>
      <c r="O144" s="641"/>
      <c r="P144" s="641"/>
      <c r="Q144" s="2"/>
      <c r="R144" s="373"/>
      <c r="S144" s="373"/>
      <c r="T144" s="373"/>
      <c r="U144" s="373"/>
      <c r="V144" s="373"/>
      <c r="W144" s="373"/>
      <c r="X144" s="374"/>
      <c r="Y144" s="373"/>
      <c r="Z144" s="374"/>
      <c r="AA144" s="373"/>
      <c r="AB144" s="374"/>
      <c r="AC144" s="373"/>
      <c r="AD144" s="374"/>
      <c r="AE144" s="375"/>
    </row>
    <row r="145" spans="1:31" s="376" customFormat="1" ht="29.25" customHeight="1" x14ac:dyDescent="0.25">
      <c r="A145" s="2"/>
      <c r="B145" s="2"/>
      <c r="C145" s="2"/>
      <c r="D145" s="2"/>
      <c r="E145" s="2"/>
      <c r="F145" s="2"/>
      <c r="G145" s="2"/>
      <c r="H145" s="2"/>
      <c r="I145" s="2"/>
      <c r="J145" s="641"/>
      <c r="K145" s="641"/>
      <c r="L145" s="641"/>
      <c r="M145" s="641"/>
      <c r="N145" s="641"/>
      <c r="O145" s="641"/>
      <c r="P145" s="641"/>
      <c r="Q145" s="2"/>
      <c r="R145" s="373"/>
      <c r="S145" s="373"/>
      <c r="T145" s="373"/>
      <c r="U145" s="373"/>
      <c r="V145" s="373"/>
      <c r="W145" s="373"/>
      <c r="X145" s="374"/>
      <c r="Y145" s="373"/>
      <c r="Z145" s="374"/>
      <c r="AA145" s="373"/>
      <c r="AB145" s="374"/>
      <c r="AC145" s="373"/>
      <c r="AD145" s="374"/>
      <c r="AE145" s="375"/>
    </row>
    <row r="146" spans="1:31" s="376" customFormat="1" ht="29.25" customHeight="1" x14ac:dyDescent="0.25">
      <c r="A146" s="2"/>
      <c r="B146" s="2"/>
      <c r="C146" s="2"/>
      <c r="D146" s="2"/>
      <c r="E146" s="2"/>
      <c r="F146" s="2"/>
      <c r="G146" s="2"/>
      <c r="H146" s="2"/>
      <c r="I146" s="2"/>
      <c r="J146" s="641"/>
      <c r="K146" s="641"/>
      <c r="L146" s="641"/>
      <c r="M146" s="641"/>
      <c r="N146" s="641"/>
      <c r="O146" s="641"/>
      <c r="P146" s="641"/>
      <c r="Q146" s="2"/>
      <c r="R146" s="373"/>
      <c r="S146" s="373"/>
      <c r="T146" s="373"/>
      <c r="U146" s="373"/>
      <c r="V146" s="373"/>
      <c r="W146" s="373"/>
      <c r="X146" s="374"/>
      <c r="Y146" s="373"/>
      <c r="Z146" s="374"/>
      <c r="AA146" s="373"/>
      <c r="AB146" s="374"/>
      <c r="AC146" s="373"/>
      <c r="AD146" s="374"/>
      <c r="AE146" s="375"/>
    </row>
    <row r="147" spans="1:31" s="376" customFormat="1" ht="29.25" customHeight="1" x14ac:dyDescent="0.25">
      <c r="A147" s="2"/>
      <c r="B147" s="2"/>
      <c r="C147" s="2"/>
      <c r="D147" s="2"/>
      <c r="E147" s="2"/>
      <c r="F147" s="2"/>
      <c r="G147" s="2"/>
      <c r="H147" s="2"/>
      <c r="I147" s="2"/>
      <c r="J147" s="641"/>
      <c r="K147" s="641"/>
      <c r="L147" s="641"/>
      <c r="M147" s="641"/>
      <c r="N147" s="641"/>
      <c r="O147" s="641"/>
      <c r="P147" s="641"/>
      <c r="Q147" s="2"/>
      <c r="R147" s="373"/>
      <c r="S147" s="373"/>
      <c r="T147" s="373"/>
      <c r="U147" s="373"/>
      <c r="V147" s="373"/>
      <c r="W147" s="373"/>
      <c r="X147" s="374"/>
      <c r="Y147" s="373"/>
      <c r="Z147" s="374"/>
      <c r="AA147" s="373"/>
      <c r="AB147" s="374"/>
      <c r="AC147" s="373"/>
      <c r="AD147" s="374"/>
      <c r="AE147" s="375"/>
    </row>
    <row r="148" spans="1:31" s="376" customFormat="1" ht="29.25" customHeight="1" x14ac:dyDescent="0.25">
      <c r="A148" s="2"/>
      <c r="B148" s="2"/>
      <c r="C148" s="2"/>
      <c r="D148" s="2"/>
      <c r="E148" s="2"/>
      <c r="F148" s="2"/>
      <c r="G148" s="2"/>
      <c r="H148" s="2"/>
      <c r="I148" s="2"/>
      <c r="J148" s="641"/>
      <c r="K148" s="641"/>
      <c r="L148" s="641"/>
      <c r="M148" s="641"/>
      <c r="N148" s="641"/>
      <c r="O148" s="641"/>
      <c r="P148" s="641"/>
      <c r="Q148" s="2"/>
      <c r="R148" s="373"/>
      <c r="S148" s="373"/>
      <c r="T148" s="373"/>
      <c r="U148" s="373"/>
      <c r="V148" s="373"/>
      <c r="W148" s="373"/>
      <c r="X148" s="374"/>
      <c r="Y148" s="373"/>
      <c r="Z148" s="374"/>
      <c r="AA148" s="373"/>
      <c r="AB148" s="374"/>
      <c r="AC148" s="373"/>
      <c r="AD148" s="374"/>
      <c r="AE148" s="375"/>
    </row>
    <row r="149" spans="1:31" s="376" customFormat="1" ht="29.25" customHeight="1" x14ac:dyDescent="0.25">
      <c r="A149" s="2"/>
      <c r="B149" s="2"/>
      <c r="C149" s="2"/>
      <c r="D149" s="2"/>
      <c r="E149" s="2"/>
      <c r="F149" s="2"/>
      <c r="G149" s="2"/>
      <c r="H149" s="2"/>
      <c r="I149" s="2"/>
      <c r="J149" s="641"/>
      <c r="K149" s="641"/>
      <c r="L149" s="641"/>
      <c r="M149" s="641"/>
      <c r="N149" s="641"/>
      <c r="O149" s="641"/>
      <c r="P149" s="641"/>
      <c r="Q149" s="2"/>
      <c r="R149" s="373"/>
      <c r="S149" s="373"/>
      <c r="T149" s="373"/>
      <c r="U149" s="373"/>
      <c r="V149" s="373"/>
      <c r="W149" s="373"/>
      <c r="X149" s="374"/>
      <c r="Y149" s="373"/>
      <c r="Z149" s="374"/>
      <c r="AA149" s="373"/>
      <c r="AB149" s="374"/>
      <c r="AC149" s="373"/>
      <c r="AD149" s="374"/>
      <c r="AE149" s="375"/>
    </row>
    <row r="150" spans="1:31" s="376" customFormat="1" ht="29.25" customHeight="1" x14ac:dyDescent="0.25">
      <c r="A150" s="2"/>
      <c r="B150" s="2"/>
      <c r="C150" s="2"/>
      <c r="D150" s="2"/>
      <c r="E150" s="2"/>
      <c r="F150" s="2"/>
      <c r="G150" s="2"/>
      <c r="H150" s="2"/>
      <c r="I150" s="2"/>
      <c r="J150" s="641"/>
      <c r="K150" s="641"/>
      <c r="L150" s="641"/>
      <c r="M150" s="641"/>
      <c r="N150" s="641"/>
      <c r="O150" s="641"/>
      <c r="P150" s="641"/>
      <c r="Q150" s="2"/>
      <c r="R150" s="373"/>
      <c r="S150" s="373"/>
      <c r="T150" s="373"/>
      <c r="U150" s="373"/>
      <c r="V150" s="373"/>
      <c r="W150" s="373"/>
      <c r="X150" s="374"/>
      <c r="Y150" s="373"/>
      <c r="Z150" s="374"/>
      <c r="AA150" s="373"/>
      <c r="AB150" s="374"/>
      <c r="AC150" s="373"/>
      <c r="AD150" s="374"/>
      <c r="AE150" s="375"/>
    </row>
    <row r="151" spans="1:31" s="376" customFormat="1" ht="29.25" customHeight="1" x14ac:dyDescent="0.25">
      <c r="A151" s="2"/>
      <c r="B151" s="2"/>
      <c r="C151" s="2"/>
      <c r="D151" s="2"/>
      <c r="E151" s="2"/>
      <c r="F151" s="2"/>
      <c r="G151" s="2"/>
      <c r="H151" s="2"/>
      <c r="I151" s="2"/>
      <c r="J151" s="641"/>
      <c r="K151" s="641"/>
      <c r="L151" s="641"/>
      <c r="M151" s="641"/>
      <c r="N151" s="641"/>
      <c r="O151" s="641"/>
      <c r="P151" s="641"/>
      <c r="Q151" s="2"/>
      <c r="R151" s="373"/>
      <c r="S151" s="373"/>
      <c r="T151" s="373"/>
      <c r="U151" s="373"/>
      <c r="V151" s="373"/>
      <c r="W151" s="373"/>
      <c r="X151" s="374"/>
      <c r="Y151" s="373"/>
      <c r="Z151" s="374"/>
      <c r="AA151" s="373"/>
      <c r="AB151" s="374"/>
      <c r="AC151" s="373"/>
      <c r="AD151" s="374"/>
      <c r="AE151" s="375"/>
    </row>
    <row r="152" spans="1:31" s="376" customFormat="1" ht="29.25" customHeight="1" x14ac:dyDescent="0.25">
      <c r="A152" s="2"/>
      <c r="B152" s="2"/>
      <c r="C152" s="2"/>
      <c r="D152" s="2"/>
      <c r="E152" s="2"/>
      <c r="F152" s="2"/>
      <c r="G152" s="2"/>
      <c r="H152" s="2"/>
      <c r="I152" s="2"/>
      <c r="J152" s="641"/>
      <c r="K152" s="641"/>
      <c r="L152" s="641"/>
      <c r="M152" s="641"/>
      <c r="N152" s="641"/>
      <c r="O152" s="641"/>
      <c r="P152" s="641"/>
      <c r="Q152" s="2"/>
      <c r="R152" s="373"/>
      <c r="S152" s="373"/>
      <c r="T152" s="373"/>
      <c r="U152" s="373"/>
      <c r="V152" s="373"/>
      <c r="W152" s="373"/>
      <c r="X152" s="374"/>
      <c r="Y152" s="373"/>
      <c r="Z152" s="374"/>
      <c r="AA152" s="373"/>
      <c r="AB152" s="374"/>
      <c r="AC152" s="373"/>
      <c r="AD152" s="374"/>
      <c r="AE152" s="375"/>
    </row>
    <row r="153" spans="1:31" s="376" customFormat="1" ht="29.25" customHeight="1" x14ac:dyDescent="0.25">
      <c r="A153" s="2"/>
      <c r="B153" s="2"/>
      <c r="C153" s="2"/>
      <c r="D153" s="2"/>
      <c r="E153" s="2"/>
      <c r="F153" s="2"/>
      <c r="G153" s="2"/>
      <c r="H153" s="2"/>
      <c r="I153" s="2"/>
      <c r="J153" s="641"/>
      <c r="K153" s="641"/>
      <c r="L153" s="641"/>
      <c r="M153" s="641"/>
      <c r="N153" s="641"/>
      <c r="O153" s="641"/>
      <c r="P153" s="641"/>
      <c r="Q153" s="2"/>
      <c r="R153" s="373"/>
      <c r="S153" s="373"/>
      <c r="T153" s="373"/>
      <c r="U153" s="373"/>
      <c r="V153" s="373"/>
      <c r="W153" s="373"/>
      <c r="X153" s="374"/>
      <c r="Y153" s="373"/>
      <c r="Z153" s="374"/>
      <c r="AA153" s="373"/>
      <c r="AB153" s="374"/>
      <c r="AC153" s="373"/>
      <c r="AD153" s="374"/>
      <c r="AE153" s="375"/>
    </row>
    <row r="154" spans="1:31" s="376" customFormat="1" ht="29.25" customHeight="1" x14ac:dyDescent="0.25">
      <c r="A154" s="2"/>
      <c r="B154" s="2"/>
      <c r="C154" s="2"/>
      <c r="D154" s="2"/>
      <c r="E154" s="2"/>
      <c r="F154" s="2"/>
      <c r="G154" s="2"/>
      <c r="H154" s="2"/>
      <c r="I154" s="2"/>
      <c r="J154" s="641"/>
      <c r="K154" s="641"/>
      <c r="L154" s="641"/>
      <c r="M154" s="641"/>
      <c r="N154" s="641"/>
      <c r="O154" s="641"/>
      <c r="P154" s="641"/>
      <c r="Q154" s="2"/>
      <c r="R154" s="373"/>
      <c r="S154" s="373"/>
      <c r="T154" s="373"/>
      <c r="U154" s="373"/>
      <c r="V154" s="373"/>
      <c r="W154" s="373"/>
      <c r="X154" s="374"/>
      <c r="Y154" s="373"/>
      <c r="Z154" s="374"/>
      <c r="AA154" s="373"/>
      <c r="AB154" s="374"/>
      <c r="AC154" s="373"/>
      <c r="AD154" s="374"/>
      <c r="AE154" s="375"/>
    </row>
    <row r="155" spans="1:31" s="376" customFormat="1" ht="29.25" customHeight="1" x14ac:dyDescent="0.25">
      <c r="A155" s="2"/>
      <c r="B155" s="2"/>
      <c r="C155" s="2"/>
      <c r="D155" s="2"/>
      <c r="E155" s="2"/>
      <c r="F155" s="2"/>
      <c r="G155" s="2"/>
      <c r="H155" s="2"/>
      <c r="I155" s="2"/>
      <c r="J155" s="641"/>
      <c r="K155" s="641"/>
      <c r="L155" s="641"/>
      <c r="M155" s="641"/>
      <c r="N155" s="641"/>
      <c r="O155" s="641"/>
      <c r="P155" s="641"/>
      <c r="Q155" s="2"/>
      <c r="R155" s="373"/>
      <c r="S155" s="373"/>
      <c r="T155" s="373"/>
      <c r="U155" s="373"/>
      <c r="V155" s="373"/>
      <c r="W155" s="373"/>
      <c r="X155" s="374"/>
      <c r="Y155" s="373"/>
      <c r="Z155" s="374"/>
      <c r="AA155" s="373"/>
      <c r="AB155" s="374"/>
      <c r="AC155" s="373"/>
      <c r="AD155" s="374"/>
      <c r="AE155" s="375"/>
    </row>
    <row r="156" spans="1:31" s="376" customFormat="1" ht="29.25" customHeight="1" x14ac:dyDescent="0.25">
      <c r="A156" s="2"/>
      <c r="B156" s="2"/>
      <c r="C156" s="2"/>
      <c r="D156" s="2"/>
      <c r="E156" s="2"/>
      <c r="F156" s="2"/>
      <c r="G156" s="2"/>
      <c r="H156" s="2"/>
      <c r="I156" s="2"/>
      <c r="J156" s="641"/>
      <c r="K156" s="641"/>
      <c r="L156" s="641"/>
      <c r="M156" s="641"/>
      <c r="N156" s="641"/>
      <c r="O156" s="641"/>
      <c r="P156" s="641"/>
      <c r="Q156" s="2"/>
      <c r="R156" s="373"/>
      <c r="S156" s="373"/>
      <c r="T156" s="373"/>
      <c r="U156" s="373"/>
      <c r="V156" s="373"/>
      <c r="W156" s="373"/>
      <c r="X156" s="374"/>
      <c r="Y156" s="373"/>
      <c r="Z156" s="374"/>
      <c r="AA156" s="373"/>
      <c r="AB156" s="374"/>
      <c r="AC156" s="373"/>
      <c r="AD156" s="374"/>
      <c r="AE156" s="375"/>
    </row>
    <row r="157" spans="1:31" s="376" customFormat="1" ht="29.25" customHeight="1" x14ac:dyDescent="0.25">
      <c r="A157" s="2"/>
      <c r="B157" s="2"/>
      <c r="C157" s="2"/>
      <c r="D157" s="2"/>
      <c r="E157" s="2"/>
      <c r="F157" s="2"/>
      <c r="G157" s="2"/>
      <c r="H157" s="2"/>
      <c r="I157" s="2"/>
      <c r="J157" s="641"/>
      <c r="K157" s="641"/>
      <c r="L157" s="641"/>
      <c r="M157" s="641"/>
      <c r="N157" s="641"/>
      <c r="O157" s="641"/>
      <c r="P157" s="641"/>
      <c r="Q157" s="2"/>
      <c r="R157" s="373"/>
      <c r="S157" s="373"/>
      <c r="T157" s="373"/>
      <c r="U157" s="373"/>
      <c r="V157" s="373"/>
      <c r="W157" s="373"/>
      <c r="X157" s="374"/>
      <c r="Y157" s="373"/>
      <c r="Z157" s="374"/>
      <c r="AA157" s="373"/>
      <c r="AB157" s="374"/>
      <c r="AC157" s="373"/>
      <c r="AD157" s="374"/>
      <c r="AE157" s="375"/>
    </row>
    <row r="158" spans="1:31" s="376" customFormat="1" ht="29.25" customHeight="1" x14ac:dyDescent="0.25">
      <c r="A158" s="2"/>
      <c r="B158" s="2"/>
      <c r="C158" s="2"/>
      <c r="D158" s="2"/>
      <c r="E158" s="2"/>
      <c r="F158" s="2"/>
      <c r="G158" s="2"/>
      <c r="H158" s="2"/>
      <c r="I158" s="2"/>
      <c r="J158" s="641"/>
      <c r="K158" s="641"/>
      <c r="L158" s="641"/>
      <c r="M158" s="641"/>
      <c r="N158" s="641"/>
      <c r="O158" s="641"/>
      <c r="P158" s="641"/>
      <c r="Q158" s="2"/>
      <c r="R158" s="373"/>
      <c r="S158" s="373"/>
      <c r="T158" s="373"/>
      <c r="U158" s="373"/>
      <c r="V158" s="373"/>
      <c r="W158" s="373"/>
      <c r="X158" s="374"/>
      <c r="Y158" s="373"/>
      <c r="Z158" s="374"/>
      <c r="AA158" s="373"/>
      <c r="AB158" s="374"/>
      <c r="AC158" s="373"/>
      <c r="AD158" s="374"/>
      <c r="AE158" s="375"/>
    </row>
    <row r="159" spans="1:31" s="376" customFormat="1" ht="29.25" customHeight="1" x14ac:dyDescent="0.25">
      <c r="A159" s="2"/>
      <c r="B159" s="2"/>
      <c r="C159" s="2"/>
      <c r="D159" s="2"/>
      <c r="E159" s="2"/>
      <c r="F159" s="2"/>
      <c r="G159" s="2"/>
      <c r="H159" s="2"/>
      <c r="I159" s="2"/>
      <c r="J159" s="641"/>
      <c r="K159" s="641"/>
      <c r="L159" s="641"/>
      <c r="M159" s="641"/>
      <c r="N159" s="641"/>
      <c r="O159" s="641"/>
      <c r="P159" s="641"/>
      <c r="Q159" s="2"/>
      <c r="R159" s="373"/>
      <c r="S159" s="373"/>
      <c r="T159" s="373"/>
      <c r="U159" s="373"/>
      <c r="V159" s="373"/>
      <c r="W159" s="373"/>
      <c r="X159" s="374"/>
      <c r="Y159" s="373"/>
      <c r="Z159" s="374"/>
      <c r="AA159" s="373"/>
      <c r="AB159" s="374"/>
      <c r="AC159" s="373"/>
      <c r="AD159" s="374"/>
      <c r="AE159" s="375"/>
    </row>
    <row r="160" spans="1:31" s="376" customFormat="1" ht="29.25" customHeight="1" x14ac:dyDescent="0.25">
      <c r="A160" s="2"/>
      <c r="B160" s="2"/>
      <c r="C160" s="2"/>
      <c r="D160" s="2"/>
      <c r="E160" s="2"/>
      <c r="F160" s="2"/>
      <c r="G160" s="2"/>
      <c r="H160" s="2"/>
      <c r="I160" s="2"/>
      <c r="J160" s="641"/>
      <c r="K160" s="641"/>
      <c r="L160" s="641"/>
      <c r="M160" s="641"/>
      <c r="N160" s="641"/>
      <c r="O160" s="641"/>
      <c r="P160" s="641"/>
      <c r="Q160" s="2"/>
      <c r="R160" s="373"/>
      <c r="S160" s="373"/>
      <c r="T160" s="373"/>
      <c r="U160" s="373"/>
      <c r="V160" s="373"/>
      <c r="W160" s="373"/>
      <c r="X160" s="374"/>
      <c r="Y160" s="373"/>
      <c r="Z160" s="374"/>
      <c r="AA160" s="373"/>
      <c r="AB160" s="374"/>
      <c r="AC160" s="373"/>
      <c r="AD160" s="374"/>
      <c r="AE160" s="375"/>
    </row>
    <row r="161" spans="1:31" s="376" customFormat="1" ht="29.25" customHeight="1" x14ac:dyDescent="0.25">
      <c r="A161" s="2"/>
      <c r="B161" s="2"/>
      <c r="C161" s="2"/>
      <c r="D161" s="2"/>
      <c r="E161" s="2"/>
      <c r="F161" s="2"/>
      <c r="G161" s="2"/>
      <c r="H161" s="2"/>
      <c r="I161" s="2"/>
      <c r="J161" s="641"/>
      <c r="K161" s="641"/>
      <c r="L161" s="641"/>
      <c r="M161" s="641"/>
      <c r="N161" s="641"/>
      <c r="O161" s="641"/>
      <c r="P161" s="641"/>
      <c r="Q161" s="2"/>
      <c r="R161" s="373"/>
      <c r="S161" s="373"/>
      <c r="T161" s="373"/>
      <c r="U161" s="373"/>
      <c r="V161" s="373"/>
      <c r="W161" s="373"/>
      <c r="X161" s="374"/>
      <c r="Y161" s="373"/>
      <c r="Z161" s="374"/>
      <c r="AA161" s="373"/>
      <c r="AB161" s="374"/>
      <c r="AC161" s="373"/>
      <c r="AD161" s="374"/>
      <c r="AE161" s="375"/>
    </row>
    <row r="162" spans="1:31" s="376" customFormat="1" ht="29.25" customHeight="1" x14ac:dyDescent="0.25">
      <c r="A162" s="2"/>
      <c r="B162" s="2"/>
      <c r="C162" s="2"/>
      <c r="D162" s="2"/>
      <c r="E162" s="2"/>
      <c r="F162" s="2"/>
      <c r="G162" s="2"/>
      <c r="H162" s="2"/>
      <c r="I162" s="2"/>
      <c r="J162" s="641"/>
      <c r="K162" s="641"/>
      <c r="L162" s="641"/>
      <c r="M162" s="641"/>
      <c r="N162" s="641"/>
      <c r="O162" s="641"/>
      <c r="P162" s="641"/>
      <c r="Q162" s="2"/>
      <c r="R162" s="373"/>
      <c r="S162" s="373"/>
      <c r="T162" s="373"/>
      <c r="U162" s="373"/>
      <c r="V162" s="373"/>
      <c r="W162" s="373"/>
      <c r="X162" s="374"/>
      <c r="Y162" s="373"/>
      <c r="Z162" s="374"/>
      <c r="AA162" s="373"/>
      <c r="AB162" s="374"/>
      <c r="AC162" s="373"/>
      <c r="AD162" s="374"/>
      <c r="AE162" s="375"/>
    </row>
    <row r="163" spans="1:31" s="376" customFormat="1" ht="29.25" customHeight="1" x14ac:dyDescent="0.25">
      <c r="A163" s="2"/>
      <c r="B163" s="2"/>
      <c r="C163" s="2"/>
      <c r="D163" s="2"/>
      <c r="E163" s="2"/>
      <c r="F163" s="2"/>
      <c r="G163" s="2"/>
      <c r="H163" s="2"/>
      <c r="I163" s="2"/>
      <c r="J163" s="641"/>
      <c r="K163" s="641"/>
      <c r="L163" s="641"/>
      <c r="M163" s="641"/>
      <c r="N163" s="641"/>
      <c r="O163" s="641"/>
      <c r="P163" s="641"/>
      <c r="Q163" s="2"/>
      <c r="R163" s="373"/>
      <c r="S163" s="373"/>
      <c r="T163" s="373"/>
      <c r="U163" s="373"/>
      <c r="V163" s="373"/>
      <c r="W163" s="373"/>
      <c r="X163" s="374"/>
      <c r="Y163" s="373"/>
      <c r="Z163" s="374"/>
      <c r="AA163" s="373"/>
      <c r="AB163" s="374"/>
      <c r="AC163" s="373"/>
      <c r="AD163" s="374"/>
      <c r="AE163" s="375"/>
    </row>
    <row r="164" spans="1:31" s="376" customFormat="1" ht="29.25" customHeight="1" x14ac:dyDescent="0.25">
      <c r="A164" s="2"/>
      <c r="B164" s="2"/>
      <c r="C164" s="2"/>
      <c r="D164" s="2"/>
      <c r="E164" s="2"/>
      <c r="F164" s="2"/>
      <c r="G164" s="2"/>
      <c r="H164" s="2"/>
      <c r="I164" s="2"/>
      <c r="J164" s="641"/>
      <c r="K164" s="641"/>
      <c r="L164" s="641"/>
      <c r="M164" s="641"/>
      <c r="N164" s="641"/>
      <c r="O164" s="641"/>
      <c r="P164" s="641"/>
      <c r="Q164" s="2"/>
      <c r="R164" s="373"/>
      <c r="S164" s="373"/>
      <c r="T164" s="373"/>
      <c r="U164" s="373"/>
      <c r="V164" s="373"/>
      <c r="W164" s="373"/>
      <c r="X164" s="374"/>
      <c r="Y164" s="373"/>
      <c r="Z164" s="374"/>
      <c r="AA164" s="373"/>
      <c r="AB164" s="374"/>
      <c r="AC164" s="373"/>
      <c r="AD164" s="374"/>
      <c r="AE164" s="375"/>
    </row>
    <row r="165" spans="1:31" s="376" customFormat="1" ht="29.25" customHeight="1" x14ac:dyDescent="0.25">
      <c r="A165" s="2"/>
      <c r="B165" s="2"/>
      <c r="C165" s="2"/>
      <c r="D165" s="2"/>
      <c r="E165" s="2"/>
      <c r="F165" s="2"/>
      <c r="G165" s="2"/>
      <c r="H165" s="2"/>
      <c r="I165" s="2"/>
      <c r="J165" s="641"/>
      <c r="K165" s="641"/>
      <c r="L165" s="641"/>
      <c r="M165" s="641"/>
      <c r="N165" s="641"/>
      <c r="O165" s="641"/>
      <c r="P165" s="641"/>
      <c r="Q165" s="2"/>
      <c r="R165" s="373"/>
      <c r="S165" s="373"/>
      <c r="T165" s="373"/>
      <c r="U165" s="373"/>
      <c r="V165" s="373"/>
      <c r="W165" s="373"/>
      <c r="X165" s="374"/>
      <c r="Y165" s="373"/>
      <c r="Z165" s="374"/>
      <c r="AA165" s="373"/>
      <c r="AB165" s="374"/>
      <c r="AC165" s="373"/>
      <c r="AD165" s="374"/>
      <c r="AE165" s="375"/>
    </row>
    <row r="166" spans="1:31" s="376" customFormat="1" ht="29.25" customHeight="1" x14ac:dyDescent="0.25">
      <c r="A166" s="2"/>
      <c r="B166" s="2"/>
      <c r="C166" s="2"/>
      <c r="D166" s="2"/>
      <c r="E166" s="2"/>
      <c r="F166" s="2"/>
      <c r="G166" s="2"/>
      <c r="H166" s="2"/>
      <c r="I166" s="2"/>
      <c r="J166" s="641"/>
      <c r="K166" s="641"/>
      <c r="L166" s="641"/>
      <c r="M166" s="641"/>
      <c r="N166" s="641"/>
      <c r="O166" s="641"/>
      <c r="P166" s="641"/>
      <c r="Q166" s="2"/>
      <c r="R166" s="373"/>
      <c r="S166" s="373"/>
      <c r="T166" s="373"/>
      <c r="U166" s="373"/>
      <c r="V166" s="373"/>
      <c r="W166" s="373"/>
      <c r="X166" s="374"/>
      <c r="Y166" s="373"/>
      <c r="Z166" s="374"/>
      <c r="AA166" s="373"/>
      <c r="AB166" s="374"/>
      <c r="AC166" s="373"/>
      <c r="AD166" s="374"/>
      <c r="AE166" s="375"/>
    </row>
    <row r="167" spans="1:31" s="376" customFormat="1" ht="29.25" customHeight="1" x14ac:dyDescent="0.25">
      <c r="A167" s="2"/>
      <c r="B167" s="2"/>
      <c r="C167" s="2"/>
      <c r="D167" s="2"/>
      <c r="E167" s="2"/>
      <c r="F167" s="2"/>
      <c r="G167" s="2"/>
      <c r="H167" s="2"/>
      <c r="I167" s="2"/>
      <c r="J167" s="641"/>
      <c r="K167" s="641"/>
      <c r="L167" s="641"/>
      <c r="M167" s="641"/>
      <c r="N167" s="641"/>
      <c r="O167" s="641"/>
      <c r="P167" s="641"/>
      <c r="Q167" s="2"/>
      <c r="R167" s="373"/>
      <c r="S167" s="373"/>
      <c r="T167" s="373"/>
      <c r="U167" s="373"/>
      <c r="V167" s="373"/>
      <c r="W167" s="373"/>
      <c r="X167" s="374"/>
      <c r="Y167" s="373"/>
      <c r="Z167" s="374"/>
      <c r="AA167" s="373"/>
      <c r="AB167" s="374"/>
      <c r="AC167" s="373"/>
      <c r="AD167" s="374"/>
      <c r="AE167" s="375"/>
    </row>
    <row r="168" spans="1:31" s="376" customFormat="1" ht="29.25" customHeight="1" x14ac:dyDescent="0.25">
      <c r="A168" s="2"/>
      <c r="B168" s="2"/>
      <c r="C168" s="2"/>
      <c r="D168" s="2"/>
      <c r="E168" s="2"/>
      <c r="F168" s="2"/>
      <c r="G168" s="2"/>
      <c r="H168" s="2"/>
      <c r="I168" s="2"/>
      <c r="J168" s="641"/>
      <c r="K168" s="641"/>
      <c r="L168" s="641"/>
      <c r="M168" s="641"/>
      <c r="N168" s="641"/>
      <c r="O168" s="641"/>
      <c r="P168" s="641"/>
      <c r="Q168" s="2"/>
      <c r="R168" s="373"/>
      <c r="S168" s="373"/>
      <c r="T168" s="373"/>
      <c r="U168" s="373"/>
      <c r="V168" s="373"/>
      <c r="W168" s="373"/>
      <c r="X168" s="374"/>
      <c r="Y168" s="373"/>
      <c r="Z168" s="374"/>
      <c r="AA168" s="373"/>
      <c r="AB168" s="374"/>
      <c r="AC168" s="373"/>
      <c r="AD168" s="374"/>
      <c r="AE168" s="375"/>
    </row>
    <row r="169" spans="1:31" s="376" customFormat="1" ht="29.25" customHeight="1" x14ac:dyDescent="0.25">
      <c r="A169" s="2"/>
      <c r="B169" s="2"/>
      <c r="C169" s="2"/>
      <c r="D169" s="2"/>
      <c r="E169" s="2"/>
      <c r="F169" s="2"/>
      <c r="G169" s="2"/>
      <c r="H169" s="2"/>
      <c r="I169" s="2"/>
      <c r="J169" s="641"/>
      <c r="K169" s="641"/>
      <c r="L169" s="641"/>
      <c r="M169" s="641"/>
      <c r="N169" s="641"/>
      <c r="O169" s="641"/>
      <c r="P169" s="641"/>
      <c r="Q169" s="2"/>
      <c r="R169" s="373"/>
      <c r="S169" s="373"/>
      <c r="T169" s="373"/>
      <c r="U169" s="373"/>
      <c r="V169" s="373"/>
      <c r="W169" s="373"/>
      <c r="X169" s="374"/>
      <c r="Y169" s="373"/>
      <c r="Z169" s="374"/>
      <c r="AA169" s="373"/>
      <c r="AB169" s="374"/>
      <c r="AC169" s="373"/>
      <c r="AD169" s="374"/>
      <c r="AE169" s="375"/>
    </row>
    <row r="170" spans="1:31" s="376" customFormat="1" ht="29.25" customHeight="1" x14ac:dyDescent="0.25">
      <c r="A170" s="2"/>
      <c r="B170" s="2"/>
      <c r="C170" s="2"/>
      <c r="D170" s="2"/>
      <c r="E170" s="2"/>
      <c r="F170" s="2"/>
      <c r="G170" s="2"/>
      <c r="H170" s="2"/>
      <c r="I170" s="2"/>
      <c r="J170" s="641"/>
      <c r="K170" s="641"/>
      <c r="L170" s="641"/>
      <c r="M170" s="641"/>
      <c r="N170" s="641"/>
      <c r="O170" s="641"/>
      <c r="P170" s="641"/>
      <c r="Q170" s="2"/>
      <c r="R170" s="373"/>
      <c r="S170" s="373"/>
      <c r="T170" s="373"/>
      <c r="U170" s="373"/>
      <c r="V170" s="373"/>
      <c r="W170" s="373"/>
      <c r="X170" s="374"/>
      <c r="Y170" s="373"/>
      <c r="Z170" s="374"/>
      <c r="AA170" s="373"/>
      <c r="AB170" s="374"/>
      <c r="AC170" s="373"/>
      <c r="AD170" s="374"/>
      <c r="AE170" s="375"/>
    </row>
    <row r="171" spans="1:31" s="376" customFormat="1" ht="29.25" customHeight="1" x14ac:dyDescent="0.25">
      <c r="A171" s="2"/>
      <c r="B171" s="2"/>
      <c r="C171" s="2"/>
      <c r="D171" s="2"/>
      <c r="E171" s="2"/>
      <c r="F171" s="2"/>
      <c r="G171" s="2"/>
      <c r="H171" s="2"/>
      <c r="I171" s="2"/>
      <c r="J171" s="641"/>
      <c r="K171" s="641"/>
      <c r="L171" s="641"/>
      <c r="M171" s="641"/>
      <c r="N171" s="641"/>
      <c r="O171" s="641"/>
      <c r="P171" s="641"/>
      <c r="Q171" s="2"/>
      <c r="R171" s="373"/>
      <c r="S171" s="373"/>
      <c r="T171" s="373"/>
      <c r="U171" s="373"/>
      <c r="V171" s="373"/>
      <c r="W171" s="373"/>
      <c r="X171" s="374"/>
      <c r="Y171" s="373"/>
      <c r="Z171" s="374"/>
      <c r="AA171" s="373"/>
      <c r="AB171" s="374"/>
      <c r="AC171" s="373"/>
      <c r="AD171" s="374"/>
      <c r="AE171" s="375"/>
    </row>
    <row r="172" spans="1:31" s="376" customFormat="1" ht="29.25" customHeight="1" x14ac:dyDescent="0.25">
      <c r="A172" s="2"/>
      <c r="B172" s="2"/>
      <c r="C172" s="2"/>
      <c r="D172" s="2"/>
      <c r="E172" s="2"/>
      <c r="F172" s="2"/>
      <c r="G172" s="2"/>
      <c r="H172" s="2"/>
      <c r="I172" s="2"/>
      <c r="J172" s="641"/>
      <c r="K172" s="641"/>
      <c r="L172" s="641"/>
      <c r="M172" s="641"/>
      <c r="N172" s="641"/>
      <c r="O172" s="641"/>
      <c r="P172" s="641"/>
      <c r="Q172" s="2"/>
      <c r="R172" s="373"/>
      <c r="S172" s="373"/>
      <c r="T172" s="373"/>
      <c r="U172" s="373"/>
      <c r="V172" s="373"/>
      <c r="W172" s="373"/>
      <c r="X172" s="374"/>
      <c r="Y172" s="373"/>
      <c r="Z172" s="374"/>
      <c r="AA172" s="373"/>
      <c r="AB172" s="374"/>
      <c r="AC172" s="373"/>
      <c r="AD172" s="374"/>
      <c r="AE172" s="375"/>
    </row>
    <row r="173" spans="1:31" s="376" customFormat="1" ht="29.25" customHeight="1" x14ac:dyDescent="0.25">
      <c r="A173" s="2"/>
      <c r="B173" s="2"/>
      <c r="C173" s="2"/>
      <c r="D173" s="2"/>
      <c r="E173" s="2"/>
      <c r="F173" s="2"/>
      <c r="G173" s="2"/>
      <c r="H173" s="2"/>
      <c r="I173" s="2"/>
      <c r="J173" s="641"/>
      <c r="K173" s="641"/>
      <c r="L173" s="641"/>
      <c r="M173" s="641"/>
      <c r="N173" s="641"/>
      <c r="O173" s="641"/>
      <c r="P173" s="641"/>
      <c r="Q173" s="2"/>
      <c r="R173" s="373"/>
      <c r="S173" s="373"/>
      <c r="T173" s="373"/>
      <c r="U173" s="373"/>
      <c r="V173" s="373"/>
      <c r="W173" s="373"/>
      <c r="X173" s="374"/>
      <c r="Y173" s="373"/>
      <c r="Z173" s="374"/>
      <c r="AA173" s="373"/>
      <c r="AB173" s="374"/>
      <c r="AC173" s="373"/>
      <c r="AD173" s="374"/>
      <c r="AE173" s="375"/>
    </row>
    <row r="174" spans="1:31" s="376" customFormat="1" ht="29.25" customHeight="1" x14ac:dyDescent="0.25">
      <c r="A174" s="2"/>
      <c r="B174" s="2"/>
      <c r="C174" s="2"/>
      <c r="D174" s="2"/>
      <c r="E174" s="2"/>
      <c r="F174" s="2"/>
      <c r="G174" s="2"/>
      <c r="H174" s="2"/>
      <c r="I174" s="2"/>
      <c r="J174" s="641"/>
      <c r="K174" s="641"/>
      <c r="L174" s="641"/>
      <c r="M174" s="641"/>
      <c r="N174" s="641"/>
      <c r="O174" s="641"/>
      <c r="P174" s="641"/>
      <c r="Q174" s="2"/>
      <c r="R174" s="373"/>
      <c r="S174" s="373"/>
      <c r="T174" s="373"/>
      <c r="U174" s="373"/>
      <c r="V174" s="373"/>
      <c r="W174" s="373"/>
      <c r="X174" s="374"/>
      <c r="Y174" s="373"/>
      <c r="Z174" s="374"/>
      <c r="AA174" s="373"/>
      <c r="AB174" s="374"/>
      <c r="AC174" s="373"/>
      <c r="AD174" s="374"/>
      <c r="AE174" s="375"/>
    </row>
    <row r="175" spans="1:31" s="376" customFormat="1" ht="29.25" customHeight="1" x14ac:dyDescent="0.25">
      <c r="A175" s="2"/>
      <c r="B175" s="2"/>
      <c r="C175" s="2"/>
      <c r="D175" s="2"/>
      <c r="E175" s="2"/>
      <c r="F175" s="2"/>
      <c r="G175" s="2"/>
      <c r="H175" s="2"/>
      <c r="I175" s="2"/>
      <c r="J175" s="641"/>
      <c r="K175" s="641"/>
      <c r="L175" s="641"/>
      <c r="M175" s="641"/>
      <c r="N175" s="641"/>
      <c r="O175" s="641"/>
      <c r="P175" s="641"/>
      <c r="Q175" s="2"/>
      <c r="R175" s="373"/>
      <c r="S175" s="373"/>
      <c r="T175" s="373"/>
      <c r="U175" s="373"/>
      <c r="V175" s="373"/>
      <c r="W175" s="373"/>
      <c r="X175" s="374"/>
      <c r="Y175" s="373"/>
      <c r="Z175" s="374"/>
      <c r="AA175" s="373"/>
      <c r="AB175" s="374"/>
      <c r="AC175" s="373"/>
      <c r="AD175" s="374"/>
      <c r="AE175" s="375"/>
    </row>
    <row r="176" spans="1:31" s="376" customFormat="1" ht="29.25" customHeight="1" x14ac:dyDescent="0.25">
      <c r="A176" s="2"/>
      <c r="B176" s="2"/>
      <c r="C176" s="2"/>
      <c r="D176" s="2"/>
      <c r="E176" s="2"/>
      <c r="F176" s="2"/>
      <c r="G176" s="2"/>
      <c r="H176" s="2"/>
      <c r="I176" s="2"/>
      <c r="J176" s="641"/>
      <c r="K176" s="641"/>
      <c r="L176" s="641"/>
      <c r="M176" s="641"/>
      <c r="N176" s="641"/>
      <c r="O176" s="641"/>
      <c r="P176" s="641"/>
      <c r="Q176" s="2"/>
      <c r="R176" s="373"/>
      <c r="S176" s="373"/>
      <c r="T176" s="373"/>
      <c r="U176" s="373"/>
      <c r="V176" s="373"/>
      <c r="W176" s="373"/>
      <c r="X176" s="374"/>
      <c r="Y176" s="373"/>
      <c r="Z176" s="374"/>
      <c r="AA176" s="373"/>
      <c r="AB176" s="374"/>
      <c r="AC176" s="373"/>
      <c r="AD176" s="374"/>
      <c r="AE176" s="375"/>
    </row>
    <row r="177" spans="1:31" s="376" customFormat="1" ht="29.25" customHeight="1" x14ac:dyDescent="0.25">
      <c r="A177" s="2"/>
      <c r="B177" s="2"/>
      <c r="C177" s="2"/>
      <c r="D177" s="2"/>
      <c r="E177" s="2"/>
      <c r="F177" s="2"/>
      <c r="G177" s="2"/>
      <c r="H177" s="2"/>
      <c r="I177" s="2"/>
      <c r="J177" s="641"/>
      <c r="K177" s="641"/>
      <c r="L177" s="641"/>
      <c r="M177" s="641"/>
      <c r="N177" s="641"/>
      <c r="O177" s="641"/>
      <c r="P177" s="641"/>
      <c r="Q177" s="2"/>
      <c r="R177" s="373"/>
      <c r="S177" s="373"/>
      <c r="T177" s="373"/>
      <c r="U177" s="373"/>
      <c r="V177" s="373"/>
      <c r="W177" s="373"/>
      <c r="X177" s="374"/>
      <c r="Y177" s="373"/>
      <c r="Z177" s="374"/>
      <c r="AA177" s="373"/>
      <c r="AB177" s="374"/>
      <c r="AC177" s="373"/>
      <c r="AD177" s="374"/>
      <c r="AE177" s="375"/>
    </row>
    <row r="178" spans="1:31" s="376" customFormat="1" ht="29.25" customHeight="1" x14ac:dyDescent="0.25">
      <c r="A178" s="2"/>
      <c r="B178" s="2"/>
      <c r="C178" s="2"/>
      <c r="D178" s="2"/>
      <c r="E178" s="2"/>
      <c r="F178" s="2"/>
      <c r="G178" s="2"/>
      <c r="H178" s="2"/>
      <c r="I178" s="2"/>
      <c r="J178" s="641"/>
      <c r="K178" s="641"/>
      <c r="L178" s="641"/>
      <c r="M178" s="641"/>
      <c r="N178" s="641"/>
      <c r="O178" s="641"/>
      <c r="P178" s="641"/>
      <c r="Q178" s="2"/>
      <c r="R178" s="373"/>
      <c r="S178" s="373"/>
      <c r="T178" s="373"/>
      <c r="U178" s="373"/>
      <c r="V178" s="373"/>
      <c r="W178" s="373"/>
      <c r="X178" s="374"/>
      <c r="Y178" s="373"/>
      <c r="Z178" s="374"/>
      <c r="AA178" s="373"/>
      <c r="AB178" s="374"/>
      <c r="AC178" s="373"/>
      <c r="AD178" s="374"/>
      <c r="AE178" s="375"/>
    </row>
    <row r="179" spans="1:31" s="376" customFormat="1" ht="29.25" customHeight="1" x14ac:dyDescent="0.25">
      <c r="A179" s="2"/>
      <c r="B179" s="2"/>
      <c r="C179" s="2"/>
      <c r="D179" s="2"/>
      <c r="E179" s="2"/>
      <c r="F179" s="2"/>
      <c r="G179" s="2"/>
      <c r="H179" s="2"/>
      <c r="I179" s="2"/>
      <c r="J179" s="641"/>
      <c r="K179" s="641"/>
      <c r="L179" s="641"/>
      <c r="M179" s="641"/>
      <c r="N179" s="641"/>
      <c r="O179" s="641"/>
      <c r="P179" s="641"/>
      <c r="Q179" s="2"/>
      <c r="R179" s="373"/>
      <c r="S179" s="373"/>
      <c r="T179" s="373"/>
      <c r="U179" s="373"/>
      <c r="V179" s="373"/>
      <c r="W179" s="373"/>
      <c r="X179" s="374"/>
      <c r="Y179" s="373"/>
      <c r="Z179" s="374"/>
      <c r="AA179" s="373"/>
      <c r="AB179" s="374"/>
      <c r="AC179" s="373"/>
      <c r="AD179" s="374"/>
      <c r="AE179" s="375"/>
    </row>
    <row r="180" spans="1:31" s="376" customFormat="1" ht="29.25" customHeight="1" x14ac:dyDescent="0.25">
      <c r="A180" s="2"/>
      <c r="B180" s="2"/>
      <c r="C180" s="2"/>
      <c r="D180" s="2"/>
      <c r="E180" s="2"/>
      <c r="F180" s="2"/>
      <c r="G180" s="2"/>
      <c r="H180" s="2"/>
      <c r="I180" s="2"/>
      <c r="J180" s="641"/>
      <c r="K180" s="641"/>
      <c r="L180" s="641"/>
      <c r="M180" s="641"/>
      <c r="N180" s="641"/>
      <c r="O180" s="641"/>
      <c r="P180" s="641"/>
      <c r="Q180" s="2"/>
      <c r="R180" s="373"/>
      <c r="S180" s="373"/>
      <c r="T180" s="373"/>
      <c r="U180" s="373"/>
      <c r="V180" s="373"/>
      <c r="W180" s="373"/>
      <c r="X180" s="374"/>
      <c r="Y180" s="373"/>
      <c r="Z180" s="374"/>
      <c r="AA180" s="373"/>
      <c r="AB180" s="374"/>
      <c r="AC180" s="373"/>
      <c r="AD180" s="374"/>
      <c r="AE180" s="375"/>
    </row>
    <row r="181" spans="1:31" s="376" customFormat="1" ht="29.25" customHeight="1" x14ac:dyDescent="0.25">
      <c r="A181" s="2"/>
      <c r="B181" s="2"/>
      <c r="C181" s="2"/>
      <c r="D181" s="2"/>
      <c r="E181" s="2"/>
      <c r="F181" s="2"/>
      <c r="G181" s="2"/>
      <c r="H181" s="2"/>
      <c r="I181" s="2"/>
      <c r="J181" s="641"/>
      <c r="K181" s="641"/>
      <c r="L181" s="641"/>
      <c r="M181" s="641"/>
      <c r="N181" s="641"/>
      <c r="O181" s="641"/>
      <c r="P181" s="641"/>
      <c r="Q181" s="2"/>
      <c r="R181" s="373"/>
      <c r="S181" s="373"/>
      <c r="T181" s="373"/>
      <c r="U181" s="373"/>
      <c r="V181" s="373"/>
      <c r="W181" s="373"/>
      <c r="X181" s="374"/>
      <c r="Y181" s="373"/>
      <c r="Z181" s="374"/>
      <c r="AA181" s="373"/>
      <c r="AB181" s="374"/>
      <c r="AC181" s="373"/>
      <c r="AD181" s="374"/>
      <c r="AE181" s="375"/>
    </row>
    <row r="182" spans="1:31" s="376" customFormat="1" ht="29.25" customHeight="1" x14ac:dyDescent="0.25">
      <c r="A182" s="2"/>
      <c r="B182" s="2"/>
      <c r="C182" s="2"/>
      <c r="D182" s="2"/>
      <c r="E182" s="2"/>
      <c r="F182" s="2"/>
      <c r="G182" s="2"/>
      <c r="H182" s="2"/>
      <c r="I182" s="2"/>
      <c r="J182" s="641"/>
      <c r="K182" s="641"/>
      <c r="L182" s="641"/>
      <c r="M182" s="641"/>
      <c r="N182" s="641"/>
      <c r="O182" s="641"/>
      <c r="P182" s="641"/>
      <c r="Q182" s="2"/>
      <c r="R182" s="373"/>
      <c r="S182" s="373"/>
      <c r="T182" s="373"/>
      <c r="U182" s="373"/>
      <c r="V182" s="373"/>
      <c r="W182" s="373"/>
      <c r="X182" s="374"/>
      <c r="Y182" s="373"/>
      <c r="Z182" s="374"/>
      <c r="AA182" s="373"/>
      <c r="AB182" s="374"/>
      <c r="AC182" s="373"/>
      <c r="AD182" s="374"/>
      <c r="AE182" s="375"/>
    </row>
    <row r="183" spans="1:31" s="376" customFormat="1" ht="29.25" customHeight="1" x14ac:dyDescent="0.25">
      <c r="A183" s="2"/>
      <c r="B183" s="2"/>
      <c r="C183" s="2"/>
      <c r="D183" s="2"/>
      <c r="E183" s="2"/>
      <c r="F183" s="2"/>
      <c r="G183" s="2"/>
      <c r="H183" s="2"/>
      <c r="I183" s="2"/>
      <c r="J183" s="641"/>
      <c r="K183" s="641"/>
      <c r="L183" s="641"/>
      <c r="M183" s="641"/>
      <c r="N183" s="641"/>
      <c r="O183" s="641"/>
      <c r="P183" s="641"/>
      <c r="Q183" s="2"/>
      <c r="R183" s="373"/>
      <c r="S183" s="373"/>
      <c r="T183" s="373"/>
      <c r="U183" s="373"/>
      <c r="V183" s="373"/>
      <c r="W183" s="373"/>
      <c r="X183" s="374"/>
      <c r="Y183" s="373"/>
      <c r="Z183" s="374"/>
      <c r="AA183" s="373"/>
      <c r="AB183" s="374"/>
      <c r="AC183" s="373"/>
      <c r="AD183" s="374"/>
      <c r="AE183" s="375"/>
    </row>
    <row r="184" spans="1:31" s="376" customFormat="1" ht="29.25" customHeight="1" x14ac:dyDescent="0.25">
      <c r="A184" s="2"/>
      <c r="B184" s="2"/>
      <c r="C184" s="2"/>
      <c r="D184" s="2"/>
      <c r="E184" s="2"/>
      <c r="F184" s="2"/>
      <c r="G184" s="2"/>
      <c r="H184" s="2"/>
      <c r="I184" s="2"/>
      <c r="J184" s="641"/>
      <c r="K184" s="641"/>
      <c r="L184" s="641"/>
      <c r="M184" s="641"/>
      <c r="N184" s="641"/>
      <c r="O184" s="641"/>
      <c r="P184" s="641"/>
      <c r="Q184" s="2"/>
      <c r="R184" s="373"/>
      <c r="S184" s="373"/>
      <c r="T184" s="373"/>
      <c r="U184" s="373"/>
      <c r="V184" s="373"/>
      <c r="W184" s="373"/>
      <c r="X184" s="374"/>
      <c r="Y184" s="373"/>
      <c r="Z184" s="374"/>
      <c r="AA184" s="373"/>
      <c r="AB184" s="374"/>
      <c r="AC184" s="373"/>
      <c r="AD184" s="374"/>
      <c r="AE184" s="375"/>
    </row>
    <row r="185" spans="1:31" s="376" customFormat="1" ht="29.25" customHeight="1" x14ac:dyDescent="0.25">
      <c r="A185" s="2"/>
      <c r="B185" s="2"/>
      <c r="C185" s="2"/>
      <c r="D185" s="2"/>
      <c r="E185" s="2"/>
      <c r="F185" s="2"/>
      <c r="G185" s="2"/>
      <c r="H185" s="2"/>
      <c r="I185" s="2"/>
      <c r="J185" s="641"/>
      <c r="K185" s="641"/>
      <c r="L185" s="641"/>
      <c r="M185" s="641"/>
      <c r="N185" s="641"/>
      <c r="O185" s="641"/>
      <c r="P185" s="641"/>
      <c r="Q185" s="2"/>
      <c r="R185" s="373"/>
      <c r="S185" s="373"/>
      <c r="T185" s="373"/>
      <c r="U185" s="373"/>
      <c r="V185" s="373"/>
      <c r="W185" s="373"/>
      <c r="X185" s="374"/>
      <c r="Y185" s="373"/>
      <c r="Z185" s="374"/>
      <c r="AA185" s="373"/>
      <c r="AB185" s="374"/>
      <c r="AC185" s="373"/>
      <c r="AD185" s="374"/>
      <c r="AE185" s="375"/>
    </row>
    <row r="186" spans="1:31" s="376" customFormat="1" ht="29.25" customHeight="1" x14ac:dyDescent="0.25">
      <c r="A186" s="2"/>
      <c r="B186" s="2"/>
      <c r="C186" s="2"/>
      <c r="D186" s="2"/>
      <c r="E186" s="2"/>
      <c r="F186" s="2"/>
      <c r="G186" s="2"/>
      <c r="H186" s="2"/>
      <c r="I186" s="2"/>
      <c r="J186" s="641"/>
      <c r="K186" s="641"/>
      <c r="L186" s="641"/>
      <c r="M186" s="641"/>
      <c r="N186" s="641"/>
      <c r="O186" s="641"/>
      <c r="P186" s="641"/>
      <c r="Q186" s="2"/>
      <c r="R186" s="373"/>
      <c r="S186" s="373"/>
      <c r="T186" s="373"/>
      <c r="U186" s="373"/>
      <c r="V186" s="373"/>
      <c r="W186" s="373"/>
      <c r="X186" s="374"/>
      <c r="Y186" s="373"/>
      <c r="Z186" s="374"/>
      <c r="AA186" s="373"/>
      <c r="AB186" s="374"/>
      <c r="AC186" s="373"/>
      <c r="AD186" s="374"/>
      <c r="AE186" s="375"/>
    </row>
    <row r="187" spans="1:31" s="376" customFormat="1" ht="29.25" customHeight="1" x14ac:dyDescent="0.25">
      <c r="A187" s="2"/>
      <c r="B187" s="2"/>
      <c r="C187" s="2"/>
      <c r="D187" s="2"/>
      <c r="E187" s="2"/>
      <c r="F187" s="2"/>
      <c r="G187" s="2"/>
      <c r="H187" s="2"/>
      <c r="I187" s="2"/>
      <c r="J187" s="641"/>
      <c r="K187" s="641"/>
      <c r="L187" s="641"/>
      <c r="M187" s="641"/>
      <c r="N187" s="641"/>
      <c r="O187" s="641"/>
      <c r="P187" s="641"/>
      <c r="Q187" s="2"/>
      <c r="R187" s="373"/>
      <c r="S187" s="373"/>
      <c r="T187" s="373"/>
      <c r="U187" s="373"/>
      <c r="V187" s="373"/>
      <c r="W187" s="373"/>
      <c r="X187" s="374"/>
      <c r="Y187" s="373"/>
      <c r="Z187" s="374"/>
      <c r="AA187" s="373"/>
      <c r="AB187" s="374"/>
      <c r="AC187" s="373"/>
      <c r="AD187" s="374"/>
      <c r="AE187" s="375"/>
    </row>
    <row r="188" spans="1:31" s="376" customFormat="1" ht="29.25" customHeight="1" x14ac:dyDescent="0.25">
      <c r="A188" s="2"/>
      <c r="B188" s="2"/>
      <c r="C188" s="2"/>
      <c r="D188" s="2"/>
      <c r="E188" s="2"/>
      <c r="F188" s="2"/>
      <c r="G188" s="2"/>
      <c r="H188" s="2"/>
      <c r="I188" s="2"/>
      <c r="J188" s="641"/>
      <c r="K188" s="641"/>
      <c r="L188" s="641"/>
      <c r="M188" s="641"/>
      <c r="N188" s="641"/>
      <c r="O188" s="641"/>
      <c r="P188" s="641"/>
      <c r="Q188" s="2"/>
      <c r="R188" s="373"/>
      <c r="S188" s="373"/>
      <c r="T188" s="373"/>
      <c r="U188" s="373"/>
      <c r="V188" s="373"/>
      <c r="W188" s="373"/>
      <c r="X188" s="374"/>
      <c r="Y188" s="373"/>
      <c r="Z188" s="374"/>
      <c r="AA188" s="373"/>
      <c r="AB188" s="374"/>
      <c r="AC188" s="373"/>
      <c r="AD188" s="374"/>
      <c r="AE188" s="375"/>
    </row>
    <row r="189" spans="1:31" s="376" customFormat="1" ht="29.25" customHeight="1" x14ac:dyDescent="0.25">
      <c r="A189" s="2"/>
      <c r="B189" s="2"/>
      <c r="C189" s="2"/>
      <c r="D189" s="2"/>
      <c r="E189" s="2"/>
      <c r="F189" s="2"/>
      <c r="G189" s="2"/>
      <c r="H189" s="2"/>
      <c r="I189" s="2"/>
      <c r="J189" s="641"/>
      <c r="K189" s="641"/>
      <c r="L189" s="641"/>
      <c r="M189" s="641"/>
      <c r="N189" s="641"/>
      <c r="O189" s="641"/>
      <c r="P189" s="641"/>
      <c r="Q189" s="2"/>
      <c r="R189" s="373"/>
      <c r="S189" s="373"/>
      <c r="T189" s="373"/>
      <c r="U189" s="373"/>
      <c r="V189" s="373"/>
      <c r="W189" s="373"/>
      <c r="X189" s="374"/>
      <c r="Y189" s="373"/>
      <c r="Z189" s="374"/>
      <c r="AA189" s="373"/>
      <c r="AB189" s="374"/>
      <c r="AC189" s="373"/>
      <c r="AD189" s="374"/>
      <c r="AE189" s="375"/>
    </row>
    <row r="190" spans="1:31" s="376" customFormat="1" ht="29.25" customHeight="1" x14ac:dyDescent="0.25">
      <c r="A190" s="2"/>
      <c r="B190" s="2"/>
      <c r="C190" s="2"/>
      <c r="D190" s="2"/>
      <c r="E190" s="2"/>
      <c r="F190" s="2"/>
      <c r="G190" s="2"/>
      <c r="H190" s="2"/>
      <c r="I190" s="2"/>
      <c r="J190" s="641"/>
      <c r="K190" s="641"/>
      <c r="L190" s="641"/>
      <c r="M190" s="641"/>
      <c r="N190" s="641"/>
      <c r="O190" s="641"/>
      <c r="P190" s="641"/>
      <c r="Q190" s="2"/>
      <c r="R190" s="373"/>
      <c r="S190" s="373"/>
      <c r="T190" s="373"/>
      <c r="U190" s="373"/>
      <c r="V190" s="373"/>
      <c r="W190" s="373"/>
      <c r="X190" s="374"/>
      <c r="Y190" s="373"/>
      <c r="Z190" s="374"/>
      <c r="AA190" s="373"/>
      <c r="AB190" s="374"/>
      <c r="AC190" s="373"/>
      <c r="AD190" s="374"/>
      <c r="AE190" s="375"/>
    </row>
    <row r="191" spans="1:31" s="376" customFormat="1" ht="29.25" customHeight="1" x14ac:dyDescent="0.25">
      <c r="A191" s="2"/>
      <c r="B191" s="2"/>
      <c r="C191" s="2"/>
      <c r="D191" s="2"/>
      <c r="E191" s="2"/>
      <c r="F191" s="2"/>
      <c r="G191" s="2"/>
      <c r="H191" s="2"/>
      <c r="I191" s="2"/>
      <c r="J191" s="641"/>
      <c r="K191" s="641"/>
      <c r="L191" s="641"/>
      <c r="M191" s="641"/>
      <c r="N191" s="641"/>
      <c r="O191" s="641"/>
      <c r="P191" s="641"/>
      <c r="Q191" s="2"/>
      <c r="R191" s="373"/>
      <c r="S191" s="373"/>
      <c r="T191" s="373"/>
      <c r="U191" s="373"/>
      <c r="V191" s="373"/>
      <c r="W191" s="373"/>
      <c r="X191" s="374"/>
      <c r="Y191" s="373"/>
      <c r="Z191" s="374"/>
      <c r="AA191" s="373"/>
      <c r="AB191" s="374"/>
      <c r="AC191" s="373"/>
      <c r="AD191" s="374"/>
      <c r="AE191" s="375"/>
    </row>
    <row r="192" spans="1:31" s="376" customFormat="1" ht="29.25" customHeight="1" x14ac:dyDescent="0.25">
      <c r="A192" s="2"/>
      <c r="B192" s="2"/>
      <c r="C192" s="2"/>
      <c r="D192" s="2"/>
      <c r="E192" s="2"/>
      <c r="F192" s="2"/>
      <c r="G192" s="2"/>
      <c r="H192" s="2"/>
      <c r="I192" s="2"/>
      <c r="J192" s="641"/>
      <c r="K192" s="641"/>
      <c r="L192" s="641"/>
      <c r="M192" s="641"/>
      <c r="N192" s="641"/>
      <c r="O192" s="641"/>
      <c r="P192" s="641"/>
      <c r="Q192" s="2"/>
      <c r="R192" s="373"/>
      <c r="S192" s="373"/>
      <c r="T192" s="373"/>
      <c r="U192" s="373"/>
      <c r="V192" s="373"/>
      <c r="W192" s="373"/>
      <c r="X192" s="374"/>
      <c r="Y192" s="373"/>
      <c r="Z192" s="374"/>
      <c r="AA192" s="373"/>
      <c r="AB192" s="374"/>
      <c r="AC192" s="373"/>
      <c r="AD192" s="374"/>
      <c r="AE192" s="375"/>
    </row>
    <row r="193" spans="1:31" s="376" customFormat="1" ht="29.25" customHeight="1" x14ac:dyDescent="0.25">
      <c r="A193" s="2"/>
      <c r="B193" s="2"/>
      <c r="C193" s="2"/>
      <c r="D193" s="2"/>
      <c r="E193" s="2"/>
      <c r="F193" s="2"/>
      <c r="G193" s="2"/>
      <c r="H193" s="2"/>
      <c r="I193" s="2"/>
      <c r="J193" s="641"/>
      <c r="K193" s="641"/>
      <c r="L193" s="641"/>
      <c r="M193" s="641"/>
      <c r="N193" s="641"/>
      <c r="O193" s="641"/>
      <c r="P193" s="641"/>
      <c r="Q193" s="2"/>
      <c r="R193" s="373"/>
      <c r="S193" s="373"/>
      <c r="T193" s="373"/>
      <c r="U193" s="373"/>
      <c r="V193" s="373"/>
      <c r="W193" s="373"/>
      <c r="X193" s="374"/>
      <c r="Y193" s="373"/>
      <c r="Z193" s="374"/>
      <c r="AA193" s="373"/>
      <c r="AB193" s="374"/>
      <c r="AC193" s="373"/>
      <c r="AD193" s="374"/>
      <c r="AE193" s="375"/>
    </row>
    <row r="194" spans="1:31" s="376" customFormat="1" ht="29.25" customHeight="1" x14ac:dyDescent="0.25">
      <c r="A194" s="2"/>
      <c r="B194" s="2"/>
      <c r="C194" s="2"/>
      <c r="D194" s="2"/>
      <c r="E194" s="2"/>
      <c r="F194" s="2"/>
      <c r="G194" s="2"/>
      <c r="H194" s="2"/>
      <c r="I194" s="2"/>
      <c r="J194" s="641"/>
      <c r="K194" s="641"/>
      <c r="L194" s="641"/>
      <c r="M194" s="641"/>
      <c r="N194" s="641"/>
      <c r="O194" s="641"/>
      <c r="P194" s="641"/>
      <c r="Q194" s="2"/>
      <c r="R194" s="373"/>
      <c r="S194" s="373"/>
      <c r="T194" s="373"/>
      <c r="U194" s="373"/>
      <c r="V194" s="373"/>
      <c r="W194" s="373"/>
      <c r="X194" s="374"/>
      <c r="Y194" s="373"/>
      <c r="Z194" s="374"/>
      <c r="AA194" s="373"/>
      <c r="AB194" s="374"/>
      <c r="AC194" s="373"/>
      <c r="AD194" s="374"/>
      <c r="AE194" s="375"/>
    </row>
    <row r="195" spans="1:31" s="376" customFormat="1" ht="29.25" customHeight="1" x14ac:dyDescent="0.25">
      <c r="A195" s="2"/>
      <c r="B195" s="2"/>
      <c r="C195" s="2"/>
      <c r="D195" s="2"/>
      <c r="E195" s="2"/>
      <c r="F195" s="2"/>
      <c r="G195" s="2"/>
      <c r="H195" s="2"/>
      <c r="I195" s="2"/>
      <c r="J195" s="641"/>
      <c r="K195" s="641"/>
      <c r="L195" s="641"/>
      <c r="M195" s="641"/>
      <c r="N195" s="641"/>
      <c r="O195" s="641"/>
      <c r="P195" s="641"/>
      <c r="Q195" s="2"/>
      <c r="R195" s="373"/>
      <c r="S195" s="373"/>
      <c r="T195" s="373"/>
      <c r="U195" s="373"/>
      <c r="V195" s="373"/>
      <c r="W195" s="373"/>
      <c r="X195" s="374"/>
      <c r="Y195" s="373"/>
      <c r="Z195" s="374"/>
      <c r="AA195" s="373"/>
      <c r="AB195" s="374"/>
      <c r="AC195" s="373"/>
      <c r="AD195" s="374"/>
      <c r="AE195" s="375"/>
    </row>
    <row r="196" spans="1:31" s="376" customFormat="1" ht="29.25" customHeight="1" x14ac:dyDescent="0.25">
      <c r="A196" s="2"/>
      <c r="B196" s="2"/>
      <c r="C196" s="2"/>
      <c r="D196" s="2"/>
      <c r="E196" s="2"/>
      <c r="F196" s="2"/>
      <c r="G196" s="2"/>
      <c r="H196" s="2"/>
      <c r="I196" s="2"/>
      <c r="J196" s="641"/>
      <c r="K196" s="641"/>
      <c r="L196" s="641"/>
      <c r="M196" s="641"/>
      <c r="N196" s="641"/>
      <c r="O196" s="641"/>
      <c r="P196" s="641"/>
      <c r="Q196" s="2"/>
      <c r="R196" s="373"/>
      <c r="S196" s="373"/>
      <c r="T196" s="373"/>
      <c r="U196" s="373"/>
      <c r="V196" s="373"/>
      <c r="W196" s="373"/>
      <c r="X196" s="374"/>
      <c r="Y196" s="373"/>
      <c r="Z196" s="374"/>
      <c r="AA196" s="373"/>
      <c r="AB196" s="374"/>
      <c r="AC196" s="373"/>
      <c r="AD196" s="374"/>
      <c r="AE196" s="375"/>
    </row>
    <row r="197" spans="1:31" s="376" customFormat="1" ht="29.25" customHeight="1" x14ac:dyDescent="0.25">
      <c r="A197" s="2"/>
      <c r="B197" s="2"/>
      <c r="C197" s="2"/>
      <c r="D197" s="2"/>
      <c r="E197" s="2"/>
      <c r="F197" s="2"/>
      <c r="G197" s="2"/>
      <c r="H197" s="2"/>
      <c r="I197" s="2"/>
      <c r="J197" s="641"/>
      <c r="K197" s="641"/>
      <c r="L197" s="641"/>
      <c r="M197" s="641"/>
      <c r="N197" s="641"/>
      <c r="O197" s="641"/>
      <c r="P197" s="641"/>
      <c r="Q197" s="2"/>
      <c r="R197" s="373"/>
      <c r="S197" s="373"/>
      <c r="T197" s="373"/>
      <c r="U197" s="373"/>
      <c r="V197" s="373"/>
      <c r="W197" s="373"/>
      <c r="X197" s="374"/>
      <c r="Y197" s="373"/>
      <c r="Z197" s="374"/>
      <c r="AA197" s="373"/>
      <c r="AB197" s="374"/>
      <c r="AC197" s="373"/>
      <c r="AD197" s="374"/>
      <c r="AE197" s="375"/>
    </row>
    <row r="198" spans="1:31" s="376" customFormat="1" ht="29.25" customHeight="1" x14ac:dyDescent="0.25">
      <c r="A198" s="2"/>
      <c r="B198" s="2"/>
      <c r="C198" s="2"/>
      <c r="D198" s="2"/>
      <c r="E198" s="2"/>
      <c r="F198" s="2"/>
      <c r="G198" s="2"/>
      <c r="H198" s="2"/>
      <c r="I198" s="2"/>
      <c r="J198" s="641"/>
      <c r="K198" s="641"/>
      <c r="L198" s="641"/>
      <c r="M198" s="641"/>
      <c r="N198" s="641"/>
      <c r="O198" s="641"/>
      <c r="P198" s="641"/>
      <c r="Q198" s="2"/>
      <c r="R198" s="373"/>
      <c r="S198" s="373"/>
      <c r="T198" s="373"/>
      <c r="U198" s="373"/>
      <c r="V198" s="373"/>
      <c r="W198" s="373"/>
      <c r="X198" s="374"/>
      <c r="Y198" s="373"/>
      <c r="Z198" s="374"/>
      <c r="AA198" s="373"/>
      <c r="AB198" s="374"/>
      <c r="AC198" s="373"/>
      <c r="AD198" s="374"/>
      <c r="AE198" s="375"/>
    </row>
    <row r="199" spans="1:31" s="376" customFormat="1" ht="29.25" customHeight="1" x14ac:dyDescent="0.25">
      <c r="A199" s="2"/>
      <c r="B199" s="2"/>
      <c r="C199" s="2"/>
      <c r="D199" s="2"/>
      <c r="E199" s="2"/>
      <c r="F199" s="2"/>
      <c r="G199" s="2"/>
      <c r="H199" s="2"/>
      <c r="I199" s="2"/>
      <c r="J199" s="641"/>
      <c r="K199" s="641"/>
      <c r="L199" s="641"/>
      <c r="M199" s="641"/>
      <c r="N199" s="641"/>
      <c r="O199" s="641"/>
      <c r="P199" s="641"/>
      <c r="Q199" s="2"/>
      <c r="R199" s="373"/>
      <c r="S199" s="373"/>
      <c r="T199" s="373"/>
      <c r="U199" s="373"/>
      <c r="V199" s="373"/>
      <c r="W199" s="373"/>
      <c r="X199" s="374"/>
      <c r="Y199" s="373"/>
      <c r="Z199" s="374"/>
      <c r="AA199" s="373"/>
      <c r="AB199" s="374"/>
      <c r="AC199" s="373"/>
      <c r="AD199" s="374"/>
      <c r="AE199" s="375"/>
    </row>
    <row r="200" spans="1:31" s="376" customFormat="1" ht="29.25" customHeight="1" x14ac:dyDescent="0.25">
      <c r="A200" s="2"/>
      <c r="B200" s="2"/>
      <c r="C200" s="2"/>
      <c r="D200" s="2"/>
      <c r="E200" s="2"/>
      <c r="F200" s="2"/>
      <c r="G200" s="2"/>
      <c r="H200" s="2"/>
      <c r="I200" s="2"/>
      <c r="J200" s="641"/>
      <c r="K200" s="641"/>
      <c r="L200" s="641"/>
      <c r="M200" s="641"/>
      <c r="N200" s="641"/>
      <c r="O200" s="641"/>
      <c r="P200" s="641"/>
      <c r="Q200" s="2"/>
      <c r="R200" s="373"/>
      <c r="S200" s="373"/>
      <c r="T200" s="373"/>
      <c r="U200" s="373"/>
      <c r="V200" s="373"/>
      <c r="W200" s="373"/>
      <c r="X200" s="374"/>
      <c r="Y200" s="373"/>
      <c r="Z200" s="374"/>
      <c r="AA200" s="373"/>
      <c r="AB200" s="374"/>
      <c r="AC200" s="373"/>
      <c r="AD200" s="374"/>
      <c r="AE200" s="375"/>
    </row>
    <row r="201" spans="1:31" s="376" customFormat="1" ht="29.25" customHeight="1" x14ac:dyDescent="0.25">
      <c r="A201" s="2"/>
      <c r="B201" s="2"/>
      <c r="C201" s="2"/>
      <c r="D201" s="2"/>
      <c r="E201" s="2"/>
      <c r="F201" s="2"/>
      <c r="G201" s="2"/>
      <c r="H201" s="2"/>
      <c r="I201" s="2"/>
      <c r="J201" s="641"/>
      <c r="K201" s="641"/>
      <c r="L201" s="641"/>
      <c r="M201" s="641"/>
      <c r="N201" s="641"/>
      <c r="O201" s="641"/>
      <c r="P201" s="641"/>
      <c r="Q201" s="2"/>
      <c r="R201" s="373"/>
      <c r="S201" s="373"/>
      <c r="T201" s="373"/>
      <c r="U201" s="373"/>
      <c r="V201" s="373"/>
      <c r="W201" s="373"/>
      <c r="X201" s="374"/>
      <c r="Y201" s="373"/>
      <c r="Z201" s="374"/>
      <c r="AA201" s="373"/>
      <c r="AB201" s="374"/>
      <c r="AC201" s="373"/>
      <c r="AD201" s="374"/>
      <c r="AE201" s="375"/>
    </row>
    <row r="202" spans="1:31" s="376" customFormat="1" ht="29.25" customHeight="1" x14ac:dyDescent="0.25">
      <c r="A202" s="2"/>
      <c r="B202" s="2"/>
      <c r="C202" s="2"/>
      <c r="D202" s="2"/>
      <c r="E202" s="2"/>
      <c r="F202" s="2"/>
      <c r="G202" s="2"/>
      <c r="H202" s="2"/>
      <c r="I202" s="2"/>
      <c r="J202" s="641"/>
      <c r="K202" s="641"/>
      <c r="L202" s="641"/>
      <c r="M202" s="641"/>
      <c r="N202" s="641"/>
      <c r="O202" s="641"/>
      <c r="P202" s="641"/>
      <c r="Q202" s="2"/>
      <c r="R202" s="373"/>
      <c r="S202" s="373"/>
      <c r="T202" s="373"/>
      <c r="U202" s="373"/>
      <c r="V202" s="373"/>
      <c r="W202" s="373"/>
      <c r="X202" s="374"/>
      <c r="Y202" s="373"/>
      <c r="Z202" s="374"/>
      <c r="AA202" s="373"/>
      <c r="AB202" s="374"/>
      <c r="AC202" s="373"/>
      <c r="AD202" s="374"/>
      <c r="AE202" s="375"/>
    </row>
    <row r="203" spans="1:31" s="376" customFormat="1" ht="29.25" customHeight="1" x14ac:dyDescent="0.25">
      <c r="A203" s="2"/>
      <c r="B203" s="2"/>
      <c r="C203" s="2"/>
      <c r="D203" s="2"/>
      <c r="E203" s="2"/>
      <c r="F203" s="2"/>
      <c r="G203" s="2"/>
      <c r="H203" s="2"/>
      <c r="I203" s="2"/>
      <c r="J203" s="641"/>
      <c r="K203" s="641"/>
      <c r="L203" s="641"/>
      <c r="M203" s="641"/>
      <c r="N203" s="641"/>
      <c r="O203" s="641"/>
      <c r="P203" s="641"/>
      <c r="Q203" s="2"/>
      <c r="R203" s="373"/>
      <c r="S203" s="373"/>
      <c r="T203" s="373"/>
      <c r="U203" s="373"/>
      <c r="V203" s="373"/>
      <c r="W203" s="373"/>
      <c r="X203" s="374"/>
      <c r="Y203" s="373"/>
      <c r="Z203" s="374"/>
      <c r="AA203" s="373"/>
      <c r="AB203" s="374"/>
      <c r="AC203" s="373"/>
      <c r="AD203" s="374"/>
      <c r="AE203" s="375"/>
    </row>
    <row r="204" spans="1:31" s="376" customFormat="1" ht="29.25" customHeight="1" x14ac:dyDescent="0.25">
      <c r="A204" s="2"/>
      <c r="B204" s="2"/>
      <c r="C204" s="2"/>
      <c r="D204" s="2"/>
      <c r="E204" s="2"/>
      <c r="F204" s="2"/>
      <c r="G204" s="2"/>
      <c r="H204" s="2"/>
      <c r="I204" s="2"/>
      <c r="J204" s="641"/>
      <c r="K204" s="641"/>
      <c r="L204" s="641"/>
      <c r="M204" s="641"/>
      <c r="N204" s="641"/>
      <c r="O204" s="641"/>
      <c r="P204" s="641"/>
      <c r="Q204" s="2"/>
      <c r="R204" s="373"/>
      <c r="S204" s="373"/>
      <c r="T204" s="373"/>
      <c r="U204" s="373"/>
      <c r="V204" s="373"/>
      <c r="W204" s="373"/>
      <c r="X204" s="374"/>
      <c r="Y204" s="373"/>
      <c r="Z204" s="374"/>
      <c r="AA204" s="373"/>
      <c r="AB204" s="374"/>
      <c r="AC204" s="373"/>
      <c r="AD204" s="374"/>
      <c r="AE204" s="375"/>
    </row>
    <row r="205" spans="1:31" s="376" customFormat="1" ht="29.25" customHeight="1" x14ac:dyDescent="0.25">
      <c r="A205" s="2"/>
      <c r="B205" s="2"/>
      <c r="C205" s="2"/>
      <c r="D205" s="2"/>
      <c r="E205" s="2"/>
      <c r="F205" s="2"/>
      <c r="G205" s="2"/>
      <c r="H205" s="2"/>
      <c r="I205" s="2"/>
      <c r="J205" s="641"/>
      <c r="K205" s="641"/>
      <c r="L205" s="641"/>
      <c r="M205" s="641"/>
      <c r="N205" s="641"/>
      <c r="O205" s="641"/>
      <c r="P205" s="641"/>
      <c r="Q205" s="2"/>
      <c r="R205" s="373"/>
      <c r="S205" s="373"/>
      <c r="T205" s="373"/>
      <c r="U205" s="373"/>
      <c r="V205" s="373"/>
      <c r="W205" s="373"/>
      <c r="X205" s="374"/>
      <c r="Y205" s="373"/>
      <c r="Z205" s="374"/>
      <c r="AA205" s="373"/>
      <c r="AB205" s="374"/>
      <c r="AC205" s="373"/>
      <c r="AD205" s="374"/>
      <c r="AE205" s="375"/>
    </row>
    <row r="206" spans="1:31" s="376" customFormat="1" ht="29.25" customHeight="1" x14ac:dyDescent="0.25">
      <c r="A206" s="2"/>
      <c r="B206" s="2"/>
      <c r="C206" s="2"/>
      <c r="D206" s="2"/>
      <c r="E206" s="2"/>
      <c r="F206" s="2"/>
      <c r="G206" s="2"/>
      <c r="H206" s="2"/>
      <c r="I206" s="2"/>
      <c r="J206" s="641"/>
      <c r="K206" s="641"/>
      <c r="L206" s="641"/>
      <c r="M206" s="641"/>
      <c r="N206" s="641"/>
      <c r="O206" s="641"/>
      <c r="P206" s="641"/>
      <c r="Q206" s="2"/>
      <c r="R206" s="373"/>
      <c r="S206" s="373"/>
      <c r="T206" s="373"/>
      <c r="U206" s="373"/>
      <c r="V206" s="373"/>
      <c r="W206" s="373"/>
      <c r="X206" s="374"/>
      <c r="Y206" s="373"/>
      <c r="Z206" s="374"/>
      <c r="AA206" s="373"/>
      <c r="AB206" s="374"/>
      <c r="AC206" s="373"/>
      <c r="AD206" s="374"/>
      <c r="AE206" s="375"/>
    </row>
    <row r="207" spans="1:31" s="376" customFormat="1" ht="29.25" customHeight="1" x14ac:dyDescent="0.25">
      <c r="A207" s="2"/>
      <c r="B207" s="2"/>
      <c r="C207" s="2"/>
      <c r="D207" s="2"/>
      <c r="E207" s="2"/>
      <c r="F207" s="2"/>
      <c r="G207" s="2"/>
      <c r="H207" s="2"/>
      <c r="I207" s="2"/>
      <c r="J207" s="641"/>
      <c r="K207" s="641"/>
      <c r="L207" s="641"/>
      <c r="M207" s="641"/>
      <c r="N207" s="641"/>
      <c r="O207" s="641"/>
      <c r="P207" s="641"/>
      <c r="Q207" s="2"/>
      <c r="R207" s="373"/>
      <c r="S207" s="373"/>
      <c r="T207" s="373"/>
      <c r="U207" s="373"/>
      <c r="V207" s="373"/>
      <c r="W207" s="373"/>
      <c r="X207" s="374"/>
      <c r="Y207" s="373"/>
      <c r="Z207" s="374"/>
      <c r="AA207" s="373"/>
      <c r="AB207" s="374"/>
      <c r="AC207" s="373"/>
      <c r="AD207" s="374"/>
      <c r="AE207" s="375"/>
    </row>
    <row r="208" spans="1:31" s="376" customFormat="1" ht="29.25" customHeight="1" x14ac:dyDescent="0.25">
      <c r="A208" s="2"/>
      <c r="B208" s="2"/>
      <c r="C208" s="2"/>
      <c r="D208" s="2"/>
      <c r="E208" s="2"/>
      <c r="F208" s="2"/>
      <c r="G208" s="2"/>
      <c r="H208" s="2"/>
      <c r="I208" s="2"/>
      <c r="J208" s="641"/>
      <c r="K208" s="641"/>
      <c r="L208" s="641"/>
      <c r="M208" s="641"/>
      <c r="N208" s="641"/>
      <c r="O208" s="641"/>
      <c r="P208" s="641"/>
      <c r="Q208" s="2"/>
      <c r="R208" s="373"/>
      <c r="S208" s="373"/>
      <c r="T208" s="373"/>
      <c r="U208" s="373"/>
      <c r="V208" s="373"/>
      <c r="W208" s="373"/>
      <c r="X208" s="374"/>
      <c r="Y208" s="373"/>
      <c r="Z208" s="374"/>
      <c r="AA208" s="373"/>
      <c r="AB208" s="374"/>
      <c r="AC208" s="373"/>
      <c r="AD208" s="374"/>
      <c r="AE208" s="375"/>
    </row>
    <row r="209" spans="1:31" s="376" customFormat="1" ht="29.25" customHeight="1" x14ac:dyDescent="0.25">
      <c r="A209" s="2"/>
      <c r="B209" s="2"/>
      <c r="C209" s="2"/>
      <c r="D209" s="2"/>
      <c r="E209" s="2"/>
      <c r="F209" s="2"/>
      <c r="G209" s="2"/>
      <c r="H209" s="2"/>
      <c r="I209" s="2"/>
      <c r="J209" s="641"/>
      <c r="K209" s="641"/>
      <c r="L209" s="641"/>
      <c r="M209" s="641"/>
      <c r="N209" s="641"/>
      <c r="O209" s="641"/>
      <c r="P209" s="641"/>
      <c r="Q209" s="2"/>
      <c r="R209" s="373"/>
      <c r="S209" s="373"/>
      <c r="T209" s="373"/>
      <c r="U209" s="373"/>
      <c r="V209" s="373"/>
      <c r="W209" s="373"/>
      <c r="X209" s="374"/>
      <c r="Y209" s="373"/>
      <c r="Z209" s="374"/>
      <c r="AA209" s="373"/>
      <c r="AB209" s="374"/>
      <c r="AC209" s="373"/>
      <c r="AD209" s="374"/>
      <c r="AE209" s="375"/>
    </row>
    <row r="210" spans="1:31" s="376" customFormat="1" ht="29.25" customHeight="1" x14ac:dyDescent="0.25">
      <c r="A210" s="2"/>
      <c r="B210" s="2"/>
      <c r="C210" s="2"/>
      <c r="D210" s="2"/>
      <c r="E210" s="2"/>
      <c r="F210" s="2"/>
      <c r="G210" s="2"/>
      <c r="H210" s="2"/>
      <c r="I210" s="2"/>
      <c r="J210" s="641"/>
      <c r="K210" s="641"/>
      <c r="L210" s="641"/>
      <c r="M210" s="641"/>
      <c r="N210" s="641"/>
      <c r="O210" s="641"/>
      <c r="P210" s="641"/>
      <c r="Q210" s="2"/>
      <c r="R210" s="373"/>
      <c r="S210" s="373"/>
      <c r="T210" s="373"/>
      <c r="U210" s="373"/>
      <c r="V210" s="373"/>
      <c r="W210" s="373"/>
      <c r="X210" s="374"/>
      <c r="Y210" s="373"/>
      <c r="Z210" s="374"/>
      <c r="AA210" s="373"/>
      <c r="AB210" s="374"/>
      <c r="AC210" s="373"/>
      <c r="AD210" s="374"/>
      <c r="AE210" s="375"/>
    </row>
    <row r="211" spans="1:31" s="376" customFormat="1" ht="29.25" customHeight="1" x14ac:dyDescent="0.25">
      <c r="A211" s="2"/>
      <c r="B211" s="2"/>
      <c r="C211" s="2"/>
      <c r="D211" s="2"/>
      <c r="E211" s="2"/>
      <c r="F211" s="2"/>
      <c r="G211" s="2"/>
      <c r="H211" s="2"/>
      <c r="I211" s="2"/>
      <c r="J211" s="641"/>
      <c r="K211" s="641"/>
      <c r="L211" s="641"/>
      <c r="M211" s="641"/>
      <c r="N211" s="641"/>
      <c r="O211" s="641"/>
      <c r="P211" s="641"/>
      <c r="Q211" s="2"/>
      <c r="R211" s="373"/>
      <c r="S211" s="373"/>
      <c r="T211" s="373"/>
      <c r="U211" s="373"/>
      <c r="V211" s="373"/>
      <c r="W211" s="373"/>
      <c r="X211" s="374"/>
      <c r="Y211" s="373"/>
      <c r="Z211" s="374"/>
      <c r="AA211" s="373"/>
      <c r="AB211" s="374"/>
      <c r="AC211" s="373"/>
      <c r="AD211" s="374"/>
      <c r="AE211" s="375"/>
    </row>
    <row r="212" spans="1:31" s="376" customFormat="1" ht="29.25" customHeight="1" x14ac:dyDescent="0.25">
      <c r="A212" s="2"/>
      <c r="B212" s="2"/>
      <c r="C212" s="2"/>
      <c r="D212" s="2"/>
      <c r="E212" s="2"/>
      <c r="F212" s="2"/>
      <c r="G212" s="2"/>
      <c r="H212" s="2"/>
      <c r="I212" s="2"/>
      <c r="J212" s="641"/>
      <c r="K212" s="641"/>
      <c r="L212" s="641"/>
      <c r="M212" s="641"/>
      <c r="N212" s="641"/>
      <c r="O212" s="641"/>
      <c r="P212" s="641"/>
      <c r="Q212" s="2"/>
      <c r="R212" s="373"/>
      <c r="S212" s="373"/>
      <c r="T212" s="373"/>
      <c r="U212" s="373"/>
      <c r="V212" s="373"/>
      <c r="W212" s="373"/>
      <c r="X212" s="374"/>
      <c r="Y212" s="373"/>
      <c r="Z212" s="374"/>
      <c r="AA212" s="373"/>
      <c r="AB212" s="374"/>
      <c r="AC212" s="373"/>
      <c r="AD212" s="374"/>
      <c r="AE212" s="375"/>
    </row>
    <row r="213" spans="1:31" s="376" customFormat="1" ht="29.25" customHeight="1" x14ac:dyDescent="0.25">
      <c r="A213" s="2"/>
      <c r="B213" s="2"/>
      <c r="C213" s="2"/>
      <c r="D213" s="2"/>
      <c r="E213" s="2"/>
      <c r="F213" s="2"/>
      <c r="G213" s="2"/>
      <c r="H213" s="2"/>
      <c r="I213" s="2"/>
      <c r="J213" s="641"/>
      <c r="K213" s="641"/>
      <c r="L213" s="641"/>
      <c r="M213" s="641"/>
      <c r="N213" s="641"/>
      <c r="O213" s="641"/>
      <c r="P213" s="641"/>
      <c r="Q213" s="2"/>
      <c r="R213" s="373"/>
      <c r="S213" s="373"/>
      <c r="T213" s="373"/>
      <c r="U213" s="373"/>
      <c r="V213" s="373"/>
      <c r="W213" s="373"/>
      <c r="X213" s="374"/>
      <c r="Y213" s="373"/>
      <c r="Z213" s="374"/>
      <c r="AA213" s="373"/>
      <c r="AB213" s="374"/>
      <c r="AC213" s="373"/>
      <c r="AD213" s="374"/>
      <c r="AE213" s="375"/>
    </row>
    <row r="214" spans="1:31" s="376" customFormat="1" ht="29.25" customHeight="1" x14ac:dyDescent="0.25">
      <c r="A214" s="2"/>
      <c r="B214" s="2"/>
      <c r="C214" s="2"/>
      <c r="D214" s="2"/>
      <c r="E214" s="2"/>
      <c r="F214" s="2"/>
      <c r="G214" s="2"/>
      <c r="H214" s="2"/>
      <c r="I214" s="2"/>
      <c r="J214" s="641"/>
      <c r="K214" s="641"/>
      <c r="L214" s="641"/>
      <c r="M214" s="641"/>
      <c r="N214" s="641"/>
      <c r="O214" s="641"/>
      <c r="P214" s="641"/>
      <c r="Q214" s="2"/>
      <c r="R214" s="373"/>
      <c r="S214" s="373"/>
      <c r="T214" s="373"/>
      <c r="U214" s="373"/>
      <c r="V214" s="373"/>
      <c r="W214" s="373"/>
      <c r="X214" s="374"/>
      <c r="Y214" s="373"/>
      <c r="Z214" s="374"/>
      <c r="AA214" s="373"/>
      <c r="AB214" s="374"/>
      <c r="AC214" s="373"/>
      <c r="AD214" s="374"/>
      <c r="AE214" s="375"/>
    </row>
    <row r="215" spans="1:31" s="376" customFormat="1" ht="29.25" customHeight="1" x14ac:dyDescent="0.25">
      <c r="A215" s="2"/>
      <c r="B215" s="2"/>
      <c r="C215" s="2"/>
      <c r="D215" s="2"/>
      <c r="E215" s="2"/>
      <c r="F215" s="2"/>
      <c r="G215" s="2"/>
      <c r="H215" s="2"/>
      <c r="I215" s="2"/>
      <c r="J215" s="641"/>
      <c r="K215" s="641"/>
      <c r="L215" s="641"/>
      <c r="M215" s="641"/>
      <c r="N215" s="641"/>
      <c r="O215" s="641"/>
      <c r="P215" s="641"/>
      <c r="Q215" s="2"/>
      <c r="R215" s="373"/>
      <c r="S215" s="373"/>
      <c r="T215" s="373"/>
      <c r="U215" s="373"/>
      <c r="V215" s="373"/>
      <c r="W215" s="373"/>
      <c r="X215" s="374"/>
      <c r="Y215" s="373"/>
      <c r="Z215" s="374"/>
      <c r="AA215" s="373"/>
      <c r="AB215" s="374"/>
      <c r="AC215" s="373"/>
      <c r="AD215" s="374"/>
      <c r="AE215" s="375"/>
    </row>
    <row r="216" spans="1:31" s="376" customFormat="1" ht="29.25" customHeight="1" x14ac:dyDescent="0.25">
      <c r="A216" s="2"/>
      <c r="B216" s="2"/>
      <c r="C216" s="2"/>
      <c r="D216" s="2"/>
      <c r="E216" s="2"/>
      <c r="F216" s="2"/>
      <c r="G216" s="2"/>
      <c r="H216" s="2"/>
      <c r="I216" s="2"/>
      <c r="J216" s="641"/>
      <c r="K216" s="641"/>
      <c r="L216" s="641"/>
      <c r="M216" s="641"/>
      <c r="N216" s="641"/>
      <c r="O216" s="641"/>
      <c r="P216" s="641"/>
      <c r="Q216" s="2"/>
      <c r="R216" s="373"/>
      <c r="S216" s="373"/>
      <c r="T216" s="373"/>
      <c r="U216" s="373"/>
      <c r="V216" s="373"/>
      <c r="W216" s="373"/>
      <c r="X216" s="374"/>
      <c r="Y216" s="373"/>
      <c r="Z216" s="374"/>
      <c r="AA216" s="373"/>
      <c r="AB216" s="374"/>
      <c r="AC216" s="373"/>
      <c r="AD216" s="374"/>
      <c r="AE216" s="375"/>
    </row>
    <row r="217" spans="1:31" s="376" customFormat="1" ht="29.25" customHeight="1" x14ac:dyDescent="0.25">
      <c r="A217" s="2"/>
      <c r="B217" s="2"/>
      <c r="C217" s="2"/>
      <c r="D217" s="2"/>
      <c r="E217" s="2"/>
      <c r="F217" s="2"/>
      <c r="G217" s="2"/>
      <c r="H217" s="2"/>
      <c r="I217" s="2"/>
      <c r="J217" s="641"/>
      <c r="K217" s="641"/>
      <c r="L217" s="641"/>
      <c r="M217" s="641"/>
      <c r="N217" s="641"/>
      <c r="O217" s="641"/>
      <c r="P217" s="641"/>
      <c r="Q217" s="2"/>
      <c r="R217" s="373"/>
      <c r="S217" s="373"/>
      <c r="T217" s="373"/>
      <c r="U217" s="373"/>
      <c r="V217" s="373"/>
      <c r="W217" s="373"/>
      <c r="X217" s="374"/>
      <c r="Y217" s="373"/>
      <c r="Z217" s="374"/>
      <c r="AA217" s="373"/>
      <c r="AB217" s="374"/>
      <c r="AC217" s="373"/>
      <c r="AD217" s="374"/>
      <c r="AE217" s="375"/>
    </row>
    <row r="218" spans="1:31" s="376" customFormat="1" ht="29.25" customHeight="1" x14ac:dyDescent="0.25">
      <c r="A218" s="2"/>
      <c r="B218" s="2"/>
      <c r="C218" s="2"/>
      <c r="D218" s="2"/>
      <c r="E218" s="2"/>
      <c r="F218" s="2"/>
      <c r="G218" s="2"/>
      <c r="H218" s="2"/>
      <c r="I218" s="2"/>
      <c r="J218" s="641"/>
      <c r="K218" s="641"/>
      <c r="L218" s="641"/>
      <c r="M218" s="641"/>
      <c r="N218" s="641"/>
      <c r="O218" s="641"/>
      <c r="P218" s="641"/>
      <c r="Q218" s="2"/>
      <c r="R218" s="373"/>
      <c r="S218" s="373"/>
      <c r="T218" s="373"/>
      <c r="U218" s="373"/>
      <c r="V218" s="373"/>
      <c r="W218" s="373"/>
      <c r="X218" s="374"/>
      <c r="Y218" s="373"/>
      <c r="Z218" s="374"/>
      <c r="AA218" s="373"/>
      <c r="AB218" s="374"/>
      <c r="AC218" s="373"/>
      <c r="AD218" s="374"/>
      <c r="AE218" s="375"/>
    </row>
    <row r="219" spans="1:31" s="376" customFormat="1" ht="29.25" customHeight="1" x14ac:dyDescent="0.25">
      <c r="A219" s="2"/>
      <c r="B219" s="2"/>
      <c r="C219" s="2"/>
      <c r="D219" s="2"/>
      <c r="E219" s="2"/>
      <c r="F219" s="2"/>
      <c r="G219" s="2"/>
      <c r="H219" s="2"/>
      <c r="I219" s="2"/>
      <c r="J219" s="641"/>
      <c r="K219" s="641"/>
      <c r="L219" s="641"/>
      <c r="M219" s="641"/>
      <c r="N219" s="641"/>
      <c r="O219" s="641"/>
      <c r="P219" s="641"/>
      <c r="Q219" s="2"/>
      <c r="R219" s="373"/>
      <c r="S219" s="373"/>
      <c r="T219" s="373"/>
      <c r="U219" s="373"/>
      <c r="V219" s="373"/>
      <c r="W219" s="373"/>
      <c r="X219" s="374"/>
      <c r="Y219" s="373"/>
      <c r="Z219" s="374"/>
      <c r="AA219" s="373"/>
      <c r="AB219" s="374"/>
      <c r="AC219" s="373"/>
      <c r="AD219" s="374"/>
      <c r="AE219" s="375"/>
    </row>
    <row r="220" spans="1:31" s="376" customFormat="1" ht="29.25" customHeight="1" x14ac:dyDescent="0.25">
      <c r="A220" s="2"/>
      <c r="B220" s="2"/>
      <c r="C220" s="2"/>
      <c r="D220" s="2"/>
      <c r="E220" s="2"/>
      <c r="F220" s="2"/>
      <c r="G220" s="2"/>
      <c r="H220" s="2"/>
      <c r="I220" s="2"/>
      <c r="J220" s="641"/>
      <c r="K220" s="641"/>
      <c r="L220" s="641"/>
      <c r="M220" s="641"/>
      <c r="N220" s="641"/>
      <c r="O220" s="641"/>
      <c r="P220" s="641"/>
      <c r="Q220" s="2"/>
      <c r="R220" s="373"/>
      <c r="S220" s="373"/>
      <c r="T220" s="373"/>
      <c r="U220" s="373"/>
      <c r="V220" s="373"/>
      <c r="W220" s="373"/>
      <c r="X220" s="374"/>
      <c r="Y220" s="373"/>
      <c r="Z220" s="374"/>
      <c r="AA220" s="373"/>
      <c r="AB220" s="374"/>
      <c r="AC220" s="373"/>
      <c r="AD220" s="374"/>
      <c r="AE220" s="375"/>
    </row>
    <row r="221" spans="1:31" s="376" customFormat="1" ht="29.25" customHeight="1" x14ac:dyDescent="0.25">
      <c r="A221" s="2"/>
      <c r="B221" s="2"/>
      <c r="C221" s="2"/>
      <c r="D221" s="2"/>
      <c r="E221" s="2"/>
      <c r="F221" s="2"/>
      <c r="G221" s="2"/>
      <c r="H221" s="2"/>
      <c r="I221" s="2"/>
      <c r="J221" s="641"/>
      <c r="K221" s="641"/>
      <c r="L221" s="641"/>
      <c r="M221" s="641"/>
      <c r="N221" s="641"/>
      <c r="O221" s="641"/>
      <c r="P221" s="641"/>
      <c r="Q221" s="2"/>
      <c r="R221" s="373"/>
      <c r="S221" s="373"/>
      <c r="T221" s="373"/>
      <c r="U221" s="373"/>
      <c r="V221" s="373"/>
      <c r="W221" s="373"/>
      <c r="X221" s="374"/>
      <c r="Y221" s="373"/>
      <c r="Z221" s="374"/>
      <c r="AA221" s="373"/>
      <c r="AB221" s="374"/>
      <c r="AC221" s="373"/>
      <c r="AD221" s="374"/>
      <c r="AE221" s="375"/>
    </row>
    <row r="222" spans="1:31" s="376" customFormat="1" ht="29.25" customHeight="1" x14ac:dyDescent="0.25">
      <c r="A222" s="2"/>
      <c r="B222" s="2"/>
      <c r="C222" s="2"/>
      <c r="D222" s="2"/>
      <c r="E222" s="2"/>
      <c r="F222" s="2"/>
      <c r="G222" s="2"/>
      <c r="H222" s="2"/>
      <c r="I222" s="2"/>
      <c r="J222" s="641"/>
      <c r="K222" s="641"/>
      <c r="L222" s="641"/>
      <c r="M222" s="641"/>
      <c r="N222" s="641"/>
      <c r="O222" s="641"/>
      <c r="P222" s="641"/>
      <c r="Q222" s="2"/>
      <c r="R222" s="373"/>
      <c r="S222" s="373"/>
      <c r="T222" s="373"/>
      <c r="U222" s="373"/>
      <c r="V222" s="373"/>
      <c r="W222" s="373"/>
      <c r="X222" s="374"/>
      <c r="Y222" s="373"/>
      <c r="Z222" s="374"/>
      <c r="AA222" s="373"/>
      <c r="AB222" s="374"/>
      <c r="AC222" s="373"/>
      <c r="AD222" s="374"/>
      <c r="AE222" s="375"/>
    </row>
    <row r="223" spans="1:31" s="376" customFormat="1" ht="29.25" customHeight="1" x14ac:dyDescent="0.25">
      <c r="A223" s="2"/>
      <c r="B223" s="2"/>
      <c r="C223" s="2"/>
      <c r="D223" s="2"/>
      <c r="E223" s="2"/>
      <c r="F223" s="2"/>
      <c r="G223" s="2"/>
      <c r="H223" s="2"/>
      <c r="I223" s="2"/>
      <c r="J223" s="641"/>
      <c r="K223" s="641"/>
      <c r="L223" s="641"/>
      <c r="M223" s="641"/>
      <c r="N223" s="641"/>
      <c r="O223" s="641"/>
      <c r="P223" s="641"/>
      <c r="Q223" s="2"/>
      <c r="R223" s="373"/>
      <c r="S223" s="373"/>
      <c r="T223" s="373"/>
      <c r="U223" s="373"/>
      <c r="V223" s="373"/>
      <c r="W223" s="373"/>
      <c r="X223" s="374"/>
      <c r="Y223" s="373"/>
      <c r="Z223" s="374"/>
      <c r="AA223" s="373"/>
      <c r="AB223" s="374"/>
      <c r="AC223" s="373"/>
      <c r="AD223" s="374"/>
      <c r="AE223" s="375"/>
    </row>
    <row r="224" spans="1:31" s="376" customFormat="1" ht="29.25" customHeight="1" x14ac:dyDescent="0.25">
      <c r="A224" s="2"/>
      <c r="B224" s="2"/>
      <c r="C224" s="2"/>
      <c r="D224" s="2"/>
      <c r="E224" s="2"/>
      <c r="F224" s="2"/>
      <c r="G224" s="2"/>
      <c r="H224" s="2"/>
      <c r="I224" s="2"/>
      <c r="J224" s="641"/>
      <c r="K224" s="641"/>
      <c r="L224" s="641"/>
      <c r="M224" s="641"/>
      <c r="N224" s="641"/>
      <c r="O224" s="641"/>
      <c r="P224" s="641"/>
      <c r="Q224" s="2"/>
      <c r="R224" s="373"/>
      <c r="S224" s="373"/>
      <c r="T224" s="373"/>
      <c r="U224" s="373"/>
      <c r="V224" s="373"/>
      <c r="W224" s="373"/>
      <c r="X224" s="374"/>
      <c r="Y224" s="373"/>
      <c r="Z224" s="374"/>
      <c r="AA224" s="373"/>
      <c r="AB224" s="374"/>
      <c r="AC224" s="373"/>
      <c r="AD224" s="374"/>
      <c r="AE224" s="375"/>
    </row>
    <row r="225" spans="1:31" s="376" customFormat="1" ht="29.25" customHeight="1" x14ac:dyDescent="0.25">
      <c r="A225" s="2"/>
      <c r="B225" s="2"/>
      <c r="C225" s="2"/>
      <c r="D225" s="2"/>
      <c r="E225" s="2"/>
      <c r="F225" s="2"/>
      <c r="G225" s="2"/>
      <c r="H225" s="2"/>
      <c r="I225" s="2"/>
      <c r="J225" s="641"/>
      <c r="K225" s="641"/>
      <c r="L225" s="641"/>
      <c r="M225" s="641"/>
      <c r="N225" s="641"/>
      <c r="O225" s="641"/>
      <c r="P225" s="641"/>
      <c r="Q225" s="2"/>
      <c r="R225" s="373"/>
      <c r="S225" s="373"/>
      <c r="T225" s="373"/>
      <c r="U225" s="373"/>
      <c r="V225" s="373"/>
      <c r="W225" s="373"/>
      <c r="X225" s="374"/>
      <c r="Y225" s="373"/>
      <c r="Z225" s="374"/>
      <c r="AA225" s="373"/>
      <c r="AB225" s="374"/>
      <c r="AC225" s="373"/>
      <c r="AD225" s="374"/>
      <c r="AE225" s="375"/>
    </row>
    <row r="226" spans="1:31" s="376" customFormat="1" ht="29.25" customHeight="1" x14ac:dyDescent="0.25">
      <c r="A226" s="2"/>
      <c r="B226" s="2"/>
      <c r="C226" s="2"/>
      <c r="D226" s="2"/>
      <c r="E226" s="2"/>
      <c r="F226" s="2"/>
      <c r="G226" s="2"/>
      <c r="H226" s="2"/>
      <c r="I226" s="2"/>
      <c r="J226" s="641"/>
      <c r="K226" s="641"/>
      <c r="L226" s="641"/>
      <c r="M226" s="641"/>
      <c r="N226" s="641"/>
      <c r="O226" s="641"/>
      <c r="P226" s="641"/>
      <c r="Q226" s="2"/>
      <c r="R226" s="373"/>
      <c r="S226" s="373"/>
      <c r="T226" s="373"/>
      <c r="U226" s="373"/>
      <c r="V226" s="373"/>
      <c r="W226" s="373"/>
      <c r="X226" s="374"/>
      <c r="Y226" s="373"/>
      <c r="Z226" s="374"/>
      <c r="AA226" s="373"/>
      <c r="AB226" s="374"/>
      <c r="AC226" s="373"/>
      <c r="AD226" s="374"/>
      <c r="AE226" s="375"/>
    </row>
    <row r="227" spans="1:31" s="376" customFormat="1" ht="29.25" customHeight="1" x14ac:dyDescent="0.25">
      <c r="A227" s="2"/>
      <c r="B227" s="2"/>
      <c r="C227" s="2"/>
      <c r="D227" s="2"/>
      <c r="E227" s="2"/>
      <c r="F227" s="2"/>
      <c r="G227" s="2"/>
      <c r="H227" s="2"/>
      <c r="I227" s="2"/>
      <c r="J227" s="641"/>
      <c r="K227" s="641"/>
      <c r="L227" s="641"/>
      <c r="M227" s="641"/>
      <c r="N227" s="641"/>
      <c r="O227" s="641"/>
      <c r="P227" s="641"/>
      <c r="Q227" s="2"/>
      <c r="R227" s="373"/>
      <c r="S227" s="373"/>
      <c r="T227" s="373"/>
      <c r="U227" s="373"/>
      <c r="V227" s="373"/>
      <c r="W227" s="373"/>
      <c r="X227" s="374"/>
      <c r="Y227" s="373"/>
      <c r="Z227" s="374"/>
      <c r="AA227" s="373"/>
      <c r="AB227" s="374"/>
      <c r="AC227" s="373"/>
      <c r="AD227" s="374"/>
      <c r="AE227" s="375"/>
    </row>
    <row r="228" spans="1:31" s="376" customFormat="1" ht="29.25" customHeight="1" x14ac:dyDescent="0.25">
      <c r="A228" s="2"/>
      <c r="B228" s="2"/>
      <c r="C228" s="2"/>
      <c r="D228" s="2"/>
      <c r="E228" s="2"/>
      <c r="F228" s="2"/>
      <c r="G228" s="2"/>
      <c r="H228" s="2"/>
      <c r="I228" s="2"/>
      <c r="J228" s="641"/>
      <c r="K228" s="641"/>
      <c r="L228" s="641"/>
      <c r="M228" s="641"/>
      <c r="N228" s="641"/>
      <c r="O228" s="641"/>
      <c r="P228" s="641"/>
      <c r="Q228" s="2"/>
      <c r="R228" s="373"/>
      <c r="S228" s="373"/>
      <c r="T228" s="373"/>
      <c r="U228" s="373"/>
      <c r="V228" s="373"/>
      <c r="W228" s="373"/>
      <c r="X228" s="374"/>
      <c r="Y228" s="373"/>
      <c r="Z228" s="374"/>
      <c r="AA228" s="373"/>
      <c r="AB228" s="374"/>
      <c r="AC228" s="373"/>
      <c r="AD228" s="374"/>
      <c r="AE228" s="375"/>
    </row>
    <row r="229" spans="1:31" s="376" customFormat="1" ht="29.25" customHeight="1" x14ac:dyDescent="0.25">
      <c r="A229" s="2"/>
      <c r="B229" s="2"/>
      <c r="C229" s="2"/>
      <c r="D229" s="2"/>
      <c r="E229" s="2"/>
      <c r="F229" s="2"/>
      <c r="G229" s="2"/>
      <c r="H229" s="2"/>
      <c r="I229" s="2"/>
      <c r="J229" s="641"/>
      <c r="K229" s="641"/>
      <c r="L229" s="641"/>
      <c r="M229" s="641"/>
      <c r="N229" s="641"/>
      <c r="O229" s="641"/>
      <c r="P229" s="641"/>
      <c r="Q229" s="2"/>
      <c r="R229" s="373"/>
      <c r="S229" s="373"/>
      <c r="T229" s="373"/>
      <c r="U229" s="373"/>
      <c r="V229" s="373"/>
      <c r="W229" s="373"/>
      <c r="X229" s="374"/>
      <c r="Y229" s="373"/>
      <c r="Z229" s="374"/>
      <c r="AA229" s="373"/>
      <c r="AB229" s="374"/>
      <c r="AC229" s="373"/>
      <c r="AD229" s="374"/>
      <c r="AE229" s="375"/>
    </row>
    <row r="230" spans="1:31" s="376" customFormat="1" ht="29.25" customHeight="1" x14ac:dyDescent="0.25">
      <c r="A230" s="2"/>
      <c r="B230" s="2"/>
      <c r="C230" s="2"/>
      <c r="D230" s="2"/>
      <c r="E230" s="2"/>
      <c r="F230" s="2"/>
      <c r="G230" s="2"/>
      <c r="H230" s="2"/>
      <c r="I230" s="2"/>
      <c r="J230" s="641"/>
      <c r="K230" s="641"/>
      <c r="L230" s="641"/>
      <c r="M230" s="641"/>
      <c r="N230" s="641"/>
      <c r="O230" s="641"/>
      <c r="P230" s="641"/>
      <c r="Q230" s="2"/>
      <c r="R230" s="373"/>
      <c r="S230" s="373"/>
      <c r="T230" s="373"/>
      <c r="U230" s="373"/>
      <c r="V230" s="373"/>
      <c r="W230" s="373"/>
      <c r="X230" s="374"/>
      <c r="Y230" s="373"/>
      <c r="Z230" s="374"/>
      <c r="AA230" s="373"/>
      <c r="AB230" s="374"/>
      <c r="AC230" s="373"/>
      <c r="AD230" s="374"/>
      <c r="AE230" s="375"/>
    </row>
    <row r="231" spans="1:31" s="376" customFormat="1" ht="29.25" customHeight="1" x14ac:dyDescent="0.25">
      <c r="A231" s="2"/>
      <c r="B231" s="2"/>
      <c r="C231" s="2"/>
      <c r="D231" s="2"/>
      <c r="E231" s="2"/>
      <c r="F231" s="2"/>
      <c r="G231" s="2"/>
      <c r="H231" s="2"/>
      <c r="I231" s="2"/>
      <c r="J231" s="641"/>
      <c r="K231" s="641"/>
      <c r="L231" s="641"/>
      <c r="M231" s="641"/>
      <c r="N231" s="641"/>
      <c r="O231" s="641"/>
      <c r="P231" s="641"/>
      <c r="Q231" s="2"/>
      <c r="R231" s="373"/>
      <c r="S231" s="373"/>
      <c r="T231" s="373"/>
      <c r="U231" s="373"/>
      <c r="V231" s="373"/>
      <c r="W231" s="373"/>
      <c r="X231" s="374"/>
      <c r="Y231" s="373"/>
      <c r="Z231" s="374"/>
      <c r="AA231" s="373"/>
      <c r="AB231" s="374"/>
      <c r="AC231" s="373"/>
      <c r="AD231" s="374"/>
      <c r="AE231" s="375"/>
    </row>
    <row r="232" spans="1:31" s="376" customFormat="1" ht="29.25" customHeight="1" x14ac:dyDescent="0.25">
      <c r="A232" s="2"/>
      <c r="B232" s="2"/>
      <c r="C232" s="2"/>
      <c r="D232" s="2"/>
      <c r="E232" s="2"/>
      <c r="F232" s="2"/>
      <c r="G232" s="2"/>
      <c r="H232" s="2"/>
      <c r="I232" s="2"/>
      <c r="J232" s="641"/>
      <c r="K232" s="641"/>
      <c r="L232" s="641"/>
      <c r="M232" s="641"/>
      <c r="N232" s="641"/>
      <c r="O232" s="641"/>
      <c r="P232" s="641"/>
      <c r="Q232" s="2"/>
      <c r="R232" s="373"/>
      <c r="S232" s="373"/>
      <c r="T232" s="373"/>
      <c r="U232" s="373"/>
      <c r="V232" s="373"/>
      <c r="W232" s="373"/>
      <c r="X232" s="374"/>
      <c r="Y232" s="373"/>
      <c r="Z232" s="374"/>
      <c r="AA232" s="373"/>
      <c r="AB232" s="374"/>
      <c r="AC232" s="373"/>
      <c r="AD232" s="374"/>
      <c r="AE232" s="375"/>
    </row>
    <row r="233" spans="1:31" s="376" customFormat="1" ht="29.25" customHeight="1" x14ac:dyDescent="0.25">
      <c r="A233" s="2"/>
      <c r="B233" s="2"/>
      <c r="C233" s="2"/>
      <c r="D233" s="2"/>
      <c r="E233" s="2"/>
      <c r="F233" s="2"/>
      <c r="G233" s="2"/>
      <c r="H233" s="2"/>
      <c r="I233" s="2"/>
      <c r="J233" s="641"/>
      <c r="K233" s="641"/>
      <c r="L233" s="641"/>
      <c r="M233" s="641"/>
      <c r="N233" s="641"/>
      <c r="O233" s="641"/>
      <c r="P233" s="641"/>
      <c r="Q233" s="2"/>
      <c r="R233" s="373"/>
      <c r="S233" s="373"/>
      <c r="T233" s="373"/>
      <c r="U233" s="373"/>
      <c r="V233" s="373"/>
      <c r="W233" s="373"/>
      <c r="X233" s="374"/>
      <c r="Y233" s="373"/>
      <c r="Z233" s="374"/>
      <c r="AA233" s="373"/>
      <c r="AB233" s="374"/>
      <c r="AC233" s="373"/>
      <c r="AD233" s="374"/>
      <c r="AE233" s="375"/>
    </row>
    <row r="234" spans="1:31" s="376" customFormat="1" ht="29.25" customHeight="1" x14ac:dyDescent="0.25">
      <c r="A234" s="2"/>
      <c r="B234" s="2"/>
      <c r="C234" s="2"/>
      <c r="D234" s="2"/>
      <c r="E234" s="2"/>
      <c r="F234" s="2"/>
      <c r="G234" s="2"/>
      <c r="H234" s="2"/>
      <c r="I234" s="2"/>
      <c r="J234" s="641"/>
      <c r="K234" s="641"/>
      <c r="L234" s="641"/>
      <c r="M234" s="641"/>
      <c r="N234" s="641"/>
      <c r="O234" s="641"/>
      <c r="P234" s="641"/>
      <c r="Q234" s="2"/>
      <c r="R234" s="373"/>
      <c r="S234" s="373"/>
      <c r="T234" s="373"/>
      <c r="U234" s="373"/>
      <c r="V234" s="373"/>
      <c r="W234" s="373"/>
      <c r="X234" s="374"/>
      <c r="Y234" s="373"/>
      <c r="Z234" s="374"/>
      <c r="AA234" s="373"/>
      <c r="AB234" s="374"/>
      <c r="AC234" s="373"/>
      <c r="AD234" s="374"/>
      <c r="AE234" s="375"/>
    </row>
    <row r="235" spans="1:31" s="376" customFormat="1" ht="29.25" customHeight="1" x14ac:dyDescent="0.25">
      <c r="A235" s="2"/>
      <c r="B235" s="2"/>
      <c r="C235" s="2"/>
      <c r="D235" s="2"/>
      <c r="E235" s="2"/>
      <c r="F235" s="2"/>
      <c r="G235" s="2"/>
      <c r="H235" s="2"/>
      <c r="I235" s="2"/>
      <c r="J235" s="641"/>
      <c r="K235" s="641"/>
      <c r="L235" s="641"/>
      <c r="M235" s="641"/>
      <c r="N235" s="641"/>
      <c r="O235" s="641"/>
      <c r="P235" s="641"/>
      <c r="Q235" s="2"/>
      <c r="R235" s="373"/>
      <c r="S235" s="373"/>
      <c r="T235" s="373"/>
      <c r="U235" s="373"/>
      <c r="V235" s="373"/>
      <c r="W235" s="373"/>
      <c r="X235" s="374"/>
      <c r="Y235" s="373"/>
      <c r="Z235" s="374"/>
      <c r="AA235" s="373"/>
      <c r="AB235" s="374"/>
      <c r="AC235" s="373"/>
      <c r="AD235" s="374"/>
      <c r="AE235" s="375"/>
    </row>
    <row r="236" spans="1:31" s="376" customFormat="1" ht="29.25" customHeight="1" x14ac:dyDescent="0.25">
      <c r="A236" s="2"/>
      <c r="B236" s="2"/>
      <c r="C236" s="2"/>
      <c r="D236" s="2"/>
      <c r="E236" s="2"/>
      <c r="F236" s="2"/>
      <c r="G236" s="2"/>
      <c r="H236" s="2"/>
      <c r="I236" s="2"/>
      <c r="J236" s="641"/>
      <c r="K236" s="641"/>
      <c r="L236" s="641"/>
      <c r="M236" s="641"/>
      <c r="N236" s="641"/>
      <c r="O236" s="641"/>
      <c r="P236" s="641"/>
      <c r="Q236" s="2"/>
      <c r="R236" s="373"/>
      <c r="S236" s="373"/>
      <c r="T236" s="373"/>
      <c r="U236" s="373"/>
      <c r="V236" s="373"/>
      <c r="W236" s="373"/>
      <c r="X236" s="374"/>
      <c r="Y236" s="373"/>
      <c r="Z236" s="374"/>
      <c r="AA236" s="373"/>
      <c r="AB236" s="374"/>
      <c r="AC236" s="373"/>
      <c r="AD236" s="374"/>
      <c r="AE236" s="375"/>
    </row>
    <row r="237" spans="1:31" s="376" customFormat="1" ht="29.25" customHeight="1" x14ac:dyDescent="0.25">
      <c r="A237" s="2"/>
      <c r="B237" s="2"/>
      <c r="C237" s="2"/>
      <c r="D237" s="2"/>
      <c r="E237" s="2"/>
      <c r="F237" s="2"/>
      <c r="G237" s="2"/>
      <c r="H237" s="2"/>
      <c r="I237" s="2"/>
      <c r="J237" s="641"/>
      <c r="K237" s="641"/>
      <c r="L237" s="641"/>
      <c r="M237" s="641"/>
      <c r="N237" s="641"/>
      <c r="O237" s="641"/>
      <c r="P237" s="641"/>
      <c r="Q237" s="2"/>
      <c r="R237" s="373"/>
      <c r="S237" s="373"/>
      <c r="T237" s="373"/>
      <c r="U237" s="373"/>
      <c r="V237" s="373"/>
      <c r="W237" s="373"/>
      <c r="X237" s="374"/>
      <c r="Y237" s="373"/>
      <c r="Z237" s="374"/>
      <c r="AA237" s="373"/>
      <c r="AB237" s="374"/>
      <c r="AC237" s="373"/>
      <c r="AD237" s="374"/>
      <c r="AE237" s="375"/>
    </row>
    <row r="238" spans="1:31" s="376" customFormat="1" ht="29.25" customHeight="1" x14ac:dyDescent="0.25">
      <c r="A238" s="2"/>
      <c r="B238" s="2"/>
      <c r="C238" s="2"/>
      <c r="D238" s="2"/>
      <c r="E238" s="2"/>
      <c r="F238" s="2"/>
      <c r="G238" s="2"/>
      <c r="H238" s="2"/>
      <c r="I238" s="2"/>
      <c r="J238" s="641"/>
      <c r="K238" s="641"/>
      <c r="L238" s="641"/>
      <c r="M238" s="641"/>
      <c r="N238" s="641"/>
      <c r="O238" s="641"/>
      <c r="P238" s="641"/>
      <c r="Q238" s="2"/>
      <c r="R238" s="373"/>
      <c r="S238" s="373"/>
      <c r="T238" s="373"/>
      <c r="U238" s="373"/>
      <c r="V238" s="373"/>
      <c r="W238" s="373"/>
      <c r="X238" s="374"/>
      <c r="Y238" s="373"/>
      <c r="Z238" s="374"/>
      <c r="AA238" s="373"/>
      <c r="AB238" s="374"/>
      <c r="AC238" s="373"/>
      <c r="AD238" s="374"/>
      <c r="AE238" s="375"/>
    </row>
    <row r="239" spans="1:31" s="376" customFormat="1" ht="29.25" customHeight="1" x14ac:dyDescent="0.25">
      <c r="A239" s="2"/>
      <c r="B239" s="2"/>
      <c r="C239" s="2"/>
      <c r="D239" s="2"/>
      <c r="E239" s="2"/>
      <c r="F239" s="2"/>
      <c r="G239" s="2"/>
      <c r="H239" s="2"/>
      <c r="I239" s="2"/>
      <c r="J239" s="641"/>
      <c r="K239" s="641"/>
      <c r="L239" s="641"/>
      <c r="M239" s="641"/>
      <c r="N239" s="641"/>
      <c r="O239" s="641"/>
      <c r="P239" s="641"/>
      <c r="Q239" s="2"/>
      <c r="R239" s="373"/>
      <c r="S239" s="373"/>
      <c r="T239" s="373"/>
      <c r="U239" s="373"/>
      <c r="V239" s="373"/>
      <c r="W239" s="373"/>
      <c r="X239" s="374"/>
      <c r="Y239" s="373"/>
      <c r="Z239" s="374"/>
      <c r="AA239" s="373"/>
      <c r="AB239" s="374"/>
      <c r="AC239" s="373"/>
      <c r="AD239" s="374"/>
      <c r="AE239" s="375"/>
    </row>
    <row r="240" spans="1:31" s="376" customFormat="1" ht="29.25" customHeight="1" x14ac:dyDescent="0.25">
      <c r="A240" s="2"/>
      <c r="B240" s="2"/>
      <c r="C240" s="2"/>
      <c r="D240" s="2"/>
      <c r="E240" s="2"/>
      <c r="F240" s="2"/>
      <c r="G240" s="2"/>
      <c r="H240" s="2"/>
      <c r="I240" s="2"/>
      <c r="J240" s="641"/>
      <c r="K240" s="641"/>
      <c r="L240" s="641"/>
      <c r="M240" s="641"/>
      <c r="N240" s="641"/>
      <c r="O240" s="641"/>
      <c r="P240" s="641"/>
      <c r="Q240" s="2"/>
      <c r="R240" s="373"/>
      <c r="S240" s="373"/>
      <c r="T240" s="373"/>
      <c r="U240" s="373"/>
      <c r="V240" s="373"/>
      <c r="W240" s="373"/>
      <c r="X240" s="374"/>
      <c r="Y240" s="373"/>
      <c r="Z240" s="374"/>
      <c r="AA240" s="373"/>
      <c r="AB240" s="374"/>
      <c r="AC240" s="373"/>
      <c r="AD240" s="374"/>
      <c r="AE240" s="375"/>
    </row>
    <row r="241" spans="1:31" s="376" customFormat="1" ht="29.25" customHeight="1" x14ac:dyDescent="0.25">
      <c r="A241" s="2"/>
      <c r="B241" s="2"/>
      <c r="C241" s="2"/>
      <c r="D241" s="2"/>
      <c r="E241" s="2"/>
      <c r="F241" s="2"/>
      <c r="G241" s="2"/>
      <c r="H241" s="2"/>
      <c r="I241" s="2"/>
      <c r="J241" s="641"/>
      <c r="K241" s="641"/>
      <c r="L241" s="641"/>
      <c r="M241" s="641"/>
      <c r="N241" s="641"/>
      <c r="O241" s="641"/>
      <c r="P241" s="641"/>
      <c r="Q241" s="2"/>
      <c r="R241" s="373"/>
      <c r="S241" s="373"/>
      <c r="T241" s="373"/>
      <c r="U241" s="373"/>
      <c r="V241" s="373"/>
      <c r="W241" s="373"/>
      <c r="X241" s="374"/>
      <c r="Y241" s="373"/>
      <c r="Z241" s="374"/>
      <c r="AA241" s="373"/>
      <c r="AB241" s="374"/>
      <c r="AC241" s="373"/>
      <c r="AD241" s="374"/>
      <c r="AE241" s="375"/>
    </row>
    <row r="242" spans="1:31" s="376" customFormat="1" ht="29.25" customHeight="1" x14ac:dyDescent="0.25">
      <c r="A242" s="2"/>
      <c r="B242" s="2"/>
      <c r="C242" s="2"/>
      <c r="D242" s="2"/>
      <c r="E242" s="2"/>
      <c r="F242" s="2"/>
      <c r="G242" s="2"/>
      <c r="H242" s="2"/>
      <c r="I242" s="2"/>
      <c r="J242" s="641"/>
      <c r="K242" s="641"/>
      <c r="L242" s="641"/>
      <c r="M242" s="641"/>
      <c r="N242" s="641"/>
      <c r="O242" s="641"/>
      <c r="P242" s="641"/>
      <c r="Q242" s="2"/>
      <c r="R242" s="373"/>
      <c r="S242" s="373"/>
      <c r="T242" s="373"/>
      <c r="U242" s="373"/>
      <c r="V242" s="373"/>
      <c r="W242" s="373"/>
      <c r="X242" s="374"/>
      <c r="Y242" s="373"/>
      <c r="Z242" s="374"/>
      <c r="AA242" s="373"/>
      <c r="AB242" s="374"/>
      <c r="AC242" s="373"/>
      <c r="AD242" s="374"/>
      <c r="AE242" s="375"/>
    </row>
    <row r="243" spans="1:31" s="376" customFormat="1" ht="29.25" customHeight="1" x14ac:dyDescent="0.25">
      <c r="A243" s="2"/>
      <c r="B243" s="2"/>
      <c r="C243" s="2"/>
      <c r="D243" s="2"/>
      <c r="E243" s="2"/>
      <c r="F243" s="2"/>
      <c r="G243" s="2"/>
      <c r="H243" s="2"/>
      <c r="I243" s="2"/>
      <c r="J243" s="641"/>
      <c r="K243" s="641"/>
      <c r="L243" s="641"/>
      <c r="M243" s="641"/>
      <c r="N243" s="641"/>
      <c r="O243" s="641"/>
      <c r="P243" s="641"/>
      <c r="Q243" s="2"/>
      <c r="R243" s="373"/>
      <c r="S243" s="373"/>
      <c r="T243" s="373"/>
      <c r="U243" s="373"/>
      <c r="V243" s="373"/>
      <c r="W243" s="373"/>
      <c r="X243" s="374"/>
      <c r="Y243" s="373"/>
      <c r="Z243" s="374"/>
      <c r="AA243" s="373"/>
      <c r="AB243" s="374"/>
      <c r="AC243" s="373"/>
      <c r="AD243" s="374"/>
      <c r="AE243" s="375"/>
    </row>
    <row r="244" spans="1:31" s="376" customFormat="1" ht="29.25" customHeight="1" x14ac:dyDescent="0.25">
      <c r="A244" s="2"/>
      <c r="B244" s="2"/>
      <c r="C244" s="2"/>
      <c r="D244" s="2"/>
      <c r="E244" s="2"/>
      <c r="F244" s="2"/>
      <c r="G244" s="2"/>
      <c r="H244" s="2"/>
      <c r="I244" s="2"/>
      <c r="J244" s="641"/>
      <c r="K244" s="641"/>
      <c r="L244" s="641"/>
      <c r="M244" s="641"/>
      <c r="N244" s="641"/>
      <c r="O244" s="641"/>
      <c r="P244" s="641"/>
      <c r="Q244" s="2"/>
      <c r="R244" s="373"/>
      <c r="S244" s="373"/>
      <c r="T244" s="373"/>
      <c r="U244" s="373"/>
      <c r="V244" s="373"/>
      <c r="W244" s="373"/>
      <c r="X244" s="374"/>
      <c r="Y244" s="373"/>
      <c r="Z244" s="374"/>
      <c r="AA244" s="373"/>
      <c r="AB244" s="374"/>
      <c r="AC244" s="373"/>
      <c r="AD244" s="374"/>
      <c r="AE244" s="375"/>
    </row>
    <row r="245" spans="1:31" s="376" customFormat="1" ht="29.25" customHeight="1" x14ac:dyDescent="0.25">
      <c r="A245" s="2"/>
      <c r="B245" s="2"/>
      <c r="C245" s="2"/>
      <c r="D245" s="2"/>
      <c r="E245" s="2"/>
      <c r="F245" s="2"/>
      <c r="G245" s="2"/>
      <c r="H245" s="2"/>
      <c r="I245" s="2"/>
      <c r="J245" s="641"/>
      <c r="K245" s="641"/>
      <c r="L245" s="641"/>
      <c r="M245" s="641"/>
      <c r="N245" s="641"/>
      <c r="O245" s="641"/>
      <c r="P245" s="641"/>
      <c r="Q245" s="2"/>
      <c r="R245" s="373"/>
      <c r="S245" s="373"/>
      <c r="T245" s="373"/>
      <c r="U245" s="373"/>
      <c r="V245" s="373"/>
      <c r="W245" s="373"/>
      <c r="X245" s="374"/>
      <c r="Y245" s="373"/>
      <c r="Z245" s="374"/>
      <c r="AA245" s="373"/>
      <c r="AB245" s="374"/>
      <c r="AC245" s="373"/>
      <c r="AD245" s="374"/>
      <c r="AE245" s="375"/>
    </row>
    <row r="246" spans="1:31" s="376" customFormat="1" ht="29.25" customHeight="1" x14ac:dyDescent="0.25">
      <c r="A246" s="2"/>
      <c r="B246" s="2"/>
      <c r="C246" s="2"/>
      <c r="D246" s="2"/>
      <c r="E246" s="2"/>
      <c r="F246" s="2"/>
      <c r="G246" s="2"/>
      <c r="H246" s="2"/>
      <c r="I246" s="2"/>
      <c r="J246" s="641"/>
      <c r="K246" s="641"/>
      <c r="L246" s="641"/>
      <c r="M246" s="641"/>
      <c r="N246" s="641"/>
      <c r="O246" s="641"/>
      <c r="P246" s="641"/>
      <c r="Q246" s="2"/>
      <c r="R246" s="373"/>
      <c r="S246" s="373"/>
      <c r="T246" s="373"/>
      <c r="U246" s="373"/>
      <c r="V246" s="373"/>
      <c r="W246" s="373"/>
      <c r="X246" s="374"/>
      <c r="Y246" s="373"/>
      <c r="Z246" s="374"/>
      <c r="AA246" s="373"/>
      <c r="AB246" s="374"/>
      <c r="AC246" s="373"/>
      <c r="AD246" s="374"/>
      <c r="AE246" s="375"/>
    </row>
    <row r="247" spans="1:31" s="376" customFormat="1" ht="29.25" customHeight="1" x14ac:dyDescent="0.25">
      <c r="A247" s="2"/>
      <c r="B247" s="2"/>
      <c r="C247" s="2"/>
      <c r="D247" s="2"/>
      <c r="E247" s="2"/>
      <c r="F247" s="2"/>
      <c r="G247" s="2"/>
      <c r="H247" s="2"/>
      <c r="I247" s="2"/>
      <c r="J247" s="641"/>
      <c r="K247" s="641"/>
      <c r="L247" s="641"/>
      <c r="M247" s="641"/>
      <c r="N247" s="641"/>
      <c r="O247" s="641"/>
      <c r="P247" s="641"/>
      <c r="Q247" s="2"/>
      <c r="R247" s="373"/>
      <c r="S247" s="373"/>
      <c r="T247" s="373"/>
      <c r="U247" s="373"/>
      <c r="V247" s="373"/>
      <c r="W247" s="373"/>
      <c r="X247" s="374"/>
      <c r="Y247" s="373"/>
      <c r="Z247" s="374"/>
      <c r="AA247" s="373"/>
      <c r="AB247" s="374"/>
      <c r="AC247" s="373"/>
      <c r="AD247" s="374"/>
      <c r="AE247" s="375"/>
    </row>
    <row r="248" spans="1:31" s="376" customFormat="1" ht="29.25" customHeight="1" x14ac:dyDescent="0.25">
      <c r="A248" s="2"/>
      <c r="B248" s="2"/>
      <c r="C248" s="2"/>
      <c r="D248" s="2"/>
      <c r="E248" s="2"/>
      <c r="F248" s="2"/>
      <c r="G248" s="2"/>
      <c r="H248" s="2"/>
      <c r="I248" s="2"/>
      <c r="J248" s="641"/>
      <c r="K248" s="641"/>
      <c r="L248" s="641"/>
      <c r="M248" s="641"/>
      <c r="N248" s="641"/>
      <c r="O248" s="641"/>
      <c r="P248" s="641"/>
      <c r="Q248" s="2"/>
      <c r="R248" s="373"/>
      <c r="S248" s="373"/>
      <c r="T248" s="373"/>
      <c r="U248" s="373"/>
      <c r="V248" s="373"/>
      <c r="W248" s="373"/>
      <c r="X248" s="374"/>
      <c r="Y248" s="373"/>
      <c r="Z248" s="374"/>
      <c r="AA248" s="373"/>
      <c r="AB248" s="374"/>
      <c r="AC248" s="373"/>
      <c r="AD248" s="374"/>
      <c r="AE248" s="375"/>
    </row>
    <row r="249" spans="1:31" s="376" customFormat="1" ht="29.25" customHeight="1" x14ac:dyDescent="0.25">
      <c r="A249" s="2"/>
      <c r="B249" s="2"/>
      <c r="C249" s="2"/>
      <c r="D249" s="2"/>
      <c r="E249" s="2"/>
      <c r="F249" s="2"/>
      <c r="G249" s="2"/>
      <c r="H249" s="2"/>
      <c r="I249" s="2"/>
      <c r="J249" s="641"/>
      <c r="K249" s="641"/>
      <c r="L249" s="641"/>
      <c r="M249" s="641"/>
      <c r="N249" s="641"/>
      <c r="O249" s="641"/>
      <c r="P249" s="641"/>
      <c r="Q249" s="2"/>
      <c r="R249" s="373"/>
      <c r="S249" s="373"/>
      <c r="T249" s="373"/>
      <c r="U249" s="373"/>
      <c r="V249" s="373"/>
      <c r="W249" s="373"/>
      <c r="X249" s="374"/>
      <c r="Y249" s="373"/>
      <c r="Z249" s="374"/>
      <c r="AA249" s="373"/>
      <c r="AB249" s="374"/>
      <c r="AC249" s="373"/>
      <c r="AD249" s="374"/>
      <c r="AE249" s="375"/>
    </row>
    <row r="250" spans="1:31" s="376" customFormat="1" ht="29.25" customHeight="1" x14ac:dyDescent="0.25">
      <c r="A250" s="2"/>
      <c r="B250" s="2"/>
      <c r="C250" s="2"/>
      <c r="D250" s="2"/>
      <c r="E250" s="2"/>
      <c r="F250" s="2"/>
      <c r="G250" s="2"/>
      <c r="H250" s="2"/>
      <c r="I250" s="2"/>
      <c r="J250" s="641"/>
      <c r="K250" s="641"/>
      <c r="L250" s="641"/>
      <c r="M250" s="641"/>
      <c r="N250" s="641"/>
      <c r="O250" s="641"/>
      <c r="P250" s="641"/>
      <c r="Q250" s="2"/>
      <c r="R250" s="373"/>
      <c r="S250" s="373"/>
      <c r="T250" s="373"/>
      <c r="U250" s="373"/>
      <c r="V250" s="373"/>
      <c r="W250" s="373"/>
      <c r="X250" s="374"/>
      <c r="Y250" s="373"/>
      <c r="Z250" s="374"/>
      <c r="AA250" s="373"/>
      <c r="AB250" s="374"/>
      <c r="AC250" s="373"/>
      <c r="AD250" s="374"/>
      <c r="AE250" s="375"/>
    </row>
    <row r="251" spans="1:31" s="376" customFormat="1" ht="29.25" customHeight="1" x14ac:dyDescent="0.25">
      <c r="A251" s="2"/>
      <c r="B251" s="2"/>
      <c r="C251" s="2"/>
      <c r="D251" s="2"/>
      <c r="E251" s="2"/>
      <c r="F251" s="2"/>
      <c r="G251" s="2"/>
      <c r="H251" s="2"/>
      <c r="I251" s="2"/>
      <c r="J251" s="641"/>
      <c r="K251" s="641"/>
      <c r="L251" s="641"/>
      <c r="M251" s="641"/>
      <c r="N251" s="641"/>
      <c r="O251" s="641"/>
      <c r="P251" s="641"/>
      <c r="Q251" s="2"/>
      <c r="R251" s="373"/>
      <c r="S251" s="373"/>
      <c r="T251" s="373"/>
      <c r="U251" s="373"/>
      <c r="V251" s="373"/>
      <c r="W251" s="373"/>
      <c r="X251" s="374"/>
      <c r="Y251" s="373"/>
      <c r="Z251" s="374"/>
      <c r="AA251" s="373"/>
      <c r="AB251" s="374"/>
      <c r="AC251" s="373"/>
      <c r="AD251" s="374"/>
      <c r="AE251" s="375"/>
    </row>
    <row r="252" spans="1:31" s="376" customFormat="1" ht="29.25" customHeight="1" x14ac:dyDescent="0.25">
      <c r="A252" s="2"/>
      <c r="B252" s="2"/>
      <c r="C252" s="2"/>
      <c r="D252" s="2"/>
      <c r="E252" s="2"/>
      <c r="F252" s="2"/>
      <c r="G252" s="2"/>
      <c r="H252" s="2"/>
      <c r="I252" s="2"/>
      <c r="J252" s="641"/>
      <c r="K252" s="641"/>
      <c r="L252" s="641"/>
      <c r="M252" s="641"/>
      <c r="N252" s="641"/>
      <c r="O252" s="641"/>
      <c r="P252" s="641"/>
      <c r="Q252" s="2"/>
      <c r="R252" s="373"/>
      <c r="S252" s="373"/>
      <c r="T252" s="373"/>
      <c r="U252" s="373"/>
      <c r="V252" s="373"/>
      <c r="W252" s="373"/>
      <c r="X252" s="374"/>
      <c r="Y252" s="373"/>
      <c r="Z252" s="374"/>
      <c r="AA252" s="373"/>
      <c r="AB252" s="374"/>
      <c r="AC252" s="373"/>
      <c r="AD252" s="374"/>
      <c r="AE252" s="375"/>
    </row>
    <row r="253" spans="1:31" s="376" customFormat="1" ht="29.25" customHeight="1" x14ac:dyDescent="0.25">
      <c r="A253" s="2"/>
      <c r="B253" s="2"/>
      <c r="C253" s="2"/>
      <c r="D253" s="2"/>
      <c r="E253" s="2"/>
      <c r="F253" s="2"/>
      <c r="G253" s="2"/>
      <c r="H253" s="2"/>
      <c r="I253" s="2"/>
      <c r="J253" s="641"/>
      <c r="K253" s="641"/>
      <c r="L253" s="641"/>
      <c r="M253" s="641"/>
      <c r="N253" s="641"/>
      <c r="O253" s="641"/>
      <c r="P253" s="641"/>
      <c r="Q253" s="2"/>
      <c r="R253" s="373"/>
      <c r="S253" s="373"/>
      <c r="T253" s="373"/>
      <c r="U253" s="373"/>
      <c r="V253" s="373"/>
      <c r="W253" s="373"/>
      <c r="X253" s="374"/>
      <c r="Y253" s="373"/>
      <c r="Z253" s="374"/>
      <c r="AA253" s="373"/>
      <c r="AB253" s="374"/>
      <c r="AC253" s="373"/>
      <c r="AD253" s="374"/>
      <c r="AE253" s="375"/>
    </row>
    <row r="254" spans="1:31" s="376" customFormat="1" ht="29.25" customHeight="1" x14ac:dyDescent="0.25">
      <c r="A254" s="2"/>
      <c r="B254" s="2"/>
      <c r="C254" s="2"/>
      <c r="D254" s="2"/>
      <c r="E254" s="2"/>
      <c r="F254" s="2"/>
      <c r="G254" s="2"/>
      <c r="H254" s="2"/>
      <c r="I254" s="2"/>
      <c r="J254" s="641"/>
      <c r="K254" s="641"/>
      <c r="L254" s="641"/>
      <c r="M254" s="641"/>
      <c r="N254" s="641"/>
      <c r="O254" s="641"/>
      <c r="P254" s="641"/>
      <c r="Q254" s="2"/>
      <c r="R254" s="373"/>
      <c r="S254" s="373"/>
      <c r="T254" s="373"/>
      <c r="U254" s="373"/>
      <c r="V254" s="373"/>
      <c r="W254" s="373"/>
      <c r="X254" s="374"/>
      <c r="Y254" s="373"/>
      <c r="Z254" s="374"/>
      <c r="AA254" s="373"/>
      <c r="AB254" s="374"/>
      <c r="AC254" s="373"/>
      <c r="AD254" s="374"/>
      <c r="AE254" s="375"/>
    </row>
    <row r="255" spans="1:31" s="376" customFormat="1" ht="29.25" customHeight="1" x14ac:dyDescent="0.25">
      <c r="A255" s="2"/>
      <c r="B255" s="2"/>
      <c r="C255" s="2"/>
      <c r="D255" s="2"/>
      <c r="E255" s="2"/>
      <c r="F255" s="2"/>
      <c r="G255" s="2"/>
      <c r="H255" s="2"/>
      <c r="I255" s="2"/>
      <c r="J255" s="641"/>
      <c r="K255" s="641"/>
      <c r="L255" s="641"/>
      <c r="M255" s="641"/>
      <c r="N255" s="641"/>
      <c r="O255" s="641"/>
      <c r="P255" s="641"/>
      <c r="Q255" s="2"/>
      <c r="R255" s="373"/>
      <c r="S255" s="373"/>
      <c r="T255" s="373"/>
      <c r="U255" s="373"/>
      <c r="V255" s="373"/>
      <c r="W255" s="373"/>
      <c r="X255" s="374"/>
      <c r="Y255" s="373"/>
      <c r="Z255" s="374"/>
      <c r="AA255" s="373"/>
      <c r="AB255" s="374"/>
      <c r="AC255" s="373"/>
      <c r="AD255" s="374"/>
      <c r="AE255" s="375"/>
    </row>
    <row r="256" spans="1:31" s="376" customFormat="1" ht="29.25" customHeight="1" x14ac:dyDescent="0.25">
      <c r="A256" s="2"/>
      <c r="B256" s="2"/>
      <c r="C256" s="2"/>
      <c r="D256" s="2"/>
      <c r="E256" s="2"/>
      <c r="F256" s="2"/>
      <c r="G256" s="2"/>
      <c r="H256" s="2"/>
      <c r="I256" s="2"/>
      <c r="J256" s="641"/>
      <c r="K256" s="641"/>
      <c r="L256" s="641"/>
      <c r="M256" s="641"/>
      <c r="N256" s="641"/>
      <c r="O256" s="641"/>
      <c r="P256" s="641"/>
      <c r="Q256" s="2"/>
      <c r="R256" s="373"/>
      <c r="S256" s="373"/>
      <c r="T256" s="373"/>
      <c r="U256" s="373"/>
      <c r="V256" s="373"/>
      <c r="W256" s="373"/>
      <c r="X256" s="374"/>
      <c r="Y256" s="373"/>
      <c r="Z256" s="374"/>
      <c r="AA256" s="373"/>
      <c r="AB256" s="374"/>
      <c r="AC256" s="373"/>
      <c r="AD256" s="374"/>
      <c r="AE256" s="375"/>
    </row>
    <row r="257" spans="1:31" s="376" customFormat="1" ht="29.25" customHeight="1" x14ac:dyDescent="0.25">
      <c r="A257" s="2"/>
      <c r="B257" s="2"/>
      <c r="C257" s="2"/>
      <c r="D257" s="2"/>
      <c r="E257" s="2"/>
      <c r="F257" s="2"/>
      <c r="G257" s="2"/>
      <c r="H257" s="2"/>
      <c r="I257" s="2"/>
      <c r="J257" s="641"/>
      <c r="K257" s="641"/>
      <c r="L257" s="641"/>
      <c r="M257" s="641"/>
      <c r="N257" s="641"/>
      <c r="O257" s="641"/>
      <c r="P257" s="641"/>
      <c r="Q257" s="2"/>
      <c r="R257" s="373"/>
      <c r="S257" s="373"/>
      <c r="T257" s="373"/>
      <c r="U257" s="373"/>
      <c r="V257" s="373"/>
      <c r="W257" s="373"/>
      <c r="X257" s="374"/>
      <c r="Y257" s="373"/>
      <c r="Z257" s="374"/>
      <c r="AA257" s="373"/>
      <c r="AB257" s="374"/>
      <c r="AC257" s="373"/>
      <c r="AD257" s="374"/>
      <c r="AE257" s="375"/>
    </row>
    <row r="258" spans="1:31" s="376" customFormat="1" ht="29.25" customHeight="1" x14ac:dyDescent="0.25">
      <c r="A258" s="2"/>
      <c r="B258" s="2"/>
      <c r="C258" s="2"/>
      <c r="D258" s="2"/>
      <c r="E258" s="2"/>
      <c r="F258" s="2"/>
      <c r="G258" s="2"/>
      <c r="H258" s="2"/>
      <c r="I258" s="2"/>
      <c r="J258" s="641"/>
      <c r="K258" s="641"/>
      <c r="L258" s="641"/>
      <c r="M258" s="641"/>
      <c r="N258" s="641"/>
      <c r="O258" s="641"/>
      <c r="P258" s="641"/>
      <c r="Q258" s="2"/>
      <c r="R258" s="373"/>
      <c r="S258" s="373"/>
      <c r="T258" s="373"/>
      <c r="U258" s="373"/>
      <c r="V258" s="373"/>
      <c r="W258" s="373"/>
      <c r="X258" s="374"/>
      <c r="Y258" s="373"/>
      <c r="Z258" s="374"/>
      <c r="AA258" s="373"/>
      <c r="AB258" s="374"/>
      <c r="AC258" s="373"/>
      <c r="AD258" s="374"/>
      <c r="AE258" s="375"/>
    </row>
    <row r="259" spans="1:31" s="376" customFormat="1" ht="29.25" customHeight="1" x14ac:dyDescent="0.25">
      <c r="A259" s="2"/>
      <c r="B259" s="2"/>
      <c r="C259" s="2"/>
      <c r="D259" s="2"/>
      <c r="E259" s="2"/>
      <c r="F259" s="2"/>
      <c r="G259" s="2"/>
      <c r="H259" s="2"/>
      <c r="I259" s="2"/>
      <c r="J259" s="641"/>
      <c r="K259" s="641"/>
      <c r="L259" s="641"/>
      <c r="M259" s="641"/>
      <c r="N259" s="641"/>
      <c r="O259" s="641"/>
      <c r="P259" s="641"/>
      <c r="Q259" s="2"/>
      <c r="R259" s="373"/>
      <c r="S259" s="373"/>
      <c r="T259" s="373"/>
      <c r="U259" s="373"/>
      <c r="V259" s="373"/>
      <c r="W259" s="373"/>
      <c r="X259" s="374"/>
      <c r="Y259" s="373"/>
      <c r="Z259" s="374"/>
      <c r="AA259" s="373"/>
      <c r="AB259" s="374"/>
      <c r="AC259" s="373"/>
      <c r="AD259" s="374"/>
      <c r="AE259" s="375"/>
    </row>
    <row r="260" spans="1:31" s="376" customFormat="1" ht="29.25" customHeight="1" x14ac:dyDescent="0.25">
      <c r="A260" s="2"/>
      <c r="B260" s="2"/>
      <c r="C260" s="2"/>
      <c r="D260" s="2"/>
      <c r="E260" s="2"/>
      <c r="F260" s="2"/>
      <c r="G260" s="2"/>
      <c r="H260" s="2"/>
      <c r="I260" s="2"/>
      <c r="J260" s="641"/>
      <c r="K260" s="641"/>
      <c r="L260" s="641"/>
      <c r="M260" s="641"/>
      <c r="N260" s="641"/>
      <c r="O260" s="641"/>
      <c r="P260" s="641"/>
      <c r="Q260" s="2"/>
      <c r="R260" s="373"/>
      <c r="S260" s="373"/>
      <c r="T260" s="373"/>
      <c r="U260" s="373"/>
      <c r="V260" s="373"/>
      <c r="W260" s="373"/>
      <c r="X260" s="374"/>
      <c r="Y260" s="373"/>
      <c r="Z260" s="374"/>
      <c r="AA260" s="373"/>
      <c r="AB260" s="374"/>
      <c r="AC260" s="373"/>
      <c r="AD260" s="374"/>
      <c r="AE260" s="375"/>
    </row>
    <row r="261" spans="1:31" s="376" customFormat="1" ht="29.25" customHeight="1" x14ac:dyDescent="0.25">
      <c r="A261" s="2"/>
      <c r="B261" s="2"/>
      <c r="C261" s="2"/>
      <c r="D261" s="2"/>
      <c r="E261" s="2"/>
      <c r="F261" s="2"/>
      <c r="G261" s="2"/>
      <c r="H261" s="2"/>
      <c r="I261" s="2"/>
      <c r="J261" s="641"/>
      <c r="K261" s="641"/>
      <c r="L261" s="641"/>
      <c r="M261" s="641"/>
      <c r="N261" s="641"/>
      <c r="O261" s="641"/>
      <c r="P261" s="641"/>
      <c r="Q261" s="2"/>
      <c r="R261" s="373"/>
      <c r="S261" s="373"/>
      <c r="T261" s="373"/>
      <c r="U261" s="373"/>
      <c r="V261" s="373"/>
      <c r="W261" s="373"/>
      <c r="X261" s="374"/>
      <c r="Y261" s="373"/>
      <c r="Z261" s="374"/>
      <c r="AA261" s="373"/>
      <c r="AB261" s="374"/>
      <c r="AC261" s="373"/>
      <c r="AD261" s="374"/>
      <c r="AE261" s="375"/>
    </row>
    <row r="262" spans="1:31" s="376" customFormat="1" ht="29.25" customHeight="1" x14ac:dyDescent="0.25">
      <c r="A262" s="2"/>
      <c r="B262" s="2"/>
      <c r="C262" s="2"/>
      <c r="D262" s="2"/>
      <c r="E262" s="2"/>
      <c r="F262" s="2"/>
      <c r="G262" s="2"/>
      <c r="H262" s="2"/>
      <c r="I262" s="2"/>
      <c r="J262" s="641"/>
      <c r="K262" s="641"/>
      <c r="L262" s="641"/>
      <c r="M262" s="641"/>
      <c r="N262" s="641"/>
      <c r="O262" s="641"/>
      <c r="P262" s="641"/>
      <c r="Q262" s="2"/>
      <c r="R262" s="373"/>
      <c r="S262" s="373"/>
      <c r="T262" s="373"/>
      <c r="U262" s="373"/>
      <c r="V262" s="373"/>
      <c r="W262" s="373"/>
      <c r="X262" s="374"/>
      <c r="Y262" s="373"/>
      <c r="Z262" s="374"/>
      <c r="AA262" s="373"/>
      <c r="AB262" s="374"/>
      <c r="AC262" s="373"/>
      <c r="AD262" s="374"/>
      <c r="AE262" s="375"/>
    </row>
    <row r="263" spans="1:31" s="376" customFormat="1" ht="29.25" customHeight="1" x14ac:dyDescent="0.25">
      <c r="A263" s="2"/>
      <c r="B263" s="2"/>
      <c r="C263" s="2"/>
      <c r="D263" s="2"/>
      <c r="E263" s="2"/>
      <c r="F263" s="2"/>
      <c r="G263" s="2"/>
      <c r="H263" s="2"/>
      <c r="I263" s="2"/>
      <c r="J263" s="641"/>
      <c r="K263" s="641"/>
      <c r="L263" s="641"/>
      <c r="M263" s="641"/>
      <c r="N263" s="641"/>
      <c r="O263" s="641"/>
      <c r="P263" s="641"/>
      <c r="Q263" s="2"/>
      <c r="R263" s="373"/>
      <c r="S263" s="373"/>
      <c r="T263" s="373"/>
      <c r="U263" s="373"/>
      <c r="V263" s="373"/>
      <c r="W263" s="373"/>
      <c r="X263" s="374"/>
      <c r="Y263" s="373"/>
      <c r="Z263" s="374"/>
      <c r="AA263" s="373"/>
      <c r="AB263" s="374"/>
      <c r="AC263" s="373"/>
      <c r="AD263" s="374"/>
      <c r="AE263" s="375"/>
    </row>
    <row r="264" spans="1:31" s="376" customFormat="1" ht="29.25" customHeight="1" x14ac:dyDescent="0.25">
      <c r="A264" s="2"/>
      <c r="B264" s="2"/>
      <c r="C264" s="2"/>
      <c r="D264" s="2"/>
      <c r="E264" s="2"/>
      <c r="F264" s="2"/>
      <c r="G264" s="2"/>
      <c r="H264" s="2"/>
      <c r="I264" s="2"/>
      <c r="J264" s="641"/>
      <c r="K264" s="641"/>
      <c r="L264" s="641"/>
      <c r="M264" s="641"/>
      <c r="N264" s="641"/>
      <c r="O264" s="641"/>
      <c r="P264" s="641"/>
      <c r="Q264" s="2"/>
      <c r="R264" s="373"/>
      <c r="S264" s="373"/>
      <c r="T264" s="373"/>
      <c r="U264" s="373"/>
      <c r="V264" s="373"/>
      <c r="W264" s="373"/>
      <c r="X264" s="374"/>
      <c r="Y264" s="373"/>
      <c r="Z264" s="374"/>
      <c r="AA264" s="373"/>
      <c r="AB264" s="374"/>
      <c r="AC264" s="373"/>
      <c r="AD264" s="374"/>
      <c r="AE264" s="375"/>
    </row>
    <row r="265" spans="1:31" s="376" customFormat="1" ht="29.25" customHeight="1" x14ac:dyDescent="0.25">
      <c r="A265" s="2"/>
      <c r="B265" s="2"/>
      <c r="C265" s="2"/>
      <c r="D265" s="2"/>
      <c r="E265" s="2"/>
      <c r="F265" s="2"/>
      <c r="G265" s="2"/>
      <c r="H265" s="2"/>
      <c r="I265" s="2"/>
      <c r="J265" s="641"/>
      <c r="K265" s="641"/>
      <c r="L265" s="641"/>
      <c r="M265" s="641"/>
      <c r="N265" s="641"/>
      <c r="O265" s="641"/>
      <c r="P265" s="641"/>
      <c r="Q265" s="2"/>
      <c r="R265" s="373"/>
      <c r="S265" s="373"/>
      <c r="T265" s="373"/>
      <c r="U265" s="373"/>
      <c r="V265" s="373"/>
      <c r="W265" s="373"/>
      <c r="X265" s="374"/>
      <c r="Y265" s="373"/>
      <c r="Z265" s="374"/>
      <c r="AA265" s="373"/>
      <c r="AB265" s="374"/>
      <c r="AC265" s="373"/>
      <c r="AD265" s="374"/>
      <c r="AE265" s="375"/>
    </row>
    <row r="266" spans="1:31" s="376" customFormat="1" ht="29.25" customHeight="1" x14ac:dyDescent="0.25">
      <c r="A266" s="2"/>
      <c r="B266" s="2"/>
      <c r="C266" s="2"/>
      <c r="D266" s="2"/>
      <c r="E266" s="2"/>
      <c r="F266" s="2"/>
      <c r="G266" s="2"/>
      <c r="H266" s="2"/>
      <c r="I266" s="2"/>
      <c r="J266" s="641"/>
      <c r="K266" s="641"/>
      <c r="L266" s="641"/>
      <c r="M266" s="641"/>
      <c r="N266" s="641"/>
      <c r="O266" s="641"/>
      <c r="P266" s="641"/>
      <c r="Q266" s="2"/>
      <c r="R266" s="373"/>
      <c r="S266" s="373"/>
      <c r="T266" s="373"/>
      <c r="U266" s="373"/>
      <c r="V266" s="373"/>
      <c r="W266" s="373"/>
      <c r="X266" s="374"/>
      <c r="Y266" s="373"/>
      <c r="Z266" s="374"/>
      <c r="AA266" s="373"/>
      <c r="AB266" s="374"/>
      <c r="AC266" s="373"/>
      <c r="AD266" s="374"/>
      <c r="AE266" s="375"/>
    </row>
    <row r="267" spans="1:31" s="376" customFormat="1" ht="29.25" customHeight="1" x14ac:dyDescent="0.25">
      <c r="A267" s="2"/>
      <c r="B267" s="2"/>
      <c r="C267" s="2"/>
      <c r="D267" s="2"/>
      <c r="E267" s="2"/>
      <c r="F267" s="2"/>
      <c r="G267" s="2"/>
      <c r="H267" s="2"/>
      <c r="I267" s="2"/>
      <c r="J267" s="641"/>
      <c r="K267" s="641"/>
      <c r="L267" s="641"/>
      <c r="M267" s="641"/>
      <c r="N267" s="641"/>
      <c r="O267" s="641"/>
      <c r="P267" s="641"/>
      <c r="Q267" s="2"/>
      <c r="R267" s="373"/>
      <c r="S267" s="373"/>
      <c r="T267" s="373"/>
      <c r="U267" s="373"/>
      <c r="V267" s="373"/>
      <c r="W267" s="373"/>
      <c r="X267" s="374"/>
      <c r="Y267" s="373"/>
      <c r="Z267" s="374"/>
      <c r="AA267" s="373"/>
      <c r="AB267" s="374"/>
      <c r="AC267" s="373"/>
      <c r="AD267" s="374"/>
      <c r="AE267" s="375"/>
    </row>
    <row r="268" spans="1:31" s="376" customFormat="1" ht="29.25" customHeight="1" x14ac:dyDescent="0.25">
      <c r="A268" s="2"/>
      <c r="B268" s="2"/>
      <c r="C268" s="2"/>
      <c r="D268" s="2"/>
      <c r="E268" s="2"/>
      <c r="F268" s="2"/>
      <c r="G268" s="2"/>
      <c r="H268" s="2"/>
      <c r="I268" s="2"/>
      <c r="J268" s="641"/>
      <c r="K268" s="641"/>
      <c r="L268" s="641"/>
      <c r="M268" s="641"/>
      <c r="N268" s="641"/>
      <c r="O268" s="641"/>
      <c r="P268" s="641"/>
      <c r="Q268" s="2"/>
      <c r="R268" s="373"/>
      <c r="S268" s="373"/>
      <c r="T268" s="373"/>
      <c r="U268" s="373"/>
      <c r="V268" s="373"/>
      <c r="W268" s="373"/>
      <c r="X268" s="374"/>
      <c r="Y268" s="373"/>
      <c r="Z268" s="374"/>
      <c r="AA268" s="373"/>
      <c r="AB268" s="374"/>
      <c r="AC268" s="373"/>
      <c r="AD268" s="374"/>
      <c r="AE268" s="375"/>
    </row>
    <row r="269" spans="1:31" s="376" customFormat="1" ht="29.25" customHeight="1" x14ac:dyDescent="0.25">
      <c r="A269" s="2"/>
      <c r="B269" s="2"/>
      <c r="C269" s="2"/>
      <c r="D269" s="2"/>
      <c r="E269" s="2"/>
      <c r="F269" s="2"/>
      <c r="G269" s="2"/>
      <c r="H269" s="2"/>
      <c r="I269" s="2"/>
      <c r="J269" s="641"/>
      <c r="K269" s="641"/>
      <c r="L269" s="641"/>
      <c r="M269" s="641"/>
      <c r="N269" s="641"/>
      <c r="O269" s="641"/>
      <c r="P269" s="641"/>
      <c r="Q269" s="2"/>
      <c r="R269" s="373"/>
      <c r="S269" s="373"/>
      <c r="T269" s="373"/>
      <c r="U269" s="373"/>
      <c r="V269" s="373"/>
      <c r="W269" s="373"/>
      <c r="X269" s="374"/>
      <c r="Y269" s="373"/>
      <c r="Z269" s="374"/>
      <c r="AA269" s="373"/>
      <c r="AB269" s="374"/>
      <c r="AC269" s="373"/>
      <c r="AD269" s="374"/>
      <c r="AE269" s="375"/>
    </row>
    <row r="270" spans="1:31" s="376" customFormat="1" ht="29.25" customHeight="1" x14ac:dyDescent="0.25">
      <c r="A270" s="2"/>
      <c r="B270" s="2"/>
      <c r="C270" s="2"/>
      <c r="D270" s="2"/>
      <c r="E270" s="2"/>
      <c r="F270" s="2"/>
      <c r="G270" s="2"/>
      <c r="H270" s="2"/>
      <c r="I270" s="2"/>
      <c r="J270" s="641"/>
      <c r="K270" s="641"/>
      <c r="L270" s="641"/>
      <c r="M270" s="641"/>
      <c r="N270" s="641"/>
      <c r="O270" s="641"/>
      <c r="P270" s="641"/>
      <c r="Q270" s="2"/>
      <c r="R270" s="373"/>
      <c r="S270" s="373"/>
      <c r="T270" s="373"/>
      <c r="U270" s="373"/>
      <c r="V270" s="373"/>
      <c r="W270" s="373"/>
      <c r="X270" s="374"/>
      <c r="Y270" s="373"/>
      <c r="Z270" s="374"/>
      <c r="AA270" s="373"/>
      <c r="AB270" s="374"/>
      <c r="AC270" s="373"/>
      <c r="AD270" s="374"/>
      <c r="AE270" s="375"/>
    </row>
    <row r="271" spans="1:31" s="376" customFormat="1" ht="29.25" customHeight="1" x14ac:dyDescent="0.25">
      <c r="A271" s="2"/>
      <c r="B271" s="2"/>
      <c r="C271" s="2"/>
      <c r="D271" s="2"/>
      <c r="E271" s="2"/>
      <c r="F271" s="2"/>
      <c r="G271" s="2"/>
      <c r="H271" s="2"/>
      <c r="I271" s="2"/>
      <c r="J271" s="641"/>
      <c r="K271" s="641"/>
      <c r="L271" s="641"/>
      <c r="M271" s="641"/>
      <c r="N271" s="641"/>
      <c r="O271" s="641"/>
      <c r="P271" s="641"/>
      <c r="Q271" s="2"/>
      <c r="R271" s="373"/>
      <c r="S271" s="373"/>
      <c r="T271" s="373"/>
      <c r="U271" s="373"/>
      <c r="V271" s="373"/>
      <c r="W271" s="373"/>
      <c r="X271" s="374"/>
      <c r="Y271" s="373"/>
      <c r="Z271" s="374"/>
      <c r="AA271" s="373"/>
      <c r="AB271" s="374"/>
      <c r="AC271" s="373"/>
      <c r="AD271" s="374"/>
      <c r="AE271" s="375"/>
    </row>
    <row r="272" spans="1:31" s="376" customFormat="1" ht="29.25" customHeight="1" x14ac:dyDescent="0.25">
      <c r="A272" s="2"/>
      <c r="B272" s="2"/>
      <c r="C272" s="2"/>
      <c r="D272" s="2"/>
      <c r="E272" s="2"/>
      <c r="F272" s="2"/>
      <c r="G272" s="2"/>
      <c r="H272" s="2"/>
      <c r="I272" s="2"/>
      <c r="J272" s="641"/>
      <c r="K272" s="641"/>
      <c r="L272" s="641"/>
      <c r="M272" s="641"/>
      <c r="N272" s="641"/>
      <c r="O272" s="641"/>
      <c r="P272" s="641"/>
      <c r="Q272" s="2"/>
      <c r="R272" s="373"/>
      <c r="S272" s="373"/>
      <c r="T272" s="373"/>
      <c r="U272" s="373"/>
      <c r="V272" s="373"/>
      <c r="W272" s="373"/>
      <c r="X272" s="374"/>
      <c r="Y272" s="373"/>
      <c r="Z272" s="374"/>
      <c r="AA272" s="373"/>
      <c r="AB272" s="374"/>
      <c r="AC272" s="373"/>
      <c r="AD272" s="374"/>
      <c r="AE272" s="375"/>
    </row>
    <row r="273" spans="1:31" s="376" customFormat="1" ht="29.25" customHeight="1" x14ac:dyDescent="0.25">
      <c r="A273" s="2"/>
      <c r="B273" s="2"/>
      <c r="C273" s="2"/>
      <c r="D273" s="2"/>
      <c r="E273" s="2"/>
      <c r="F273" s="2"/>
      <c r="G273" s="2"/>
      <c r="H273" s="2"/>
      <c r="I273" s="2"/>
      <c r="J273" s="641"/>
      <c r="K273" s="641"/>
      <c r="L273" s="641"/>
      <c r="M273" s="641"/>
      <c r="N273" s="641"/>
      <c r="O273" s="641"/>
      <c r="P273" s="641"/>
      <c r="Q273" s="2"/>
      <c r="R273" s="373"/>
      <c r="S273" s="373"/>
      <c r="T273" s="373"/>
      <c r="U273" s="373"/>
      <c r="V273" s="373"/>
      <c r="W273" s="373"/>
      <c r="X273" s="374"/>
      <c r="Y273" s="373"/>
      <c r="Z273" s="374"/>
      <c r="AA273" s="373"/>
      <c r="AB273" s="374"/>
      <c r="AC273" s="373"/>
      <c r="AD273" s="374"/>
      <c r="AE273" s="375"/>
    </row>
    <row r="274" spans="1:31" s="376" customFormat="1" ht="29.25" customHeight="1" x14ac:dyDescent="0.25">
      <c r="A274" s="2"/>
      <c r="B274" s="2"/>
      <c r="C274" s="2"/>
      <c r="D274" s="2"/>
      <c r="E274" s="2"/>
      <c r="F274" s="2"/>
      <c r="G274" s="2"/>
      <c r="H274" s="2"/>
      <c r="I274" s="2"/>
      <c r="J274" s="641"/>
      <c r="K274" s="641"/>
      <c r="L274" s="641"/>
      <c r="M274" s="641"/>
      <c r="N274" s="641"/>
      <c r="O274" s="641"/>
      <c r="P274" s="641"/>
      <c r="Q274" s="2"/>
      <c r="R274" s="373"/>
      <c r="S274" s="373"/>
      <c r="T274" s="373"/>
      <c r="U274" s="373"/>
      <c r="V274" s="373"/>
      <c r="W274" s="373"/>
      <c r="X274" s="374"/>
      <c r="Y274" s="373"/>
      <c r="Z274" s="374"/>
      <c r="AA274" s="373"/>
      <c r="AB274" s="374"/>
      <c r="AC274" s="373"/>
      <c r="AD274" s="374"/>
      <c r="AE274" s="375"/>
    </row>
    <row r="275" spans="1:31" s="376" customFormat="1" ht="29.25" customHeight="1" x14ac:dyDescent="0.25">
      <c r="A275" s="2"/>
      <c r="B275" s="2"/>
      <c r="C275" s="2"/>
      <c r="D275" s="2"/>
      <c r="E275" s="2"/>
      <c r="F275" s="2"/>
      <c r="G275" s="2"/>
      <c r="H275" s="2"/>
      <c r="I275" s="2"/>
      <c r="J275" s="641"/>
      <c r="K275" s="641"/>
      <c r="L275" s="641"/>
      <c r="M275" s="641"/>
      <c r="N275" s="641"/>
      <c r="O275" s="641"/>
      <c r="P275" s="641"/>
      <c r="Q275" s="2"/>
      <c r="R275" s="373"/>
      <c r="S275" s="373"/>
      <c r="T275" s="373"/>
      <c r="U275" s="373"/>
      <c r="V275" s="373"/>
      <c r="W275" s="373"/>
      <c r="X275" s="374"/>
      <c r="Y275" s="373"/>
      <c r="Z275" s="374"/>
      <c r="AA275" s="373"/>
      <c r="AB275" s="374"/>
      <c r="AC275" s="373"/>
      <c r="AD275" s="374"/>
      <c r="AE275" s="375"/>
    </row>
    <row r="276" spans="1:31" s="376" customFormat="1" ht="29.25" customHeight="1" x14ac:dyDescent="0.25">
      <c r="A276" s="2"/>
      <c r="B276" s="2"/>
      <c r="C276" s="2"/>
      <c r="D276" s="2"/>
      <c r="E276" s="2"/>
      <c r="F276" s="2"/>
      <c r="G276" s="2"/>
      <c r="H276" s="2"/>
      <c r="I276" s="2"/>
      <c r="J276" s="641"/>
      <c r="K276" s="641"/>
      <c r="L276" s="641"/>
      <c r="M276" s="641"/>
      <c r="N276" s="641"/>
      <c r="O276" s="641"/>
      <c r="P276" s="641"/>
      <c r="Q276" s="2"/>
      <c r="R276" s="373"/>
      <c r="S276" s="373"/>
      <c r="T276" s="373"/>
      <c r="U276" s="373"/>
      <c r="V276" s="373"/>
      <c r="W276" s="373"/>
      <c r="X276" s="374"/>
      <c r="Y276" s="373"/>
      <c r="Z276" s="374"/>
      <c r="AA276" s="373"/>
      <c r="AB276" s="374"/>
      <c r="AC276" s="373"/>
      <c r="AD276" s="374"/>
      <c r="AE276" s="375"/>
    </row>
    <row r="277" spans="1:31" s="376" customFormat="1" ht="29.25" customHeight="1" x14ac:dyDescent="0.25">
      <c r="A277" s="2"/>
      <c r="B277" s="2"/>
      <c r="C277" s="2"/>
      <c r="D277" s="2"/>
      <c r="E277" s="2"/>
      <c r="F277" s="2"/>
      <c r="G277" s="2"/>
      <c r="H277" s="2"/>
      <c r="I277" s="2"/>
      <c r="J277" s="641"/>
      <c r="K277" s="641"/>
      <c r="L277" s="641"/>
      <c r="M277" s="641"/>
      <c r="N277" s="641"/>
      <c r="O277" s="641"/>
      <c r="P277" s="641"/>
      <c r="Q277" s="2"/>
      <c r="R277" s="373"/>
      <c r="S277" s="373"/>
      <c r="T277" s="373"/>
      <c r="U277" s="373"/>
      <c r="V277" s="373"/>
      <c r="W277" s="373"/>
      <c r="X277" s="374"/>
      <c r="Y277" s="373"/>
      <c r="Z277" s="374"/>
      <c r="AA277" s="373"/>
      <c r="AB277" s="374"/>
      <c r="AC277" s="373"/>
      <c r="AD277" s="374"/>
      <c r="AE277" s="375"/>
    </row>
    <row r="278" spans="1:31" s="376" customFormat="1" ht="29.25" customHeight="1" x14ac:dyDescent="0.25">
      <c r="A278" s="2"/>
      <c r="B278" s="2"/>
      <c r="C278" s="2"/>
      <c r="D278" s="2"/>
      <c r="E278" s="2"/>
      <c r="F278" s="2"/>
      <c r="G278" s="2"/>
      <c r="H278" s="2"/>
      <c r="I278" s="2"/>
      <c r="J278" s="641"/>
      <c r="K278" s="641"/>
      <c r="L278" s="641"/>
      <c r="M278" s="641"/>
      <c r="N278" s="641"/>
      <c r="O278" s="641"/>
      <c r="P278" s="641"/>
      <c r="Q278" s="2"/>
      <c r="R278" s="373"/>
      <c r="S278" s="373"/>
      <c r="T278" s="373"/>
      <c r="U278" s="373"/>
      <c r="V278" s="373"/>
      <c r="W278" s="373"/>
      <c r="X278" s="374"/>
      <c r="Y278" s="373"/>
      <c r="Z278" s="374"/>
      <c r="AA278" s="373"/>
      <c r="AB278" s="374"/>
      <c r="AC278" s="373"/>
      <c r="AD278" s="374"/>
      <c r="AE278" s="375"/>
    </row>
    <row r="279" spans="1:31" s="376" customFormat="1" ht="29.25" customHeight="1" x14ac:dyDescent="0.25">
      <c r="A279" s="2"/>
      <c r="B279" s="2"/>
      <c r="C279" s="2"/>
      <c r="D279" s="2"/>
      <c r="E279" s="2"/>
      <c r="F279" s="2"/>
      <c r="G279" s="2"/>
      <c r="H279" s="2"/>
      <c r="I279" s="2"/>
      <c r="J279" s="641"/>
      <c r="K279" s="641"/>
      <c r="L279" s="641"/>
      <c r="M279" s="641"/>
      <c r="N279" s="641"/>
      <c r="O279" s="641"/>
      <c r="P279" s="641"/>
      <c r="Q279" s="2"/>
      <c r="R279" s="373"/>
      <c r="S279" s="373"/>
      <c r="T279" s="373"/>
      <c r="U279" s="373"/>
      <c r="V279" s="373"/>
      <c r="W279" s="373"/>
      <c r="X279" s="374"/>
      <c r="Y279" s="373"/>
      <c r="Z279" s="374"/>
      <c r="AA279" s="373"/>
      <c r="AB279" s="374"/>
      <c r="AC279" s="373"/>
      <c r="AD279" s="374"/>
      <c r="AE279" s="375"/>
    </row>
    <row r="280" spans="1:31" s="376" customFormat="1" ht="29.25" customHeight="1" x14ac:dyDescent="0.25">
      <c r="A280" s="2"/>
      <c r="B280" s="2"/>
      <c r="C280" s="2"/>
      <c r="D280" s="2"/>
      <c r="E280" s="2"/>
      <c r="F280" s="2"/>
      <c r="G280" s="2"/>
      <c r="H280" s="2"/>
      <c r="I280" s="2"/>
      <c r="J280" s="641"/>
      <c r="K280" s="641"/>
      <c r="L280" s="641"/>
      <c r="M280" s="641"/>
      <c r="N280" s="641"/>
      <c r="O280" s="641"/>
      <c r="P280" s="641"/>
      <c r="Q280" s="2"/>
      <c r="R280" s="373"/>
      <c r="S280" s="373"/>
      <c r="T280" s="373"/>
      <c r="U280" s="373"/>
      <c r="V280" s="373"/>
      <c r="W280" s="373"/>
      <c r="X280" s="374"/>
      <c r="Y280" s="373"/>
      <c r="Z280" s="374"/>
      <c r="AA280" s="373"/>
      <c r="AB280" s="374"/>
      <c r="AC280" s="373"/>
      <c r="AD280" s="374"/>
      <c r="AE280" s="375"/>
    </row>
    <row r="281" spans="1:31" s="376" customFormat="1" ht="29.25" customHeight="1" x14ac:dyDescent="0.25">
      <c r="A281" s="2"/>
      <c r="B281" s="2"/>
      <c r="C281" s="2"/>
      <c r="D281" s="2"/>
      <c r="E281" s="2"/>
      <c r="F281" s="2"/>
      <c r="G281" s="2"/>
      <c r="H281" s="2"/>
      <c r="I281" s="2"/>
      <c r="J281" s="641"/>
      <c r="K281" s="641"/>
      <c r="L281" s="641"/>
      <c r="M281" s="641"/>
      <c r="N281" s="641"/>
      <c r="O281" s="641"/>
      <c r="P281" s="641"/>
      <c r="Q281" s="2"/>
      <c r="R281" s="373"/>
      <c r="S281" s="373"/>
      <c r="T281" s="373"/>
      <c r="U281" s="373"/>
      <c r="V281" s="373"/>
      <c r="W281" s="373"/>
      <c r="X281" s="374"/>
      <c r="Y281" s="373"/>
      <c r="Z281" s="374"/>
      <c r="AA281" s="373"/>
      <c r="AB281" s="374"/>
      <c r="AC281" s="373"/>
      <c r="AD281" s="374"/>
      <c r="AE281" s="375"/>
    </row>
    <row r="282" spans="1:31" s="376" customFormat="1" ht="29.25" customHeight="1" x14ac:dyDescent="0.25">
      <c r="A282" s="2"/>
      <c r="B282" s="2"/>
      <c r="C282" s="2"/>
      <c r="D282" s="2"/>
      <c r="E282" s="2"/>
      <c r="F282" s="2"/>
      <c r="G282" s="2"/>
      <c r="H282" s="2"/>
      <c r="I282" s="2"/>
      <c r="J282" s="641"/>
      <c r="K282" s="641"/>
      <c r="L282" s="641"/>
      <c r="M282" s="641"/>
      <c r="N282" s="641"/>
      <c r="O282" s="641"/>
      <c r="P282" s="641"/>
      <c r="Q282" s="2"/>
      <c r="R282" s="373"/>
      <c r="S282" s="373"/>
      <c r="T282" s="373"/>
      <c r="U282" s="373"/>
      <c r="V282" s="373"/>
      <c r="W282" s="373"/>
      <c r="X282" s="374"/>
      <c r="Y282" s="373"/>
      <c r="Z282" s="374"/>
      <c r="AA282" s="373"/>
      <c r="AB282" s="374"/>
      <c r="AC282" s="373"/>
      <c r="AD282" s="374"/>
      <c r="AE282" s="375"/>
    </row>
    <row r="283" spans="1:31" s="376" customFormat="1" ht="29.25" customHeight="1" x14ac:dyDescent="0.25">
      <c r="A283" s="2"/>
      <c r="B283" s="2"/>
      <c r="C283" s="2"/>
      <c r="D283" s="2"/>
      <c r="E283" s="2"/>
      <c r="F283" s="2"/>
      <c r="G283" s="2"/>
      <c r="H283" s="2"/>
      <c r="I283" s="2"/>
      <c r="J283" s="641"/>
      <c r="K283" s="641"/>
      <c r="L283" s="641"/>
      <c r="M283" s="641"/>
      <c r="N283" s="641"/>
      <c r="O283" s="641"/>
      <c r="P283" s="641"/>
      <c r="Q283" s="2"/>
      <c r="R283" s="373"/>
      <c r="S283" s="373"/>
      <c r="T283" s="373"/>
      <c r="U283" s="373"/>
      <c r="V283" s="373"/>
      <c r="W283" s="373"/>
      <c r="X283" s="374"/>
      <c r="Y283" s="373"/>
      <c r="Z283" s="374"/>
      <c r="AA283" s="373"/>
      <c r="AB283" s="374"/>
      <c r="AC283" s="373"/>
      <c r="AD283" s="374"/>
      <c r="AE283" s="375"/>
    </row>
    <row r="284" spans="1:31" s="376" customFormat="1" ht="29.25" customHeight="1" x14ac:dyDescent="0.25">
      <c r="A284" s="2"/>
      <c r="B284" s="2"/>
      <c r="C284" s="2"/>
      <c r="D284" s="2"/>
      <c r="E284" s="2"/>
      <c r="F284" s="2"/>
      <c r="G284" s="2"/>
      <c r="H284" s="2"/>
      <c r="I284" s="2"/>
      <c r="J284" s="641"/>
      <c r="K284" s="641"/>
      <c r="L284" s="641"/>
      <c r="M284" s="641"/>
      <c r="N284" s="641"/>
      <c r="O284" s="641"/>
      <c r="P284" s="641"/>
      <c r="Q284" s="2"/>
      <c r="R284" s="373"/>
      <c r="S284" s="373"/>
      <c r="T284" s="373"/>
      <c r="U284" s="373"/>
      <c r="V284" s="373"/>
      <c r="W284" s="373"/>
      <c r="X284" s="374"/>
      <c r="Y284" s="373"/>
      <c r="Z284" s="374"/>
      <c r="AA284" s="373"/>
      <c r="AB284" s="374"/>
      <c r="AC284" s="373"/>
      <c r="AD284" s="374"/>
      <c r="AE284" s="375"/>
    </row>
    <row r="285" spans="1:31" s="376" customFormat="1" ht="29.25" customHeight="1" x14ac:dyDescent="0.25">
      <c r="A285" s="2"/>
      <c r="B285" s="2"/>
      <c r="C285" s="2"/>
      <c r="D285" s="2"/>
      <c r="E285" s="2"/>
      <c r="F285" s="2"/>
      <c r="G285" s="2"/>
      <c r="H285" s="2"/>
      <c r="I285" s="2"/>
      <c r="J285" s="641"/>
      <c r="K285" s="641"/>
      <c r="L285" s="641"/>
      <c r="M285" s="641"/>
      <c r="N285" s="641"/>
      <c r="O285" s="641"/>
      <c r="P285" s="641"/>
      <c r="Q285" s="2"/>
      <c r="R285" s="373"/>
      <c r="S285" s="373"/>
      <c r="T285" s="373"/>
      <c r="U285" s="373"/>
      <c r="V285" s="373"/>
      <c r="W285" s="373"/>
      <c r="X285" s="374"/>
      <c r="Y285" s="373"/>
      <c r="Z285" s="374"/>
      <c r="AA285" s="373"/>
      <c r="AB285" s="374"/>
      <c r="AC285" s="373"/>
      <c r="AD285" s="374"/>
      <c r="AE285" s="375"/>
    </row>
    <row r="286" spans="1:31" s="376" customFormat="1" ht="29.25" customHeight="1" x14ac:dyDescent="0.25">
      <c r="A286" s="2"/>
      <c r="B286" s="2"/>
      <c r="C286" s="2"/>
      <c r="D286" s="2"/>
      <c r="E286" s="2"/>
      <c r="F286" s="2"/>
      <c r="G286" s="2"/>
      <c r="H286" s="2"/>
      <c r="I286" s="2"/>
      <c r="J286" s="641"/>
      <c r="K286" s="641"/>
      <c r="L286" s="641"/>
      <c r="M286" s="641"/>
      <c r="N286" s="641"/>
      <c r="O286" s="641"/>
      <c r="P286" s="641"/>
      <c r="Q286" s="2"/>
      <c r="R286" s="373"/>
      <c r="S286" s="373"/>
      <c r="T286" s="373"/>
      <c r="U286" s="373"/>
      <c r="V286" s="373"/>
      <c r="W286" s="373"/>
      <c r="X286" s="374"/>
      <c r="Y286" s="373"/>
      <c r="Z286" s="374"/>
      <c r="AA286" s="373"/>
      <c r="AB286" s="374"/>
      <c r="AC286" s="373"/>
      <c r="AD286" s="374"/>
      <c r="AE286" s="375"/>
    </row>
    <row r="287" spans="1:31" s="376" customFormat="1" ht="29.25" customHeight="1" x14ac:dyDescent="0.25">
      <c r="A287" s="2"/>
      <c r="B287" s="2"/>
      <c r="C287" s="2"/>
      <c r="D287" s="2"/>
      <c r="E287" s="2"/>
      <c r="F287" s="2"/>
      <c r="G287" s="2"/>
      <c r="H287" s="2"/>
      <c r="I287" s="2"/>
      <c r="J287" s="641"/>
      <c r="K287" s="641"/>
      <c r="L287" s="641"/>
      <c r="M287" s="641"/>
      <c r="N287" s="641"/>
      <c r="O287" s="641"/>
      <c r="P287" s="641"/>
      <c r="Q287" s="2"/>
      <c r="R287" s="373"/>
      <c r="S287" s="373"/>
      <c r="T287" s="373"/>
      <c r="U287" s="373"/>
      <c r="V287" s="373"/>
      <c r="W287" s="373"/>
      <c r="X287" s="374"/>
      <c r="Y287" s="373"/>
      <c r="Z287" s="374"/>
      <c r="AA287" s="373"/>
      <c r="AB287" s="374"/>
      <c r="AC287" s="373"/>
      <c r="AD287" s="374"/>
      <c r="AE287" s="375"/>
    </row>
    <row r="288" spans="1:31" s="376" customFormat="1" ht="29.25" customHeight="1" x14ac:dyDescent="0.25">
      <c r="A288" s="2"/>
      <c r="B288" s="2"/>
      <c r="C288" s="2"/>
      <c r="D288" s="2"/>
      <c r="E288" s="2"/>
      <c r="F288" s="2"/>
      <c r="G288" s="2"/>
      <c r="H288" s="2"/>
      <c r="I288" s="2"/>
      <c r="J288" s="641"/>
      <c r="K288" s="641"/>
      <c r="L288" s="641"/>
      <c r="M288" s="641"/>
      <c r="N288" s="641"/>
      <c r="O288" s="641"/>
      <c r="P288" s="641"/>
      <c r="Q288" s="2"/>
      <c r="R288" s="373"/>
      <c r="S288" s="373"/>
      <c r="T288" s="373"/>
      <c r="U288" s="373"/>
      <c r="V288" s="373"/>
      <c r="W288" s="373"/>
      <c r="X288" s="374"/>
      <c r="Y288" s="373"/>
      <c r="Z288" s="374"/>
      <c r="AA288" s="373"/>
      <c r="AB288" s="374"/>
      <c r="AC288" s="373"/>
      <c r="AD288" s="374"/>
      <c r="AE288" s="375"/>
    </row>
    <row r="289" spans="1:31" s="376" customFormat="1" ht="29.25" customHeight="1" x14ac:dyDescent="0.25">
      <c r="A289" s="2"/>
      <c r="B289" s="2"/>
      <c r="C289" s="2"/>
      <c r="D289" s="2"/>
      <c r="E289" s="2"/>
      <c r="F289" s="2"/>
      <c r="G289" s="2"/>
      <c r="H289" s="2"/>
      <c r="I289" s="2"/>
      <c r="J289" s="641"/>
      <c r="K289" s="641"/>
      <c r="L289" s="641"/>
      <c r="M289" s="641"/>
      <c r="N289" s="641"/>
      <c r="O289" s="641"/>
      <c r="P289" s="641"/>
      <c r="Q289" s="2"/>
      <c r="R289" s="373"/>
      <c r="S289" s="373"/>
      <c r="T289" s="373"/>
      <c r="U289" s="373"/>
      <c r="V289" s="373"/>
      <c r="W289" s="373"/>
      <c r="X289" s="374"/>
      <c r="Y289" s="373"/>
      <c r="Z289" s="374"/>
      <c r="AA289" s="373"/>
      <c r="AB289" s="374"/>
      <c r="AC289" s="373"/>
      <c r="AD289" s="374"/>
      <c r="AE289" s="375"/>
    </row>
    <row r="290" spans="1:31" s="376" customFormat="1" ht="29.25" customHeight="1" x14ac:dyDescent="0.25">
      <c r="A290" s="2"/>
      <c r="B290" s="2"/>
      <c r="C290" s="2"/>
      <c r="D290" s="2"/>
      <c r="E290" s="2"/>
      <c r="F290" s="2"/>
      <c r="G290" s="2"/>
      <c r="H290" s="2"/>
      <c r="I290" s="2"/>
      <c r="J290" s="641"/>
      <c r="K290" s="641"/>
      <c r="L290" s="641"/>
      <c r="M290" s="641"/>
      <c r="N290" s="641"/>
      <c r="O290" s="641"/>
      <c r="P290" s="641"/>
      <c r="Q290" s="2"/>
      <c r="R290" s="373"/>
      <c r="S290" s="373"/>
      <c r="T290" s="373"/>
      <c r="U290" s="373"/>
      <c r="V290" s="373"/>
      <c r="W290" s="373"/>
      <c r="X290" s="374"/>
      <c r="Y290" s="373"/>
      <c r="Z290" s="374"/>
      <c r="AA290" s="373"/>
      <c r="AB290" s="374"/>
      <c r="AC290" s="373"/>
      <c r="AD290" s="374"/>
      <c r="AE290" s="375"/>
    </row>
    <row r="291" spans="1:31" s="376" customFormat="1" ht="29.25" customHeight="1" x14ac:dyDescent="0.25">
      <c r="A291" s="2"/>
      <c r="B291" s="2"/>
      <c r="C291" s="2"/>
      <c r="D291" s="2"/>
      <c r="E291" s="2"/>
      <c r="F291" s="2"/>
      <c r="G291" s="2"/>
      <c r="H291" s="2"/>
      <c r="I291" s="2"/>
      <c r="J291" s="641"/>
      <c r="K291" s="641"/>
      <c r="L291" s="641"/>
      <c r="M291" s="641"/>
      <c r="N291" s="641"/>
      <c r="O291" s="641"/>
      <c r="P291" s="641"/>
      <c r="Q291" s="2"/>
      <c r="R291" s="373"/>
      <c r="S291" s="373"/>
      <c r="T291" s="373"/>
      <c r="U291" s="373"/>
      <c r="V291" s="373"/>
      <c r="W291" s="373"/>
      <c r="X291" s="374"/>
      <c r="Y291" s="373"/>
      <c r="Z291" s="374"/>
      <c r="AA291" s="373"/>
      <c r="AB291" s="374"/>
      <c r="AC291" s="373"/>
      <c r="AD291" s="374"/>
      <c r="AE291" s="375"/>
    </row>
    <row r="292" spans="1:31" s="376" customFormat="1" ht="29.25" customHeight="1" x14ac:dyDescent="0.25">
      <c r="A292" s="2"/>
      <c r="B292" s="2"/>
      <c r="C292" s="2"/>
      <c r="D292" s="2"/>
      <c r="E292" s="2"/>
      <c r="F292" s="2"/>
      <c r="G292" s="2"/>
      <c r="H292" s="2"/>
      <c r="I292" s="2"/>
      <c r="J292" s="641"/>
      <c r="K292" s="641"/>
      <c r="L292" s="641"/>
      <c r="M292" s="641"/>
      <c r="N292" s="641"/>
      <c r="O292" s="641"/>
      <c r="P292" s="641"/>
      <c r="Q292" s="2"/>
      <c r="R292" s="373"/>
      <c r="S292" s="373"/>
      <c r="T292" s="373"/>
      <c r="U292" s="373"/>
      <c r="V292" s="373"/>
      <c r="W292" s="373"/>
      <c r="X292" s="374"/>
      <c r="Y292" s="373"/>
      <c r="Z292" s="374"/>
      <c r="AA292" s="373"/>
      <c r="AB292" s="374"/>
      <c r="AC292" s="373"/>
      <c r="AD292" s="374"/>
      <c r="AE292" s="375"/>
    </row>
    <row r="293" spans="1:31" s="376" customFormat="1" ht="29.25" customHeight="1" x14ac:dyDescent="0.25">
      <c r="A293" s="2"/>
      <c r="B293" s="2"/>
      <c r="C293" s="2"/>
      <c r="D293" s="2"/>
      <c r="E293" s="2"/>
      <c r="F293" s="2"/>
      <c r="G293" s="2"/>
      <c r="H293" s="2"/>
      <c r="I293" s="2"/>
      <c r="J293" s="641"/>
      <c r="K293" s="641"/>
      <c r="L293" s="641"/>
      <c r="M293" s="641"/>
      <c r="N293" s="641"/>
      <c r="O293" s="641"/>
      <c r="P293" s="641"/>
      <c r="Q293" s="2"/>
      <c r="R293" s="373"/>
      <c r="S293" s="373"/>
      <c r="T293" s="373"/>
      <c r="U293" s="373"/>
      <c r="V293" s="373"/>
      <c r="W293" s="373"/>
      <c r="X293" s="374"/>
      <c r="Y293" s="373"/>
      <c r="Z293" s="374"/>
      <c r="AA293" s="373"/>
      <c r="AB293" s="374"/>
      <c r="AC293" s="373"/>
      <c r="AD293" s="374"/>
      <c r="AE293" s="375"/>
    </row>
    <row r="294" spans="1:31" s="376" customFormat="1" ht="29.25" customHeight="1" x14ac:dyDescent="0.25">
      <c r="A294" s="2"/>
      <c r="B294" s="2"/>
      <c r="C294" s="2"/>
      <c r="D294" s="2"/>
      <c r="E294" s="2"/>
      <c r="F294" s="2"/>
      <c r="G294" s="2"/>
      <c r="H294" s="2"/>
      <c r="I294" s="2"/>
      <c r="J294" s="641"/>
      <c r="K294" s="641"/>
      <c r="L294" s="641"/>
      <c r="M294" s="641"/>
      <c r="N294" s="641"/>
      <c r="O294" s="641"/>
      <c r="P294" s="641"/>
      <c r="Q294" s="2"/>
      <c r="R294" s="373"/>
      <c r="S294" s="373"/>
      <c r="T294" s="373"/>
      <c r="U294" s="373"/>
      <c r="V294" s="373"/>
      <c r="W294" s="373"/>
      <c r="X294" s="374"/>
      <c r="Y294" s="373"/>
      <c r="Z294" s="374"/>
      <c r="AA294" s="373"/>
      <c r="AB294" s="374"/>
      <c r="AC294" s="373"/>
      <c r="AD294" s="374"/>
      <c r="AE294" s="375"/>
    </row>
    <row r="295" spans="1:31" s="376" customFormat="1" ht="29.25" customHeight="1" x14ac:dyDescent="0.25">
      <c r="A295" s="2"/>
      <c r="B295" s="2"/>
      <c r="C295" s="2"/>
      <c r="D295" s="2"/>
      <c r="E295" s="2"/>
      <c r="F295" s="2"/>
      <c r="G295" s="2"/>
      <c r="H295" s="2"/>
      <c r="I295" s="2"/>
      <c r="J295" s="641"/>
      <c r="K295" s="641"/>
      <c r="L295" s="641"/>
      <c r="M295" s="641"/>
      <c r="N295" s="641"/>
      <c r="O295" s="641"/>
      <c r="P295" s="641"/>
      <c r="Q295" s="2"/>
      <c r="R295" s="373"/>
      <c r="S295" s="373"/>
      <c r="T295" s="373"/>
      <c r="U295" s="373"/>
      <c r="V295" s="373"/>
      <c r="W295" s="373"/>
      <c r="X295" s="374"/>
      <c r="Y295" s="373"/>
      <c r="Z295" s="374"/>
      <c r="AA295" s="373"/>
      <c r="AB295" s="374"/>
      <c r="AC295" s="373"/>
      <c r="AD295" s="374"/>
      <c r="AE295" s="375"/>
    </row>
    <row r="296" spans="1:31" s="376" customFormat="1" ht="29.25" customHeight="1" x14ac:dyDescent="0.25">
      <c r="A296" s="2"/>
      <c r="B296" s="2"/>
      <c r="C296" s="2"/>
      <c r="D296" s="2"/>
      <c r="E296" s="2"/>
      <c r="F296" s="2"/>
      <c r="G296" s="2"/>
      <c r="H296" s="2"/>
      <c r="I296" s="2"/>
      <c r="J296" s="641"/>
      <c r="K296" s="641"/>
      <c r="L296" s="641"/>
      <c r="M296" s="641"/>
      <c r="N296" s="641"/>
      <c r="O296" s="641"/>
      <c r="P296" s="641"/>
      <c r="Q296" s="2"/>
      <c r="R296" s="373"/>
      <c r="S296" s="373"/>
      <c r="T296" s="373"/>
      <c r="U296" s="373"/>
      <c r="V296" s="373"/>
      <c r="W296" s="373"/>
      <c r="X296" s="374"/>
      <c r="Y296" s="373"/>
      <c r="Z296" s="374"/>
      <c r="AA296" s="373"/>
      <c r="AB296" s="374"/>
      <c r="AC296" s="373"/>
      <c r="AD296" s="374"/>
      <c r="AE296" s="375"/>
    </row>
    <row r="297" spans="1:31" s="376" customFormat="1" ht="29.25" customHeight="1" x14ac:dyDescent="0.25">
      <c r="A297" s="2"/>
      <c r="B297" s="2"/>
      <c r="C297" s="2"/>
      <c r="D297" s="2"/>
      <c r="E297" s="2"/>
      <c r="F297" s="2"/>
      <c r="G297" s="2"/>
      <c r="H297" s="2"/>
      <c r="I297" s="2"/>
      <c r="J297" s="641"/>
      <c r="K297" s="641"/>
      <c r="L297" s="641"/>
      <c r="M297" s="641"/>
      <c r="N297" s="641"/>
      <c r="O297" s="641"/>
      <c r="P297" s="641"/>
      <c r="Q297" s="2"/>
      <c r="R297" s="373"/>
      <c r="S297" s="373"/>
      <c r="T297" s="373"/>
      <c r="U297" s="373"/>
      <c r="V297" s="373"/>
      <c r="W297" s="373"/>
      <c r="X297" s="374"/>
      <c r="Y297" s="373"/>
      <c r="Z297" s="374"/>
      <c r="AA297" s="373"/>
      <c r="AB297" s="374"/>
      <c r="AC297" s="373"/>
      <c r="AD297" s="374"/>
      <c r="AE297" s="375"/>
    </row>
    <row r="298" spans="1:31" s="376" customFormat="1" ht="29.25" customHeight="1" x14ac:dyDescent="0.25">
      <c r="A298" s="2"/>
      <c r="B298" s="2"/>
      <c r="C298" s="2"/>
      <c r="D298" s="2"/>
      <c r="E298" s="2"/>
      <c r="F298" s="2"/>
      <c r="G298" s="2"/>
      <c r="H298" s="2"/>
      <c r="I298" s="2"/>
      <c r="J298" s="641"/>
      <c r="K298" s="641"/>
      <c r="L298" s="641"/>
      <c r="M298" s="641"/>
      <c r="N298" s="641"/>
      <c r="O298" s="641"/>
      <c r="P298" s="641"/>
      <c r="Q298" s="2"/>
      <c r="R298" s="373"/>
      <c r="S298" s="373"/>
      <c r="T298" s="373"/>
      <c r="U298" s="373"/>
      <c r="V298" s="373"/>
      <c r="W298" s="373"/>
      <c r="X298" s="374"/>
      <c r="Y298" s="373"/>
      <c r="Z298" s="374"/>
      <c r="AA298" s="373"/>
      <c r="AB298" s="374"/>
      <c r="AC298" s="373"/>
      <c r="AD298" s="374"/>
      <c r="AE298" s="375"/>
    </row>
    <row r="299" spans="1:31" s="376" customFormat="1" ht="29.25" customHeight="1" x14ac:dyDescent="0.25">
      <c r="A299" s="2"/>
      <c r="B299" s="2"/>
      <c r="C299" s="2"/>
      <c r="D299" s="2"/>
      <c r="E299" s="2"/>
      <c r="F299" s="2"/>
      <c r="G299" s="2"/>
      <c r="H299" s="2"/>
      <c r="I299" s="2"/>
      <c r="J299" s="641"/>
      <c r="K299" s="641"/>
      <c r="L299" s="641"/>
      <c r="M299" s="641"/>
      <c r="N299" s="641"/>
      <c r="O299" s="641"/>
      <c r="P299" s="641"/>
      <c r="Q299" s="2"/>
      <c r="R299" s="373"/>
      <c r="S299" s="373"/>
      <c r="T299" s="373"/>
      <c r="U299" s="373"/>
      <c r="V299" s="373"/>
      <c r="W299" s="373"/>
      <c r="X299" s="374"/>
      <c r="Y299" s="373"/>
      <c r="Z299" s="374"/>
      <c r="AA299" s="373"/>
      <c r="AB299" s="374"/>
      <c r="AC299" s="373"/>
      <c r="AD299" s="374"/>
      <c r="AE299" s="375"/>
    </row>
    <row r="300" spans="1:31" s="376" customFormat="1" ht="29.25" customHeight="1" x14ac:dyDescent="0.25">
      <c r="A300" s="2"/>
      <c r="B300" s="2"/>
      <c r="C300" s="2"/>
      <c r="D300" s="2"/>
      <c r="E300" s="2"/>
      <c r="F300" s="2"/>
      <c r="G300" s="2"/>
      <c r="H300" s="2"/>
      <c r="I300" s="2"/>
      <c r="J300" s="641"/>
      <c r="K300" s="641"/>
      <c r="L300" s="641"/>
      <c r="M300" s="641"/>
      <c r="N300" s="641"/>
      <c r="O300" s="641"/>
      <c r="P300" s="641"/>
      <c r="Q300" s="2"/>
      <c r="R300" s="373"/>
      <c r="S300" s="373"/>
      <c r="T300" s="373"/>
      <c r="U300" s="373"/>
      <c r="V300" s="373"/>
      <c r="W300" s="373"/>
      <c r="X300" s="374"/>
      <c r="Y300" s="373"/>
      <c r="Z300" s="374"/>
      <c r="AA300" s="373"/>
      <c r="AB300" s="374"/>
      <c r="AC300" s="373"/>
      <c r="AD300" s="374"/>
      <c r="AE300" s="375"/>
    </row>
    <row r="301" spans="1:31" s="376" customFormat="1" ht="29.25" customHeight="1" x14ac:dyDescent="0.25">
      <c r="A301" s="2"/>
      <c r="B301" s="2"/>
      <c r="C301" s="2"/>
      <c r="D301" s="2"/>
      <c r="E301" s="2"/>
      <c r="F301" s="2"/>
      <c r="G301" s="2"/>
      <c r="H301" s="2"/>
      <c r="I301" s="2"/>
      <c r="J301" s="641"/>
      <c r="K301" s="641"/>
      <c r="L301" s="641"/>
      <c r="M301" s="641"/>
      <c r="N301" s="641"/>
      <c r="O301" s="641"/>
      <c r="P301" s="641"/>
      <c r="Q301" s="2"/>
      <c r="R301" s="373"/>
      <c r="S301" s="373"/>
      <c r="T301" s="373"/>
      <c r="U301" s="373"/>
      <c r="V301" s="373"/>
      <c r="W301" s="373"/>
      <c r="X301" s="374"/>
      <c r="Y301" s="373"/>
      <c r="Z301" s="374"/>
      <c r="AA301" s="373"/>
      <c r="AB301" s="374"/>
      <c r="AC301" s="373"/>
      <c r="AD301" s="374"/>
      <c r="AE301" s="375"/>
    </row>
    <row r="302" spans="1:31" s="376" customFormat="1" ht="29.25" customHeight="1" x14ac:dyDescent="0.25">
      <c r="A302" s="2"/>
      <c r="B302" s="2"/>
      <c r="C302" s="2"/>
      <c r="D302" s="2"/>
      <c r="E302" s="2"/>
      <c r="F302" s="2"/>
      <c r="G302" s="2"/>
      <c r="H302" s="2"/>
      <c r="I302" s="2"/>
      <c r="J302" s="641"/>
      <c r="K302" s="641"/>
      <c r="L302" s="641"/>
      <c r="M302" s="641"/>
      <c r="N302" s="641"/>
      <c r="O302" s="641"/>
      <c r="P302" s="641"/>
      <c r="Q302" s="2"/>
      <c r="R302" s="373"/>
      <c r="S302" s="373"/>
      <c r="T302" s="373"/>
      <c r="U302" s="373"/>
      <c r="V302" s="373"/>
      <c r="W302" s="373"/>
      <c r="X302" s="374"/>
      <c r="Y302" s="373"/>
      <c r="Z302" s="374"/>
      <c r="AA302" s="373"/>
      <c r="AB302" s="374"/>
      <c r="AC302" s="373"/>
      <c r="AD302" s="374"/>
      <c r="AE302" s="375"/>
    </row>
    <row r="303" spans="1:31" s="376" customFormat="1" ht="29.25" customHeight="1" x14ac:dyDescent="0.25">
      <c r="A303" s="2"/>
      <c r="B303" s="2"/>
      <c r="C303" s="2"/>
      <c r="D303" s="2"/>
      <c r="E303" s="2"/>
      <c r="F303" s="2"/>
      <c r="G303" s="2"/>
      <c r="H303" s="2"/>
      <c r="I303" s="2"/>
      <c r="J303" s="641"/>
      <c r="K303" s="641"/>
      <c r="L303" s="641"/>
      <c r="M303" s="641"/>
      <c r="N303" s="641"/>
      <c r="O303" s="641"/>
      <c r="P303" s="641"/>
      <c r="Q303" s="2"/>
      <c r="R303" s="373"/>
      <c r="S303" s="373"/>
      <c r="T303" s="373"/>
      <c r="U303" s="373"/>
      <c r="V303" s="373"/>
      <c r="W303" s="373"/>
      <c r="X303" s="374"/>
      <c r="Y303" s="373"/>
      <c r="Z303" s="374"/>
      <c r="AA303" s="373"/>
      <c r="AB303" s="374"/>
      <c r="AC303" s="373"/>
      <c r="AD303" s="374"/>
      <c r="AE303" s="375"/>
    </row>
    <row r="304" spans="1:31" s="376" customFormat="1" ht="29.25" customHeight="1" x14ac:dyDescent="0.25">
      <c r="A304" s="2"/>
      <c r="B304" s="2"/>
      <c r="C304" s="2"/>
      <c r="D304" s="2"/>
      <c r="E304" s="2"/>
      <c r="F304" s="2"/>
      <c r="G304" s="2"/>
      <c r="H304" s="2"/>
      <c r="I304" s="2"/>
      <c r="J304" s="641"/>
      <c r="K304" s="641"/>
      <c r="L304" s="641"/>
      <c r="M304" s="641"/>
      <c r="N304" s="641"/>
      <c r="O304" s="641"/>
      <c r="P304" s="641"/>
      <c r="Q304" s="2"/>
      <c r="R304" s="373"/>
      <c r="S304" s="373"/>
      <c r="T304" s="373"/>
      <c r="U304" s="373"/>
      <c r="V304" s="373"/>
      <c r="W304" s="373"/>
      <c r="X304" s="374"/>
      <c r="Y304" s="373"/>
      <c r="Z304" s="374"/>
      <c r="AA304" s="373"/>
      <c r="AB304" s="374"/>
      <c r="AC304" s="373"/>
      <c r="AD304" s="374"/>
      <c r="AE304" s="375"/>
    </row>
    <row r="305" spans="1:31" s="376" customFormat="1" ht="29.25" customHeight="1" x14ac:dyDescent="0.25">
      <c r="A305" s="2"/>
      <c r="B305" s="2"/>
      <c r="C305" s="2"/>
      <c r="D305" s="2"/>
      <c r="E305" s="2"/>
      <c r="F305" s="2"/>
      <c r="G305" s="2"/>
      <c r="H305" s="2"/>
      <c r="I305" s="2"/>
      <c r="J305" s="641"/>
      <c r="K305" s="641"/>
      <c r="L305" s="641"/>
      <c r="M305" s="641"/>
      <c r="N305" s="641"/>
      <c r="O305" s="641"/>
      <c r="P305" s="641"/>
      <c r="Q305" s="2"/>
      <c r="R305" s="373"/>
      <c r="S305" s="373"/>
      <c r="T305" s="373"/>
      <c r="U305" s="373"/>
      <c r="V305" s="373"/>
      <c r="W305" s="373"/>
      <c r="X305" s="374"/>
      <c r="Y305" s="373"/>
      <c r="Z305" s="374"/>
      <c r="AA305" s="373"/>
      <c r="AB305" s="374"/>
      <c r="AC305" s="373"/>
      <c r="AD305" s="374"/>
      <c r="AE305" s="375"/>
    </row>
    <row r="306" spans="1:31" s="376" customFormat="1" ht="29.25" customHeight="1" x14ac:dyDescent="0.25">
      <c r="A306" s="2"/>
      <c r="B306" s="2"/>
      <c r="C306" s="2"/>
      <c r="D306" s="2"/>
      <c r="E306" s="2"/>
      <c r="F306" s="2"/>
      <c r="G306" s="2"/>
      <c r="H306" s="2"/>
      <c r="I306" s="2"/>
      <c r="J306" s="641"/>
      <c r="K306" s="641"/>
      <c r="L306" s="641"/>
      <c r="M306" s="641"/>
      <c r="N306" s="641"/>
      <c r="O306" s="641"/>
      <c r="P306" s="641"/>
      <c r="Q306" s="2"/>
      <c r="R306" s="373"/>
      <c r="S306" s="373"/>
      <c r="T306" s="373"/>
      <c r="U306" s="373"/>
      <c r="V306" s="373"/>
      <c r="W306" s="373"/>
      <c r="X306" s="374"/>
      <c r="Y306" s="373"/>
      <c r="Z306" s="374"/>
      <c r="AA306" s="373"/>
      <c r="AB306" s="374"/>
      <c r="AC306" s="373"/>
      <c r="AD306" s="374"/>
      <c r="AE306" s="375"/>
    </row>
    <row r="307" spans="1:31" s="376" customFormat="1" ht="29.25" customHeight="1" x14ac:dyDescent="0.25">
      <c r="A307" s="2"/>
      <c r="B307" s="2"/>
      <c r="C307" s="2"/>
      <c r="D307" s="2"/>
      <c r="E307" s="2"/>
      <c r="F307" s="2"/>
      <c r="G307" s="2"/>
      <c r="H307" s="2"/>
      <c r="I307" s="2"/>
      <c r="J307" s="641"/>
      <c r="K307" s="641"/>
      <c r="L307" s="641"/>
      <c r="M307" s="641"/>
      <c r="N307" s="641"/>
      <c r="O307" s="641"/>
      <c r="P307" s="641"/>
      <c r="Q307" s="2"/>
      <c r="R307" s="373"/>
      <c r="S307" s="373"/>
      <c r="T307" s="373"/>
      <c r="U307" s="373"/>
      <c r="V307" s="373"/>
      <c r="W307" s="373"/>
      <c r="X307" s="374"/>
      <c r="Y307" s="373"/>
      <c r="Z307" s="374"/>
      <c r="AA307" s="373"/>
      <c r="AB307" s="374"/>
      <c r="AC307" s="373"/>
      <c r="AD307" s="374"/>
      <c r="AE307" s="375"/>
    </row>
    <row r="308" spans="1:31" s="376" customFormat="1" ht="29.25" customHeight="1" x14ac:dyDescent="0.25">
      <c r="A308" s="2"/>
      <c r="B308" s="2"/>
      <c r="C308" s="2"/>
      <c r="D308" s="2"/>
      <c r="E308" s="2"/>
      <c r="F308" s="2"/>
      <c r="G308" s="2"/>
      <c r="H308" s="2"/>
      <c r="I308" s="2"/>
      <c r="J308" s="641"/>
      <c r="K308" s="641"/>
      <c r="L308" s="641"/>
      <c r="M308" s="641"/>
      <c r="N308" s="641"/>
      <c r="O308" s="641"/>
      <c r="P308" s="641"/>
      <c r="Q308" s="2"/>
      <c r="R308" s="373"/>
      <c r="S308" s="373"/>
      <c r="T308" s="373"/>
      <c r="U308" s="373"/>
      <c r="V308" s="373"/>
      <c r="W308" s="373"/>
      <c r="X308" s="374"/>
      <c r="Y308" s="373"/>
      <c r="Z308" s="374"/>
      <c r="AA308" s="373"/>
      <c r="AB308" s="374"/>
      <c r="AC308" s="373"/>
      <c r="AD308" s="374"/>
      <c r="AE308" s="375"/>
    </row>
    <row r="309" spans="1:31" s="376" customFormat="1" ht="29.25" customHeight="1" x14ac:dyDescent="0.25">
      <c r="A309" s="2"/>
      <c r="B309" s="2"/>
      <c r="C309" s="2"/>
      <c r="D309" s="2"/>
      <c r="E309" s="2"/>
      <c r="F309" s="2"/>
      <c r="G309" s="2"/>
      <c r="H309" s="2"/>
      <c r="I309" s="2"/>
      <c r="J309" s="641"/>
      <c r="K309" s="641"/>
      <c r="L309" s="641"/>
      <c r="M309" s="641"/>
      <c r="N309" s="641"/>
      <c r="O309" s="641"/>
      <c r="P309" s="641"/>
      <c r="Q309" s="2"/>
      <c r="R309" s="373"/>
      <c r="S309" s="373"/>
      <c r="T309" s="373"/>
      <c r="U309" s="373"/>
      <c r="V309" s="373"/>
      <c r="W309" s="373"/>
      <c r="X309" s="374"/>
      <c r="Y309" s="373"/>
      <c r="Z309" s="374"/>
      <c r="AA309" s="373"/>
      <c r="AB309" s="374"/>
      <c r="AC309" s="373"/>
      <c r="AD309" s="374"/>
      <c r="AE309" s="375"/>
    </row>
    <row r="310" spans="1:31" s="376" customFormat="1" ht="29.25" customHeight="1" x14ac:dyDescent="0.25">
      <c r="A310" s="2"/>
      <c r="B310" s="2"/>
      <c r="C310" s="2"/>
      <c r="D310" s="2"/>
      <c r="E310" s="2"/>
      <c r="F310" s="2"/>
      <c r="G310" s="2"/>
      <c r="H310" s="2"/>
      <c r="I310" s="2"/>
      <c r="J310" s="641"/>
      <c r="K310" s="641"/>
      <c r="L310" s="641"/>
      <c r="M310" s="641"/>
      <c r="N310" s="641"/>
      <c r="O310" s="641"/>
      <c r="P310" s="641"/>
      <c r="Q310" s="2"/>
      <c r="R310" s="373"/>
      <c r="S310" s="373"/>
      <c r="T310" s="373"/>
      <c r="U310" s="373"/>
      <c r="V310" s="373"/>
      <c r="W310" s="373"/>
      <c r="X310" s="374"/>
      <c r="Y310" s="373"/>
      <c r="Z310" s="374"/>
      <c r="AA310" s="373"/>
      <c r="AB310" s="374"/>
      <c r="AC310" s="373"/>
      <c r="AD310" s="374"/>
      <c r="AE310" s="375"/>
    </row>
    <row r="311" spans="1:31" s="376" customFormat="1" ht="29.25" customHeight="1" x14ac:dyDescent="0.25">
      <c r="A311" s="2"/>
      <c r="B311" s="2"/>
      <c r="C311" s="2"/>
      <c r="D311" s="2"/>
      <c r="E311" s="2"/>
      <c r="F311" s="2"/>
      <c r="G311" s="2"/>
      <c r="H311" s="2"/>
      <c r="I311" s="2"/>
      <c r="J311" s="641"/>
      <c r="K311" s="641"/>
      <c r="L311" s="641"/>
      <c r="M311" s="641"/>
      <c r="N311" s="641"/>
      <c r="O311" s="641"/>
      <c r="P311" s="641"/>
      <c r="Q311" s="2"/>
      <c r="R311" s="373"/>
      <c r="S311" s="373"/>
      <c r="T311" s="373"/>
      <c r="U311" s="373"/>
      <c r="V311" s="373"/>
      <c r="W311" s="373"/>
      <c r="X311" s="374"/>
      <c r="Y311" s="373"/>
      <c r="Z311" s="374"/>
      <c r="AA311" s="373"/>
      <c r="AB311" s="374"/>
      <c r="AC311" s="373"/>
      <c r="AD311" s="374"/>
      <c r="AE311" s="375"/>
    </row>
    <row r="312" spans="1:31" s="376" customFormat="1" ht="29.25" customHeight="1" x14ac:dyDescent="0.25">
      <c r="A312" s="2"/>
      <c r="B312" s="2"/>
      <c r="C312" s="2"/>
      <c r="D312" s="2"/>
      <c r="E312" s="2"/>
      <c r="F312" s="2"/>
      <c r="G312" s="2"/>
      <c r="H312" s="2"/>
      <c r="I312" s="2"/>
      <c r="J312" s="641"/>
      <c r="K312" s="641"/>
      <c r="L312" s="641"/>
      <c r="M312" s="641"/>
      <c r="N312" s="641"/>
      <c r="O312" s="641"/>
      <c r="P312" s="641"/>
      <c r="Q312" s="2"/>
      <c r="R312" s="373"/>
      <c r="S312" s="373"/>
      <c r="T312" s="373"/>
      <c r="U312" s="373"/>
      <c r="V312" s="373"/>
      <c r="W312" s="373"/>
      <c r="X312" s="374"/>
      <c r="Y312" s="373"/>
      <c r="Z312" s="374"/>
      <c r="AA312" s="373"/>
      <c r="AB312" s="374"/>
      <c r="AC312" s="373"/>
      <c r="AD312" s="374"/>
      <c r="AE312" s="375"/>
    </row>
    <row r="313" spans="1:31" s="376" customFormat="1" ht="29.25" customHeight="1" x14ac:dyDescent="0.25">
      <c r="A313" s="2"/>
      <c r="B313" s="2"/>
      <c r="C313" s="2"/>
      <c r="D313" s="2"/>
      <c r="E313" s="2"/>
      <c r="F313" s="2"/>
      <c r="G313" s="2"/>
      <c r="H313" s="2"/>
      <c r="I313" s="2"/>
      <c r="J313" s="641"/>
      <c r="K313" s="641"/>
      <c r="L313" s="641"/>
      <c r="M313" s="641"/>
      <c r="N313" s="641"/>
      <c r="O313" s="641"/>
      <c r="P313" s="641"/>
      <c r="Q313" s="2"/>
      <c r="R313" s="373"/>
      <c r="S313" s="373"/>
      <c r="T313" s="373"/>
      <c r="U313" s="373"/>
      <c r="V313" s="373"/>
      <c r="W313" s="373"/>
      <c r="X313" s="374"/>
      <c r="Y313" s="373"/>
      <c r="Z313" s="374"/>
      <c r="AA313" s="373"/>
      <c r="AB313" s="374"/>
      <c r="AC313" s="373"/>
      <c r="AD313" s="374"/>
      <c r="AE313" s="375"/>
    </row>
    <row r="314" spans="1:31" s="376" customFormat="1" ht="29.25" customHeight="1" x14ac:dyDescent="0.25">
      <c r="A314" s="2"/>
      <c r="B314" s="2"/>
      <c r="C314" s="2"/>
      <c r="D314" s="2"/>
      <c r="E314" s="2"/>
      <c r="F314" s="2"/>
      <c r="G314" s="2"/>
      <c r="H314" s="2"/>
      <c r="I314" s="2"/>
      <c r="J314" s="641"/>
      <c r="K314" s="641"/>
      <c r="L314" s="641"/>
      <c r="M314" s="641"/>
      <c r="N314" s="641"/>
      <c r="O314" s="641"/>
      <c r="P314" s="641"/>
      <c r="Q314" s="2"/>
      <c r="R314" s="373"/>
      <c r="S314" s="373"/>
      <c r="T314" s="373"/>
      <c r="U314" s="373"/>
      <c r="V314" s="373"/>
      <c r="W314" s="373"/>
      <c r="X314" s="374"/>
      <c r="Y314" s="373"/>
      <c r="Z314" s="374"/>
      <c r="AA314" s="373"/>
      <c r="AB314" s="374"/>
      <c r="AC314" s="373"/>
      <c r="AD314" s="374"/>
      <c r="AE314" s="375"/>
    </row>
    <row r="315" spans="1:31" s="376" customFormat="1" ht="29.25" customHeight="1" x14ac:dyDescent="0.25">
      <c r="A315" s="2"/>
      <c r="B315" s="2"/>
      <c r="C315" s="2"/>
      <c r="D315" s="2"/>
      <c r="E315" s="2"/>
      <c r="F315" s="2"/>
      <c r="G315" s="2"/>
      <c r="H315" s="2"/>
      <c r="I315" s="2"/>
      <c r="J315" s="641"/>
      <c r="K315" s="641"/>
      <c r="L315" s="641"/>
      <c r="M315" s="641"/>
      <c r="N315" s="641"/>
      <c r="O315" s="641"/>
      <c r="P315" s="641"/>
      <c r="Q315" s="2"/>
      <c r="R315" s="373"/>
      <c r="S315" s="373"/>
      <c r="T315" s="373"/>
      <c r="U315" s="373"/>
      <c r="V315" s="373"/>
      <c r="W315" s="373"/>
      <c r="X315" s="374"/>
      <c r="Y315" s="373"/>
      <c r="Z315" s="374"/>
      <c r="AA315" s="373"/>
      <c r="AB315" s="374"/>
      <c r="AC315" s="373"/>
      <c r="AD315" s="374"/>
      <c r="AE315" s="375"/>
    </row>
    <row r="316" spans="1:31" s="376" customFormat="1" ht="29.25" customHeight="1" x14ac:dyDescent="0.25">
      <c r="A316" s="2"/>
      <c r="B316" s="2"/>
      <c r="C316" s="2"/>
      <c r="D316" s="2"/>
      <c r="E316" s="2"/>
      <c r="F316" s="2"/>
      <c r="G316" s="2"/>
      <c r="H316" s="2"/>
      <c r="I316" s="2"/>
      <c r="J316" s="641"/>
      <c r="K316" s="641"/>
      <c r="L316" s="641"/>
      <c r="M316" s="641"/>
      <c r="N316" s="641"/>
      <c r="O316" s="641"/>
      <c r="P316" s="641"/>
      <c r="Q316" s="2"/>
      <c r="R316" s="373"/>
      <c r="S316" s="373"/>
      <c r="T316" s="373"/>
      <c r="U316" s="373"/>
      <c r="V316" s="373"/>
      <c r="W316" s="373"/>
      <c r="X316" s="374"/>
      <c r="Y316" s="373"/>
      <c r="Z316" s="374"/>
      <c r="AA316" s="373"/>
      <c r="AB316" s="374"/>
      <c r="AC316" s="373"/>
      <c r="AD316" s="374"/>
      <c r="AE316" s="375"/>
    </row>
    <row r="317" spans="1:31" s="376" customFormat="1" ht="29.25" customHeight="1" x14ac:dyDescent="0.25">
      <c r="A317" s="2"/>
      <c r="B317" s="2"/>
      <c r="C317" s="2"/>
      <c r="D317" s="2"/>
      <c r="E317" s="2"/>
      <c r="F317" s="2"/>
      <c r="G317" s="2"/>
      <c r="H317" s="2"/>
      <c r="I317" s="2"/>
      <c r="J317" s="641"/>
      <c r="K317" s="641"/>
      <c r="L317" s="641"/>
      <c r="M317" s="641"/>
      <c r="N317" s="641"/>
      <c r="O317" s="641"/>
      <c r="P317" s="641"/>
      <c r="Q317" s="2"/>
      <c r="R317" s="373"/>
      <c r="S317" s="373"/>
      <c r="T317" s="373"/>
      <c r="U317" s="373"/>
      <c r="V317" s="373"/>
      <c r="W317" s="373"/>
      <c r="X317" s="374"/>
      <c r="Y317" s="373"/>
      <c r="Z317" s="374"/>
      <c r="AA317" s="373"/>
      <c r="AB317" s="374"/>
      <c r="AC317" s="373"/>
      <c r="AD317" s="374"/>
      <c r="AE317" s="375"/>
    </row>
    <row r="318" spans="1:31" s="376" customFormat="1" ht="29.25" customHeight="1" x14ac:dyDescent="0.25">
      <c r="A318" s="2"/>
      <c r="B318" s="2"/>
      <c r="C318" s="2"/>
      <c r="D318" s="2"/>
      <c r="E318" s="2"/>
      <c r="F318" s="2"/>
      <c r="G318" s="2"/>
      <c r="H318" s="2"/>
      <c r="I318" s="2"/>
      <c r="J318" s="641"/>
      <c r="K318" s="641"/>
      <c r="L318" s="641"/>
      <c r="M318" s="641"/>
      <c r="N318" s="641"/>
      <c r="O318" s="641"/>
      <c r="P318" s="641"/>
      <c r="Q318" s="2"/>
      <c r="R318" s="373"/>
      <c r="S318" s="373"/>
      <c r="T318" s="373"/>
      <c r="U318" s="373"/>
      <c r="V318" s="373"/>
      <c r="W318" s="373"/>
      <c r="X318" s="374"/>
      <c r="Y318" s="373"/>
      <c r="Z318" s="374"/>
      <c r="AA318" s="373"/>
      <c r="AB318" s="374"/>
      <c r="AC318" s="373"/>
      <c r="AD318" s="374"/>
      <c r="AE318" s="375"/>
    </row>
    <row r="319" spans="1:31" s="376" customFormat="1" ht="29.25" customHeight="1" x14ac:dyDescent="0.25">
      <c r="A319" s="2"/>
      <c r="B319" s="2"/>
      <c r="C319" s="2"/>
      <c r="D319" s="2"/>
      <c r="E319" s="2"/>
      <c r="F319" s="2"/>
      <c r="G319" s="2"/>
      <c r="H319" s="2"/>
      <c r="I319" s="2"/>
      <c r="J319" s="641"/>
      <c r="K319" s="641"/>
      <c r="L319" s="641"/>
      <c r="M319" s="641"/>
      <c r="N319" s="641"/>
      <c r="O319" s="641"/>
      <c r="P319" s="641"/>
      <c r="Q319" s="2"/>
      <c r="R319" s="373"/>
      <c r="S319" s="373"/>
      <c r="T319" s="373"/>
      <c r="U319" s="373"/>
      <c r="V319" s="373"/>
      <c r="W319" s="373"/>
      <c r="X319" s="374"/>
      <c r="Y319" s="373"/>
      <c r="Z319" s="374"/>
      <c r="AA319" s="373"/>
      <c r="AB319" s="374"/>
      <c r="AC319" s="373"/>
      <c r="AD319" s="374"/>
      <c r="AE319" s="375"/>
    </row>
    <row r="320" spans="1:31" s="376" customFormat="1" ht="29.25" customHeight="1" x14ac:dyDescent="0.25">
      <c r="A320" s="2"/>
      <c r="B320" s="2"/>
      <c r="C320" s="2"/>
      <c r="D320" s="2"/>
      <c r="E320" s="2"/>
      <c r="F320" s="2"/>
      <c r="G320" s="2"/>
      <c r="H320" s="2"/>
      <c r="I320" s="2"/>
      <c r="J320" s="641"/>
      <c r="K320" s="641"/>
      <c r="L320" s="641"/>
      <c r="M320" s="641"/>
      <c r="N320" s="641"/>
      <c r="O320" s="641"/>
      <c r="P320" s="641"/>
      <c r="Q320" s="2"/>
      <c r="R320" s="373"/>
      <c r="S320" s="373"/>
      <c r="T320" s="373"/>
      <c r="U320" s="373"/>
      <c r="V320" s="373"/>
      <c r="W320" s="373"/>
      <c r="X320" s="374"/>
      <c r="Y320" s="373"/>
      <c r="Z320" s="374"/>
      <c r="AA320" s="373"/>
      <c r="AB320" s="374"/>
      <c r="AC320" s="373"/>
      <c r="AD320" s="374"/>
      <c r="AE320" s="375"/>
    </row>
    <row r="321" spans="1:31" s="376" customFormat="1" ht="29.25" customHeight="1" x14ac:dyDescent="0.25">
      <c r="A321" s="2"/>
      <c r="B321" s="2"/>
      <c r="C321" s="2"/>
      <c r="D321" s="2"/>
      <c r="E321" s="2"/>
      <c r="F321" s="2"/>
      <c r="G321" s="2"/>
      <c r="H321" s="2"/>
      <c r="I321" s="2"/>
      <c r="J321" s="641"/>
      <c r="K321" s="641"/>
      <c r="L321" s="641"/>
      <c r="M321" s="641"/>
      <c r="N321" s="641"/>
      <c r="O321" s="641"/>
      <c r="P321" s="641"/>
      <c r="Q321" s="2"/>
      <c r="R321" s="373"/>
      <c r="S321" s="373"/>
      <c r="T321" s="373"/>
      <c r="U321" s="373"/>
      <c r="V321" s="373"/>
      <c r="W321" s="373"/>
      <c r="X321" s="374"/>
      <c r="Y321" s="373"/>
      <c r="Z321" s="374"/>
      <c r="AA321" s="373"/>
      <c r="AB321" s="374"/>
      <c r="AC321" s="373"/>
      <c r="AD321" s="374"/>
      <c r="AE321" s="375"/>
    </row>
    <row r="322" spans="1:31" s="376" customFormat="1" ht="29.25" customHeight="1" x14ac:dyDescent="0.25">
      <c r="A322" s="2"/>
      <c r="B322" s="2"/>
      <c r="C322" s="2"/>
      <c r="D322" s="2"/>
      <c r="E322" s="2"/>
      <c r="F322" s="2"/>
      <c r="G322" s="2"/>
      <c r="H322" s="2"/>
      <c r="I322" s="2"/>
      <c r="J322" s="641"/>
      <c r="K322" s="641"/>
      <c r="L322" s="641"/>
      <c r="M322" s="641"/>
      <c r="N322" s="641"/>
      <c r="O322" s="641"/>
      <c r="P322" s="641"/>
      <c r="Q322" s="2"/>
      <c r="R322" s="373"/>
      <c r="S322" s="373"/>
      <c r="T322" s="373"/>
      <c r="U322" s="373"/>
      <c r="V322" s="373"/>
      <c r="W322" s="373"/>
      <c r="X322" s="374"/>
      <c r="Y322" s="373"/>
      <c r="Z322" s="374"/>
      <c r="AA322" s="373"/>
      <c r="AB322" s="374"/>
      <c r="AC322" s="373"/>
      <c r="AD322" s="374"/>
      <c r="AE322" s="375"/>
    </row>
    <row r="323" spans="1:31" s="376" customFormat="1" ht="29.25" customHeight="1" x14ac:dyDescent="0.25">
      <c r="A323" s="2"/>
      <c r="B323" s="2"/>
      <c r="C323" s="2"/>
      <c r="D323" s="2"/>
      <c r="E323" s="2"/>
      <c r="F323" s="2"/>
      <c r="G323" s="2"/>
      <c r="H323" s="2"/>
      <c r="I323" s="2"/>
      <c r="J323" s="641"/>
      <c r="K323" s="641"/>
      <c r="L323" s="641"/>
      <c r="M323" s="641"/>
      <c r="N323" s="641"/>
      <c r="O323" s="641"/>
      <c r="P323" s="641"/>
      <c r="Q323" s="2"/>
      <c r="R323" s="373"/>
      <c r="S323" s="373"/>
      <c r="T323" s="373"/>
      <c r="U323" s="373"/>
      <c r="V323" s="373"/>
      <c r="W323" s="373"/>
      <c r="X323" s="374"/>
      <c r="Y323" s="373"/>
      <c r="Z323" s="374"/>
      <c r="AA323" s="373"/>
      <c r="AB323" s="374"/>
      <c r="AC323" s="373"/>
      <c r="AD323" s="374"/>
      <c r="AE323" s="375"/>
    </row>
    <row r="324" spans="1:31" s="376" customFormat="1" ht="29.25" customHeight="1" x14ac:dyDescent="0.25">
      <c r="A324" s="2"/>
      <c r="B324" s="2"/>
      <c r="C324" s="2"/>
      <c r="D324" s="2"/>
      <c r="E324" s="2"/>
      <c r="F324" s="2"/>
      <c r="G324" s="2"/>
      <c r="H324" s="2"/>
      <c r="I324" s="2"/>
      <c r="J324" s="641"/>
      <c r="K324" s="641"/>
      <c r="L324" s="641"/>
      <c r="M324" s="641"/>
      <c r="N324" s="641"/>
      <c r="O324" s="641"/>
      <c r="P324" s="641"/>
      <c r="Q324" s="2"/>
      <c r="R324" s="373"/>
      <c r="S324" s="373"/>
      <c r="T324" s="373"/>
      <c r="U324" s="373"/>
      <c r="V324" s="373"/>
      <c r="W324" s="373"/>
      <c r="X324" s="374"/>
      <c r="Y324" s="373"/>
      <c r="Z324" s="374"/>
      <c r="AA324" s="373"/>
      <c r="AB324" s="374"/>
      <c r="AC324" s="373"/>
      <c r="AD324" s="374"/>
      <c r="AE324" s="375"/>
    </row>
    <row r="325" spans="1:31" s="376" customFormat="1" ht="29.25" customHeight="1" x14ac:dyDescent="0.25">
      <c r="A325" s="2"/>
      <c r="B325" s="2"/>
      <c r="C325" s="2"/>
      <c r="D325" s="2"/>
      <c r="E325" s="2"/>
      <c r="F325" s="2"/>
      <c r="G325" s="2"/>
      <c r="H325" s="2"/>
      <c r="I325" s="2"/>
      <c r="J325" s="641"/>
      <c r="K325" s="641"/>
      <c r="L325" s="641"/>
      <c r="M325" s="641"/>
      <c r="N325" s="641"/>
      <c r="O325" s="641"/>
      <c r="P325" s="641"/>
      <c r="Q325" s="2"/>
      <c r="R325" s="373"/>
      <c r="S325" s="373"/>
      <c r="T325" s="373"/>
      <c r="U325" s="373"/>
      <c r="V325" s="373"/>
      <c r="W325" s="373"/>
      <c r="X325" s="374"/>
      <c r="Y325" s="373"/>
      <c r="Z325" s="374"/>
      <c r="AA325" s="373"/>
      <c r="AB325" s="374"/>
      <c r="AC325" s="373"/>
      <c r="AD325" s="374"/>
      <c r="AE325" s="375"/>
    </row>
    <row r="326" spans="1:31" s="376" customFormat="1" ht="29.25" customHeight="1" x14ac:dyDescent="0.25">
      <c r="A326" s="2"/>
      <c r="B326" s="2"/>
      <c r="C326" s="2"/>
      <c r="D326" s="2"/>
      <c r="E326" s="2"/>
      <c r="F326" s="2"/>
      <c r="G326" s="2"/>
      <c r="H326" s="2"/>
      <c r="I326" s="2"/>
      <c r="J326" s="641"/>
      <c r="K326" s="641"/>
      <c r="L326" s="641"/>
      <c r="M326" s="641"/>
      <c r="N326" s="641"/>
      <c r="O326" s="641"/>
      <c r="P326" s="641"/>
      <c r="Q326" s="2"/>
      <c r="R326" s="373"/>
      <c r="S326" s="373"/>
      <c r="T326" s="373"/>
      <c r="U326" s="373"/>
      <c r="V326" s="373"/>
      <c r="W326" s="373"/>
      <c r="X326" s="374"/>
      <c r="Y326" s="373"/>
      <c r="Z326" s="374"/>
      <c r="AA326" s="373"/>
      <c r="AB326" s="374"/>
      <c r="AC326" s="373"/>
      <c r="AD326" s="374"/>
      <c r="AE326" s="375"/>
    </row>
    <row r="327" spans="1:31" s="376" customFormat="1" ht="29.25" customHeight="1" x14ac:dyDescent="0.25">
      <c r="A327" s="2"/>
      <c r="B327" s="2"/>
      <c r="C327" s="2"/>
      <c r="D327" s="2"/>
      <c r="E327" s="2"/>
      <c r="F327" s="2"/>
      <c r="G327" s="2"/>
      <c r="H327" s="2"/>
      <c r="I327" s="2"/>
      <c r="J327" s="641"/>
      <c r="K327" s="641"/>
      <c r="L327" s="641"/>
      <c r="M327" s="641"/>
      <c r="N327" s="641"/>
      <c r="O327" s="641"/>
      <c r="P327" s="641"/>
      <c r="Q327" s="2"/>
      <c r="R327" s="373"/>
      <c r="S327" s="373"/>
      <c r="T327" s="373"/>
      <c r="U327" s="373"/>
      <c r="V327" s="373"/>
      <c r="W327" s="373"/>
      <c r="X327" s="374"/>
      <c r="Y327" s="373"/>
      <c r="Z327" s="374"/>
      <c r="AA327" s="373"/>
      <c r="AB327" s="374"/>
      <c r="AC327" s="373"/>
      <c r="AD327" s="374"/>
      <c r="AE327" s="375"/>
    </row>
    <row r="328" spans="1:31" s="376" customFormat="1" ht="29.25" customHeight="1" x14ac:dyDescent="0.25">
      <c r="A328" s="2"/>
      <c r="B328" s="2"/>
      <c r="C328" s="2"/>
      <c r="D328" s="2"/>
      <c r="E328" s="2"/>
      <c r="F328" s="2"/>
      <c r="G328" s="2"/>
      <c r="H328" s="2"/>
      <c r="I328" s="2"/>
      <c r="J328" s="641"/>
      <c r="K328" s="641"/>
      <c r="L328" s="641"/>
      <c r="M328" s="641"/>
      <c r="N328" s="641"/>
      <c r="O328" s="641"/>
      <c r="P328" s="641"/>
      <c r="Q328" s="2"/>
      <c r="R328" s="373"/>
      <c r="S328" s="373"/>
      <c r="T328" s="373"/>
      <c r="U328" s="373"/>
      <c r="V328" s="373"/>
      <c r="W328" s="373"/>
      <c r="X328" s="374"/>
      <c r="Y328" s="373"/>
      <c r="Z328" s="374"/>
      <c r="AA328" s="373"/>
      <c r="AB328" s="374"/>
      <c r="AC328" s="373"/>
      <c r="AD328" s="374"/>
      <c r="AE328" s="375"/>
    </row>
    <row r="329" spans="1:31" s="376" customFormat="1" ht="29.25" customHeight="1" x14ac:dyDescent="0.25">
      <c r="A329" s="2"/>
      <c r="B329" s="2"/>
      <c r="C329" s="2"/>
      <c r="D329" s="2"/>
      <c r="E329" s="2"/>
      <c r="F329" s="2"/>
      <c r="G329" s="2"/>
      <c r="H329" s="2"/>
      <c r="I329" s="2"/>
      <c r="J329" s="641"/>
      <c r="K329" s="641"/>
      <c r="L329" s="641"/>
      <c r="M329" s="641"/>
      <c r="N329" s="641"/>
      <c r="O329" s="641"/>
      <c r="P329" s="641"/>
      <c r="Q329" s="2"/>
      <c r="R329" s="373"/>
      <c r="S329" s="373"/>
      <c r="T329" s="373"/>
      <c r="U329" s="373"/>
      <c r="V329" s="373"/>
      <c r="W329" s="373"/>
      <c r="X329" s="374"/>
      <c r="Y329" s="373"/>
      <c r="Z329" s="374"/>
      <c r="AA329" s="373"/>
      <c r="AB329" s="374"/>
      <c r="AC329" s="373"/>
      <c r="AD329" s="374"/>
      <c r="AE329" s="375"/>
    </row>
    <row r="330" spans="1:31" s="376" customFormat="1" ht="29.25" customHeight="1" x14ac:dyDescent="0.25">
      <c r="A330" s="2"/>
      <c r="B330" s="2"/>
      <c r="C330" s="2"/>
      <c r="D330" s="2"/>
      <c r="E330" s="2"/>
      <c r="F330" s="2"/>
      <c r="G330" s="2"/>
      <c r="H330" s="2"/>
      <c r="I330" s="2"/>
      <c r="J330" s="641"/>
      <c r="K330" s="641"/>
      <c r="L330" s="641"/>
      <c r="M330" s="641"/>
      <c r="N330" s="641"/>
      <c r="O330" s="641"/>
      <c r="P330" s="641"/>
      <c r="Q330" s="2"/>
      <c r="R330" s="373"/>
      <c r="S330" s="373"/>
      <c r="T330" s="373"/>
      <c r="U330" s="373"/>
      <c r="V330" s="373"/>
      <c r="W330" s="373"/>
      <c r="X330" s="374"/>
      <c r="Y330" s="373"/>
      <c r="Z330" s="374"/>
      <c r="AA330" s="373"/>
      <c r="AB330" s="374"/>
      <c r="AC330" s="373"/>
      <c r="AD330" s="374"/>
      <c r="AE330" s="375"/>
    </row>
    <row r="331" spans="1:31" s="376" customFormat="1" ht="29.25" customHeight="1" x14ac:dyDescent="0.25">
      <c r="A331" s="2"/>
      <c r="B331" s="2"/>
      <c r="C331" s="2"/>
      <c r="D331" s="2"/>
      <c r="E331" s="2"/>
      <c r="F331" s="2"/>
      <c r="G331" s="2"/>
      <c r="H331" s="2"/>
      <c r="I331" s="2"/>
      <c r="J331" s="641"/>
      <c r="K331" s="641"/>
      <c r="L331" s="641"/>
      <c r="M331" s="641"/>
      <c r="N331" s="641"/>
      <c r="O331" s="641"/>
      <c r="P331" s="641"/>
      <c r="Q331" s="2"/>
      <c r="R331" s="373"/>
      <c r="S331" s="373"/>
      <c r="T331" s="373"/>
      <c r="U331" s="373"/>
      <c r="V331" s="373"/>
      <c r="W331" s="373"/>
      <c r="X331" s="374"/>
      <c r="Y331" s="373"/>
      <c r="Z331" s="374"/>
      <c r="AA331" s="373"/>
      <c r="AB331" s="374"/>
      <c r="AC331" s="373"/>
      <c r="AD331" s="374"/>
      <c r="AE331" s="375"/>
    </row>
    <row r="332" spans="1:31" s="376" customFormat="1" ht="29.25" customHeight="1" x14ac:dyDescent="0.25">
      <c r="A332" s="2"/>
      <c r="B332" s="2"/>
      <c r="C332" s="2"/>
      <c r="D332" s="2"/>
      <c r="E332" s="2"/>
      <c r="F332" s="2"/>
      <c r="G332" s="2"/>
      <c r="H332" s="2"/>
      <c r="I332" s="2"/>
      <c r="J332" s="641"/>
      <c r="K332" s="641"/>
      <c r="L332" s="641"/>
      <c r="M332" s="641"/>
      <c r="N332" s="641"/>
      <c r="O332" s="641"/>
      <c r="P332" s="641"/>
      <c r="Q332" s="2"/>
      <c r="R332" s="373"/>
      <c r="S332" s="373"/>
      <c r="T332" s="373"/>
      <c r="U332" s="373"/>
      <c r="V332" s="373"/>
      <c r="W332" s="373"/>
      <c r="X332" s="374"/>
      <c r="Y332" s="373"/>
      <c r="Z332" s="374"/>
      <c r="AA332" s="373"/>
      <c r="AB332" s="374"/>
      <c r="AC332" s="373"/>
      <c r="AD332" s="374"/>
      <c r="AE332" s="375"/>
    </row>
    <row r="333" spans="1:31" s="376" customFormat="1" ht="29.25" customHeight="1" x14ac:dyDescent="0.25">
      <c r="A333" s="2"/>
      <c r="B333" s="2"/>
      <c r="C333" s="2"/>
      <c r="D333" s="2"/>
      <c r="E333" s="2"/>
      <c r="F333" s="2"/>
      <c r="G333" s="2"/>
      <c r="H333" s="2"/>
      <c r="I333" s="2"/>
      <c r="J333" s="641"/>
      <c r="K333" s="641"/>
      <c r="L333" s="641"/>
      <c r="M333" s="641"/>
      <c r="N333" s="641"/>
      <c r="O333" s="641"/>
      <c r="P333" s="641"/>
      <c r="Q333" s="2"/>
      <c r="R333" s="373"/>
      <c r="S333" s="373"/>
      <c r="T333" s="373"/>
      <c r="U333" s="373"/>
      <c r="V333" s="373"/>
      <c r="W333" s="373"/>
      <c r="X333" s="374"/>
      <c r="Y333" s="373"/>
      <c r="Z333" s="374"/>
      <c r="AA333" s="373"/>
      <c r="AB333" s="374"/>
      <c r="AC333" s="373"/>
      <c r="AD333" s="374"/>
      <c r="AE333" s="375"/>
    </row>
    <row r="334" spans="1:31" s="376" customFormat="1" ht="29.25" customHeight="1" x14ac:dyDescent="0.25">
      <c r="A334" s="2"/>
      <c r="B334" s="2"/>
      <c r="C334" s="2"/>
      <c r="D334" s="2"/>
      <c r="E334" s="2"/>
      <c r="F334" s="2"/>
      <c r="G334" s="2"/>
      <c r="H334" s="2"/>
      <c r="I334" s="2"/>
      <c r="J334" s="641"/>
      <c r="K334" s="641"/>
      <c r="L334" s="641"/>
      <c r="M334" s="641"/>
      <c r="N334" s="641"/>
      <c r="O334" s="641"/>
      <c r="P334" s="641"/>
      <c r="Q334" s="2"/>
      <c r="R334" s="373"/>
      <c r="S334" s="373"/>
      <c r="T334" s="373"/>
      <c r="U334" s="373"/>
      <c r="V334" s="373"/>
      <c r="W334" s="373"/>
      <c r="X334" s="374"/>
      <c r="Y334" s="373"/>
      <c r="Z334" s="374"/>
      <c r="AA334" s="373"/>
      <c r="AB334" s="374"/>
      <c r="AC334" s="373"/>
      <c r="AD334" s="374"/>
      <c r="AE334" s="375"/>
    </row>
    <row r="335" spans="1:31" s="376" customFormat="1" ht="29.25" customHeight="1" x14ac:dyDescent="0.25">
      <c r="A335" s="2"/>
      <c r="B335" s="2"/>
      <c r="C335" s="2"/>
      <c r="D335" s="2"/>
      <c r="E335" s="2"/>
      <c r="F335" s="2"/>
      <c r="G335" s="2"/>
      <c r="H335" s="2"/>
      <c r="I335" s="2"/>
      <c r="J335" s="641"/>
      <c r="K335" s="641"/>
      <c r="L335" s="641"/>
      <c r="M335" s="641"/>
      <c r="N335" s="641"/>
      <c r="O335" s="641"/>
      <c r="P335" s="641"/>
      <c r="Q335" s="2"/>
      <c r="R335" s="373"/>
      <c r="S335" s="373"/>
      <c r="T335" s="373"/>
      <c r="U335" s="373"/>
      <c r="V335" s="373"/>
      <c r="W335" s="373"/>
      <c r="X335" s="374"/>
      <c r="Y335" s="373"/>
      <c r="Z335" s="374"/>
      <c r="AA335" s="373"/>
      <c r="AB335" s="374"/>
      <c r="AC335" s="373"/>
      <c r="AD335" s="374"/>
      <c r="AE335" s="375"/>
    </row>
    <row r="336" spans="1:31" s="376" customFormat="1" ht="29.25" customHeight="1" x14ac:dyDescent="0.25">
      <c r="A336" s="2"/>
      <c r="B336" s="2"/>
      <c r="C336" s="2"/>
      <c r="D336" s="2"/>
      <c r="E336" s="2"/>
      <c r="F336" s="2"/>
      <c r="G336" s="2"/>
      <c r="H336" s="2"/>
      <c r="I336" s="2"/>
      <c r="J336" s="641"/>
      <c r="K336" s="641"/>
      <c r="L336" s="641"/>
      <c r="M336" s="641"/>
      <c r="N336" s="641"/>
      <c r="O336" s="641"/>
      <c r="P336" s="641"/>
      <c r="Q336" s="2"/>
      <c r="R336" s="373"/>
      <c r="S336" s="373"/>
      <c r="T336" s="373"/>
      <c r="U336" s="373"/>
      <c r="V336" s="373"/>
      <c r="W336" s="373"/>
      <c r="X336" s="374"/>
      <c r="Y336" s="373"/>
      <c r="Z336" s="374"/>
      <c r="AA336" s="373"/>
      <c r="AB336" s="374"/>
      <c r="AC336" s="373"/>
      <c r="AD336" s="374"/>
      <c r="AE336" s="375"/>
    </row>
    <row r="337" spans="1:31" s="376" customFormat="1" ht="29.25" customHeight="1" x14ac:dyDescent="0.25">
      <c r="A337" s="2"/>
      <c r="B337" s="2"/>
      <c r="C337" s="2"/>
      <c r="D337" s="2"/>
      <c r="E337" s="2"/>
      <c r="F337" s="2"/>
      <c r="G337" s="2"/>
      <c r="H337" s="2"/>
      <c r="I337" s="2"/>
      <c r="J337" s="641"/>
      <c r="K337" s="641"/>
      <c r="L337" s="641"/>
      <c r="M337" s="641"/>
      <c r="N337" s="641"/>
      <c r="O337" s="641"/>
      <c r="P337" s="641"/>
      <c r="Q337" s="2"/>
      <c r="R337" s="373"/>
      <c r="S337" s="373"/>
      <c r="T337" s="373"/>
      <c r="U337" s="373"/>
      <c r="V337" s="373"/>
      <c r="W337" s="373"/>
      <c r="X337" s="374"/>
      <c r="Y337" s="373"/>
      <c r="Z337" s="374"/>
      <c r="AA337" s="373"/>
      <c r="AB337" s="374"/>
      <c r="AC337" s="373"/>
      <c r="AD337" s="374"/>
      <c r="AE337" s="375"/>
    </row>
    <row r="338" spans="1:31" s="376" customFormat="1" ht="29.25" customHeight="1" x14ac:dyDescent="0.25">
      <c r="A338" s="2"/>
      <c r="B338" s="2"/>
      <c r="C338" s="2"/>
      <c r="D338" s="2"/>
      <c r="E338" s="2"/>
      <c r="F338" s="2"/>
      <c r="G338" s="2"/>
      <c r="H338" s="2"/>
      <c r="I338" s="2"/>
      <c r="J338" s="641"/>
      <c r="K338" s="641"/>
      <c r="L338" s="641"/>
      <c r="M338" s="641"/>
      <c r="N338" s="641"/>
      <c r="O338" s="641"/>
      <c r="P338" s="641"/>
      <c r="Q338" s="2"/>
      <c r="R338" s="373"/>
      <c r="S338" s="373"/>
      <c r="T338" s="373"/>
      <c r="U338" s="373"/>
      <c r="V338" s="373"/>
      <c r="W338" s="373"/>
      <c r="X338" s="374"/>
      <c r="Y338" s="373"/>
      <c r="Z338" s="374"/>
      <c r="AA338" s="373"/>
      <c r="AB338" s="374"/>
      <c r="AC338" s="373"/>
      <c r="AD338" s="374"/>
      <c r="AE338" s="375"/>
    </row>
    <row r="339" spans="1:31" s="376" customFormat="1" ht="29.25" customHeight="1" x14ac:dyDescent="0.25">
      <c r="A339" s="2"/>
      <c r="B339" s="2"/>
      <c r="C339" s="2"/>
      <c r="D339" s="2"/>
      <c r="E339" s="2"/>
      <c r="F339" s="2"/>
      <c r="G339" s="2"/>
      <c r="H339" s="2"/>
      <c r="I339" s="2"/>
      <c r="J339" s="641"/>
      <c r="K339" s="641"/>
      <c r="L339" s="641"/>
      <c r="M339" s="641"/>
      <c r="N339" s="641"/>
      <c r="O339" s="641"/>
      <c r="P339" s="641"/>
      <c r="Q339" s="2"/>
      <c r="R339" s="373"/>
      <c r="S339" s="373"/>
      <c r="T339" s="373"/>
      <c r="U339" s="373"/>
      <c r="V339" s="373"/>
      <c r="W339" s="373"/>
      <c r="X339" s="374"/>
      <c r="Y339" s="373"/>
      <c r="Z339" s="374"/>
      <c r="AA339" s="373"/>
      <c r="AB339" s="374"/>
      <c r="AC339" s="373"/>
      <c r="AD339" s="374"/>
      <c r="AE339" s="375"/>
    </row>
    <row r="340" spans="1:31" s="376" customFormat="1" ht="29.25" customHeight="1" x14ac:dyDescent="0.25">
      <c r="A340" s="2"/>
      <c r="B340" s="2"/>
      <c r="C340" s="2"/>
      <c r="D340" s="2"/>
      <c r="E340" s="2"/>
      <c r="F340" s="2"/>
      <c r="G340" s="2"/>
      <c r="H340" s="2"/>
      <c r="I340" s="2"/>
      <c r="J340" s="641"/>
      <c r="K340" s="641"/>
      <c r="L340" s="641"/>
      <c r="M340" s="641"/>
      <c r="N340" s="641"/>
      <c r="O340" s="641"/>
      <c r="P340" s="641"/>
      <c r="Q340" s="2"/>
      <c r="R340" s="373"/>
      <c r="S340" s="373"/>
      <c r="T340" s="373"/>
      <c r="U340" s="373"/>
      <c r="V340" s="373"/>
      <c r="W340" s="373"/>
      <c r="X340" s="374"/>
      <c r="Y340" s="373"/>
      <c r="Z340" s="374"/>
      <c r="AA340" s="373"/>
      <c r="AB340" s="374"/>
      <c r="AC340" s="373"/>
      <c r="AD340" s="374"/>
      <c r="AE340" s="375"/>
    </row>
    <row r="341" spans="1:31" s="376" customFormat="1" ht="29.25" customHeight="1" x14ac:dyDescent="0.25">
      <c r="A341" s="2"/>
      <c r="B341" s="2"/>
      <c r="C341" s="2"/>
      <c r="D341" s="2"/>
      <c r="E341" s="2"/>
      <c r="F341" s="2"/>
      <c r="G341" s="2"/>
      <c r="H341" s="2"/>
      <c r="I341" s="2"/>
      <c r="J341" s="641"/>
      <c r="K341" s="641"/>
      <c r="L341" s="641"/>
      <c r="M341" s="641"/>
      <c r="N341" s="641"/>
      <c r="O341" s="641"/>
      <c r="P341" s="641"/>
      <c r="Q341" s="2"/>
      <c r="R341" s="373"/>
      <c r="S341" s="373"/>
      <c r="T341" s="373"/>
      <c r="U341" s="373"/>
      <c r="V341" s="373"/>
      <c r="W341" s="373"/>
      <c r="X341" s="374"/>
      <c r="Y341" s="373"/>
      <c r="Z341" s="374"/>
      <c r="AA341" s="373"/>
      <c r="AB341" s="374"/>
      <c r="AC341" s="373"/>
      <c r="AD341" s="374"/>
      <c r="AE341" s="375"/>
    </row>
    <row r="342" spans="1:31" s="376" customFormat="1" ht="29.25" customHeight="1" x14ac:dyDescent="0.25">
      <c r="A342" s="2"/>
      <c r="B342" s="2"/>
      <c r="C342" s="2"/>
      <c r="D342" s="2"/>
      <c r="E342" s="2"/>
      <c r="F342" s="2"/>
      <c r="G342" s="2"/>
      <c r="H342" s="2"/>
      <c r="I342" s="2"/>
      <c r="J342" s="641"/>
      <c r="K342" s="641"/>
      <c r="L342" s="641"/>
      <c r="M342" s="641"/>
      <c r="N342" s="641"/>
      <c r="O342" s="641"/>
      <c r="P342" s="641"/>
      <c r="Q342" s="2"/>
      <c r="R342" s="373"/>
      <c r="S342" s="373"/>
      <c r="T342" s="373"/>
      <c r="U342" s="373"/>
      <c r="V342" s="373"/>
      <c r="W342" s="373"/>
      <c r="X342" s="374"/>
      <c r="Y342" s="373"/>
      <c r="Z342" s="374"/>
      <c r="AA342" s="373"/>
      <c r="AB342" s="374"/>
      <c r="AC342" s="373"/>
      <c r="AD342" s="374"/>
      <c r="AE342" s="375"/>
    </row>
    <row r="343" spans="1:31" s="376" customFormat="1" ht="29.25" customHeight="1" x14ac:dyDescent="0.25">
      <c r="A343" s="2"/>
      <c r="B343" s="2"/>
      <c r="C343" s="2"/>
      <c r="D343" s="2"/>
      <c r="E343" s="2"/>
      <c r="F343" s="2"/>
      <c r="G343" s="2"/>
      <c r="H343" s="2"/>
      <c r="I343" s="2"/>
      <c r="J343" s="641"/>
      <c r="K343" s="641"/>
      <c r="L343" s="641"/>
      <c r="M343" s="641"/>
      <c r="N343" s="641"/>
      <c r="O343" s="641"/>
      <c r="P343" s="641"/>
      <c r="Q343" s="2"/>
      <c r="R343" s="373"/>
      <c r="S343" s="373"/>
      <c r="T343" s="373"/>
      <c r="U343" s="373"/>
      <c r="V343" s="373"/>
      <c r="W343" s="373"/>
      <c r="X343" s="374"/>
      <c r="Y343" s="373"/>
      <c r="Z343" s="374"/>
      <c r="AA343" s="373"/>
      <c r="AB343" s="374"/>
      <c r="AC343" s="373"/>
      <c r="AD343" s="374"/>
      <c r="AE343" s="375"/>
    </row>
    <row r="344" spans="1:31" s="376" customFormat="1" ht="29.25" customHeight="1" x14ac:dyDescent="0.25">
      <c r="A344" s="2"/>
      <c r="B344" s="2"/>
      <c r="C344" s="2"/>
      <c r="D344" s="2"/>
      <c r="E344" s="2"/>
      <c r="F344" s="2"/>
      <c r="G344" s="2"/>
      <c r="H344" s="2"/>
      <c r="I344" s="2"/>
      <c r="J344" s="641"/>
      <c r="K344" s="641"/>
      <c r="L344" s="641"/>
      <c r="M344" s="641"/>
      <c r="N344" s="641"/>
      <c r="O344" s="641"/>
      <c r="P344" s="641"/>
      <c r="Q344" s="2"/>
      <c r="R344" s="373"/>
      <c r="S344" s="373"/>
      <c r="T344" s="373"/>
      <c r="U344" s="373"/>
      <c r="V344" s="373"/>
      <c r="W344" s="373"/>
      <c r="X344" s="374"/>
      <c r="Y344" s="373"/>
      <c r="Z344" s="374"/>
      <c r="AA344" s="373"/>
      <c r="AB344" s="374"/>
      <c r="AC344" s="373"/>
      <c r="AD344" s="374"/>
      <c r="AE344" s="375"/>
    </row>
    <row r="345" spans="1:31" s="376" customFormat="1" ht="29.25" customHeight="1" x14ac:dyDescent="0.25">
      <c r="A345" s="2"/>
      <c r="B345" s="2"/>
      <c r="C345" s="2"/>
      <c r="D345" s="2"/>
      <c r="E345" s="2"/>
      <c r="F345" s="2"/>
      <c r="G345" s="2"/>
      <c r="H345" s="2"/>
      <c r="I345" s="2"/>
      <c r="J345" s="641"/>
      <c r="K345" s="641"/>
      <c r="L345" s="641"/>
      <c r="M345" s="641"/>
      <c r="N345" s="641"/>
      <c r="O345" s="641"/>
      <c r="P345" s="641"/>
      <c r="Q345" s="2"/>
      <c r="R345" s="373"/>
      <c r="S345" s="373"/>
      <c r="T345" s="373"/>
      <c r="U345" s="373"/>
      <c r="V345" s="373"/>
      <c r="W345" s="373"/>
      <c r="X345" s="374"/>
      <c r="Y345" s="373"/>
      <c r="Z345" s="374"/>
      <c r="AA345" s="373"/>
      <c r="AB345" s="374"/>
      <c r="AC345" s="373"/>
      <c r="AD345" s="374"/>
      <c r="AE345" s="375"/>
    </row>
    <row r="346" spans="1:31" s="376" customFormat="1" ht="29.25" customHeight="1" x14ac:dyDescent="0.25">
      <c r="A346" s="2"/>
      <c r="B346" s="2"/>
      <c r="C346" s="2"/>
      <c r="D346" s="2"/>
      <c r="E346" s="2"/>
      <c r="F346" s="2"/>
      <c r="G346" s="2"/>
      <c r="H346" s="2"/>
      <c r="I346" s="2"/>
      <c r="J346" s="641"/>
      <c r="K346" s="641"/>
      <c r="L346" s="641"/>
      <c r="M346" s="641"/>
      <c r="N346" s="641"/>
      <c r="O346" s="641"/>
      <c r="P346" s="641"/>
      <c r="Q346" s="2"/>
      <c r="R346" s="373"/>
      <c r="S346" s="373"/>
      <c r="T346" s="373"/>
      <c r="U346" s="373"/>
      <c r="V346" s="373"/>
      <c r="W346" s="373"/>
      <c r="X346" s="374"/>
      <c r="Y346" s="373"/>
      <c r="Z346" s="374"/>
      <c r="AA346" s="373"/>
      <c r="AB346" s="374"/>
      <c r="AC346" s="373"/>
      <c r="AD346" s="374"/>
      <c r="AE346" s="375"/>
    </row>
    <row r="347" spans="1:31" s="376" customFormat="1" ht="29.25" customHeight="1" x14ac:dyDescent="0.25">
      <c r="A347" s="2"/>
      <c r="B347" s="2"/>
      <c r="C347" s="2"/>
      <c r="D347" s="2"/>
      <c r="E347" s="2"/>
      <c r="F347" s="2"/>
      <c r="G347" s="2"/>
      <c r="H347" s="2"/>
      <c r="I347" s="2"/>
      <c r="J347" s="641"/>
      <c r="K347" s="641"/>
      <c r="L347" s="641"/>
      <c r="M347" s="641"/>
      <c r="N347" s="641"/>
      <c r="O347" s="641"/>
      <c r="P347" s="641"/>
      <c r="Q347" s="2"/>
      <c r="R347" s="373"/>
      <c r="S347" s="373"/>
      <c r="T347" s="373"/>
      <c r="U347" s="373"/>
      <c r="V347" s="373"/>
      <c r="W347" s="373"/>
      <c r="X347" s="374"/>
      <c r="Y347" s="373"/>
      <c r="Z347" s="374"/>
      <c r="AA347" s="373"/>
      <c r="AB347" s="374"/>
      <c r="AC347" s="373"/>
      <c r="AD347" s="374"/>
      <c r="AE347" s="375"/>
    </row>
    <row r="348" spans="1:31" s="376" customFormat="1" ht="29.25" customHeight="1" x14ac:dyDescent="0.25">
      <c r="A348" s="2"/>
      <c r="B348" s="2"/>
      <c r="C348" s="2"/>
      <c r="D348" s="2"/>
      <c r="E348" s="2"/>
      <c r="F348" s="2"/>
      <c r="G348" s="2"/>
      <c r="H348" s="2"/>
      <c r="I348" s="2"/>
      <c r="J348" s="641"/>
      <c r="K348" s="641"/>
      <c r="L348" s="641"/>
      <c r="M348" s="641"/>
      <c r="N348" s="641"/>
      <c r="O348" s="641"/>
      <c r="P348" s="641"/>
      <c r="Q348" s="2"/>
      <c r="R348" s="373"/>
      <c r="S348" s="373"/>
      <c r="T348" s="373"/>
      <c r="U348" s="373"/>
      <c r="V348" s="373"/>
      <c r="W348" s="373"/>
      <c r="X348" s="374"/>
      <c r="Y348" s="373"/>
      <c r="Z348" s="374"/>
      <c r="AA348" s="373"/>
      <c r="AB348" s="374"/>
      <c r="AC348" s="373"/>
      <c r="AD348" s="374"/>
      <c r="AE348" s="375"/>
    </row>
    <row r="349" spans="1:31" s="376" customFormat="1" ht="29.25" customHeight="1" x14ac:dyDescent="0.25">
      <c r="A349" s="2"/>
      <c r="B349" s="2"/>
      <c r="C349" s="2"/>
      <c r="D349" s="2"/>
      <c r="E349" s="2"/>
      <c r="F349" s="2"/>
      <c r="G349" s="2"/>
      <c r="H349" s="2"/>
      <c r="I349" s="2"/>
      <c r="J349" s="641"/>
      <c r="K349" s="641"/>
      <c r="L349" s="641"/>
      <c r="M349" s="641"/>
      <c r="N349" s="641"/>
      <c r="O349" s="641"/>
      <c r="P349" s="641"/>
      <c r="Q349" s="2"/>
      <c r="R349" s="373"/>
      <c r="S349" s="373"/>
      <c r="T349" s="373"/>
      <c r="U349" s="373"/>
      <c r="V349" s="373"/>
      <c r="W349" s="373"/>
      <c r="X349" s="374"/>
      <c r="Y349" s="373"/>
      <c r="Z349" s="374"/>
      <c r="AA349" s="373"/>
      <c r="AB349" s="374"/>
      <c r="AC349" s="373"/>
      <c r="AD349" s="374"/>
      <c r="AE349" s="375"/>
    </row>
    <row r="350" spans="1:31" s="376" customFormat="1" ht="29.25" customHeight="1" x14ac:dyDescent="0.25">
      <c r="A350" s="2"/>
      <c r="B350" s="2"/>
      <c r="C350" s="2"/>
      <c r="D350" s="2"/>
      <c r="E350" s="2"/>
      <c r="F350" s="2"/>
      <c r="G350" s="2"/>
      <c r="H350" s="2"/>
      <c r="I350" s="2"/>
      <c r="J350" s="641"/>
      <c r="K350" s="641"/>
      <c r="L350" s="641"/>
      <c r="M350" s="641"/>
      <c r="N350" s="641"/>
      <c r="O350" s="641"/>
      <c r="P350" s="641"/>
      <c r="Q350" s="2"/>
      <c r="R350" s="373"/>
      <c r="S350" s="373"/>
      <c r="T350" s="373"/>
      <c r="U350" s="373"/>
      <c r="V350" s="373"/>
      <c r="W350" s="373"/>
      <c r="X350" s="374"/>
      <c r="Y350" s="373"/>
      <c r="Z350" s="374"/>
      <c r="AA350" s="373"/>
      <c r="AB350" s="374"/>
      <c r="AC350" s="373"/>
      <c r="AD350" s="374"/>
      <c r="AE350" s="375"/>
    </row>
    <row r="351" spans="1:31" s="376" customFormat="1" ht="29.25" customHeight="1" x14ac:dyDescent="0.25">
      <c r="A351" s="2"/>
      <c r="B351" s="2"/>
      <c r="C351" s="2"/>
      <c r="D351" s="2"/>
      <c r="E351" s="2"/>
      <c r="F351" s="2"/>
      <c r="G351" s="2"/>
      <c r="H351" s="2"/>
      <c r="I351" s="2"/>
      <c r="J351" s="641"/>
      <c r="K351" s="641"/>
      <c r="L351" s="641"/>
      <c r="M351" s="641"/>
      <c r="N351" s="641"/>
      <c r="O351" s="641"/>
      <c r="P351" s="641"/>
      <c r="Q351" s="2"/>
      <c r="R351" s="373"/>
      <c r="S351" s="373"/>
      <c r="T351" s="373"/>
      <c r="U351" s="373"/>
      <c r="V351" s="373"/>
      <c r="W351" s="373"/>
      <c r="X351" s="374"/>
      <c r="Y351" s="373"/>
      <c r="Z351" s="374"/>
      <c r="AA351" s="373"/>
      <c r="AB351" s="374"/>
      <c r="AC351" s="373"/>
      <c r="AD351" s="374"/>
      <c r="AE351" s="375"/>
    </row>
    <row r="352" spans="1:31" s="376" customFormat="1" ht="29.25" customHeight="1" x14ac:dyDescent="0.25">
      <c r="A352" s="2"/>
      <c r="B352" s="2"/>
      <c r="C352" s="2"/>
      <c r="D352" s="2"/>
      <c r="E352" s="2"/>
      <c r="F352" s="2"/>
      <c r="G352" s="2"/>
      <c r="H352" s="2"/>
      <c r="I352" s="2"/>
      <c r="J352" s="641"/>
      <c r="K352" s="641"/>
      <c r="L352" s="641"/>
      <c r="M352" s="641"/>
      <c r="N352" s="641"/>
      <c r="O352" s="641"/>
      <c r="P352" s="641"/>
      <c r="Q352" s="2"/>
      <c r="R352" s="373"/>
      <c r="S352" s="373"/>
      <c r="T352" s="373"/>
      <c r="U352" s="373"/>
      <c r="V352" s="373"/>
      <c r="W352" s="373"/>
      <c r="X352" s="374"/>
      <c r="Y352" s="373"/>
      <c r="Z352" s="374"/>
      <c r="AA352" s="373"/>
      <c r="AB352" s="374"/>
      <c r="AC352" s="373"/>
      <c r="AD352" s="374"/>
      <c r="AE352" s="375"/>
    </row>
    <row r="353" spans="1:31" s="376" customFormat="1" ht="29.25" customHeight="1" x14ac:dyDescent="0.25">
      <c r="A353" s="2"/>
      <c r="B353" s="2"/>
      <c r="C353" s="2"/>
      <c r="D353" s="2"/>
      <c r="E353" s="2"/>
      <c r="F353" s="2"/>
      <c r="G353" s="2"/>
      <c r="H353" s="2"/>
      <c r="I353" s="2"/>
      <c r="J353" s="641"/>
      <c r="K353" s="641"/>
      <c r="L353" s="641"/>
      <c r="M353" s="641"/>
      <c r="N353" s="641"/>
      <c r="O353" s="641"/>
      <c r="P353" s="641"/>
      <c r="Q353" s="2"/>
      <c r="R353" s="373"/>
      <c r="S353" s="373"/>
      <c r="T353" s="373"/>
      <c r="U353" s="373"/>
      <c r="V353" s="373"/>
      <c r="W353" s="373"/>
      <c r="X353" s="374"/>
      <c r="Y353" s="373"/>
      <c r="Z353" s="374"/>
      <c r="AA353" s="373"/>
      <c r="AB353" s="374"/>
      <c r="AC353" s="373"/>
      <c r="AD353" s="374"/>
      <c r="AE353" s="375"/>
    </row>
    <row r="354" spans="1:31" s="376" customFormat="1" ht="29.25" customHeight="1" x14ac:dyDescent="0.25">
      <c r="A354" s="2"/>
      <c r="B354" s="2"/>
      <c r="C354" s="2"/>
      <c r="D354" s="2"/>
      <c r="E354" s="2"/>
      <c r="F354" s="2"/>
      <c r="G354" s="2"/>
      <c r="H354" s="2"/>
      <c r="I354" s="2"/>
      <c r="J354" s="641"/>
      <c r="K354" s="641"/>
      <c r="L354" s="641"/>
      <c r="M354" s="641"/>
      <c r="N354" s="641"/>
      <c r="O354" s="641"/>
      <c r="P354" s="641"/>
      <c r="Q354" s="2"/>
      <c r="R354" s="373"/>
      <c r="S354" s="373"/>
      <c r="T354" s="373"/>
      <c r="U354" s="373"/>
      <c r="V354" s="373"/>
      <c r="W354" s="373"/>
      <c r="X354" s="374"/>
      <c r="Y354" s="373"/>
      <c r="Z354" s="374"/>
      <c r="AA354" s="373"/>
      <c r="AB354" s="374"/>
      <c r="AC354" s="373"/>
      <c r="AD354" s="374"/>
      <c r="AE354" s="375"/>
    </row>
    <row r="355" spans="1:31" s="376" customFormat="1" ht="29.25" customHeight="1" x14ac:dyDescent="0.25">
      <c r="A355" s="2"/>
      <c r="B355" s="2"/>
      <c r="C355" s="2"/>
      <c r="D355" s="2"/>
      <c r="E355" s="2"/>
      <c r="F355" s="2"/>
      <c r="G355" s="2"/>
      <c r="H355" s="2"/>
      <c r="I355" s="2"/>
      <c r="J355" s="641"/>
      <c r="K355" s="641"/>
      <c r="L355" s="641"/>
      <c r="M355" s="641"/>
      <c r="N355" s="641"/>
      <c r="O355" s="641"/>
      <c r="P355" s="641"/>
      <c r="Q355" s="2"/>
      <c r="R355" s="373"/>
      <c r="S355" s="373"/>
      <c r="T355" s="373"/>
      <c r="U355" s="373"/>
      <c r="V355" s="373"/>
      <c r="W355" s="373"/>
      <c r="X355" s="374"/>
      <c r="Y355" s="373"/>
      <c r="Z355" s="374"/>
      <c r="AA355" s="373"/>
      <c r="AB355" s="374"/>
      <c r="AC355" s="373"/>
      <c r="AD355" s="374"/>
      <c r="AE355" s="375"/>
    </row>
    <row r="356" spans="1:31" s="376" customFormat="1" ht="29.25" customHeight="1" x14ac:dyDescent="0.25">
      <c r="A356" s="2"/>
      <c r="B356" s="2"/>
      <c r="C356" s="2"/>
      <c r="D356" s="2"/>
      <c r="E356" s="2"/>
      <c r="F356" s="2"/>
      <c r="G356" s="2"/>
      <c r="H356" s="2"/>
      <c r="I356" s="2"/>
      <c r="J356" s="641"/>
      <c r="K356" s="641"/>
      <c r="L356" s="641"/>
      <c r="M356" s="641"/>
      <c r="N356" s="641"/>
      <c r="O356" s="641"/>
      <c r="P356" s="641"/>
      <c r="Q356" s="2"/>
      <c r="R356" s="373"/>
      <c r="S356" s="373"/>
      <c r="T356" s="373"/>
      <c r="U356" s="373"/>
      <c r="V356" s="373"/>
      <c r="W356" s="373"/>
      <c r="X356" s="374"/>
      <c r="Y356" s="373"/>
      <c r="Z356" s="374"/>
      <c r="AA356" s="373"/>
      <c r="AB356" s="374"/>
      <c r="AC356" s="373"/>
      <c r="AD356" s="374"/>
      <c r="AE356" s="375"/>
    </row>
    <row r="357" spans="1:31" s="376" customFormat="1" ht="29.25" customHeight="1" x14ac:dyDescent="0.25">
      <c r="A357" s="2"/>
      <c r="B357" s="2"/>
      <c r="C357" s="2"/>
      <c r="D357" s="2"/>
      <c r="E357" s="2"/>
      <c r="F357" s="2"/>
      <c r="G357" s="2"/>
      <c r="H357" s="2"/>
      <c r="I357" s="2"/>
      <c r="J357" s="641"/>
      <c r="K357" s="641"/>
      <c r="L357" s="641"/>
      <c r="M357" s="641"/>
      <c r="N357" s="641"/>
      <c r="O357" s="641"/>
      <c r="P357" s="641"/>
      <c r="Q357" s="2"/>
      <c r="R357" s="373"/>
      <c r="S357" s="373"/>
      <c r="T357" s="373"/>
      <c r="U357" s="373"/>
      <c r="V357" s="373"/>
      <c r="W357" s="373"/>
      <c r="X357" s="374"/>
      <c r="Y357" s="373"/>
      <c r="Z357" s="374"/>
      <c r="AA357" s="373"/>
      <c r="AB357" s="374"/>
      <c r="AC357" s="373"/>
      <c r="AD357" s="374"/>
      <c r="AE357" s="375"/>
    </row>
    <row r="358" spans="1:31" s="376" customFormat="1" ht="29.25" customHeight="1" x14ac:dyDescent="0.25">
      <c r="A358" s="2"/>
      <c r="B358" s="2"/>
      <c r="C358" s="2"/>
      <c r="D358" s="2"/>
      <c r="E358" s="2"/>
      <c r="F358" s="2"/>
      <c r="G358" s="2"/>
      <c r="H358" s="2"/>
      <c r="I358" s="2"/>
      <c r="J358" s="641"/>
      <c r="K358" s="641"/>
      <c r="L358" s="641"/>
      <c r="M358" s="641"/>
      <c r="N358" s="641"/>
      <c r="O358" s="641"/>
      <c r="P358" s="641"/>
      <c r="Q358" s="2"/>
      <c r="R358" s="373"/>
      <c r="S358" s="373"/>
      <c r="T358" s="373"/>
      <c r="U358" s="373"/>
      <c r="V358" s="373"/>
      <c r="W358" s="373"/>
      <c r="X358" s="374"/>
      <c r="Y358" s="373"/>
      <c r="Z358" s="374"/>
      <c r="AA358" s="373"/>
      <c r="AB358" s="374"/>
      <c r="AC358" s="373"/>
      <c r="AD358" s="374"/>
      <c r="AE358" s="375"/>
    </row>
    <row r="359" spans="1:31" s="376" customFormat="1" ht="29.25" customHeight="1" x14ac:dyDescent="0.25">
      <c r="A359" s="2"/>
      <c r="B359" s="2"/>
      <c r="C359" s="2"/>
      <c r="D359" s="2"/>
      <c r="E359" s="2"/>
      <c r="F359" s="2"/>
      <c r="G359" s="2"/>
      <c r="H359" s="2"/>
      <c r="I359" s="2"/>
      <c r="J359" s="641"/>
      <c r="K359" s="641"/>
      <c r="L359" s="641"/>
      <c r="M359" s="641"/>
      <c r="N359" s="641"/>
      <c r="O359" s="641"/>
      <c r="P359" s="641"/>
      <c r="Q359" s="2"/>
      <c r="R359" s="373"/>
      <c r="S359" s="373"/>
      <c r="T359" s="373"/>
      <c r="U359" s="373"/>
      <c r="V359" s="373"/>
      <c r="W359" s="373"/>
      <c r="X359" s="374"/>
      <c r="Y359" s="373"/>
      <c r="Z359" s="374"/>
      <c r="AA359" s="373"/>
      <c r="AB359" s="374"/>
      <c r="AC359" s="373"/>
      <c r="AD359" s="374"/>
      <c r="AE359" s="375"/>
    </row>
    <row r="360" spans="1:31" s="376" customFormat="1" ht="29.25" customHeight="1" x14ac:dyDescent="0.25">
      <c r="A360" s="2"/>
      <c r="B360" s="2"/>
      <c r="C360" s="2"/>
      <c r="D360" s="2"/>
      <c r="E360" s="2"/>
      <c r="F360" s="2"/>
      <c r="G360" s="2"/>
      <c r="H360" s="2"/>
      <c r="I360" s="2"/>
      <c r="J360" s="641"/>
      <c r="K360" s="641"/>
      <c r="L360" s="641"/>
      <c r="M360" s="641"/>
      <c r="N360" s="641"/>
      <c r="O360" s="641"/>
      <c r="P360" s="641"/>
      <c r="Q360" s="2"/>
      <c r="R360" s="373"/>
      <c r="S360" s="373"/>
      <c r="T360" s="373"/>
      <c r="U360" s="373"/>
      <c r="V360" s="373"/>
      <c r="W360" s="373"/>
      <c r="X360" s="374"/>
      <c r="Y360" s="373"/>
      <c r="Z360" s="374"/>
      <c r="AA360" s="373"/>
      <c r="AB360" s="374"/>
      <c r="AC360" s="373"/>
      <c r="AD360" s="374"/>
      <c r="AE360" s="375"/>
    </row>
    <row r="361" spans="1:31" s="376" customFormat="1" ht="29.25" customHeight="1" x14ac:dyDescent="0.25">
      <c r="A361" s="2"/>
      <c r="B361" s="2"/>
      <c r="C361" s="2"/>
      <c r="D361" s="2"/>
      <c r="E361" s="2"/>
      <c r="F361" s="2"/>
      <c r="G361" s="2"/>
      <c r="H361" s="2"/>
      <c r="I361" s="2"/>
      <c r="J361" s="641"/>
      <c r="K361" s="641"/>
      <c r="L361" s="641"/>
      <c r="M361" s="641"/>
      <c r="N361" s="641"/>
      <c r="O361" s="641"/>
      <c r="P361" s="641"/>
      <c r="Q361" s="2"/>
      <c r="R361" s="373"/>
      <c r="S361" s="373"/>
      <c r="T361" s="373"/>
      <c r="U361" s="373"/>
      <c r="V361" s="373"/>
      <c r="W361" s="373"/>
      <c r="X361" s="374"/>
      <c r="Y361" s="373"/>
      <c r="Z361" s="374"/>
      <c r="AA361" s="373"/>
      <c r="AB361" s="374"/>
      <c r="AC361" s="373"/>
      <c r="AD361" s="374"/>
      <c r="AE361" s="375"/>
    </row>
    <row r="362" spans="1:31" s="376" customFormat="1" ht="29.25" customHeight="1" x14ac:dyDescent="0.25">
      <c r="A362" s="2"/>
      <c r="B362" s="2"/>
      <c r="C362" s="2"/>
      <c r="D362" s="2"/>
      <c r="E362" s="2"/>
      <c r="F362" s="2"/>
      <c r="G362" s="2"/>
      <c r="H362" s="2"/>
      <c r="I362" s="2"/>
      <c r="J362" s="641"/>
      <c r="K362" s="641"/>
      <c r="L362" s="641"/>
      <c r="M362" s="641"/>
      <c r="N362" s="641"/>
      <c r="O362" s="641"/>
      <c r="P362" s="641"/>
      <c r="Q362" s="2"/>
      <c r="R362" s="373"/>
      <c r="S362" s="373"/>
      <c r="T362" s="373"/>
      <c r="U362" s="373"/>
      <c r="V362" s="373"/>
      <c r="W362" s="373"/>
      <c r="X362" s="374"/>
      <c r="Y362" s="373"/>
      <c r="Z362" s="374"/>
      <c r="AA362" s="373"/>
      <c r="AB362" s="374"/>
      <c r="AC362" s="373"/>
      <c r="AD362" s="374"/>
      <c r="AE362" s="375"/>
    </row>
    <row r="363" spans="1:31" s="376" customFormat="1" ht="29.25" customHeight="1" x14ac:dyDescent="0.25">
      <c r="A363" s="2"/>
      <c r="B363" s="2"/>
      <c r="C363" s="2"/>
      <c r="D363" s="2"/>
      <c r="E363" s="2"/>
      <c r="F363" s="2"/>
      <c r="G363" s="2"/>
      <c r="H363" s="2"/>
      <c r="I363" s="2"/>
      <c r="J363" s="641"/>
      <c r="K363" s="641"/>
      <c r="L363" s="641"/>
      <c r="M363" s="641"/>
      <c r="N363" s="641"/>
      <c r="O363" s="641"/>
      <c r="P363" s="641"/>
      <c r="Q363" s="2"/>
      <c r="R363" s="373"/>
      <c r="S363" s="373"/>
      <c r="T363" s="373"/>
      <c r="U363" s="373"/>
      <c r="V363" s="373"/>
      <c r="W363" s="373"/>
      <c r="X363" s="374"/>
      <c r="Y363" s="373"/>
      <c r="Z363" s="374"/>
      <c r="AA363" s="373"/>
      <c r="AB363" s="374"/>
      <c r="AC363" s="373"/>
      <c r="AD363" s="374"/>
      <c r="AE363" s="375"/>
    </row>
    <row r="364" spans="1:31" s="376" customFormat="1" ht="29.25" customHeight="1" x14ac:dyDescent="0.25">
      <c r="A364" s="2"/>
      <c r="B364" s="2"/>
      <c r="C364" s="2"/>
      <c r="D364" s="2"/>
      <c r="E364" s="2"/>
      <c r="F364" s="2"/>
      <c r="G364" s="2"/>
      <c r="H364" s="2"/>
      <c r="I364" s="2"/>
      <c r="J364" s="641"/>
      <c r="K364" s="641"/>
      <c r="L364" s="641"/>
      <c r="M364" s="641"/>
      <c r="N364" s="641"/>
      <c r="O364" s="641"/>
      <c r="P364" s="641"/>
      <c r="Q364" s="2"/>
      <c r="R364" s="373"/>
      <c r="S364" s="373"/>
      <c r="T364" s="373"/>
      <c r="U364" s="373"/>
      <c r="V364" s="373"/>
      <c r="W364" s="373"/>
      <c r="X364" s="374"/>
      <c r="Y364" s="373"/>
      <c r="Z364" s="374"/>
      <c r="AA364" s="373"/>
      <c r="AB364" s="374"/>
      <c r="AC364" s="373"/>
      <c r="AD364" s="374"/>
      <c r="AE364" s="375"/>
    </row>
    <row r="365" spans="1:31" s="376" customFormat="1" ht="29.25" customHeight="1" x14ac:dyDescent="0.25">
      <c r="A365" s="2"/>
      <c r="B365" s="2"/>
      <c r="C365" s="2"/>
      <c r="D365" s="2"/>
      <c r="E365" s="2"/>
      <c r="F365" s="2"/>
      <c r="G365" s="2"/>
      <c r="H365" s="2"/>
      <c r="I365" s="2"/>
      <c r="J365" s="641"/>
      <c r="K365" s="641"/>
      <c r="L365" s="641"/>
      <c r="M365" s="641"/>
      <c r="N365" s="641"/>
      <c r="O365" s="641"/>
      <c r="P365" s="641"/>
      <c r="Q365" s="2"/>
      <c r="R365" s="373"/>
      <c r="S365" s="373"/>
      <c r="T365" s="373"/>
      <c r="U365" s="373"/>
      <c r="V365" s="373"/>
      <c r="W365" s="373"/>
      <c r="X365" s="374"/>
      <c r="Y365" s="373"/>
      <c r="Z365" s="374"/>
      <c r="AA365" s="373"/>
      <c r="AB365" s="374"/>
      <c r="AC365" s="373"/>
      <c r="AD365" s="374"/>
      <c r="AE365" s="375"/>
    </row>
    <row r="366" spans="1:31" s="376" customFormat="1" ht="29.25" customHeight="1" x14ac:dyDescent="0.25">
      <c r="A366" s="2"/>
      <c r="B366" s="2"/>
      <c r="C366" s="2"/>
      <c r="D366" s="2"/>
      <c r="E366" s="2"/>
      <c r="F366" s="2"/>
      <c r="G366" s="2"/>
      <c r="H366" s="2"/>
      <c r="I366" s="2"/>
      <c r="J366" s="641"/>
      <c r="K366" s="641"/>
      <c r="L366" s="641"/>
      <c r="M366" s="641"/>
      <c r="N366" s="641"/>
      <c r="O366" s="641"/>
      <c r="P366" s="641"/>
      <c r="Q366" s="2"/>
      <c r="R366" s="373"/>
      <c r="S366" s="373"/>
      <c r="T366" s="373"/>
      <c r="U366" s="373"/>
      <c r="V366" s="373"/>
      <c r="W366" s="373"/>
      <c r="X366" s="374"/>
      <c r="Y366" s="373"/>
      <c r="Z366" s="374"/>
      <c r="AA366" s="373"/>
      <c r="AB366" s="374"/>
      <c r="AC366" s="373"/>
      <c r="AD366" s="374"/>
      <c r="AE366" s="375"/>
    </row>
    <row r="367" spans="1:31" s="376" customFormat="1" ht="29.25" customHeight="1" x14ac:dyDescent="0.25">
      <c r="A367" s="2"/>
      <c r="B367" s="2"/>
      <c r="C367" s="2"/>
      <c r="D367" s="2"/>
      <c r="E367" s="2"/>
      <c r="F367" s="2"/>
      <c r="G367" s="2"/>
      <c r="H367" s="2"/>
      <c r="I367" s="2"/>
      <c r="J367" s="641"/>
      <c r="K367" s="641"/>
      <c r="L367" s="641"/>
      <c r="M367" s="641"/>
      <c r="N367" s="641"/>
      <c r="O367" s="641"/>
      <c r="P367" s="641"/>
      <c r="Q367" s="2"/>
      <c r="R367" s="373"/>
      <c r="S367" s="373"/>
      <c r="T367" s="373"/>
      <c r="U367" s="373"/>
      <c r="V367" s="373"/>
      <c r="W367" s="373"/>
      <c r="X367" s="374"/>
      <c r="Y367" s="373"/>
      <c r="Z367" s="374"/>
      <c r="AA367" s="373"/>
      <c r="AB367" s="374"/>
      <c r="AC367" s="373"/>
      <c r="AD367" s="374"/>
      <c r="AE367" s="375"/>
    </row>
    <row r="368" spans="1:31" s="376" customFormat="1" ht="29.25" customHeight="1" x14ac:dyDescent="0.25">
      <c r="A368" s="2"/>
      <c r="B368" s="2"/>
      <c r="C368" s="2"/>
      <c r="D368" s="2"/>
      <c r="E368" s="2"/>
      <c r="F368" s="2"/>
      <c r="G368" s="2"/>
      <c r="H368" s="2"/>
      <c r="I368" s="2"/>
      <c r="J368" s="641"/>
      <c r="K368" s="641"/>
      <c r="L368" s="641"/>
      <c r="M368" s="641"/>
      <c r="N368" s="641"/>
      <c r="O368" s="641"/>
      <c r="P368" s="641"/>
      <c r="Q368" s="2"/>
      <c r="R368" s="373"/>
      <c r="S368" s="373"/>
      <c r="T368" s="373"/>
      <c r="U368" s="373"/>
      <c r="V368" s="373"/>
      <c r="W368" s="373"/>
      <c r="X368" s="374"/>
      <c r="Y368" s="373"/>
      <c r="Z368" s="374"/>
      <c r="AA368" s="373"/>
      <c r="AB368" s="374"/>
      <c r="AC368" s="373"/>
      <c r="AD368" s="374"/>
      <c r="AE368" s="375"/>
    </row>
    <row r="369" spans="1:31" s="376" customFormat="1" ht="29.25" customHeight="1" x14ac:dyDescent="0.25">
      <c r="A369" s="2"/>
      <c r="B369" s="2"/>
      <c r="C369" s="2"/>
      <c r="D369" s="2"/>
      <c r="E369" s="2"/>
      <c r="F369" s="2"/>
      <c r="G369" s="2"/>
      <c r="H369" s="2"/>
      <c r="I369" s="2"/>
      <c r="J369" s="641"/>
      <c r="K369" s="641"/>
      <c r="L369" s="641"/>
      <c r="M369" s="641"/>
      <c r="N369" s="641"/>
      <c r="O369" s="641"/>
      <c r="P369" s="641"/>
      <c r="Q369" s="2"/>
      <c r="R369" s="373"/>
      <c r="S369" s="373"/>
      <c r="T369" s="373"/>
      <c r="U369" s="373"/>
      <c r="V369" s="373"/>
      <c r="W369" s="373"/>
      <c r="X369" s="374"/>
      <c r="Y369" s="373"/>
      <c r="Z369" s="374"/>
      <c r="AA369" s="373"/>
      <c r="AB369" s="374"/>
      <c r="AC369" s="373"/>
      <c r="AD369" s="374"/>
      <c r="AE369" s="375"/>
    </row>
    <row r="370" spans="1:31" s="376" customFormat="1" ht="29.25" customHeight="1" x14ac:dyDescent="0.25">
      <c r="A370" s="2"/>
      <c r="B370" s="2"/>
      <c r="C370" s="2"/>
      <c r="D370" s="2"/>
      <c r="E370" s="2"/>
      <c r="F370" s="2"/>
      <c r="G370" s="2"/>
      <c r="H370" s="2"/>
      <c r="I370" s="2"/>
      <c r="J370" s="641"/>
      <c r="K370" s="641"/>
      <c r="L370" s="641"/>
      <c r="M370" s="641"/>
      <c r="N370" s="641"/>
      <c r="O370" s="641"/>
      <c r="P370" s="641"/>
      <c r="Q370" s="2"/>
      <c r="R370" s="373"/>
      <c r="S370" s="373"/>
      <c r="T370" s="373"/>
      <c r="U370" s="373"/>
      <c r="V370" s="373"/>
      <c r="W370" s="373"/>
      <c r="X370" s="374"/>
      <c r="Y370" s="373"/>
      <c r="Z370" s="374"/>
      <c r="AA370" s="373"/>
      <c r="AB370" s="374"/>
      <c r="AC370" s="373"/>
      <c r="AD370" s="374"/>
      <c r="AE370" s="375"/>
    </row>
    <row r="371" spans="1:31" s="376" customFormat="1" ht="29.25" customHeight="1" x14ac:dyDescent="0.25">
      <c r="A371" s="2"/>
      <c r="B371" s="2"/>
      <c r="C371" s="2"/>
      <c r="D371" s="2"/>
      <c r="E371" s="2"/>
      <c r="F371" s="2"/>
      <c r="G371" s="2"/>
      <c r="H371" s="2"/>
      <c r="I371" s="2"/>
      <c r="J371" s="641"/>
      <c r="K371" s="641"/>
      <c r="L371" s="641"/>
      <c r="M371" s="641"/>
      <c r="N371" s="641"/>
      <c r="O371" s="641"/>
      <c r="P371" s="641"/>
      <c r="Q371" s="2"/>
      <c r="R371" s="373"/>
      <c r="S371" s="373"/>
      <c r="T371" s="373"/>
      <c r="U371" s="373"/>
      <c r="V371" s="373"/>
      <c r="W371" s="373"/>
      <c r="X371" s="374"/>
      <c r="Y371" s="373"/>
      <c r="Z371" s="374"/>
      <c r="AA371" s="373"/>
      <c r="AB371" s="374"/>
      <c r="AC371" s="373"/>
      <c r="AD371" s="374"/>
      <c r="AE371" s="375"/>
    </row>
    <row r="372" spans="1:31" s="376" customFormat="1" ht="29.25" customHeight="1" x14ac:dyDescent="0.25">
      <c r="A372" s="2"/>
      <c r="B372" s="2"/>
      <c r="C372" s="2"/>
      <c r="D372" s="2"/>
      <c r="E372" s="2"/>
      <c r="F372" s="2"/>
      <c r="G372" s="2"/>
      <c r="H372" s="2"/>
      <c r="I372" s="2"/>
      <c r="J372" s="641"/>
      <c r="K372" s="641"/>
      <c r="L372" s="641"/>
      <c r="M372" s="641"/>
      <c r="N372" s="641"/>
      <c r="O372" s="641"/>
      <c r="P372" s="641"/>
      <c r="Q372" s="2"/>
      <c r="R372" s="373"/>
      <c r="S372" s="373"/>
      <c r="T372" s="373"/>
      <c r="U372" s="373"/>
      <c r="V372" s="373"/>
      <c r="W372" s="373"/>
      <c r="X372" s="374"/>
      <c r="Y372" s="373"/>
      <c r="Z372" s="374"/>
      <c r="AA372" s="373"/>
      <c r="AB372" s="374"/>
      <c r="AC372" s="373"/>
      <c r="AD372" s="374"/>
      <c r="AE372" s="375"/>
    </row>
    <row r="373" spans="1:31" s="376" customFormat="1" ht="29.25" customHeight="1" x14ac:dyDescent="0.25">
      <c r="A373" s="2"/>
      <c r="B373" s="2"/>
      <c r="C373" s="2"/>
      <c r="D373" s="2"/>
      <c r="E373" s="2"/>
      <c r="F373" s="2"/>
      <c r="G373" s="2"/>
      <c r="H373" s="2"/>
      <c r="I373" s="2"/>
      <c r="J373" s="641"/>
      <c r="K373" s="641"/>
      <c r="L373" s="641"/>
      <c r="M373" s="641"/>
      <c r="N373" s="641"/>
      <c r="O373" s="641"/>
      <c r="P373" s="641"/>
      <c r="Q373" s="2"/>
      <c r="R373" s="373"/>
      <c r="S373" s="373"/>
      <c r="T373" s="373"/>
      <c r="U373" s="373"/>
      <c r="V373" s="373"/>
      <c r="W373" s="373"/>
      <c r="X373" s="374"/>
      <c r="Y373" s="373"/>
      <c r="Z373" s="374"/>
      <c r="AA373" s="373"/>
      <c r="AB373" s="374"/>
      <c r="AC373" s="373"/>
      <c r="AD373" s="374"/>
      <c r="AE373" s="375"/>
    </row>
    <row r="374" spans="1:31" s="376" customFormat="1" ht="29.25" customHeight="1" x14ac:dyDescent="0.25">
      <c r="A374" s="2"/>
      <c r="B374" s="2"/>
      <c r="C374" s="2"/>
      <c r="D374" s="2"/>
      <c r="E374" s="2"/>
      <c r="F374" s="2"/>
      <c r="G374" s="2"/>
      <c r="H374" s="2"/>
      <c r="I374" s="2"/>
      <c r="J374" s="641"/>
      <c r="K374" s="641"/>
      <c r="L374" s="641"/>
      <c r="M374" s="641"/>
      <c r="N374" s="641"/>
      <c r="O374" s="641"/>
      <c r="P374" s="641"/>
      <c r="Q374" s="2"/>
      <c r="R374" s="373"/>
      <c r="S374" s="373"/>
      <c r="T374" s="373"/>
      <c r="U374" s="373"/>
      <c r="V374" s="373"/>
      <c r="W374" s="373"/>
      <c r="X374" s="374"/>
      <c r="Y374" s="373"/>
      <c r="Z374" s="374"/>
      <c r="AA374" s="373"/>
      <c r="AB374" s="374"/>
      <c r="AC374" s="373"/>
      <c r="AD374" s="374"/>
      <c r="AE374" s="375"/>
    </row>
    <row r="375" spans="1:31" s="376" customFormat="1" ht="29.25" customHeight="1" x14ac:dyDescent="0.25">
      <c r="A375" s="2"/>
      <c r="B375" s="2"/>
      <c r="C375" s="2"/>
      <c r="D375" s="2"/>
      <c r="E375" s="2"/>
      <c r="F375" s="2"/>
      <c r="G375" s="2"/>
      <c r="H375" s="2"/>
      <c r="I375" s="2"/>
      <c r="J375" s="641"/>
      <c r="K375" s="641"/>
      <c r="L375" s="641"/>
      <c r="M375" s="641"/>
      <c r="N375" s="641"/>
      <c r="O375" s="641"/>
      <c r="P375" s="641"/>
      <c r="Q375" s="2"/>
      <c r="R375" s="373"/>
      <c r="S375" s="373"/>
      <c r="T375" s="373"/>
      <c r="U375" s="373"/>
      <c r="V375" s="373"/>
      <c r="W375" s="373"/>
      <c r="X375" s="374"/>
      <c r="Y375" s="373"/>
      <c r="Z375" s="374"/>
      <c r="AA375" s="373"/>
      <c r="AB375" s="374"/>
      <c r="AC375" s="373"/>
      <c r="AD375" s="374"/>
      <c r="AE375" s="375"/>
    </row>
    <row r="376" spans="1:31" s="376" customFormat="1" ht="29.25" customHeight="1" x14ac:dyDescent="0.25">
      <c r="A376" s="2"/>
      <c r="B376" s="2"/>
      <c r="C376" s="2"/>
      <c r="D376" s="2"/>
      <c r="E376" s="2"/>
      <c r="F376" s="2"/>
      <c r="G376" s="2"/>
      <c r="H376" s="2"/>
      <c r="I376" s="2"/>
      <c r="J376" s="641"/>
      <c r="K376" s="641"/>
      <c r="L376" s="641"/>
      <c r="M376" s="641"/>
      <c r="N376" s="641"/>
      <c r="O376" s="641"/>
      <c r="P376" s="641"/>
      <c r="Q376" s="2"/>
      <c r="R376" s="373"/>
      <c r="S376" s="373"/>
      <c r="T376" s="373"/>
      <c r="U376" s="373"/>
      <c r="V376" s="373"/>
      <c r="W376" s="373"/>
      <c r="X376" s="374"/>
      <c r="Y376" s="373"/>
      <c r="Z376" s="374"/>
      <c r="AA376" s="373"/>
      <c r="AB376" s="374"/>
      <c r="AC376" s="373"/>
      <c r="AD376" s="374"/>
      <c r="AE376" s="375"/>
    </row>
    <row r="377" spans="1:31" s="376" customFormat="1" ht="29.25" customHeight="1" x14ac:dyDescent="0.25">
      <c r="A377" s="2"/>
      <c r="B377" s="2"/>
      <c r="C377" s="2"/>
      <c r="D377" s="2"/>
      <c r="E377" s="2"/>
      <c r="F377" s="2"/>
      <c r="G377" s="2"/>
      <c r="H377" s="2"/>
      <c r="I377" s="2"/>
      <c r="J377" s="641"/>
      <c r="K377" s="641"/>
      <c r="L377" s="641"/>
      <c r="M377" s="641"/>
      <c r="N377" s="641"/>
      <c r="O377" s="641"/>
      <c r="P377" s="641"/>
      <c r="Q377" s="2"/>
      <c r="R377" s="373"/>
      <c r="S377" s="373"/>
      <c r="T377" s="373"/>
      <c r="U377" s="373"/>
      <c r="V377" s="373"/>
      <c r="W377" s="373"/>
      <c r="X377" s="374"/>
      <c r="Y377" s="373"/>
      <c r="Z377" s="374"/>
      <c r="AA377" s="373"/>
      <c r="AB377" s="374"/>
      <c r="AC377" s="373"/>
      <c r="AD377" s="374"/>
      <c r="AE377" s="375"/>
    </row>
    <row r="378" spans="1:31" s="376" customFormat="1" ht="29.25" customHeight="1" x14ac:dyDescent="0.25">
      <c r="A378" s="2"/>
      <c r="B378" s="2"/>
      <c r="C378" s="2"/>
      <c r="D378" s="2"/>
      <c r="E378" s="2"/>
      <c r="F378" s="2"/>
      <c r="G378" s="2"/>
      <c r="H378" s="2"/>
      <c r="I378" s="2"/>
      <c r="J378" s="641"/>
      <c r="K378" s="641"/>
      <c r="L378" s="641"/>
      <c r="M378" s="641"/>
      <c r="N378" s="641"/>
      <c r="O378" s="641"/>
      <c r="P378" s="641"/>
      <c r="Q378" s="2"/>
      <c r="R378" s="373"/>
      <c r="S378" s="373"/>
      <c r="T378" s="373"/>
      <c r="U378" s="373"/>
      <c r="V378" s="373"/>
      <c r="W378" s="373"/>
      <c r="X378" s="374"/>
      <c r="Y378" s="373"/>
      <c r="Z378" s="374"/>
      <c r="AA378" s="373"/>
      <c r="AB378" s="374"/>
      <c r="AC378" s="373"/>
      <c r="AD378" s="374"/>
      <c r="AE378" s="375"/>
    </row>
    <row r="379" spans="1:31" s="376" customFormat="1" ht="29.25" customHeight="1" x14ac:dyDescent="0.25">
      <c r="A379" s="2"/>
      <c r="B379" s="2"/>
      <c r="C379" s="2"/>
      <c r="D379" s="2"/>
      <c r="E379" s="2"/>
      <c r="F379" s="2"/>
      <c r="G379" s="2"/>
      <c r="H379" s="2"/>
      <c r="I379" s="2"/>
      <c r="J379" s="641"/>
      <c r="K379" s="641"/>
      <c r="L379" s="641"/>
      <c r="M379" s="641"/>
      <c r="N379" s="641"/>
      <c r="O379" s="641"/>
      <c r="P379" s="641"/>
      <c r="Q379" s="2"/>
      <c r="R379" s="373"/>
      <c r="S379" s="373"/>
      <c r="T379" s="373"/>
      <c r="U379" s="373"/>
      <c r="V379" s="373"/>
      <c r="W379" s="373"/>
      <c r="X379" s="374"/>
      <c r="Y379" s="373"/>
      <c r="Z379" s="374"/>
      <c r="AA379" s="373"/>
      <c r="AB379" s="374"/>
      <c r="AC379" s="373"/>
      <c r="AD379" s="374"/>
      <c r="AE379" s="375"/>
    </row>
    <row r="380" spans="1:31" s="376" customFormat="1" ht="29.25" customHeight="1" x14ac:dyDescent="0.25">
      <c r="A380" s="2"/>
      <c r="B380" s="2"/>
      <c r="C380" s="2"/>
      <c r="D380" s="2"/>
      <c r="E380" s="2"/>
      <c r="F380" s="2"/>
      <c r="G380" s="2"/>
      <c r="H380" s="2"/>
      <c r="I380" s="2"/>
      <c r="J380" s="641"/>
      <c r="K380" s="641"/>
      <c r="L380" s="641"/>
      <c r="M380" s="641"/>
      <c r="N380" s="641"/>
      <c r="O380" s="641"/>
      <c r="P380" s="641"/>
      <c r="Q380" s="2"/>
      <c r="R380" s="373"/>
      <c r="S380" s="373"/>
      <c r="T380" s="373"/>
      <c r="U380" s="373"/>
      <c r="V380" s="373"/>
      <c r="W380" s="373"/>
      <c r="X380" s="374"/>
      <c r="Y380" s="373"/>
      <c r="Z380" s="374"/>
      <c r="AA380" s="373"/>
      <c r="AB380" s="374"/>
      <c r="AC380" s="373"/>
      <c r="AD380" s="374"/>
      <c r="AE380" s="375"/>
    </row>
    <row r="381" spans="1:31" s="376" customFormat="1" ht="29.25" customHeight="1" x14ac:dyDescent="0.25">
      <c r="A381" s="2"/>
      <c r="B381" s="2"/>
      <c r="C381" s="2"/>
      <c r="D381" s="2"/>
      <c r="E381" s="2"/>
      <c r="F381" s="2"/>
      <c r="G381" s="2"/>
      <c r="H381" s="2"/>
      <c r="I381" s="2"/>
      <c r="J381" s="641"/>
      <c r="K381" s="641"/>
      <c r="L381" s="641"/>
      <c r="M381" s="641"/>
      <c r="N381" s="641"/>
      <c r="O381" s="641"/>
      <c r="P381" s="641"/>
      <c r="Q381" s="2"/>
      <c r="R381" s="373"/>
      <c r="S381" s="373"/>
      <c r="T381" s="373"/>
      <c r="U381" s="373"/>
      <c r="V381" s="373"/>
      <c r="W381" s="373"/>
      <c r="X381" s="374"/>
      <c r="Y381" s="373"/>
      <c r="Z381" s="374"/>
      <c r="AA381" s="373"/>
      <c r="AB381" s="374"/>
      <c r="AC381" s="373"/>
      <c r="AD381" s="374"/>
      <c r="AE381" s="375"/>
    </row>
    <row r="382" spans="1:31" s="376" customFormat="1" ht="29.25" customHeight="1" x14ac:dyDescent="0.25">
      <c r="A382" s="2"/>
      <c r="B382" s="2"/>
      <c r="C382" s="2"/>
      <c r="D382" s="2"/>
      <c r="E382" s="2"/>
      <c r="F382" s="2"/>
      <c r="G382" s="2"/>
      <c r="H382" s="2"/>
      <c r="I382" s="2"/>
      <c r="J382" s="641"/>
      <c r="K382" s="641"/>
      <c r="L382" s="641"/>
      <c r="M382" s="641"/>
      <c r="N382" s="641"/>
      <c r="O382" s="641"/>
      <c r="P382" s="641"/>
      <c r="Q382" s="2"/>
      <c r="R382" s="373"/>
      <c r="S382" s="373"/>
      <c r="T382" s="373"/>
      <c r="U382" s="373"/>
      <c r="V382" s="373"/>
      <c r="W382" s="373"/>
      <c r="X382" s="374"/>
      <c r="Y382" s="373"/>
      <c r="Z382" s="374"/>
      <c r="AA382" s="373"/>
      <c r="AB382" s="374"/>
      <c r="AC382" s="373"/>
      <c r="AD382" s="374"/>
      <c r="AE382" s="375"/>
    </row>
    <row r="383" spans="1:31" s="376" customFormat="1" ht="29.25" customHeight="1" x14ac:dyDescent="0.25">
      <c r="A383" s="2"/>
      <c r="B383" s="2"/>
      <c r="C383" s="2"/>
      <c r="D383" s="2"/>
      <c r="E383" s="2"/>
      <c r="F383" s="2"/>
      <c r="G383" s="2"/>
      <c r="H383" s="2"/>
      <c r="I383" s="2"/>
      <c r="J383" s="641"/>
      <c r="K383" s="641"/>
      <c r="L383" s="641"/>
      <c r="M383" s="641"/>
      <c r="N383" s="641"/>
      <c r="O383" s="641"/>
      <c r="P383" s="641"/>
      <c r="Q383" s="2"/>
      <c r="R383" s="373"/>
      <c r="S383" s="373"/>
      <c r="T383" s="373"/>
      <c r="U383" s="373"/>
      <c r="V383" s="373"/>
      <c r="W383" s="373"/>
      <c r="X383" s="374"/>
      <c r="Y383" s="373"/>
      <c r="Z383" s="374"/>
      <c r="AA383" s="373"/>
      <c r="AB383" s="374"/>
      <c r="AC383" s="373"/>
      <c r="AD383" s="374"/>
      <c r="AE383" s="375"/>
    </row>
    <row r="384" spans="1:31" s="376" customFormat="1" ht="29.25" customHeight="1" x14ac:dyDescent="0.25">
      <c r="A384" s="2"/>
      <c r="B384" s="2"/>
      <c r="C384" s="2"/>
      <c r="D384" s="2"/>
      <c r="E384" s="2"/>
      <c r="F384" s="2"/>
      <c r="G384" s="2"/>
      <c r="H384" s="2"/>
      <c r="I384" s="2"/>
      <c r="J384" s="641"/>
      <c r="K384" s="641"/>
      <c r="L384" s="641"/>
      <c r="M384" s="641"/>
      <c r="N384" s="641"/>
      <c r="O384" s="641"/>
      <c r="P384" s="641"/>
      <c r="Q384" s="2"/>
      <c r="R384" s="373"/>
      <c r="S384" s="373"/>
      <c r="T384" s="373"/>
      <c r="U384" s="373"/>
      <c r="V384" s="373"/>
      <c r="W384" s="373"/>
      <c r="X384" s="374"/>
      <c r="Y384" s="373"/>
      <c r="Z384" s="374"/>
      <c r="AA384" s="373"/>
      <c r="AB384" s="374"/>
      <c r="AC384" s="373"/>
      <c r="AD384" s="374"/>
      <c r="AE384" s="375"/>
    </row>
    <row r="385" spans="1:31" s="376" customFormat="1" ht="29.25" customHeight="1" x14ac:dyDescent="0.25">
      <c r="A385" s="2"/>
      <c r="B385" s="2"/>
      <c r="C385" s="2"/>
      <c r="D385" s="2"/>
      <c r="E385" s="2"/>
      <c r="F385" s="2"/>
      <c r="G385" s="2"/>
      <c r="H385" s="2"/>
      <c r="I385" s="2"/>
      <c r="J385" s="641"/>
      <c r="K385" s="641"/>
      <c r="L385" s="641"/>
      <c r="M385" s="641"/>
      <c r="N385" s="641"/>
      <c r="O385" s="641"/>
      <c r="P385" s="641"/>
      <c r="Q385" s="2"/>
      <c r="R385" s="373"/>
      <c r="S385" s="373"/>
      <c r="T385" s="373"/>
      <c r="U385" s="373"/>
      <c r="V385" s="373"/>
      <c r="W385" s="373"/>
      <c r="X385" s="374"/>
      <c r="Y385" s="373"/>
      <c r="Z385" s="374"/>
      <c r="AA385" s="373"/>
      <c r="AB385" s="374"/>
      <c r="AC385" s="373"/>
      <c r="AD385" s="374"/>
      <c r="AE385" s="375"/>
    </row>
    <row r="386" spans="1:31" s="376" customFormat="1" ht="29.25" customHeight="1" x14ac:dyDescent="0.25">
      <c r="A386" s="2"/>
      <c r="B386" s="2"/>
      <c r="C386" s="2"/>
      <c r="D386" s="2"/>
      <c r="E386" s="2"/>
      <c r="F386" s="2"/>
      <c r="G386" s="2"/>
      <c r="H386" s="2"/>
      <c r="I386" s="2"/>
      <c r="J386" s="641"/>
      <c r="K386" s="641"/>
      <c r="L386" s="641"/>
      <c r="M386" s="641"/>
      <c r="N386" s="641"/>
      <c r="O386" s="641"/>
      <c r="P386" s="641"/>
      <c r="Q386" s="2"/>
      <c r="R386" s="373"/>
      <c r="S386" s="373"/>
      <c r="T386" s="373"/>
      <c r="U386" s="373"/>
      <c r="V386" s="373"/>
      <c r="W386" s="373"/>
      <c r="X386" s="374"/>
      <c r="Y386" s="373"/>
      <c r="Z386" s="374"/>
      <c r="AA386" s="373"/>
      <c r="AB386" s="374"/>
      <c r="AC386" s="373"/>
      <c r="AD386" s="374"/>
      <c r="AE386" s="375"/>
    </row>
    <row r="387" spans="1:31" s="376" customFormat="1" ht="29.25" customHeight="1" x14ac:dyDescent="0.25">
      <c r="A387" s="2"/>
      <c r="B387" s="2"/>
      <c r="C387" s="2"/>
      <c r="D387" s="2"/>
      <c r="E387" s="2"/>
      <c r="F387" s="2"/>
      <c r="G387" s="2"/>
      <c r="H387" s="2"/>
      <c r="I387" s="2"/>
      <c r="J387" s="641"/>
      <c r="K387" s="641"/>
      <c r="L387" s="641"/>
      <c r="M387" s="641"/>
      <c r="N387" s="641"/>
      <c r="O387" s="641"/>
      <c r="P387" s="641"/>
      <c r="Q387" s="2"/>
      <c r="R387" s="373"/>
      <c r="S387" s="373"/>
      <c r="T387" s="373"/>
      <c r="U387" s="373"/>
      <c r="V387" s="373"/>
      <c r="W387" s="373"/>
      <c r="X387" s="374"/>
      <c r="Y387" s="373"/>
      <c r="Z387" s="374"/>
      <c r="AA387" s="373"/>
      <c r="AB387" s="374"/>
      <c r="AC387" s="373"/>
      <c r="AD387" s="374"/>
      <c r="AE387" s="375"/>
    </row>
    <row r="388" spans="1:31" s="376" customFormat="1" ht="29.25" customHeight="1" x14ac:dyDescent="0.25">
      <c r="A388" s="2"/>
      <c r="B388" s="2"/>
      <c r="C388" s="2"/>
      <c r="D388" s="2"/>
      <c r="E388" s="2"/>
      <c r="F388" s="2"/>
      <c r="G388" s="2"/>
      <c r="H388" s="2"/>
      <c r="I388" s="2"/>
      <c r="J388" s="641"/>
      <c r="K388" s="641"/>
      <c r="L388" s="641"/>
      <c r="M388" s="641"/>
      <c r="N388" s="641"/>
      <c r="O388" s="641"/>
      <c r="P388" s="641"/>
      <c r="Q388" s="2"/>
      <c r="R388" s="373"/>
      <c r="S388" s="373"/>
      <c r="T388" s="373"/>
      <c r="U388" s="373"/>
      <c r="V388" s="373"/>
      <c r="W388" s="373"/>
      <c r="X388" s="374"/>
      <c r="Y388" s="373"/>
      <c r="Z388" s="374"/>
      <c r="AA388" s="373"/>
      <c r="AB388" s="374"/>
      <c r="AC388" s="373"/>
      <c r="AD388" s="374"/>
      <c r="AE388" s="375"/>
    </row>
    <row r="389" spans="1:31" s="376" customFormat="1" ht="29.25" customHeight="1" x14ac:dyDescent="0.25">
      <c r="A389" s="2"/>
      <c r="B389" s="2"/>
      <c r="C389" s="2"/>
      <c r="D389" s="2"/>
      <c r="E389" s="2"/>
      <c r="F389" s="2"/>
      <c r="G389" s="2"/>
      <c r="H389" s="2"/>
      <c r="I389" s="2"/>
      <c r="J389" s="641"/>
      <c r="K389" s="641"/>
      <c r="L389" s="641"/>
      <c r="M389" s="641"/>
      <c r="N389" s="641"/>
      <c r="O389" s="641"/>
      <c r="P389" s="641"/>
      <c r="Q389" s="2"/>
      <c r="R389" s="373"/>
      <c r="S389" s="373"/>
      <c r="T389" s="373"/>
      <c r="U389" s="373"/>
      <c r="V389" s="373"/>
      <c r="W389" s="373"/>
      <c r="X389" s="374"/>
      <c r="Y389" s="373"/>
      <c r="Z389" s="374"/>
      <c r="AA389" s="373"/>
      <c r="AB389" s="374"/>
      <c r="AC389" s="373"/>
      <c r="AD389" s="374"/>
      <c r="AE389" s="375"/>
    </row>
    <row r="390" spans="1:31" s="376" customFormat="1" ht="29.25" customHeight="1" x14ac:dyDescent="0.25">
      <c r="A390" s="2"/>
      <c r="B390" s="2"/>
      <c r="C390" s="2"/>
      <c r="D390" s="2"/>
      <c r="E390" s="2"/>
      <c r="F390" s="2"/>
      <c r="G390" s="2"/>
      <c r="H390" s="2"/>
      <c r="I390" s="2"/>
      <c r="J390" s="641"/>
      <c r="K390" s="641"/>
      <c r="L390" s="641"/>
      <c r="M390" s="641"/>
      <c r="N390" s="641"/>
      <c r="O390" s="641"/>
      <c r="P390" s="641"/>
      <c r="Q390" s="2"/>
      <c r="R390" s="373"/>
      <c r="S390" s="373"/>
      <c r="T390" s="373"/>
      <c r="U390" s="373"/>
      <c r="V390" s="373"/>
      <c r="W390" s="373"/>
      <c r="X390" s="374"/>
      <c r="Y390" s="373"/>
      <c r="Z390" s="374"/>
      <c r="AA390" s="373"/>
      <c r="AB390" s="374"/>
      <c r="AC390" s="373"/>
      <c r="AD390" s="374"/>
      <c r="AE390" s="375"/>
    </row>
    <row r="391" spans="1:31" s="376" customFormat="1" ht="29.25" customHeight="1" x14ac:dyDescent="0.25">
      <c r="A391" s="2"/>
      <c r="B391" s="2"/>
      <c r="C391" s="2"/>
      <c r="D391" s="2"/>
      <c r="E391" s="2"/>
      <c r="F391" s="2"/>
      <c r="G391" s="2"/>
      <c r="H391" s="2"/>
      <c r="I391" s="2"/>
      <c r="J391" s="641"/>
      <c r="K391" s="641"/>
      <c r="L391" s="641"/>
      <c r="M391" s="641"/>
      <c r="N391" s="641"/>
      <c r="O391" s="641"/>
      <c r="P391" s="641"/>
      <c r="Q391" s="2"/>
      <c r="R391" s="373"/>
      <c r="S391" s="373"/>
      <c r="T391" s="373"/>
      <c r="U391" s="373"/>
      <c r="V391" s="373"/>
      <c r="W391" s="373"/>
      <c r="X391" s="374"/>
      <c r="Y391" s="373"/>
      <c r="Z391" s="374"/>
      <c r="AA391" s="373"/>
      <c r="AB391" s="374"/>
      <c r="AC391" s="373"/>
      <c r="AD391" s="374"/>
      <c r="AE391" s="375"/>
    </row>
    <row r="392" spans="1:31" s="376" customFormat="1" ht="29.25" customHeight="1" x14ac:dyDescent="0.25">
      <c r="A392" s="2"/>
      <c r="B392" s="2"/>
      <c r="C392" s="2"/>
      <c r="D392" s="2"/>
      <c r="E392" s="2"/>
      <c r="F392" s="2"/>
      <c r="G392" s="2"/>
      <c r="H392" s="2"/>
      <c r="I392" s="2"/>
      <c r="J392" s="641"/>
      <c r="K392" s="641"/>
      <c r="L392" s="641"/>
      <c r="M392" s="641"/>
      <c r="N392" s="641"/>
      <c r="O392" s="641"/>
      <c r="P392" s="641"/>
      <c r="Q392" s="2"/>
      <c r="R392" s="373"/>
      <c r="S392" s="373"/>
      <c r="T392" s="373"/>
      <c r="U392" s="373"/>
      <c r="V392" s="373"/>
      <c r="W392" s="373"/>
      <c r="X392" s="374"/>
      <c r="Y392" s="373"/>
      <c r="Z392" s="374"/>
      <c r="AA392" s="373"/>
      <c r="AB392" s="374"/>
      <c r="AC392" s="373"/>
      <c r="AD392" s="374"/>
      <c r="AE392" s="375"/>
    </row>
    <row r="393" spans="1:31" s="376" customFormat="1" ht="29.25" customHeight="1" x14ac:dyDescent="0.25">
      <c r="A393" s="2"/>
      <c r="B393" s="2"/>
      <c r="C393" s="2"/>
      <c r="D393" s="2"/>
      <c r="E393" s="2"/>
      <c r="F393" s="2"/>
      <c r="G393" s="2"/>
      <c r="H393" s="2"/>
      <c r="I393" s="2"/>
      <c r="J393" s="641"/>
      <c r="K393" s="641"/>
      <c r="L393" s="641"/>
      <c r="M393" s="641"/>
      <c r="N393" s="641"/>
      <c r="O393" s="641"/>
      <c r="P393" s="641"/>
      <c r="Q393" s="2"/>
      <c r="R393" s="373"/>
      <c r="S393" s="373"/>
      <c r="T393" s="373"/>
      <c r="U393" s="373"/>
      <c r="V393" s="373"/>
      <c r="W393" s="373"/>
      <c r="X393" s="374"/>
      <c r="Y393" s="373"/>
      <c r="Z393" s="374"/>
      <c r="AA393" s="373"/>
      <c r="AB393" s="374"/>
      <c r="AC393" s="373"/>
      <c r="AD393" s="374"/>
      <c r="AE393" s="375"/>
    </row>
    <row r="394" spans="1:31" s="376" customFormat="1" ht="29.25" customHeight="1" x14ac:dyDescent="0.25">
      <c r="A394" s="2"/>
      <c r="B394" s="2"/>
      <c r="C394" s="2"/>
      <c r="D394" s="2"/>
      <c r="E394" s="2"/>
      <c r="F394" s="2"/>
      <c r="G394" s="2"/>
      <c r="H394" s="2"/>
      <c r="I394" s="2"/>
      <c r="J394" s="641"/>
      <c r="K394" s="641"/>
      <c r="L394" s="641"/>
      <c r="M394" s="641"/>
      <c r="N394" s="641"/>
      <c r="O394" s="641"/>
      <c r="P394" s="641"/>
      <c r="Q394" s="2"/>
      <c r="R394" s="373"/>
      <c r="S394" s="373"/>
      <c r="T394" s="373"/>
      <c r="U394" s="373"/>
      <c r="V394" s="373"/>
      <c r="W394" s="373"/>
      <c r="X394" s="374"/>
      <c r="Y394" s="373"/>
      <c r="Z394" s="374"/>
      <c r="AA394" s="373"/>
      <c r="AB394" s="374"/>
      <c r="AC394" s="373"/>
      <c r="AD394" s="374"/>
      <c r="AE394" s="375"/>
    </row>
    <row r="395" spans="1:31" s="376" customFormat="1" ht="29.25" customHeight="1" x14ac:dyDescent="0.25">
      <c r="A395" s="2"/>
      <c r="B395" s="2"/>
      <c r="C395" s="2"/>
      <c r="D395" s="2"/>
      <c r="E395" s="2"/>
      <c r="F395" s="2"/>
      <c r="G395" s="2"/>
      <c r="H395" s="2"/>
      <c r="I395" s="2"/>
      <c r="J395" s="641"/>
      <c r="K395" s="641"/>
      <c r="L395" s="641"/>
      <c r="M395" s="641"/>
      <c r="N395" s="641"/>
      <c r="O395" s="641"/>
      <c r="P395" s="641"/>
      <c r="Q395" s="2"/>
      <c r="R395" s="373"/>
      <c r="S395" s="373"/>
      <c r="T395" s="373"/>
      <c r="U395" s="373"/>
      <c r="V395" s="373"/>
      <c r="W395" s="373"/>
      <c r="X395" s="374"/>
      <c r="Y395" s="373"/>
      <c r="Z395" s="374"/>
      <c r="AA395" s="373"/>
      <c r="AB395" s="374"/>
      <c r="AC395" s="373"/>
      <c r="AD395" s="374"/>
      <c r="AE395" s="375"/>
    </row>
    <row r="396" spans="1:31" s="376" customFormat="1" ht="29.25" customHeight="1" x14ac:dyDescent="0.25">
      <c r="A396" s="2"/>
      <c r="B396" s="2"/>
      <c r="C396" s="2"/>
      <c r="D396" s="2"/>
      <c r="E396" s="2"/>
      <c r="F396" s="2"/>
      <c r="G396" s="2"/>
      <c r="H396" s="2"/>
      <c r="I396" s="2"/>
      <c r="J396" s="641"/>
      <c r="K396" s="641"/>
      <c r="L396" s="641"/>
      <c r="M396" s="641"/>
      <c r="N396" s="641"/>
      <c r="O396" s="641"/>
      <c r="P396" s="641"/>
      <c r="Q396" s="2"/>
      <c r="R396" s="373"/>
      <c r="S396" s="373"/>
      <c r="T396" s="373"/>
      <c r="U396" s="373"/>
      <c r="V396" s="373"/>
      <c r="W396" s="373"/>
      <c r="X396" s="374"/>
      <c r="Y396" s="373"/>
      <c r="Z396" s="374"/>
      <c r="AA396" s="373"/>
      <c r="AB396" s="374"/>
      <c r="AC396" s="373"/>
      <c r="AD396" s="374"/>
      <c r="AE396" s="375"/>
    </row>
    <row r="397" spans="1:31" s="376" customFormat="1" ht="29.25" customHeight="1" x14ac:dyDescent="0.25">
      <c r="A397" s="2"/>
      <c r="B397" s="2"/>
      <c r="C397" s="2"/>
      <c r="D397" s="2"/>
      <c r="E397" s="2"/>
      <c r="F397" s="2"/>
      <c r="G397" s="2"/>
      <c r="H397" s="2"/>
      <c r="I397" s="2"/>
      <c r="J397" s="641"/>
      <c r="K397" s="641"/>
      <c r="L397" s="641"/>
      <c r="M397" s="641"/>
      <c r="N397" s="641"/>
      <c r="O397" s="641"/>
      <c r="P397" s="641"/>
      <c r="Q397" s="2"/>
      <c r="R397" s="373"/>
      <c r="S397" s="373"/>
      <c r="T397" s="373"/>
      <c r="U397" s="373"/>
      <c r="V397" s="373"/>
      <c r="W397" s="373"/>
      <c r="X397" s="374"/>
      <c r="Y397" s="373"/>
      <c r="Z397" s="374"/>
      <c r="AA397" s="373"/>
      <c r="AB397" s="374"/>
      <c r="AC397" s="373"/>
      <c r="AD397" s="374"/>
      <c r="AE397" s="375"/>
    </row>
    <row r="398" spans="1:31" s="376" customFormat="1" ht="29.25" customHeight="1" x14ac:dyDescent="0.25">
      <c r="A398" s="2"/>
      <c r="B398" s="2"/>
      <c r="C398" s="2"/>
      <c r="D398" s="2"/>
      <c r="E398" s="2"/>
      <c r="F398" s="2"/>
      <c r="G398" s="2"/>
      <c r="H398" s="2"/>
      <c r="I398" s="2"/>
      <c r="J398" s="641"/>
      <c r="K398" s="641"/>
      <c r="L398" s="641"/>
      <c r="M398" s="641"/>
      <c r="N398" s="641"/>
      <c r="O398" s="641"/>
      <c r="P398" s="641"/>
      <c r="Q398" s="2"/>
      <c r="R398" s="373"/>
      <c r="S398" s="373"/>
      <c r="T398" s="373"/>
      <c r="U398" s="373"/>
      <c r="V398" s="373"/>
      <c r="W398" s="373"/>
      <c r="X398" s="374"/>
      <c r="Y398" s="373"/>
      <c r="Z398" s="374"/>
      <c r="AA398" s="373"/>
      <c r="AB398" s="374"/>
      <c r="AC398" s="373"/>
      <c r="AD398" s="374"/>
      <c r="AE398" s="375"/>
    </row>
    <row r="399" spans="1:31" s="376" customFormat="1" ht="29.25" customHeight="1" x14ac:dyDescent="0.25">
      <c r="A399" s="2"/>
      <c r="B399" s="2"/>
      <c r="C399" s="2"/>
      <c r="D399" s="2"/>
      <c r="E399" s="2"/>
      <c r="F399" s="2"/>
      <c r="G399" s="2"/>
      <c r="H399" s="2"/>
      <c r="I399" s="2"/>
      <c r="J399" s="641"/>
      <c r="K399" s="641"/>
      <c r="L399" s="641"/>
      <c r="M399" s="641"/>
      <c r="N399" s="641"/>
      <c r="O399" s="641"/>
      <c r="P399" s="641"/>
      <c r="Q399" s="2"/>
      <c r="R399" s="373"/>
      <c r="S399" s="373"/>
      <c r="T399" s="373"/>
      <c r="U399" s="373"/>
      <c r="V399" s="373"/>
      <c r="W399" s="373"/>
      <c r="X399" s="374"/>
      <c r="Y399" s="373"/>
      <c r="Z399" s="374"/>
      <c r="AA399" s="373"/>
      <c r="AB399" s="374"/>
      <c r="AC399" s="373"/>
      <c r="AD399" s="374"/>
      <c r="AE399" s="375"/>
    </row>
    <row r="400" spans="1:31" s="376" customFormat="1" ht="29.25" customHeight="1" x14ac:dyDescent="0.25">
      <c r="A400" s="2"/>
      <c r="B400" s="2"/>
      <c r="C400" s="2"/>
      <c r="D400" s="2"/>
      <c r="E400" s="2"/>
      <c r="F400" s="2"/>
      <c r="G400" s="2"/>
      <c r="H400" s="2"/>
      <c r="I400" s="2"/>
      <c r="J400" s="641"/>
      <c r="K400" s="641"/>
      <c r="L400" s="641"/>
      <c r="M400" s="641"/>
      <c r="N400" s="641"/>
      <c r="O400" s="641"/>
      <c r="P400" s="641"/>
      <c r="Q400" s="2"/>
      <c r="R400" s="373"/>
      <c r="S400" s="373"/>
      <c r="T400" s="373"/>
      <c r="U400" s="373"/>
      <c r="V400" s="373"/>
      <c r="W400" s="373"/>
      <c r="X400" s="374"/>
      <c r="Y400" s="373"/>
      <c r="Z400" s="374"/>
      <c r="AA400" s="373"/>
      <c r="AB400" s="374"/>
      <c r="AC400" s="373"/>
      <c r="AD400" s="374"/>
      <c r="AE400" s="375"/>
    </row>
    <row r="401" spans="1:31" s="376" customFormat="1" ht="29.25" customHeight="1" x14ac:dyDescent="0.25">
      <c r="A401" s="2"/>
      <c r="B401" s="2"/>
      <c r="C401" s="2"/>
      <c r="D401" s="2"/>
      <c r="E401" s="2"/>
      <c r="F401" s="2"/>
      <c r="G401" s="2"/>
      <c r="H401" s="2"/>
      <c r="I401" s="2"/>
      <c r="J401" s="641"/>
      <c r="K401" s="641"/>
      <c r="L401" s="641"/>
      <c r="M401" s="641"/>
      <c r="N401" s="641"/>
      <c r="O401" s="641"/>
      <c r="P401" s="641"/>
      <c r="Q401" s="2"/>
      <c r="R401" s="373"/>
      <c r="S401" s="373"/>
      <c r="T401" s="373"/>
      <c r="U401" s="373"/>
      <c r="V401" s="373"/>
      <c r="W401" s="373"/>
      <c r="X401" s="374"/>
      <c r="Y401" s="373"/>
      <c r="Z401" s="374"/>
      <c r="AA401" s="373"/>
      <c r="AB401" s="374"/>
      <c r="AC401" s="373"/>
      <c r="AD401" s="374"/>
      <c r="AE401" s="375"/>
    </row>
    <row r="402" spans="1:31" s="376" customFormat="1" ht="29.25" customHeight="1" x14ac:dyDescent="0.25">
      <c r="A402" s="2"/>
      <c r="B402" s="2"/>
      <c r="C402" s="2"/>
      <c r="D402" s="2"/>
      <c r="E402" s="2"/>
      <c r="F402" s="2"/>
      <c r="G402" s="2"/>
      <c r="H402" s="2"/>
      <c r="I402" s="2"/>
      <c r="J402" s="641"/>
      <c r="K402" s="641"/>
      <c r="L402" s="641"/>
      <c r="M402" s="641"/>
      <c r="N402" s="641"/>
      <c r="O402" s="641"/>
      <c r="P402" s="641"/>
      <c r="Q402" s="2"/>
      <c r="R402" s="373"/>
      <c r="S402" s="373"/>
      <c r="T402" s="373"/>
      <c r="U402" s="373"/>
      <c r="V402" s="373"/>
      <c r="W402" s="373"/>
      <c r="X402" s="374"/>
      <c r="Y402" s="373"/>
      <c r="Z402" s="374"/>
      <c r="AA402" s="373"/>
      <c r="AB402" s="374"/>
      <c r="AC402" s="373"/>
      <c r="AD402" s="374"/>
      <c r="AE402" s="375"/>
    </row>
    <row r="403" spans="1:31" s="376" customFormat="1" ht="29.25" customHeight="1" x14ac:dyDescent="0.25">
      <c r="A403" s="2"/>
      <c r="B403" s="2"/>
      <c r="C403" s="2"/>
      <c r="D403" s="2"/>
      <c r="E403" s="2"/>
      <c r="F403" s="2"/>
      <c r="G403" s="2"/>
      <c r="H403" s="2"/>
      <c r="I403" s="2"/>
      <c r="J403" s="641"/>
      <c r="K403" s="641"/>
      <c r="L403" s="641"/>
      <c r="M403" s="641"/>
      <c r="N403" s="641"/>
      <c r="O403" s="641"/>
      <c r="P403" s="641"/>
      <c r="Q403" s="2"/>
      <c r="R403" s="373"/>
      <c r="S403" s="373"/>
      <c r="T403" s="373"/>
      <c r="U403" s="373"/>
      <c r="V403" s="373"/>
      <c r="W403" s="373"/>
      <c r="X403" s="374"/>
      <c r="Y403" s="373"/>
      <c r="Z403" s="374"/>
      <c r="AA403" s="373"/>
      <c r="AB403" s="374"/>
      <c r="AC403" s="373"/>
      <c r="AD403" s="374"/>
      <c r="AE403" s="375"/>
    </row>
    <row r="404" spans="1:31" s="376" customFormat="1" ht="29.25" customHeight="1" x14ac:dyDescent="0.25">
      <c r="A404" s="2"/>
      <c r="B404" s="2"/>
      <c r="C404" s="2"/>
      <c r="D404" s="2"/>
      <c r="E404" s="2"/>
      <c r="F404" s="2"/>
      <c r="G404" s="2"/>
      <c r="H404" s="2"/>
      <c r="I404" s="2"/>
      <c r="J404" s="641"/>
      <c r="K404" s="641"/>
      <c r="L404" s="641"/>
      <c r="M404" s="641"/>
      <c r="N404" s="641"/>
      <c r="O404" s="641"/>
      <c r="P404" s="641"/>
      <c r="Q404" s="2"/>
      <c r="R404" s="373"/>
      <c r="S404" s="373"/>
      <c r="T404" s="373"/>
      <c r="U404" s="373"/>
      <c r="V404" s="373"/>
      <c r="W404" s="373"/>
      <c r="X404" s="374"/>
      <c r="Y404" s="373"/>
      <c r="Z404" s="374"/>
      <c r="AA404" s="373"/>
      <c r="AB404" s="374"/>
      <c r="AC404" s="373"/>
      <c r="AD404" s="374"/>
      <c r="AE404" s="375"/>
    </row>
    <row r="405" spans="1:31" s="376" customFormat="1" ht="29.25" customHeight="1" x14ac:dyDescent="0.25">
      <c r="A405" s="2"/>
      <c r="B405" s="2"/>
      <c r="C405" s="2"/>
      <c r="D405" s="2"/>
      <c r="E405" s="2"/>
      <c r="F405" s="2"/>
      <c r="G405" s="2"/>
      <c r="H405" s="2"/>
      <c r="I405" s="2"/>
      <c r="J405" s="641"/>
      <c r="K405" s="641"/>
      <c r="L405" s="641"/>
      <c r="M405" s="641"/>
      <c r="N405" s="641"/>
      <c r="O405" s="641"/>
      <c r="P405" s="641"/>
      <c r="Q405" s="2"/>
      <c r="R405" s="373"/>
      <c r="S405" s="373"/>
      <c r="T405" s="373"/>
      <c r="U405" s="373"/>
      <c r="V405" s="373"/>
      <c r="W405" s="373"/>
      <c r="X405" s="374"/>
      <c r="Y405" s="373"/>
      <c r="Z405" s="374"/>
      <c r="AA405" s="373"/>
      <c r="AB405" s="374"/>
      <c r="AC405" s="373"/>
      <c r="AD405" s="374"/>
      <c r="AE405" s="375"/>
    </row>
    <row r="406" spans="1:31" s="376" customFormat="1" ht="29.25" customHeight="1" x14ac:dyDescent="0.25">
      <c r="A406" s="2"/>
      <c r="B406" s="2"/>
      <c r="C406" s="2"/>
      <c r="D406" s="2"/>
      <c r="E406" s="2"/>
      <c r="F406" s="2"/>
      <c r="G406" s="2"/>
      <c r="H406" s="2"/>
      <c r="I406" s="2"/>
      <c r="J406" s="641"/>
      <c r="K406" s="641"/>
      <c r="L406" s="641"/>
      <c r="M406" s="641"/>
      <c r="N406" s="641"/>
      <c r="O406" s="641"/>
      <c r="P406" s="641"/>
      <c r="Q406" s="2"/>
      <c r="R406" s="373"/>
      <c r="S406" s="373"/>
      <c r="T406" s="373"/>
      <c r="U406" s="373"/>
      <c r="V406" s="373"/>
      <c r="W406" s="373"/>
      <c r="X406" s="374"/>
      <c r="Y406" s="373"/>
      <c r="Z406" s="374"/>
      <c r="AA406" s="373"/>
      <c r="AB406" s="374"/>
      <c r="AC406" s="373"/>
      <c r="AD406" s="374"/>
      <c r="AE406" s="375"/>
    </row>
    <row r="407" spans="1:31" s="376" customFormat="1" ht="29.25" customHeight="1" x14ac:dyDescent="0.25">
      <c r="A407" s="2"/>
      <c r="B407" s="2"/>
      <c r="C407" s="2"/>
      <c r="D407" s="2"/>
      <c r="E407" s="2"/>
      <c r="F407" s="2"/>
      <c r="G407" s="2"/>
      <c r="H407" s="2"/>
      <c r="I407" s="2"/>
      <c r="J407" s="641"/>
      <c r="K407" s="641"/>
      <c r="L407" s="641"/>
      <c r="M407" s="641"/>
      <c r="N407" s="641"/>
      <c r="O407" s="641"/>
      <c r="P407" s="641"/>
      <c r="Q407" s="2"/>
      <c r="R407" s="373"/>
      <c r="S407" s="373"/>
      <c r="T407" s="373"/>
      <c r="U407" s="373"/>
      <c r="V407" s="373"/>
      <c r="W407" s="373"/>
      <c r="X407" s="374"/>
      <c r="Y407" s="373"/>
      <c r="Z407" s="374"/>
      <c r="AA407" s="373"/>
      <c r="AB407" s="374"/>
      <c r="AC407" s="373"/>
      <c r="AD407" s="374"/>
      <c r="AE407" s="375"/>
    </row>
    <row r="408" spans="1:31" s="376" customFormat="1" ht="29.25" customHeight="1" x14ac:dyDescent="0.25">
      <c r="A408" s="2"/>
      <c r="B408" s="2"/>
      <c r="C408" s="2"/>
      <c r="D408" s="2"/>
      <c r="E408" s="2"/>
      <c r="F408" s="2"/>
      <c r="G408" s="2"/>
      <c r="H408" s="2"/>
      <c r="I408" s="2"/>
      <c r="J408" s="641"/>
      <c r="K408" s="641"/>
      <c r="L408" s="641"/>
      <c r="M408" s="641"/>
      <c r="N408" s="641"/>
      <c r="O408" s="641"/>
      <c r="P408" s="641"/>
      <c r="Q408" s="2"/>
      <c r="R408" s="373"/>
      <c r="S408" s="373"/>
      <c r="T408" s="373"/>
      <c r="U408" s="373"/>
      <c r="V408" s="373"/>
      <c r="W408" s="373"/>
      <c r="X408" s="374"/>
      <c r="Y408" s="373"/>
      <c r="Z408" s="374"/>
      <c r="AA408" s="373"/>
      <c r="AB408" s="374"/>
      <c r="AC408" s="373"/>
      <c r="AD408" s="374"/>
      <c r="AE408" s="375"/>
    </row>
    <row r="409" spans="1:31" s="376" customFormat="1" ht="29.25" customHeight="1" x14ac:dyDescent="0.25">
      <c r="A409" s="2"/>
      <c r="B409" s="2"/>
      <c r="C409" s="2"/>
      <c r="D409" s="2"/>
      <c r="E409" s="2"/>
      <c r="F409" s="2"/>
      <c r="G409" s="2"/>
      <c r="H409" s="2"/>
      <c r="I409" s="2"/>
      <c r="J409" s="641"/>
      <c r="K409" s="641"/>
      <c r="L409" s="641"/>
      <c r="M409" s="641"/>
      <c r="N409" s="641"/>
      <c r="O409" s="641"/>
      <c r="P409" s="641"/>
      <c r="Q409" s="2"/>
      <c r="R409" s="373"/>
      <c r="S409" s="373"/>
      <c r="T409" s="373"/>
      <c r="U409" s="373"/>
      <c r="V409" s="373"/>
      <c r="W409" s="373"/>
      <c r="X409" s="374"/>
      <c r="Y409" s="373"/>
      <c r="Z409" s="374"/>
      <c r="AA409" s="373"/>
      <c r="AB409" s="374"/>
      <c r="AC409" s="373"/>
      <c r="AD409" s="374"/>
      <c r="AE409" s="375"/>
    </row>
    <row r="410" spans="1:31" s="376" customFormat="1" ht="29.25" customHeight="1" x14ac:dyDescent="0.25">
      <c r="A410" s="2"/>
      <c r="B410" s="2"/>
      <c r="C410" s="2"/>
      <c r="D410" s="2"/>
      <c r="E410" s="2"/>
      <c r="F410" s="2"/>
      <c r="G410" s="2"/>
      <c r="H410" s="2"/>
      <c r="I410" s="2"/>
      <c r="J410" s="641"/>
      <c r="K410" s="641"/>
      <c r="L410" s="641"/>
      <c r="M410" s="641"/>
      <c r="N410" s="641"/>
      <c r="O410" s="641"/>
      <c r="P410" s="641"/>
      <c r="Q410" s="2"/>
      <c r="R410" s="373"/>
      <c r="S410" s="373"/>
      <c r="T410" s="373"/>
      <c r="U410" s="373"/>
      <c r="V410" s="373"/>
      <c r="W410" s="373"/>
      <c r="X410" s="374"/>
      <c r="Y410" s="373"/>
      <c r="Z410" s="374"/>
      <c r="AA410" s="373"/>
      <c r="AB410" s="374"/>
      <c r="AC410" s="373"/>
      <c r="AD410" s="374"/>
      <c r="AE410" s="375"/>
    </row>
    <row r="411" spans="1:31" s="376" customFormat="1" ht="29.25" customHeight="1" x14ac:dyDescent="0.25">
      <c r="A411" s="2"/>
      <c r="B411" s="2"/>
      <c r="C411" s="2"/>
      <c r="D411" s="2"/>
      <c r="E411" s="2"/>
      <c r="F411" s="2"/>
      <c r="G411" s="2"/>
      <c r="H411" s="2"/>
      <c r="I411" s="2"/>
      <c r="J411" s="641"/>
      <c r="K411" s="641"/>
      <c r="L411" s="641"/>
      <c r="M411" s="641"/>
      <c r="N411" s="641"/>
      <c r="O411" s="641"/>
      <c r="P411" s="641"/>
      <c r="Q411" s="2"/>
      <c r="R411" s="373"/>
      <c r="S411" s="373"/>
      <c r="T411" s="373"/>
      <c r="U411" s="373"/>
      <c r="V411" s="373"/>
      <c r="W411" s="373"/>
      <c r="X411" s="374"/>
      <c r="Y411" s="373"/>
      <c r="Z411" s="374"/>
      <c r="AA411" s="373"/>
      <c r="AB411" s="374"/>
      <c r="AC411" s="373"/>
      <c r="AD411" s="374"/>
      <c r="AE411" s="375"/>
    </row>
    <row r="412" spans="1:31" s="376" customFormat="1" ht="29.25" customHeight="1" x14ac:dyDescent="0.25">
      <c r="A412" s="2"/>
      <c r="B412" s="2"/>
      <c r="C412" s="2"/>
      <c r="D412" s="2"/>
      <c r="E412" s="2"/>
      <c r="F412" s="2"/>
      <c r="G412" s="2"/>
      <c r="H412" s="2"/>
      <c r="I412" s="2"/>
      <c r="J412" s="641"/>
      <c r="K412" s="641"/>
      <c r="L412" s="641"/>
      <c r="M412" s="641"/>
      <c r="N412" s="641"/>
      <c r="O412" s="641"/>
      <c r="P412" s="641"/>
      <c r="Q412" s="2"/>
      <c r="R412" s="373"/>
      <c r="S412" s="373"/>
      <c r="T412" s="373"/>
      <c r="U412" s="373"/>
      <c r="V412" s="373"/>
      <c r="W412" s="373"/>
      <c r="X412" s="374"/>
      <c r="Y412" s="373"/>
      <c r="Z412" s="374"/>
      <c r="AA412" s="373"/>
      <c r="AB412" s="374"/>
      <c r="AC412" s="373"/>
      <c r="AD412" s="374"/>
      <c r="AE412" s="375"/>
    </row>
    <row r="413" spans="1:31" s="376" customFormat="1" ht="29.25" customHeight="1" x14ac:dyDescent="0.25">
      <c r="A413" s="2"/>
      <c r="B413" s="2"/>
      <c r="C413" s="2"/>
      <c r="D413" s="2"/>
      <c r="E413" s="2"/>
      <c r="F413" s="2"/>
      <c r="G413" s="2"/>
      <c r="H413" s="2"/>
      <c r="I413" s="2"/>
      <c r="J413" s="641"/>
      <c r="K413" s="641"/>
      <c r="L413" s="641"/>
      <c r="M413" s="641"/>
      <c r="N413" s="641"/>
      <c r="O413" s="641"/>
      <c r="P413" s="641"/>
      <c r="Q413" s="2"/>
      <c r="R413" s="373"/>
      <c r="S413" s="373"/>
      <c r="T413" s="373"/>
      <c r="U413" s="373"/>
      <c r="V413" s="373"/>
      <c r="W413" s="373"/>
      <c r="X413" s="374"/>
      <c r="Y413" s="373"/>
      <c r="Z413" s="374"/>
      <c r="AA413" s="373"/>
      <c r="AB413" s="374"/>
      <c r="AC413" s="373"/>
      <c r="AD413" s="374"/>
      <c r="AE413" s="375"/>
    </row>
    <row r="414" spans="1:31" s="376" customFormat="1" ht="29.25" customHeight="1" x14ac:dyDescent="0.25">
      <c r="A414" s="2"/>
      <c r="B414" s="2"/>
      <c r="C414" s="2"/>
      <c r="D414" s="2"/>
      <c r="E414" s="2"/>
      <c r="F414" s="2"/>
      <c r="G414" s="2"/>
      <c r="H414" s="2"/>
      <c r="I414" s="2"/>
      <c r="J414" s="641"/>
      <c r="K414" s="641"/>
      <c r="L414" s="641"/>
      <c r="M414" s="641"/>
      <c r="N414" s="641"/>
      <c r="O414" s="641"/>
      <c r="P414" s="641"/>
      <c r="Q414" s="2"/>
      <c r="R414" s="373"/>
      <c r="S414" s="373"/>
      <c r="T414" s="373"/>
      <c r="U414" s="373"/>
      <c r="V414" s="373"/>
      <c r="W414" s="373"/>
      <c r="X414" s="374"/>
      <c r="Y414" s="373"/>
      <c r="Z414" s="374"/>
      <c r="AA414" s="373"/>
      <c r="AB414" s="374"/>
      <c r="AC414" s="373"/>
      <c r="AD414" s="374"/>
      <c r="AE414" s="375"/>
    </row>
    <row r="415" spans="1:31" s="376" customFormat="1" ht="29.25" customHeight="1" x14ac:dyDescent="0.25">
      <c r="A415" s="2"/>
      <c r="B415" s="2"/>
      <c r="C415" s="2"/>
      <c r="D415" s="2"/>
      <c r="E415" s="2"/>
      <c r="F415" s="2"/>
      <c r="G415" s="2"/>
      <c r="H415" s="2"/>
      <c r="I415" s="2"/>
      <c r="J415" s="641"/>
      <c r="K415" s="641"/>
      <c r="L415" s="641"/>
      <c r="M415" s="641"/>
      <c r="N415" s="641"/>
      <c r="O415" s="641"/>
      <c r="P415" s="641"/>
      <c r="Q415" s="2"/>
      <c r="R415" s="373"/>
      <c r="S415" s="373"/>
      <c r="T415" s="373"/>
      <c r="U415" s="373"/>
      <c r="V415" s="373"/>
      <c r="W415" s="373"/>
      <c r="X415" s="374"/>
      <c r="Y415" s="373"/>
      <c r="Z415" s="374"/>
      <c r="AA415" s="373"/>
      <c r="AB415" s="374"/>
      <c r="AC415" s="373"/>
      <c r="AD415" s="374"/>
      <c r="AE415" s="375"/>
    </row>
    <row r="416" spans="1:31" s="376" customFormat="1" ht="29.25" customHeight="1" x14ac:dyDescent="0.25">
      <c r="A416" s="2"/>
      <c r="B416" s="2"/>
      <c r="C416" s="2"/>
      <c r="D416" s="2"/>
      <c r="E416" s="2"/>
      <c r="F416" s="2"/>
      <c r="G416" s="2"/>
      <c r="H416" s="2"/>
      <c r="I416" s="2"/>
      <c r="J416" s="641"/>
      <c r="K416" s="641"/>
      <c r="L416" s="641"/>
      <c r="M416" s="641"/>
      <c r="N416" s="641"/>
      <c r="O416" s="641"/>
      <c r="P416" s="641"/>
      <c r="Q416" s="2"/>
      <c r="R416" s="373"/>
      <c r="S416" s="373"/>
      <c r="T416" s="373"/>
      <c r="U416" s="373"/>
      <c r="V416" s="373"/>
      <c r="W416" s="373"/>
      <c r="X416" s="374"/>
      <c r="Y416" s="373"/>
      <c r="Z416" s="374"/>
      <c r="AA416" s="373"/>
      <c r="AB416" s="374"/>
      <c r="AC416" s="373"/>
      <c r="AD416" s="374"/>
      <c r="AE416" s="375"/>
    </row>
    <row r="417" spans="1:31" s="376" customFormat="1" ht="29.25" customHeight="1" x14ac:dyDescent="0.25">
      <c r="A417" s="2"/>
      <c r="B417" s="2"/>
      <c r="C417" s="2"/>
      <c r="D417" s="2"/>
      <c r="E417" s="2"/>
      <c r="F417" s="2"/>
      <c r="G417" s="2"/>
      <c r="H417" s="2"/>
      <c r="I417" s="2"/>
      <c r="J417" s="641"/>
      <c r="K417" s="641"/>
      <c r="L417" s="641"/>
      <c r="M417" s="641"/>
      <c r="N417" s="641"/>
      <c r="O417" s="641"/>
      <c r="P417" s="641"/>
      <c r="Q417" s="2"/>
      <c r="R417" s="373"/>
      <c r="S417" s="373"/>
      <c r="T417" s="373"/>
      <c r="U417" s="373"/>
      <c r="V417" s="373"/>
      <c r="W417" s="373"/>
      <c r="X417" s="374"/>
      <c r="Y417" s="373"/>
      <c r="Z417" s="374"/>
      <c r="AA417" s="373"/>
      <c r="AB417" s="374"/>
      <c r="AC417" s="373"/>
      <c r="AD417" s="374"/>
      <c r="AE417" s="375"/>
    </row>
    <row r="418" spans="1:31" s="376" customFormat="1" ht="29.25" customHeight="1" x14ac:dyDescent="0.25">
      <c r="A418" s="2"/>
      <c r="B418" s="2"/>
      <c r="C418" s="2"/>
      <c r="D418" s="2"/>
      <c r="E418" s="2"/>
      <c r="F418" s="2"/>
      <c r="G418" s="2"/>
      <c r="H418" s="2"/>
      <c r="I418" s="2"/>
      <c r="J418" s="641"/>
      <c r="K418" s="641"/>
      <c r="L418" s="641"/>
      <c r="M418" s="641"/>
      <c r="N418" s="641"/>
      <c r="O418" s="641"/>
      <c r="P418" s="641"/>
      <c r="Q418" s="2"/>
      <c r="R418" s="373"/>
      <c r="S418" s="373"/>
      <c r="T418" s="373"/>
      <c r="U418" s="373"/>
      <c r="V418" s="373"/>
      <c r="W418" s="373"/>
      <c r="X418" s="374"/>
      <c r="Y418" s="373"/>
      <c r="Z418" s="374"/>
      <c r="AA418" s="373"/>
      <c r="AB418" s="374"/>
      <c r="AC418" s="373"/>
      <c r="AD418" s="374"/>
      <c r="AE418" s="375"/>
    </row>
    <row r="419" spans="1:31" s="376" customFormat="1" ht="29.25" customHeight="1" x14ac:dyDescent="0.25">
      <c r="A419" s="2"/>
      <c r="B419" s="2"/>
      <c r="C419" s="2"/>
      <c r="D419" s="2"/>
      <c r="E419" s="2"/>
      <c r="F419" s="2"/>
      <c r="G419" s="2"/>
      <c r="H419" s="2"/>
      <c r="I419" s="2"/>
      <c r="J419" s="641"/>
      <c r="K419" s="641"/>
      <c r="L419" s="641"/>
      <c r="M419" s="641"/>
      <c r="N419" s="641"/>
      <c r="O419" s="641"/>
      <c r="P419" s="641"/>
      <c r="Q419" s="2"/>
      <c r="R419" s="373"/>
      <c r="S419" s="373"/>
      <c r="T419" s="373"/>
      <c r="U419" s="373"/>
      <c r="V419" s="373"/>
      <c r="W419" s="373"/>
      <c r="X419" s="374"/>
      <c r="Y419" s="373"/>
      <c r="Z419" s="374"/>
      <c r="AA419" s="373"/>
      <c r="AB419" s="374"/>
      <c r="AC419" s="373"/>
      <c r="AD419" s="374"/>
      <c r="AE419" s="375"/>
    </row>
    <row r="420" spans="1:31" s="376" customFormat="1" ht="29.25" customHeight="1" x14ac:dyDescent="0.25">
      <c r="A420" s="2"/>
      <c r="B420" s="2"/>
      <c r="C420" s="2"/>
      <c r="D420" s="2"/>
      <c r="E420" s="2"/>
      <c r="F420" s="2"/>
      <c r="G420" s="2"/>
      <c r="H420" s="2"/>
      <c r="I420" s="2"/>
      <c r="J420" s="641"/>
      <c r="K420" s="641"/>
      <c r="L420" s="641"/>
      <c r="M420" s="641"/>
      <c r="N420" s="641"/>
      <c r="O420" s="641"/>
      <c r="P420" s="641"/>
      <c r="Q420" s="2"/>
      <c r="R420" s="373"/>
      <c r="S420" s="373"/>
      <c r="T420" s="373"/>
      <c r="U420" s="373"/>
      <c r="V420" s="373"/>
      <c r="W420" s="373"/>
      <c r="X420" s="374"/>
      <c r="Y420" s="373"/>
      <c r="Z420" s="374"/>
      <c r="AA420" s="373"/>
      <c r="AB420" s="374"/>
      <c r="AC420" s="373"/>
      <c r="AD420" s="374"/>
      <c r="AE420" s="375"/>
    </row>
    <row r="421" spans="1:31" s="376" customFormat="1" ht="29.25" customHeight="1" x14ac:dyDescent="0.25">
      <c r="A421" s="2"/>
      <c r="B421" s="2"/>
      <c r="C421" s="2"/>
      <c r="D421" s="2"/>
      <c r="E421" s="2"/>
      <c r="F421" s="2"/>
      <c r="G421" s="2"/>
      <c r="H421" s="2"/>
      <c r="I421" s="2"/>
      <c r="J421" s="641"/>
      <c r="K421" s="641"/>
      <c r="L421" s="641"/>
      <c r="M421" s="641"/>
      <c r="N421" s="641"/>
      <c r="O421" s="641"/>
      <c r="P421" s="641"/>
      <c r="Q421" s="2"/>
      <c r="R421" s="373"/>
      <c r="S421" s="373"/>
      <c r="T421" s="373"/>
      <c r="U421" s="373"/>
      <c r="V421" s="373"/>
      <c r="W421" s="373"/>
      <c r="X421" s="374"/>
      <c r="Y421" s="373"/>
      <c r="Z421" s="374"/>
      <c r="AA421" s="373"/>
      <c r="AB421" s="374"/>
      <c r="AC421" s="373"/>
      <c r="AD421" s="374"/>
      <c r="AE421" s="375"/>
    </row>
    <row r="422" spans="1:31" s="376" customFormat="1" ht="29.25" customHeight="1" x14ac:dyDescent="0.25">
      <c r="A422" s="2"/>
      <c r="B422" s="2"/>
      <c r="C422" s="2"/>
      <c r="D422" s="2"/>
      <c r="E422" s="2"/>
      <c r="F422" s="2"/>
      <c r="G422" s="2"/>
      <c r="H422" s="2"/>
      <c r="I422" s="2"/>
      <c r="J422" s="641"/>
      <c r="K422" s="641"/>
      <c r="L422" s="641"/>
      <c r="M422" s="641"/>
      <c r="N422" s="641"/>
      <c r="O422" s="641"/>
      <c r="P422" s="641"/>
      <c r="Q422" s="2"/>
      <c r="R422" s="373"/>
      <c r="S422" s="373"/>
      <c r="T422" s="373"/>
      <c r="U422" s="373"/>
      <c r="V422" s="373"/>
      <c r="W422" s="373"/>
      <c r="X422" s="374"/>
      <c r="Y422" s="373"/>
      <c r="Z422" s="374"/>
      <c r="AA422" s="373"/>
      <c r="AB422" s="374"/>
      <c r="AC422" s="373"/>
      <c r="AD422" s="374"/>
      <c r="AE422" s="375"/>
    </row>
    <row r="423" spans="1:31" s="376" customFormat="1" ht="29.25" customHeight="1" x14ac:dyDescent="0.25">
      <c r="A423" s="2"/>
      <c r="B423" s="2"/>
      <c r="C423" s="2"/>
      <c r="D423" s="2"/>
      <c r="E423" s="2"/>
      <c r="F423" s="2"/>
      <c r="G423" s="2"/>
      <c r="H423" s="2"/>
      <c r="I423" s="2"/>
      <c r="J423" s="641"/>
      <c r="K423" s="641"/>
      <c r="L423" s="641"/>
      <c r="M423" s="641"/>
      <c r="N423" s="641"/>
      <c r="O423" s="641"/>
      <c r="P423" s="641"/>
      <c r="Q423" s="2"/>
      <c r="R423" s="373"/>
      <c r="S423" s="373"/>
      <c r="T423" s="373"/>
      <c r="U423" s="373"/>
      <c r="V423" s="373"/>
      <c r="W423" s="373"/>
      <c r="X423" s="374"/>
      <c r="Y423" s="373"/>
      <c r="Z423" s="374"/>
      <c r="AA423" s="373"/>
      <c r="AB423" s="374"/>
      <c r="AC423" s="373"/>
      <c r="AD423" s="374"/>
      <c r="AE423" s="375"/>
    </row>
    <row r="424" spans="1:31" s="376" customFormat="1" ht="29.25" customHeight="1" x14ac:dyDescent="0.25">
      <c r="A424" s="2"/>
      <c r="B424" s="2"/>
      <c r="C424" s="2"/>
      <c r="D424" s="2"/>
      <c r="E424" s="2"/>
      <c r="F424" s="2"/>
      <c r="G424" s="2"/>
      <c r="H424" s="2"/>
      <c r="I424" s="2"/>
      <c r="J424" s="641"/>
      <c r="K424" s="641"/>
      <c r="L424" s="641"/>
      <c r="M424" s="641"/>
      <c r="N424" s="641"/>
      <c r="O424" s="641"/>
      <c r="P424" s="641"/>
      <c r="Q424" s="2"/>
      <c r="R424" s="373"/>
      <c r="S424" s="373"/>
      <c r="T424" s="373"/>
      <c r="U424" s="373"/>
      <c r="V424" s="373"/>
      <c r="W424" s="373"/>
      <c r="X424" s="374"/>
      <c r="Y424" s="373"/>
      <c r="Z424" s="374"/>
      <c r="AA424" s="373"/>
      <c r="AB424" s="374"/>
      <c r="AC424" s="373"/>
      <c r="AD424" s="374"/>
      <c r="AE424" s="375"/>
    </row>
    <row r="425" spans="1:31" s="376" customFormat="1" ht="29.25" customHeight="1" x14ac:dyDescent="0.25">
      <c r="A425" s="2"/>
      <c r="B425" s="2"/>
      <c r="C425" s="2"/>
      <c r="D425" s="2"/>
      <c r="E425" s="2"/>
      <c r="F425" s="2"/>
      <c r="G425" s="2"/>
      <c r="H425" s="2"/>
      <c r="I425" s="2"/>
      <c r="J425" s="641"/>
      <c r="K425" s="641"/>
      <c r="L425" s="641"/>
      <c r="M425" s="641"/>
      <c r="N425" s="641"/>
      <c r="O425" s="641"/>
      <c r="P425" s="641"/>
      <c r="Q425" s="2"/>
      <c r="R425" s="373"/>
      <c r="S425" s="373"/>
      <c r="T425" s="373"/>
      <c r="U425" s="373"/>
      <c r="V425" s="373"/>
      <c r="W425" s="373"/>
      <c r="X425" s="374"/>
      <c r="Y425" s="373"/>
      <c r="Z425" s="374"/>
      <c r="AA425" s="373"/>
      <c r="AB425" s="374"/>
      <c r="AC425" s="373"/>
      <c r="AD425" s="374"/>
      <c r="AE425" s="375"/>
    </row>
    <row r="426" spans="1:31" s="376" customFormat="1" ht="29.25" customHeight="1" x14ac:dyDescent="0.25">
      <c r="A426" s="2"/>
      <c r="B426" s="2"/>
      <c r="C426" s="2"/>
      <c r="D426" s="2"/>
      <c r="E426" s="2"/>
      <c r="F426" s="2"/>
      <c r="G426" s="2"/>
      <c r="H426" s="2"/>
      <c r="I426" s="2"/>
      <c r="J426" s="641"/>
      <c r="K426" s="641"/>
      <c r="L426" s="641"/>
      <c r="M426" s="641"/>
      <c r="N426" s="641"/>
      <c r="O426" s="641"/>
      <c r="P426" s="641"/>
      <c r="Q426" s="2"/>
      <c r="R426" s="373"/>
      <c r="S426" s="373"/>
      <c r="T426" s="373"/>
      <c r="U426" s="373"/>
      <c r="V426" s="373"/>
      <c r="W426" s="373"/>
      <c r="X426" s="374"/>
      <c r="Y426" s="373"/>
      <c r="Z426" s="374"/>
      <c r="AA426" s="373"/>
      <c r="AB426" s="374"/>
      <c r="AC426" s="373"/>
      <c r="AD426" s="374"/>
      <c r="AE426" s="375"/>
    </row>
    <row r="427" spans="1:31" s="376" customFormat="1" ht="29.25" customHeight="1" x14ac:dyDescent="0.25">
      <c r="A427" s="2"/>
      <c r="B427" s="2"/>
      <c r="C427" s="2"/>
      <c r="D427" s="2"/>
      <c r="E427" s="2"/>
      <c r="F427" s="2"/>
      <c r="G427" s="2"/>
      <c r="H427" s="2"/>
      <c r="I427" s="2"/>
      <c r="J427" s="641"/>
      <c r="K427" s="641"/>
      <c r="L427" s="641"/>
      <c r="M427" s="641"/>
      <c r="N427" s="641"/>
      <c r="O427" s="641"/>
      <c r="P427" s="641"/>
      <c r="Q427" s="2"/>
      <c r="R427" s="373"/>
      <c r="S427" s="373"/>
      <c r="T427" s="373"/>
      <c r="U427" s="373"/>
      <c r="V427" s="373"/>
      <c r="W427" s="373"/>
      <c r="X427" s="374"/>
      <c r="Y427" s="373"/>
      <c r="Z427" s="374"/>
      <c r="AA427" s="373"/>
      <c r="AB427" s="374"/>
      <c r="AC427" s="373"/>
      <c r="AD427" s="374"/>
      <c r="AE427" s="375"/>
    </row>
    <row r="428" spans="1:31" s="376" customFormat="1" ht="29.25" customHeight="1" x14ac:dyDescent="0.25">
      <c r="A428" s="2"/>
      <c r="B428" s="2"/>
      <c r="C428" s="2"/>
      <c r="D428" s="2"/>
      <c r="E428" s="2"/>
      <c r="F428" s="2"/>
      <c r="G428" s="2"/>
      <c r="H428" s="2"/>
      <c r="I428" s="2"/>
      <c r="J428" s="641"/>
      <c r="K428" s="641"/>
      <c r="L428" s="641"/>
      <c r="M428" s="641"/>
      <c r="N428" s="641"/>
      <c r="O428" s="641"/>
      <c r="P428" s="641"/>
      <c r="Q428" s="2"/>
      <c r="R428" s="373"/>
      <c r="S428" s="373"/>
      <c r="T428" s="373"/>
      <c r="U428" s="373"/>
      <c r="V428" s="373"/>
      <c r="W428" s="373"/>
      <c r="X428" s="374"/>
      <c r="Y428" s="373"/>
      <c r="Z428" s="374"/>
      <c r="AA428" s="373"/>
      <c r="AB428" s="374"/>
      <c r="AC428" s="373"/>
      <c r="AD428" s="374"/>
      <c r="AE428" s="375"/>
    </row>
    <row r="429" spans="1:31" s="376" customFormat="1" ht="29.25" customHeight="1" x14ac:dyDescent="0.25">
      <c r="A429" s="2"/>
      <c r="B429" s="2"/>
      <c r="C429" s="2"/>
      <c r="D429" s="2"/>
      <c r="E429" s="2"/>
      <c r="F429" s="2"/>
      <c r="G429" s="2"/>
      <c r="H429" s="2"/>
      <c r="I429" s="2"/>
      <c r="J429" s="641"/>
      <c r="K429" s="641"/>
      <c r="L429" s="641"/>
      <c r="M429" s="641"/>
      <c r="N429" s="641"/>
      <c r="O429" s="641"/>
      <c r="P429" s="641"/>
      <c r="Q429" s="2"/>
      <c r="R429" s="373"/>
      <c r="S429" s="373"/>
      <c r="T429" s="373"/>
      <c r="U429" s="373"/>
      <c r="V429" s="373"/>
      <c r="W429" s="373"/>
      <c r="X429" s="374"/>
      <c r="Y429" s="373"/>
      <c r="Z429" s="374"/>
      <c r="AA429" s="373"/>
      <c r="AB429" s="374"/>
      <c r="AC429" s="373"/>
      <c r="AD429" s="374"/>
      <c r="AE429" s="375"/>
    </row>
    <row r="430" spans="1:31" s="376" customFormat="1" ht="29.25" customHeight="1" x14ac:dyDescent="0.25">
      <c r="A430" s="2"/>
      <c r="B430" s="2"/>
      <c r="C430" s="2"/>
      <c r="D430" s="2"/>
      <c r="E430" s="2"/>
      <c r="F430" s="2"/>
      <c r="G430" s="2"/>
      <c r="H430" s="2"/>
      <c r="I430" s="2"/>
      <c r="J430" s="641"/>
      <c r="K430" s="641"/>
      <c r="L430" s="641"/>
      <c r="M430" s="641"/>
      <c r="N430" s="641"/>
      <c r="O430" s="641"/>
      <c r="P430" s="641"/>
      <c r="Q430" s="2"/>
      <c r="R430" s="373"/>
      <c r="S430" s="373"/>
      <c r="T430" s="373"/>
      <c r="U430" s="373"/>
      <c r="V430" s="373"/>
      <c r="W430" s="373"/>
      <c r="X430" s="374"/>
      <c r="Y430" s="373"/>
      <c r="Z430" s="374"/>
      <c r="AA430" s="373"/>
      <c r="AB430" s="374"/>
      <c r="AC430" s="373"/>
      <c r="AD430" s="374"/>
      <c r="AE430" s="375"/>
    </row>
    <row r="431" spans="1:31" s="376" customFormat="1" ht="29.25" customHeight="1" x14ac:dyDescent="0.25">
      <c r="A431" s="2"/>
      <c r="B431" s="2"/>
      <c r="C431" s="2"/>
      <c r="D431" s="2"/>
      <c r="E431" s="2"/>
      <c r="F431" s="2"/>
      <c r="G431" s="2"/>
      <c r="H431" s="2"/>
      <c r="I431" s="2"/>
      <c r="J431" s="641"/>
      <c r="K431" s="641"/>
      <c r="L431" s="641"/>
      <c r="M431" s="641"/>
      <c r="N431" s="641"/>
      <c r="O431" s="641"/>
      <c r="P431" s="641"/>
      <c r="Q431" s="2"/>
      <c r="R431" s="373"/>
      <c r="S431" s="373"/>
      <c r="T431" s="373"/>
      <c r="U431" s="373"/>
      <c r="V431" s="373"/>
      <c r="W431" s="373"/>
      <c r="X431" s="374"/>
      <c r="Y431" s="373"/>
      <c r="Z431" s="374"/>
      <c r="AA431" s="373"/>
      <c r="AB431" s="374"/>
      <c r="AC431" s="373"/>
      <c r="AD431" s="374"/>
      <c r="AE431" s="375"/>
    </row>
    <row r="432" spans="1:31" s="376" customFormat="1" ht="29.25" customHeight="1" x14ac:dyDescent="0.25">
      <c r="A432" s="2"/>
      <c r="B432" s="2"/>
      <c r="C432" s="2"/>
      <c r="D432" s="2"/>
      <c r="E432" s="2"/>
      <c r="F432" s="2"/>
      <c r="G432" s="2"/>
      <c r="H432" s="2"/>
      <c r="I432" s="2"/>
      <c r="J432" s="641"/>
      <c r="K432" s="641"/>
      <c r="L432" s="641"/>
      <c r="M432" s="641"/>
      <c r="N432" s="641"/>
      <c r="O432" s="641"/>
      <c r="P432" s="641"/>
      <c r="Q432" s="2"/>
      <c r="R432" s="373"/>
      <c r="S432" s="373"/>
      <c r="T432" s="373"/>
      <c r="U432" s="373"/>
      <c r="V432" s="373"/>
      <c r="W432" s="373"/>
      <c r="X432" s="374"/>
      <c r="Y432" s="373"/>
      <c r="Z432" s="374"/>
      <c r="AA432" s="373"/>
      <c r="AB432" s="374"/>
      <c r="AC432" s="373"/>
      <c r="AD432" s="374"/>
      <c r="AE432" s="375"/>
    </row>
    <row r="433" spans="1:31" s="376" customFormat="1" ht="29.25" customHeight="1" x14ac:dyDescent="0.25">
      <c r="A433" s="2"/>
      <c r="B433" s="2"/>
      <c r="C433" s="2"/>
      <c r="D433" s="2"/>
      <c r="E433" s="2"/>
      <c r="F433" s="2"/>
      <c r="G433" s="2"/>
      <c r="H433" s="2"/>
      <c r="I433" s="2"/>
      <c r="J433" s="641"/>
      <c r="K433" s="641"/>
      <c r="L433" s="641"/>
      <c r="M433" s="641"/>
      <c r="N433" s="641"/>
      <c r="O433" s="641"/>
      <c r="P433" s="641"/>
      <c r="Q433" s="2"/>
      <c r="R433" s="373"/>
      <c r="S433" s="373"/>
      <c r="T433" s="373"/>
      <c r="U433" s="373"/>
      <c r="V433" s="373"/>
      <c r="W433" s="373"/>
      <c r="X433" s="374"/>
      <c r="Y433" s="373"/>
      <c r="Z433" s="374"/>
      <c r="AA433" s="373"/>
      <c r="AB433" s="374"/>
      <c r="AC433" s="373"/>
      <c r="AD433" s="374"/>
      <c r="AE433" s="375"/>
    </row>
    <row r="434" spans="1:31" s="376" customFormat="1" ht="29.25" customHeight="1" x14ac:dyDescent="0.25">
      <c r="A434" s="2"/>
      <c r="B434" s="2"/>
      <c r="C434" s="2"/>
      <c r="D434" s="2"/>
      <c r="E434" s="2"/>
      <c r="F434" s="2"/>
      <c r="G434" s="2"/>
      <c r="H434" s="2"/>
      <c r="I434" s="2"/>
      <c r="J434" s="641"/>
      <c r="K434" s="641"/>
      <c r="L434" s="641"/>
      <c r="M434" s="641"/>
      <c r="N434" s="641"/>
      <c r="O434" s="641"/>
      <c r="P434" s="641"/>
      <c r="Q434" s="2"/>
      <c r="R434" s="373"/>
      <c r="S434" s="373"/>
      <c r="T434" s="373"/>
      <c r="U434" s="373"/>
      <c r="V434" s="373"/>
      <c r="W434" s="373"/>
      <c r="X434" s="374"/>
      <c r="Y434" s="373"/>
      <c r="Z434" s="374"/>
      <c r="AA434" s="373"/>
      <c r="AB434" s="374"/>
      <c r="AC434" s="373"/>
      <c r="AD434" s="374"/>
      <c r="AE434" s="375"/>
    </row>
    <row r="435" spans="1:31" s="376" customFormat="1" ht="29.25" customHeight="1" x14ac:dyDescent="0.25">
      <c r="A435" s="2"/>
      <c r="B435" s="2"/>
      <c r="C435" s="2"/>
      <c r="D435" s="2"/>
      <c r="E435" s="2"/>
      <c r="F435" s="2"/>
      <c r="G435" s="2"/>
      <c r="H435" s="2"/>
      <c r="I435" s="2"/>
      <c r="J435" s="641"/>
      <c r="K435" s="641"/>
      <c r="L435" s="641"/>
      <c r="M435" s="641"/>
      <c r="N435" s="641"/>
      <c r="O435" s="641"/>
      <c r="P435" s="641"/>
      <c r="Q435" s="2"/>
      <c r="R435" s="373"/>
      <c r="S435" s="373"/>
      <c r="T435" s="373"/>
      <c r="U435" s="373"/>
      <c r="V435" s="373"/>
      <c r="W435" s="373"/>
      <c r="X435" s="374"/>
      <c r="Y435" s="373"/>
      <c r="Z435" s="374"/>
      <c r="AA435" s="373"/>
      <c r="AB435" s="374"/>
      <c r="AC435" s="373"/>
      <c r="AD435" s="374"/>
      <c r="AE435" s="375"/>
    </row>
    <row r="436" spans="1:31" s="376" customFormat="1" ht="29.25" customHeight="1" x14ac:dyDescent="0.25">
      <c r="A436" s="2"/>
      <c r="B436" s="2"/>
      <c r="C436" s="2"/>
      <c r="D436" s="2"/>
      <c r="E436" s="2"/>
      <c r="F436" s="2"/>
      <c r="G436" s="2"/>
      <c r="H436" s="2"/>
      <c r="I436" s="2"/>
      <c r="J436" s="641"/>
      <c r="K436" s="641"/>
      <c r="L436" s="641"/>
      <c r="M436" s="641"/>
      <c r="N436" s="641"/>
      <c r="O436" s="641"/>
      <c r="P436" s="641"/>
      <c r="Q436" s="2"/>
      <c r="R436" s="373"/>
      <c r="S436" s="373"/>
      <c r="T436" s="373"/>
      <c r="U436" s="373"/>
      <c r="V436" s="373"/>
      <c r="W436" s="373"/>
      <c r="X436" s="374"/>
      <c r="Y436" s="373"/>
      <c r="Z436" s="374"/>
      <c r="AA436" s="373"/>
      <c r="AB436" s="374"/>
      <c r="AC436" s="373"/>
      <c r="AD436" s="374"/>
      <c r="AE436" s="375"/>
    </row>
    <row r="437" spans="1:31" s="376" customFormat="1" ht="29.25" customHeight="1" x14ac:dyDescent="0.25">
      <c r="A437" s="2"/>
      <c r="B437" s="2"/>
      <c r="C437" s="2"/>
      <c r="D437" s="2"/>
      <c r="E437" s="2"/>
      <c r="F437" s="2"/>
      <c r="G437" s="2"/>
      <c r="H437" s="2"/>
      <c r="I437" s="2"/>
      <c r="J437" s="641"/>
      <c r="K437" s="641"/>
      <c r="L437" s="641"/>
      <c r="M437" s="641"/>
      <c r="N437" s="641"/>
      <c r="O437" s="641"/>
      <c r="P437" s="641"/>
      <c r="Q437" s="2"/>
      <c r="R437" s="373"/>
      <c r="S437" s="373"/>
      <c r="T437" s="373"/>
      <c r="U437" s="373"/>
      <c r="V437" s="373"/>
      <c r="W437" s="373"/>
      <c r="X437" s="374"/>
      <c r="Y437" s="373"/>
      <c r="Z437" s="374"/>
      <c r="AA437" s="373"/>
      <c r="AB437" s="374"/>
      <c r="AC437" s="373"/>
      <c r="AD437" s="374"/>
      <c r="AE437" s="375"/>
    </row>
    <row r="438" spans="1:31" s="376" customFormat="1" ht="29.25" customHeight="1" x14ac:dyDescent="0.25">
      <c r="A438" s="2"/>
      <c r="B438" s="2"/>
      <c r="C438" s="2"/>
      <c r="D438" s="2"/>
      <c r="E438" s="2"/>
      <c r="F438" s="2"/>
      <c r="G438" s="2"/>
      <c r="H438" s="2"/>
      <c r="I438" s="2"/>
      <c r="J438" s="641"/>
      <c r="K438" s="641"/>
      <c r="L438" s="641"/>
      <c r="M438" s="641"/>
      <c r="N438" s="641"/>
      <c r="O438" s="641"/>
      <c r="P438" s="641"/>
      <c r="Q438" s="2"/>
      <c r="R438" s="373"/>
      <c r="S438" s="373"/>
      <c r="T438" s="373"/>
      <c r="U438" s="373"/>
      <c r="V438" s="373"/>
      <c r="W438" s="373"/>
      <c r="X438" s="374"/>
      <c r="Y438" s="373"/>
      <c r="Z438" s="374"/>
      <c r="AA438" s="373"/>
      <c r="AB438" s="374"/>
      <c r="AC438" s="373"/>
      <c r="AD438" s="374"/>
      <c r="AE438" s="375"/>
    </row>
    <row r="439" spans="1:31" s="376" customFormat="1" ht="29.25" customHeight="1" x14ac:dyDescent="0.25">
      <c r="A439" s="2"/>
      <c r="B439" s="2"/>
      <c r="C439" s="2"/>
      <c r="D439" s="2"/>
      <c r="E439" s="2"/>
      <c r="F439" s="2"/>
      <c r="G439" s="2"/>
      <c r="H439" s="2"/>
      <c r="I439" s="2"/>
      <c r="J439" s="641"/>
      <c r="K439" s="641"/>
      <c r="L439" s="641"/>
      <c r="M439" s="641"/>
      <c r="N439" s="641"/>
      <c r="O439" s="641"/>
      <c r="P439" s="641"/>
      <c r="Q439" s="2"/>
      <c r="R439" s="373"/>
      <c r="S439" s="373"/>
      <c r="T439" s="373"/>
      <c r="U439" s="373"/>
      <c r="V439" s="373"/>
      <c r="W439" s="373"/>
      <c r="X439" s="374"/>
      <c r="Y439" s="373"/>
      <c r="Z439" s="374"/>
      <c r="AA439" s="373"/>
      <c r="AB439" s="374"/>
      <c r="AC439" s="373"/>
      <c r="AD439" s="374"/>
      <c r="AE439" s="375"/>
    </row>
    <row r="440" spans="1:31" s="376" customFormat="1" ht="29.25" customHeight="1" x14ac:dyDescent="0.25">
      <c r="A440" s="2"/>
      <c r="B440" s="2"/>
      <c r="C440" s="2"/>
      <c r="D440" s="2"/>
      <c r="E440" s="2"/>
      <c r="F440" s="2"/>
      <c r="G440" s="2"/>
      <c r="H440" s="2"/>
      <c r="I440" s="2"/>
      <c r="J440" s="641"/>
      <c r="K440" s="641"/>
      <c r="L440" s="641"/>
      <c r="M440" s="641"/>
      <c r="N440" s="641"/>
      <c r="O440" s="641"/>
      <c r="P440" s="641"/>
      <c r="Q440" s="2"/>
      <c r="R440" s="373"/>
      <c r="S440" s="373"/>
      <c r="T440" s="373"/>
      <c r="U440" s="373"/>
      <c r="V440" s="373"/>
      <c r="W440" s="373"/>
      <c r="X440" s="374"/>
      <c r="Y440" s="373"/>
      <c r="Z440" s="374"/>
      <c r="AA440" s="373"/>
      <c r="AB440" s="374"/>
      <c r="AC440" s="373"/>
      <c r="AD440" s="374"/>
      <c r="AE440" s="375"/>
    </row>
    <row r="441" spans="1:31" s="376" customFormat="1" ht="29.25" customHeight="1" x14ac:dyDescent="0.25">
      <c r="A441" s="2"/>
      <c r="B441" s="2"/>
      <c r="C441" s="2"/>
      <c r="D441" s="2"/>
      <c r="E441" s="2"/>
      <c r="F441" s="2"/>
      <c r="G441" s="2"/>
      <c r="H441" s="2"/>
      <c r="I441" s="2"/>
      <c r="J441" s="641"/>
      <c r="K441" s="641"/>
      <c r="L441" s="641"/>
      <c r="M441" s="641"/>
      <c r="N441" s="641"/>
      <c r="O441" s="641"/>
      <c r="P441" s="641"/>
      <c r="Q441" s="2"/>
      <c r="R441" s="373"/>
      <c r="S441" s="373"/>
      <c r="T441" s="373"/>
      <c r="U441" s="373"/>
      <c r="V441" s="373"/>
      <c r="W441" s="373"/>
      <c r="X441" s="374"/>
      <c r="Y441" s="373"/>
      <c r="Z441" s="374"/>
      <c r="AA441" s="373"/>
      <c r="AB441" s="374"/>
      <c r="AC441" s="373"/>
      <c r="AD441" s="374"/>
      <c r="AE441" s="375"/>
    </row>
    <row r="442" spans="1:31" s="376" customFormat="1" ht="29.25" customHeight="1" x14ac:dyDescent="0.25">
      <c r="A442" s="2"/>
      <c r="B442" s="2"/>
      <c r="C442" s="2"/>
      <c r="D442" s="2"/>
      <c r="E442" s="2"/>
      <c r="F442" s="2"/>
      <c r="G442" s="2"/>
      <c r="H442" s="2"/>
      <c r="I442" s="2"/>
      <c r="J442" s="641"/>
      <c r="K442" s="641"/>
      <c r="L442" s="641"/>
      <c r="M442" s="641"/>
      <c r="N442" s="641"/>
      <c r="O442" s="641"/>
      <c r="P442" s="641"/>
      <c r="Q442" s="2"/>
      <c r="R442" s="373"/>
      <c r="S442" s="373"/>
      <c r="T442" s="373"/>
      <c r="U442" s="373"/>
      <c r="V442" s="373"/>
      <c r="W442" s="373"/>
      <c r="X442" s="374"/>
      <c r="Y442" s="373"/>
      <c r="Z442" s="374"/>
      <c r="AA442" s="373"/>
      <c r="AB442" s="374"/>
      <c r="AC442" s="373"/>
      <c r="AD442" s="374"/>
      <c r="AE442" s="375"/>
    </row>
    <row r="443" spans="1:31" s="376" customFormat="1" ht="29.25" customHeight="1" x14ac:dyDescent="0.25">
      <c r="A443" s="2"/>
      <c r="B443" s="2"/>
      <c r="C443" s="2"/>
      <c r="D443" s="2"/>
      <c r="E443" s="2"/>
      <c r="F443" s="2"/>
      <c r="G443" s="2"/>
      <c r="H443" s="2"/>
      <c r="I443" s="2"/>
      <c r="J443" s="641"/>
      <c r="K443" s="641"/>
      <c r="L443" s="641"/>
      <c r="M443" s="641"/>
      <c r="N443" s="641"/>
      <c r="O443" s="641"/>
      <c r="P443" s="641"/>
      <c r="Q443" s="2"/>
      <c r="R443" s="373"/>
      <c r="S443" s="373"/>
      <c r="T443" s="373"/>
      <c r="U443" s="373"/>
      <c r="V443" s="373"/>
      <c r="W443" s="373"/>
      <c r="X443" s="374"/>
      <c r="Y443" s="373"/>
      <c r="Z443" s="374"/>
      <c r="AA443" s="373"/>
      <c r="AB443" s="374"/>
      <c r="AC443" s="373"/>
      <c r="AD443" s="374"/>
      <c r="AE443" s="375"/>
    </row>
    <row r="444" spans="1:31" s="376" customFormat="1" ht="29.25" customHeight="1" x14ac:dyDescent="0.25">
      <c r="A444" s="2"/>
      <c r="B444" s="2"/>
      <c r="C444" s="2"/>
      <c r="D444" s="2"/>
      <c r="E444" s="2"/>
      <c r="F444" s="2"/>
      <c r="G444" s="2"/>
      <c r="H444" s="2"/>
      <c r="I444" s="2"/>
      <c r="J444" s="641"/>
      <c r="K444" s="641"/>
      <c r="L444" s="641"/>
      <c r="M444" s="641"/>
      <c r="N444" s="641"/>
      <c r="O444" s="641"/>
      <c r="P444" s="641"/>
      <c r="Q444" s="2"/>
      <c r="R444" s="373"/>
      <c r="S444" s="373"/>
      <c r="T444" s="373"/>
      <c r="U444" s="373"/>
      <c r="V444" s="373"/>
      <c r="W444" s="373"/>
      <c r="X444" s="374"/>
      <c r="Y444" s="373"/>
      <c r="Z444" s="374"/>
      <c r="AA444" s="373"/>
      <c r="AB444" s="374"/>
      <c r="AC444" s="373"/>
      <c r="AD444" s="374"/>
      <c r="AE444" s="375"/>
    </row>
    <row r="445" spans="1:31" s="376" customFormat="1" ht="29.25" customHeight="1" x14ac:dyDescent="0.25">
      <c r="A445" s="2"/>
      <c r="B445" s="2"/>
      <c r="C445" s="2"/>
      <c r="D445" s="2"/>
      <c r="E445" s="2"/>
      <c r="F445" s="2"/>
      <c r="G445" s="2"/>
      <c r="H445" s="2"/>
      <c r="I445" s="2"/>
      <c r="J445" s="641"/>
      <c r="K445" s="641"/>
      <c r="L445" s="641"/>
      <c r="M445" s="641"/>
      <c r="N445" s="641"/>
      <c r="O445" s="641"/>
      <c r="P445" s="641"/>
      <c r="Q445" s="2"/>
      <c r="R445" s="373"/>
      <c r="S445" s="373"/>
      <c r="T445" s="373"/>
      <c r="U445" s="373"/>
      <c r="V445" s="373"/>
      <c r="W445" s="373"/>
      <c r="X445" s="374"/>
      <c r="Y445" s="373"/>
      <c r="Z445" s="374"/>
      <c r="AA445" s="373"/>
      <c r="AB445" s="374"/>
      <c r="AC445" s="373"/>
      <c r="AD445" s="374"/>
      <c r="AE445" s="375"/>
    </row>
    <row r="446" spans="1:31" s="376" customFormat="1" ht="29.25" customHeight="1" x14ac:dyDescent="0.25">
      <c r="A446" s="2"/>
      <c r="B446" s="2"/>
      <c r="C446" s="2"/>
      <c r="D446" s="2"/>
      <c r="E446" s="2"/>
      <c r="F446" s="2"/>
      <c r="G446" s="2"/>
      <c r="H446" s="2"/>
      <c r="I446" s="2"/>
      <c r="J446" s="641"/>
      <c r="K446" s="641"/>
      <c r="L446" s="641"/>
      <c r="M446" s="641"/>
      <c r="N446" s="641"/>
      <c r="O446" s="641"/>
      <c r="P446" s="641"/>
      <c r="Q446" s="2"/>
      <c r="R446" s="373"/>
      <c r="S446" s="373"/>
      <c r="T446" s="373"/>
      <c r="U446" s="373"/>
      <c r="V446" s="373"/>
      <c r="W446" s="373"/>
      <c r="X446" s="374"/>
      <c r="Y446" s="373"/>
      <c r="Z446" s="374"/>
      <c r="AA446" s="373"/>
      <c r="AB446" s="374"/>
      <c r="AC446" s="373"/>
      <c r="AD446" s="374"/>
      <c r="AE446" s="375"/>
    </row>
    <row r="447" spans="1:31" s="376" customFormat="1" ht="29.25" customHeight="1" x14ac:dyDescent="0.25">
      <c r="A447" s="2"/>
      <c r="B447" s="2"/>
      <c r="C447" s="2"/>
      <c r="D447" s="2"/>
      <c r="E447" s="2"/>
      <c r="F447" s="2"/>
      <c r="G447" s="2"/>
      <c r="H447" s="2"/>
      <c r="I447" s="2"/>
      <c r="J447" s="641"/>
      <c r="K447" s="641"/>
      <c r="L447" s="641"/>
      <c r="M447" s="641"/>
      <c r="N447" s="641"/>
      <c r="O447" s="641"/>
      <c r="P447" s="641"/>
      <c r="Q447" s="2"/>
      <c r="R447" s="373"/>
      <c r="S447" s="373"/>
      <c r="T447" s="373"/>
      <c r="U447" s="373"/>
      <c r="V447" s="373"/>
      <c r="W447" s="373"/>
      <c r="X447" s="374"/>
      <c r="Y447" s="373"/>
      <c r="Z447" s="374"/>
      <c r="AA447" s="373"/>
      <c r="AB447" s="374"/>
      <c r="AC447" s="373"/>
      <c r="AD447" s="374"/>
      <c r="AE447" s="375"/>
    </row>
    <row r="448" spans="1:31" s="376" customFormat="1" ht="29.25" customHeight="1" x14ac:dyDescent="0.25">
      <c r="A448" s="2"/>
      <c r="B448" s="2"/>
      <c r="C448" s="2"/>
      <c r="D448" s="2"/>
      <c r="E448" s="2"/>
      <c r="F448" s="2"/>
      <c r="G448" s="2"/>
      <c r="H448" s="2"/>
      <c r="I448" s="2"/>
      <c r="J448" s="641"/>
      <c r="K448" s="641"/>
      <c r="L448" s="641"/>
      <c r="M448" s="641"/>
      <c r="N448" s="641"/>
      <c r="O448" s="641"/>
      <c r="P448" s="641"/>
      <c r="Q448" s="2"/>
      <c r="R448" s="373"/>
      <c r="S448" s="373"/>
      <c r="T448" s="373"/>
      <c r="U448" s="373"/>
      <c r="V448" s="373"/>
      <c r="W448" s="373"/>
      <c r="X448" s="374"/>
      <c r="Y448" s="373"/>
      <c r="Z448" s="374"/>
      <c r="AA448" s="373"/>
      <c r="AB448" s="374"/>
      <c r="AC448" s="373"/>
      <c r="AD448" s="374"/>
      <c r="AE448" s="375"/>
    </row>
    <row r="449" spans="1:31" s="376" customFormat="1" ht="29.25" customHeight="1" x14ac:dyDescent="0.25">
      <c r="A449" s="2"/>
      <c r="B449" s="2"/>
      <c r="C449" s="2"/>
      <c r="D449" s="2"/>
      <c r="E449" s="2"/>
      <c r="F449" s="2"/>
      <c r="G449" s="2"/>
      <c r="H449" s="2"/>
      <c r="I449" s="2"/>
      <c r="J449" s="641"/>
      <c r="K449" s="641"/>
      <c r="L449" s="641"/>
      <c r="M449" s="641"/>
      <c r="N449" s="641"/>
      <c r="O449" s="641"/>
      <c r="P449" s="641"/>
      <c r="Q449" s="2"/>
      <c r="R449" s="373"/>
      <c r="S449" s="373"/>
      <c r="T449" s="373"/>
      <c r="U449" s="373"/>
      <c r="V449" s="373"/>
      <c r="W449" s="373"/>
      <c r="X449" s="374"/>
      <c r="Y449" s="373"/>
      <c r="Z449" s="374"/>
      <c r="AA449" s="373"/>
      <c r="AB449" s="374"/>
      <c r="AC449" s="373"/>
      <c r="AD449" s="374"/>
      <c r="AE449" s="375"/>
    </row>
    <row r="450" spans="1:31" s="376" customFormat="1" ht="29.25" customHeight="1" x14ac:dyDescent="0.25">
      <c r="A450" s="2"/>
      <c r="B450" s="2"/>
      <c r="C450" s="2"/>
      <c r="D450" s="2"/>
      <c r="E450" s="2"/>
      <c r="F450" s="2"/>
      <c r="G450" s="2"/>
      <c r="H450" s="2"/>
      <c r="I450" s="2"/>
      <c r="J450" s="641"/>
      <c r="K450" s="641"/>
      <c r="L450" s="641"/>
      <c r="M450" s="641"/>
      <c r="N450" s="641"/>
      <c r="O450" s="641"/>
      <c r="P450" s="641"/>
      <c r="Q450" s="2"/>
      <c r="R450" s="373"/>
      <c r="S450" s="373"/>
      <c r="T450" s="373"/>
      <c r="U450" s="373"/>
      <c r="V450" s="373"/>
      <c r="W450" s="373"/>
      <c r="X450" s="374"/>
      <c r="Y450" s="373"/>
      <c r="Z450" s="374"/>
      <c r="AA450" s="373"/>
      <c r="AB450" s="374"/>
      <c r="AC450" s="373"/>
      <c r="AD450" s="374"/>
      <c r="AE450" s="375"/>
    </row>
    <row r="451" spans="1:31" s="376" customFormat="1" ht="29.25" customHeight="1" x14ac:dyDescent="0.25">
      <c r="A451" s="2"/>
      <c r="B451" s="2"/>
      <c r="C451" s="2"/>
      <c r="D451" s="2"/>
      <c r="E451" s="2"/>
      <c r="F451" s="2"/>
      <c r="G451" s="2"/>
      <c r="H451" s="2"/>
      <c r="I451" s="2"/>
      <c r="J451" s="641"/>
      <c r="K451" s="641"/>
      <c r="L451" s="641"/>
      <c r="M451" s="641"/>
      <c r="N451" s="641"/>
      <c r="O451" s="641"/>
      <c r="P451" s="641"/>
      <c r="Q451" s="2"/>
      <c r="R451" s="373"/>
      <c r="S451" s="373"/>
      <c r="T451" s="373"/>
      <c r="U451" s="373"/>
      <c r="V451" s="373"/>
      <c r="W451" s="373"/>
      <c r="X451" s="374"/>
      <c r="Y451" s="373"/>
      <c r="Z451" s="374"/>
      <c r="AA451" s="373"/>
      <c r="AB451" s="374"/>
      <c r="AC451" s="373"/>
      <c r="AD451" s="374"/>
      <c r="AE451" s="375"/>
    </row>
    <row r="452" spans="1:31" s="376" customFormat="1" ht="29.25" customHeight="1" x14ac:dyDescent="0.25">
      <c r="A452" s="2"/>
      <c r="B452" s="2"/>
      <c r="C452" s="2"/>
      <c r="D452" s="2"/>
      <c r="E452" s="2"/>
      <c r="F452" s="2"/>
      <c r="G452" s="2"/>
      <c r="H452" s="2"/>
      <c r="I452" s="2"/>
      <c r="J452" s="641"/>
      <c r="K452" s="641"/>
      <c r="L452" s="641"/>
      <c r="M452" s="641"/>
      <c r="N452" s="641"/>
      <c r="O452" s="641"/>
      <c r="P452" s="641"/>
      <c r="Q452" s="2"/>
      <c r="R452" s="373"/>
      <c r="S452" s="373"/>
      <c r="T452" s="373"/>
      <c r="U452" s="373"/>
      <c r="V452" s="373"/>
      <c r="W452" s="373"/>
      <c r="X452" s="374"/>
      <c r="Y452" s="373"/>
      <c r="Z452" s="374"/>
      <c r="AA452" s="373"/>
      <c r="AB452" s="374"/>
      <c r="AC452" s="373"/>
      <c r="AD452" s="374"/>
      <c r="AE452" s="375"/>
    </row>
    <row r="453" spans="1:31" s="376" customFormat="1" ht="29.25" customHeight="1" x14ac:dyDescent="0.25">
      <c r="A453" s="2"/>
      <c r="B453" s="2"/>
      <c r="C453" s="2"/>
      <c r="D453" s="2"/>
      <c r="E453" s="2"/>
      <c r="F453" s="2"/>
      <c r="G453" s="2"/>
      <c r="H453" s="2"/>
      <c r="I453" s="2"/>
      <c r="J453" s="641"/>
      <c r="K453" s="641"/>
      <c r="L453" s="641"/>
      <c r="M453" s="641"/>
      <c r="N453" s="641"/>
      <c r="O453" s="641"/>
      <c r="P453" s="641"/>
      <c r="Q453" s="2"/>
      <c r="R453" s="373"/>
      <c r="S453" s="373"/>
      <c r="T453" s="373"/>
      <c r="U453" s="373"/>
      <c r="V453" s="373"/>
      <c r="W453" s="373"/>
      <c r="X453" s="374"/>
      <c r="Y453" s="373"/>
      <c r="Z453" s="374"/>
      <c r="AA453" s="373"/>
      <c r="AB453" s="374"/>
      <c r="AC453" s="373"/>
      <c r="AD453" s="374"/>
      <c r="AE453" s="375"/>
    </row>
    <row r="454" spans="1:31" s="376" customFormat="1" ht="29.25" customHeight="1" x14ac:dyDescent="0.25">
      <c r="A454" s="2"/>
      <c r="B454" s="2"/>
      <c r="C454" s="2"/>
      <c r="D454" s="2"/>
      <c r="E454" s="2"/>
      <c r="F454" s="2"/>
      <c r="G454" s="2"/>
      <c r="H454" s="2"/>
      <c r="I454" s="2"/>
      <c r="J454" s="641"/>
      <c r="K454" s="641"/>
      <c r="L454" s="641"/>
      <c r="M454" s="641"/>
      <c r="N454" s="641"/>
      <c r="O454" s="641"/>
      <c r="P454" s="641"/>
      <c r="Q454" s="2"/>
      <c r="R454" s="373"/>
      <c r="S454" s="373"/>
      <c r="T454" s="373"/>
      <c r="U454" s="373"/>
      <c r="V454" s="373"/>
      <c r="W454" s="373"/>
      <c r="X454" s="374"/>
      <c r="Y454" s="373"/>
      <c r="Z454" s="374"/>
      <c r="AA454" s="373"/>
      <c r="AB454" s="374"/>
      <c r="AC454" s="373"/>
      <c r="AD454" s="374"/>
      <c r="AE454" s="375"/>
    </row>
    <row r="455" spans="1:31" s="376" customFormat="1" ht="29.25" customHeight="1" x14ac:dyDescent="0.25">
      <c r="A455" s="2"/>
      <c r="B455" s="2"/>
      <c r="C455" s="2"/>
      <c r="D455" s="2"/>
      <c r="E455" s="2"/>
      <c r="F455" s="2"/>
      <c r="G455" s="2"/>
      <c r="H455" s="2"/>
      <c r="I455" s="2"/>
      <c r="J455" s="641"/>
      <c r="K455" s="641"/>
      <c r="L455" s="641"/>
      <c r="M455" s="641"/>
      <c r="N455" s="641"/>
      <c r="O455" s="641"/>
      <c r="P455" s="641"/>
      <c r="Q455" s="2"/>
      <c r="R455" s="373"/>
      <c r="S455" s="373"/>
      <c r="T455" s="373"/>
      <c r="U455" s="373"/>
      <c r="V455" s="373"/>
      <c r="W455" s="373"/>
      <c r="X455" s="374"/>
      <c r="Y455" s="373"/>
      <c r="Z455" s="374"/>
      <c r="AA455" s="373"/>
      <c r="AB455" s="374"/>
      <c r="AC455" s="373"/>
      <c r="AD455" s="374"/>
      <c r="AE455" s="375"/>
    </row>
    <row r="456" spans="1:31" s="376" customFormat="1" ht="29.25" customHeight="1" x14ac:dyDescent="0.25">
      <c r="A456" s="2"/>
      <c r="B456" s="2"/>
      <c r="C456" s="2"/>
      <c r="D456" s="2"/>
      <c r="E456" s="2"/>
      <c r="F456" s="2"/>
      <c r="G456" s="2"/>
      <c r="H456" s="2"/>
      <c r="I456" s="2"/>
      <c r="J456" s="641"/>
      <c r="K456" s="641"/>
      <c r="L456" s="641"/>
      <c r="M456" s="641"/>
      <c r="N456" s="641"/>
      <c r="O456" s="641"/>
      <c r="P456" s="641"/>
      <c r="Q456" s="2"/>
      <c r="R456" s="373"/>
      <c r="S456" s="373"/>
      <c r="T456" s="373"/>
      <c r="U456" s="373"/>
      <c r="V456" s="373"/>
      <c r="W456" s="373"/>
      <c r="X456" s="374"/>
      <c r="Y456" s="373"/>
      <c r="Z456" s="374"/>
      <c r="AA456" s="373"/>
      <c r="AB456" s="374"/>
      <c r="AC456" s="373"/>
      <c r="AD456" s="374"/>
      <c r="AE456" s="375"/>
    </row>
    <row r="457" spans="1:31" s="376" customFormat="1" ht="29.25" customHeight="1" x14ac:dyDescent="0.25">
      <c r="A457" s="2"/>
      <c r="B457" s="2"/>
      <c r="C457" s="2"/>
      <c r="D457" s="2"/>
      <c r="E457" s="2"/>
      <c r="F457" s="2"/>
      <c r="G457" s="2"/>
      <c r="H457" s="2"/>
      <c r="I457" s="2"/>
      <c r="J457" s="641"/>
      <c r="K457" s="641"/>
      <c r="L457" s="641"/>
      <c r="M457" s="641"/>
      <c r="N457" s="641"/>
      <c r="O457" s="641"/>
      <c r="P457" s="641"/>
      <c r="Q457" s="2"/>
      <c r="R457" s="373"/>
      <c r="S457" s="373"/>
      <c r="T457" s="373"/>
      <c r="U457" s="373"/>
      <c r="V457" s="373"/>
      <c r="W457" s="373"/>
      <c r="X457" s="374"/>
      <c r="Y457" s="373"/>
      <c r="Z457" s="374"/>
      <c r="AA457" s="373"/>
      <c r="AB457" s="374"/>
      <c r="AC457" s="373"/>
      <c r="AD457" s="374"/>
      <c r="AE457" s="375"/>
    </row>
    <row r="458" spans="1:31" s="376" customFormat="1" ht="29.25" customHeight="1" x14ac:dyDescent="0.25">
      <c r="A458" s="2"/>
      <c r="B458" s="2"/>
      <c r="C458" s="2"/>
      <c r="D458" s="2"/>
      <c r="E458" s="2"/>
      <c r="F458" s="2"/>
      <c r="G458" s="2"/>
      <c r="H458" s="2"/>
      <c r="I458" s="2"/>
      <c r="J458" s="641"/>
      <c r="K458" s="641"/>
      <c r="L458" s="641"/>
      <c r="M458" s="641"/>
      <c r="N458" s="641"/>
      <c r="O458" s="641"/>
      <c r="P458" s="641"/>
      <c r="Q458" s="2"/>
      <c r="R458" s="373"/>
      <c r="S458" s="373"/>
      <c r="T458" s="373"/>
      <c r="U458" s="373"/>
      <c r="V458" s="373"/>
      <c r="W458" s="373"/>
      <c r="X458" s="374"/>
      <c r="Y458" s="373"/>
      <c r="Z458" s="374"/>
      <c r="AA458" s="373"/>
      <c r="AB458" s="374"/>
      <c r="AC458" s="373"/>
      <c r="AD458" s="374"/>
      <c r="AE458" s="375"/>
    </row>
    <row r="459" spans="1:31" s="376" customFormat="1" ht="29.25" customHeight="1" x14ac:dyDescent="0.25">
      <c r="A459" s="2"/>
      <c r="B459" s="2"/>
      <c r="C459" s="2"/>
      <c r="D459" s="2"/>
      <c r="E459" s="2"/>
      <c r="F459" s="2"/>
      <c r="G459" s="2"/>
      <c r="H459" s="2"/>
      <c r="I459" s="2"/>
      <c r="J459" s="641"/>
      <c r="K459" s="641"/>
      <c r="L459" s="641"/>
      <c r="M459" s="641"/>
      <c r="N459" s="641"/>
      <c r="O459" s="641"/>
      <c r="P459" s="641"/>
      <c r="Q459" s="2"/>
      <c r="R459" s="373"/>
      <c r="S459" s="373"/>
      <c r="T459" s="373"/>
      <c r="U459" s="373"/>
      <c r="V459" s="373"/>
      <c r="W459" s="373"/>
      <c r="X459" s="374"/>
      <c r="Y459" s="373"/>
      <c r="Z459" s="374"/>
      <c r="AA459" s="373"/>
      <c r="AB459" s="374"/>
      <c r="AC459" s="373"/>
      <c r="AD459" s="374"/>
      <c r="AE459" s="375"/>
    </row>
    <row r="460" spans="1:31" s="376" customFormat="1" ht="29.25" customHeight="1" x14ac:dyDescent="0.25">
      <c r="A460" s="2"/>
      <c r="B460" s="2"/>
      <c r="C460" s="2"/>
      <c r="D460" s="2"/>
      <c r="E460" s="2"/>
      <c r="F460" s="2"/>
      <c r="G460" s="2"/>
      <c r="H460" s="2"/>
      <c r="I460" s="2"/>
      <c r="J460" s="641"/>
      <c r="K460" s="641"/>
      <c r="L460" s="641"/>
      <c r="M460" s="641"/>
      <c r="N460" s="641"/>
      <c r="O460" s="641"/>
      <c r="P460" s="641"/>
      <c r="Q460" s="2"/>
      <c r="R460" s="373"/>
      <c r="S460" s="373"/>
      <c r="T460" s="373"/>
      <c r="U460" s="373"/>
      <c r="V460" s="373"/>
      <c r="W460" s="373"/>
      <c r="X460" s="374"/>
      <c r="Y460" s="373"/>
      <c r="Z460" s="374"/>
      <c r="AA460" s="373"/>
      <c r="AB460" s="374"/>
      <c r="AC460" s="373"/>
      <c r="AD460" s="374"/>
      <c r="AE460" s="375"/>
    </row>
    <row r="461" spans="1:31" s="376" customFormat="1" ht="29.25" customHeight="1" x14ac:dyDescent="0.25">
      <c r="A461" s="2"/>
      <c r="B461" s="2"/>
      <c r="C461" s="2"/>
      <c r="D461" s="2"/>
      <c r="E461" s="2"/>
      <c r="F461" s="2"/>
      <c r="G461" s="2"/>
      <c r="H461" s="2"/>
      <c r="I461" s="2"/>
      <c r="J461" s="641"/>
      <c r="K461" s="641"/>
      <c r="L461" s="641"/>
      <c r="M461" s="641"/>
      <c r="N461" s="641"/>
      <c r="O461" s="641"/>
      <c r="P461" s="641"/>
      <c r="Q461" s="2"/>
      <c r="R461" s="373"/>
      <c r="S461" s="373"/>
      <c r="T461" s="373"/>
      <c r="U461" s="373"/>
      <c r="V461" s="373"/>
      <c r="W461" s="373"/>
      <c r="X461" s="374"/>
      <c r="Y461" s="373"/>
      <c r="Z461" s="374"/>
      <c r="AA461" s="373"/>
      <c r="AB461" s="374"/>
      <c r="AC461" s="373"/>
      <c r="AD461" s="374"/>
      <c r="AE461" s="375"/>
    </row>
    <row r="462" spans="1:31" s="376" customFormat="1" ht="29.25" customHeight="1" x14ac:dyDescent="0.25">
      <c r="A462" s="2"/>
      <c r="B462" s="2"/>
      <c r="C462" s="2"/>
      <c r="D462" s="2"/>
      <c r="E462" s="2"/>
      <c r="F462" s="2"/>
      <c r="G462" s="2"/>
      <c r="H462" s="2"/>
      <c r="I462" s="2"/>
      <c r="J462" s="641"/>
      <c r="K462" s="641"/>
      <c r="L462" s="641"/>
      <c r="M462" s="641"/>
      <c r="N462" s="641"/>
      <c r="O462" s="641"/>
      <c r="P462" s="641"/>
      <c r="Q462" s="2"/>
      <c r="R462" s="373"/>
      <c r="S462" s="373"/>
      <c r="T462" s="373"/>
      <c r="U462" s="373"/>
      <c r="V462" s="373"/>
      <c r="W462" s="373"/>
      <c r="X462" s="374"/>
      <c r="Y462" s="373"/>
      <c r="Z462" s="374"/>
      <c r="AA462" s="373"/>
      <c r="AB462" s="374"/>
      <c r="AC462" s="373"/>
      <c r="AD462" s="374"/>
      <c r="AE462" s="375"/>
    </row>
    <row r="463" spans="1:31" s="376" customFormat="1" ht="29.25" customHeight="1" x14ac:dyDescent="0.25">
      <c r="A463" s="2"/>
      <c r="B463" s="2"/>
      <c r="C463" s="2"/>
      <c r="D463" s="2"/>
      <c r="E463" s="2"/>
      <c r="F463" s="2"/>
      <c r="G463" s="2"/>
      <c r="H463" s="2"/>
      <c r="I463" s="2"/>
      <c r="J463" s="641"/>
      <c r="K463" s="641"/>
      <c r="L463" s="641"/>
      <c r="M463" s="641"/>
      <c r="N463" s="641"/>
      <c r="O463" s="641"/>
      <c r="P463" s="641"/>
      <c r="Q463" s="2"/>
      <c r="R463" s="373"/>
      <c r="S463" s="373"/>
      <c r="T463" s="373"/>
      <c r="U463" s="373"/>
      <c r="V463" s="373"/>
      <c r="W463" s="373"/>
      <c r="X463" s="374"/>
      <c r="Y463" s="373"/>
      <c r="Z463" s="374"/>
      <c r="AA463" s="373"/>
      <c r="AB463" s="374"/>
      <c r="AC463" s="373"/>
      <c r="AD463" s="374"/>
      <c r="AE463" s="375"/>
    </row>
    <row r="464" spans="1:31" s="376" customFormat="1" ht="29.25" customHeight="1" x14ac:dyDescent="0.25">
      <c r="A464" s="2"/>
      <c r="B464" s="2"/>
      <c r="C464" s="2"/>
      <c r="D464" s="2"/>
      <c r="E464" s="2"/>
      <c r="F464" s="2"/>
      <c r="G464" s="2"/>
      <c r="H464" s="2"/>
      <c r="I464" s="2"/>
      <c r="J464" s="641"/>
      <c r="K464" s="641"/>
      <c r="L464" s="641"/>
      <c r="M464" s="641"/>
      <c r="N464" s="641"/>
      <c r="O464" s="641"/>
      <c r="P464" s="641"/>
      <c r="Q464" s="2"/>
      <c r="R464" s="373"/>
      <c r="S464" s="373"/>
      <c r="T464" s="373"/>
      <c r="U464" s="373"/>
      <c r="V464" s="373"/>
      <c r="W464" s="373"/>
      <c r="X464" s="374"/>
      <c r="Y464" s="373"/>
      <c r="Z464" s="374"/>
      <c r="AA464" s="373"/>
      <c r="AB464" s="374"/>
      <c r="AC464" s="373"/>
      <c r="AD464" s="374"/>
      <c r="AE464" s="375"/>
    </row>
    <row r="465" spans="1:31" s="376" customFormat="1" ht="29.25" customHeight="1" x14ac:dyDescent="0.25">
      <c r="A465" s="2"/>
      <c r="B465" s="2"/>
      <c r="C465" s="2"/>
      <c r="D465" s="2"/>
      <c r="E465" s="2"/>
      <c r="F465" s="2"/>
      <c r="G465" s="2"/>
      <c r="H465" s="2"/>
      <c r="I465" s="2"/>
      <c r="J465" s="641"/>
      <c r="K465" s="641"/>
      <c r="L465" s="641"/>
      <c r="M465" s="641"/>
      <c r="N465" s="641"/>
      <c r="O465" s="641"/>
      <c r="P465" s="641"/>
      <c r="Q465" s="2"/>
      <c r="R465" s="373"/>
      <c r="S465" s="373"/>
      <c r="T465" s="373"/>
      <c r="U465" s="373"/>
      <c r="V465" s="373"/>
      <c r="W465" s="373"/>
      <c r="X465" s="374"/>
      <c r="Y465" s="373"/>
      <c r="Z465" s="374"/>
      <c r="AA465" s="373"/>
      <c r="AB465" s="374"/>
      <c r="AC465" s="373"/>
      <c r="AD465" s="374"/>
      <c r="AE465" s="375"/>
    </row>
    <row r="466" spans="1:31" s="376" customFormat="1" ht="29.25" customHeight="1" x14ac:dyDescent="0.25">
      <c r="A466" s="2"/>
      <c r="B466" s="2"/>
      <c r="C466" s="2"/>
      <c r="D466" s="2"/>
      <c r="E466" s="2"/>
      <c r="F466" s="2"/>
      <c r="G466" s="2"/>
      <c r="H466" s="2"/>
      <c r="I466" s="2"/>
      <c r="J466" s="641"/>
      <c r="K466" s="641"/>
      <c r="L466" s="641"/>
      <c r="M466" s="641"/>
      <c r="N466" s="641"/>
      <c r="O466" s="641"/>
      <c r="P466" s="641"/>
      <c r="Q466" s="2"/>
      <c r="R466" s="373"/>
      <c r="S466" s="373"/>
      <c r="T466" s="373"/>
      <c r="U466" s="373"/>
      <c r="V466" s="373"/>
      <c r="W466" s="373"/>
      <c r="X466" s="374"/>
      <c r="Y466" s="373"/>
      <c r="Z466" s="374"/>
      <c r="AA466" s="373"/>
      <c r="AB466" s="374"/>
      <c r="AC466" s="373"/>
      <c r="AD466" s="374"/>
      <c r="AE466" s="375"/>
    </row>
    <row r="467" spans="1:31" s="376" customFormat="1" ht="29.25" customHeight="1" x14ac:dyDescent="0.25">
      <c r="A467" s="2"/>
      <c r="B467" s="2"/>
      <c r="C467" s="2"/>
      <c r="D467" s="2"/>
      <c r="E467" s="2"/>
      <c r="F467" s="2"/>
      <c r="G467" s="2"/>
      <c r="H467" s="2"/>
      <c r="I467" s="2"/>
      <c r="J467" s="641"/>
      <c r="K467" s="641"/>
      <c r="L467" s="641"/>
      <c r="M467" s="641"/>
      <c r="N467" s="641"/>
      <c r="O467" s="641"/>
      <c r="P467" s="641"/>
      <c r="Q467" s="2"/>
      <c r="R467" s="373"/>
      <c r="S467" s="373"/>
      <c r="T467" s="373"/>
      <c r="U467" s="373"/>
      <c r="V467" s="373"/>
      <c r="W467" s="373"/>
      <c r="X467" s="374"/>
      <c r="Y467" s="373"/>
      <c r="Z467" s="374"/>
      <c r="AA467" s="373"/>
      <c r="AB467" s="374"/>
      <c r="AC467" s="373"/>
      <c r="AD467" s="374"/>
      <c r="AE467" s="375"/>
    </row>
    <row r="468" spans="1:31" s="376" customFormat="1" ht="29.25" customHeight="1" x14ac:dyDescent="0.25">
      <c r="A468" s="2"/>
      <c r="B468" s="2"/>
      <c r="C468" s="2"/>
      <c r="D468" s="2"/>
      <c r="E468" s="2"/>
      <c r="F468" s="2"/>
      <c r="G468" s="2"/>
      <c r="H468" s="2"/>
      <c r="I468" s="2"/>
      <c r="J468" s="641"/>
      <c r="K468" s="641"/>
      <c r="L468" s="641"/>
      <c r="M468" s="641"/>
      <c r="N468" s="641"/>
      <c r="O468" s="641"/>
      <c r="P468" s="641"/>
      <c r="Q468" s="2"/>
      <c r="R468" s="373"/>
      <c r="S468" s="373"/>
      <c r="T468" s="373"/>
      <c r="U468" s="373"/>
      <c r="V468" s="373"/>
      <c r="W468" s="373"/>
      <c r="X468" s="374"/>
      <c r="Y468" s="373"/>
      <c r="Z468" s="374"/>
      <c r="AA468" s="373"/>
      <c r="AB468" s="374"/>
      <c r="AC468" s="373"/>
      <c r="AD468" s="374"/>
      <c r="AE468" s="375"/>
    </row>
    <row r="469" spans="1:31" s="376" customFormat="1" ht="29.25" customHeight="1" x14ac:dyDescent="0.25">
      <c r="A469" s="2"/>
      <c r="B469" s="2"/>
      <c r="C469" s="2"/>
      <c r="D469" s="2"/>
      <c r="E469" s="2"/>
      <c r="F469" s="2"/>
      <c r="G469" s="2"/>
      <c r="H469" s="2"/>
      <c r="I469" s="2"/>
      <c r="J469" s="641"/>
      <c r="K469" s="641"/>
      <c r="L469" s="641"/>
      <c r="M469" s="641"/>
      <c r="N469" s="641"/>
      <c r="O469" s="641"/>
      <c r="P469" s="641"/>
      <c r="Q469" s="2"/>
      <c r="R469" s="373"/>
      <c r="S469" s="373"/>
      <c r="T469" s="373"/>
      <c r="U469" s="373"/>
      <c r="V469" s="373"/>
      <c r="W469" s="373"/>
      <c r="X469" s="374"/>
      <c r="Y469" s="373"/>
      <c r="Z469" s="374"/>
      <c r="AA469" s="373"/>
      <c r="AB469" s="374"/>
      <c r="AC469" s="373"/>
      <c r="AD469" s="374"/>
      <c r="AE469" s="375"/>
    </row>
    <row r="470" spans="1:31" s="376" customFormat="1" ht="29.25" customHeight="1" x14ac:dyDescent="0.25">
      <c r="A470" s="2"/>
      <c r="B470" s="2"/>
      <c r="C470" s="2"/>
      <c r="D470" s="2"/>
      <c r="E470" s="2"/>
      <c r="F470" s="2"/>
      <c r="G470" s="2"/>
      <c r="H470" s="2"/>
      <c r="I470" s="2"/>
      <c r="J470" s="641"/>
      <c r="K470" s="641"/>
      <c r="L470" s="641"/>
      <c r="M470" s="641"/>
      <c r="N470" s="641"/>
      <c r="O470" s="641"/>
      <c r="P470" s="641"/>
      <c r="Q470" s="2"/>
      <c r="R470" s="373"/>
      <c r="S470" s="373"/>
      <c r="T470" s="373"/>
      <c r="U470" s="373"/>
      <c r="V470" s="373"/>
      <c r="W470" s="373"/>
      <c r="X470" s="374"/>
      <c r="Y470" s="373"/>
      <c r="Z470" s="374"/>
      <c r="AA470" s="373"/>
      <c r="AB470" s="374"/>
      <c r="AC470" s="373"/>
      <c r="AD470" s="374"/>
      <c r="AE470" s="375"/>
    </row>
    <row r="471" spans="1:31" s="376" customFormat="1" ht="29.25" customHeight="1" x14ac:dyDescent="0.25">
      <c r="A471" s="2"/>
      <c r="B471" s="2"/>
      <c r="C471" s="2"/>
      <c r="D471" s="2"/>
      <c r="E471" s="2"/>
      <c r="F471" s="2"/>
      <c r="G471" s="2"/>
      <c r="H471" s="2"/>
      <c r="I471" s="2"/>
      <c r="J471" s="641"/>
      <c r="K471" s="641"/>
      <c r="L471" s="641"/>
      <c r="M471" s="641"/>
      <c r="N471" s="641"/>
      <c r="O471" s="641"/>
      <c r="P471" s="641"/>
      <c r="Q471" s="2"/>
      <c r="R471" s="373"/>
      <c r="S471" s="373"/>
      <c r="T471" s="373"/>
      <c r="U471" s="373"/>
      <c r="V471" s="373"/>
      <c r="W471" s="373"/>
      <c r="X471" s="374"/>
      <c r="Y471" s="373"/>
      <c r="Z471" s="374"/>
      <c r="AA471" s="373"/>
      <c r="AB471" s="374"/>
      <c r="AC471" s="373"/>
      <c r="AD471" s="374"/>
      <c r="AE471" s="375"/>
    </row>
    <row r="472" spans="1:31" s="376" customFormat="1" ht="29.25" customHeight="1" x14ac:dyDescent="0.25">
      <c r="A472" s="2"/>
      <c r="B472" s="2"/>
      <c r="C472" s="2"/>
      <c r="D472" s="2"/>
      <c r="E472" s="2"/>
      <c r="F472" s="2"/>
      <c r="G472" s="2"/>
      <c r="H472" s="2"/>
      <c r="I472" s="2"/>
      <c r="J472" s="641"/>
      <c r="K472" s="641"/>
      <c r="L472" s="641"/>
      <c r="M472" s="641"/>
      <c r="N472" s="641"/>
      <c r="O472" s="641"/>
      <c r="P472" s="641"/>
      <c r="Q472" s="2"/>
      <c r="R472" s="373"/>
      <c r="S472" s="373"/>
      <c r="T472" s="373"/>
      <c r="U472" s="373"/>
      <c r="V472" s="373"/>
      <c r="W472" s="373"/>
      <c r="X472" s="374"/>
      <c r="Y472" s="373"/>
      <c r="Z472" s="374"/>
      <c r="AA472" s="373"/>
      <c r="AB472" s="374"/>
      <c r="AC472" s="373"/>
      <c r="AD472" s="374"/>
      <c r="AE472" s="375"/>
    </row>
    <row r="473" spans="1:31" s="376" customFormat="1" ht="29.25" customHeight="1" x14ac:dyDescent="0.25">
      <c r="A473" s="2"/>
      <c r="B473" s="2"/>
      <c r="C473" s="2"/>
      <c r="D473" s="2"/>
      <c r="E473" s="2"/>
      <c r="F473" s="2"/>
      <c r="G473" s="2"/>
      <c r="H473" s="2"/>
      <c r="I473" s="2"/>
      <c r="J473" s="641"/>
      <c r="K473" s="641"/>
      <c r="L473" s="641"/>
      <c r="M473" s="641"/>
      <c r="N473" s="641"/>
      <c r="O473" s="641"/>
      <c r="P473" s="641"/>
      <c r="Q473" s="2"/>
      <c r="R473" s="373"/>
      <c r="S473" s="373"/>
      <c r="T473" s="373"/>
      <c r="U473" s="373"/>
      <c r="V473" s="373"/>
      <c r="W473" s="373"/>
      <c r="X473" s="374"/>
      <c r="Y473" s="373"/>
      <c r="Z473" s="374"/>
      <c r="AA473" s="373"/>
      <c r="AB473" s="374"/>
      <c r="AC473" s="373"/>
      <c r="AD473" s="374"/>
      <c r="AE473" s="375"/>
    </row>
    <row r="474" spans="1:31" s="376" customFormat="1" ht="29.25" customHeight="1" x14ac:dyDescent="0.25">
      <c r="A474" s="2"/>
      <c r="B474" s="2"/>
      <c r="C474" s="2"/>
      <c r="D474" s="2"/>
      <c r="E474" s="2"/>
      <c r="F474" s="2"/>
      <c r="G474" s="2"/>
      <c r="H474" s="2"/>
      <c r="I474" s="2"/>
      <c r="J474" s="641"/>
      <c r="K474" s="641"/>
      <c r="L474" s="641"/>
      <c r="M474" s="641"/>
      <c r="N474" s="641"/>
      <c r="O474" s="641"/>
      <c r="P474" s="641"/>
      <c r="Q474" s="2"/>
      <c r="R474" s="373"/>
      <c r="S474" s="373"/>
      <c r="T474" s="373"/>
      <c r="U474" s="373"/>
      <c r="V474" s="373"/>
      <c r="W474" s="373"/>
      <c r="X474" s="374"/>
      <c r="Y474" s="373"/>
      <c r="Z474" s="374"/>
      <c r="AA474" s="373"/>
      <c r="AB474" s="374"/>
      <c r="AC474" s="373"/>
      <c r="AD474" s="374"/>
      <c r="AE474" s="375"/>
    </row>
    <row r="475" spans="1:31" s="376" customFormat="1" ht="29.25" customHeight="1" x14ac:dyDescent="0.25">
      <c r="A475" s="2"/>
      <c r="B475" s="2"/>
      <c r="C475" s="2"/>
      <c r="D475" s="2"/>
      <c r="E475" s="2"/>
      <c r="F475" s="2"/>
      <c r="G475" s="2"/>
      <c r="H475" s="2"/>
      <c r="I475" s="2"/>
      <c r="J475" s="641"/>
      <c r="K475" s="641"/>
      <c r="L475" s="641"/>
      <c r="M475" s="641"/>
      <c r="N475" s="641"/>
      <c r="O475" s="641"/>
      <c r="P475" s="641"/>
      <c r="Q475" s="2"/>
      <c r="R475" s="373"/>
      <c r="S475" s="373"/>
      <c r="T475" s="373"/>
      <c r="U475" s="373"/>
      <c r="V475" s="373"/>
      <c r="W475" s="373"/>
      <c r="X475" s="374"/>
      <c r="Y475" s="373"/>
      <c r="Z475" s="374"/>
      <c r="AA475" s="373"/>
      <c r="AB475" s="374"/>
      <c r="AC475" s="373"/>
      <c r="AD475" s="374"/>
      <c r="AE475" s="375"/>
    </row>
    <row r="476" spans="1:31" s="376" customFormat="1" ht="29.25" customHeight="1" x14ac:dyDescent="0.25">
      <c r="A476" s="2"/>
      <c r="B476" s="2"/>
      <c r="C476" s="2"/>
      <c r="D476" s="2"/>
      <c r="E476" s="2"/>
      <c r="F476" s="2"/>
      <c r="G476" s="2"/>
      <c r="H476" s="2"/>
      <c r="I476" s="2"/>
      <c r="J476" s="641"/>
      <c r="K476" s="641"/>
      <c r="L476" s="641"/>
      <c r="M476" s="641"/>
      <c r="N476" s="641"/>
      <c r="O476" s="641"/>
      <c r="P476" s="641"/>
      <c r="Q476" s="2"/>
      <c r="R476" s="373"/>
      <c r="S476" s="373"/>
      <c r="T476" s="373"/>
      <c r="U476" s="373"/>
      <c r="V476" s="373"/>
      <c r="W476" s="373"/>
      <c r="X476" s="374"/>
      <c r="Y476" s="373"/>
      <c r="Z476" s="374"/>
      <c r="AA476" s="373"/>
      <c r="AB476" s="374"/>
      <c r="AC476" s="373"/>
      <c r="AD476" s="374"/>
      <c r="AE476" s="375"/>
    </row>
    <row r="477" spans="1:31" s="376" customFormat="1" ht="29.25" customHeight="1" x14ac:dyDescent="0.25">
      <c r="A477" s="2"/>
      <c r="B477" s="2"/>
      <c r="C477" s="2"/>
      <c r="D477" s="2"/>
      <c r="E477" s="2"/>
      <c r="F477" s="2"/>
      <c r="G477" s="2"/>
      <c r="H477" s="2"/>
      <c r="I477" s="2"/>
      <c r="J477" s="641"/>
      <c r="K477" s="641"/>
      <c r="L477" s="641"/>
      <c r="M477" s="641"/>
      <c r="N477" s="641"/>
      <c r="O477" s="641"/>
      <c r="P477" s="641"/>
      <c r="Q477" s="2"/>
      <c r="R477" s="373"/>
      <c r="S477" s="373"/>
      <c r="T477" s="373"/>
      <c r="U477" s="373"/>
      <c r="V477" s="373"/>
      <c r="W477" s="373"/>
      <c r="X477" s="374"/>
      <c r="Y477" s="373"/>
      <c r="Z477" s="374"/>
      <c r="AA477" s="373"/>
      <c r="AB477" s="374"/>
      <c r="AC477" s="373"/>
      <c r="AD477" s="374"/>
      <c r="AE477" s="375"/>
    </row>
    <row r="478" spans="1:31" s="376" customFormat="1" ht="29.25" customHeight="1" x14ac:dyDescent="0.25">
      <c r="A478" s="2"/>
      <c r="B478" s="2"/>
      <c r="C478" s="2"/>
      <c r="D478" s="2"/>
      <c r="E478" s="2"/>
      <c r="F478" s="2"/>
      <c r="G478" s="2"/>
      <c r="H478" s="2"/>
      <c r="I478" s="2"/>
      <c r="J478" s="641"/>
      <c r="K478" s="641"/>
      <c r="L478" s="641"/>
      <c r="M478" s="641"/>
      <c r="N478" s="641"/>
      <c r="O478" s="641"/>
      <c r="P478" s="641"/>
      <c r="Q478" s="2"/>
      <c r="R478" s="373"/>
      <c r="S478" s="373"/>
      <c r="T478" s="373"/>
      <c r="U478" s="373"/>
      <c r="V478" s="373"/>
      <c r="W478" s="373"/>
      <c r="X478" s="374"/>
      <c r="Y478" s="373"/>
      <c r="Z478" s="374"/>
      <c r="AA478" s="373"/>
      <c r="AB478" s="374"/>
      <c r="AC478" s="373"/>
      <c r="AD478" s="374"/>
      <c r="AE478" s="375"/>
    </row>
    <row r="479" spans="1:31" s="376" customFormat="1" ht="29.25" customHeight="1" x14ac:dyDescent="0.25">
      <c r="A479" s="2"/>
      <c r="B479" s="2"/>
      <c r="C479" s="2"/>
      <c r="D479" s="2"/>
      <c r="E479" s="2"/>
      <c r="F479" s="2"/>
      <c r="G479" s="2"/>
      <c r="H479" s="2"/>
      <c r="I479" s="2"/>
      <c r="J479" s="641"/>
      <c r="K479" s="641"/>
      <c r="L479" s="641"/>
      <c r="M479" s="641"/>
      <c r="N479" s="641"/>
      <c r="O479" s="641"/>
      <c r="P479" s="641"/>
      <c r="Q479" s="2"/>
      <c r="R479" s="373"/>
      <c r="S479" s="373"/>
      <c r="T479" s="373"/>
      <c r="U479" s="373"/>
      <c r="V479" s="373"/>
      <c r="W479" s="373"/>
      <c r="X479" s="374"/>
      <c r="Y479" s="373"/>
      <c r="Z479" s="374"/>
      <c r="AA479" s="373"/>
      <c r="AB479" s="374"/>
      <c r="AC479" s="373"/>
      <c r="AD479" s="374"/>
      <c r="AE479" s="375"/>
    </row>
    <row r="480" spans="1:31" s="376" customFormat="1" ht="29.25" customHeight="1" x14ac:dyDescent="0.25">
      <c r="A480" s="2"/>
      <c r="B480" s="2"/>
      <c r="C480" s="2"/>
      <c r="D480" s="2"/>
      <c r="E480" s="2"/>
      <c r="F480" s="2"/>
      <c r="G480" s="2"/>
      <c r="H480" s="2"/>
      <c r="I480" s="2"/>
      <c r="J480" s="641"/>
      <c r="K480" s="641"/>
      <c r="L480" s="641"/>
      <c r="M480" s="641"/>
      <c r="N480" s="641"/>
      <c r="O480" s="641"/>
      <c r="P480" s="641"/>
      <c r="Q480" s="2"/>
      <c r="R480" s="373"/>
      <c r="S480" s="373"/>
      <c r="T480" s="373"/>
      <c r="U480" s="373"/>
      <c r="V480" s="373"/>
      <c r="W480" s="373"/>
      <c r="X480" s="374"/>
      <c r="Y480" s="373"/>
      <c r="Z480" s="374"/>
      <c r="AA480" s="373"/>
      <c r="AB480" s="374"/>
      <c r="AC480" s="373"/>
      <c r="AD480" s="374"/>
      <c r="AE480" s="375"/>
    </row>
    <row r="481" spans="1:31" s="376" customFormat="1" ht="29.25" customHeight="1" x14ac:dyDescent="0.25">
      <c r="A481" s="2"/>
      <c r="B481" s="2"/>
      <c r="C481" s="2"/>
      <c r="D481" s="2"/>
      <c r="E481" s="2"/>
      <c r="F481" s="2"/>
      <c r="G481" s="2"/>
      <c r="H481" s="2"/>
      <c r="I481" s="2"/>
      <c r="J481" s="641"/>
      <c r="K481" s="641"/>
      <c r="L481" s="641"/>
      <c r="M481" s="641"/>
      <c r="N481" s="641"/>
      <c r="O481" s="641"/>
      <c r="P481" s="641"/>
      <c r="Q481" s="2"/>
      <c r="R481" s="373"/>
      <c r="S481" s="373"/>
      <c r="T481" s="373"/>
      <c r="U481" s="373"/>
      <c r="V481" s="373"/>
      <c r="W481" s="373"/>
      <c r="X481" s="374"/>
      <c r="Y481" s="373"/>
      <c r="Z481" s="374"/>
      <c r="AA481" s="373"/>
      <c r="AB481" s="374"/>
      <c r="AC481" s="373"/>
      <c r="AD481" s="374"/>
      <c r="AE481" s="375"/>
    </row>
    <row r="482" spans="1:31" s="376" customFormat="1" ht="29.25" customHeight="1" x14ac:dyDescent="0.25">
      <c r="A482" s="2"/>
      <c r="B482" s="2"/>
      <c r="C482" s="2"/>
      <c r="D482" s="2"/>
      <c r="E482" s="2"/>
      <c r="F482" s="2"/>
      <c r="G482" s="2"/>
      <c r="H482" s="2"/>
      <c r="I482" s="2"/>
      <c r="J482" s="641"/>
      <c r="K482" s="641"/>
      <c r="L482" s="641"/>
      <c r="M482" s="641"/>
      <c r="N482" s="641"/>
      <c r="O482" s="641"/>
      <c r="P482" s="641"/>
      <c r="Q482" s="2"/>
      <c r="R482" s="373"/>
      <c r="S482" s="373"/>
      <c r="T482" s="373"/>
      <c r="U482" s="373"/>
      <c r="V482" s="373"/>
      <c r="W482" s="373"/>
      <c r="X482" s="374"/>
      <c r="Y482" s="373"/>
      <c r="Z482" s="374"/>
      <c r="AA482" s="373"/>
      <c r="AB482" s="374"/>
      <c r="AC482" s="373"/>
      <c r="AD482" s="374"/>
      <c r="AE482" s="375"/>
    </row>
    <row r="483" spans="1:31" s="376" customFormat="1" ht="29.25" customHeight="1" x14ac:dyDescent="0.25">
      <c r="A483" s="2"/>
      <c r="B483" s="2"/>
      <c r="C483" s="2"/>
      <c r="D483" s="2"/>
      <c r="E483" s="2"/>
      <c r="F483" s="2"/>
      <c r="G483" s="2"/>
      <c r="H483" s="2"/>
      <c r="I483" s="2"/>
      <c r="J483" s="641"/>
      <c r="K483" s="641"/>
      <c r="L483" s="641"/>
      <c r="M483" s="641"/>
      <c r="N483" s="641"/>
      <c r="O483" s="641"/>
      <c r="P483" s="641"/>
      <c r="Q483" s="2"/>
      <c r="R483" s="373"/>
      <c r="S483" s="373"/>
      <c r="T483" s="373"/>
      <c r="U483" s="373"/>
      <c r="V483" s="373"/>
      <c r="W483" s="373"/>
      <c r="X483" s="374"/>
      <c r="Y483" s="373"/>
      <c r="Z483" s="374"/>
      <c r="AA483" s="373"/>
      <c r="AB483" s="374"/>
      <c r="AC483" s="373"/>
      <c r="AD483" s="374"/>
      <c r="AE483" s="375"/>
    </row>
    <row r="484" spans="1:31" s="376" customFormat="1" ht="29.25" customHeight="1" x14ac:dyDescent="0.25">
      <c r="A484" s="2"/>
      <c r="B484" s="2"/>
      <c r="C484" s="2"/>
      <c r="D484" s="2"/>
      <c r="E484" s="2"/>
      <c r="F484" s="2"/>
      <c r="G484" s="2"/>
      <c r="H484" s="2"/>
      <c r="I484" s="2"/>
      <c r="J484" s="641"/>
      <c r="K484" s="641"/>
      <c r="L484" s="641"/>
      <c r="M484" s="641"/>
      <c r="N484" s="641"/>
      <c r="O484" s="641"/>
      <c r="P484" s="641"/>
      <c r="Q484" s="2"/>
      <c r="R484" s="373"/>
      <c r="S484" s="373"/>
      <c r="T484" s="373"/>
      <c r="U484" s="373"/>
      <c r="V484" s="373"/>
      <c r="W484" s="373"/>
      <c r="X484" s="374"/>
      <c r="Y484" s="373"/>
      <c r="Z484" s="374"/>
      <c r="AA484" s="373"/>
      <c r="AB484" s="374"/>
      <c r="AC484" s="373"/>
      <c r="AD484" s="374"/>
      <c r="AE484" s="375"/>
    </row>
    <row r="485" spans="1:31" s="376" customFormat="1" ht="29.25" customHeight="1" x14ac:dyDescent="0.25">
      <c r="A485" s="2"/>
      <c r="B485" s="2"/>
      <c r="C485" s="2"/>
      <c r="D485" s="2"/>
      <c r="E485" s="2"/>
      <c r="F485" s="2"/>
      <c r="G485" s="2"/>
      <c r="H485" s="2"/>
      <c r="I485" s="2"/>
      <c r="J485" s="641"/>
      <c r="K485" s="641"/>
      <c r="L485" s="641"/>
      <c r="M485" s="641"/>
      <c r="N485" s="641"/>
      <c r="O485" s="641"/>
      <c r="P485" s="641"/>
      <c r="Q485" s="2"/>
      <c r="R485" s="373"/>
      <c r="S485" s="373"/>
      <c r="T485" s="373"/>
      <c r="U485" s="373"/>
      <c r="V485" s="373"/>
      <c r="W485" s="373"/>
      <c r="X485" s="374"/>
      <c r="Y485" s="373"/>
      <c r="Z485" s="374"/>
      <c r="AA485" s="373"/>
      <c r="AB485" s="374"/>
      <c r="AC485" s="373"/>
      <c r="AD485" s="374"/>
      <c r="AE485" s="375"/>
    </row>
    <row r="486" spans="1:31" s="376" customFormat="1" ht="29.25" customHeight="1" x14ac:dyDescent="0.25">
      <c r="A486" s="2"/>
      <c r="B486" s="2"/>
      <c r="C486" s="2"/>
      <c r="D486" s="2"/>
      <c r="E486" s="2"/>
      <c r="F486" s="2"/>
      <c r="G486" s="2"/>
      <c r="H486" s="2"/>
      <c r="I486" s="2"/>
      <c r="J486" s="641"/>
      <c r="K486" s="641"/>
      <c r="L486" s="641"/>
      <c r="M486" s="641"/>
      <c r="N486" s="641"/>
      <c r="O486" s="641"/>
      <c r="P486" s="641"/>
      <c r="Q486" s="2"/>
      <c r="R486" s="373"/>
      <c r="S486" s="373"/>
      <c r="T486" s="373"/>
      <c r="U486" s="373"/>
      <c r="V486" s="373"/>
      <c r="W486" s="373"/>
      <c r="X486" s="374"/>
      <c r="Y486" s="373"/>
      <c r="Z486" s="374"/>
      <c r="AA486" s="373"/>
      <c r="AB486" s="374"/>
      <c r="AC486" s="373"/>
      <c r="AD486" s="374"/>
      <c r="AE486" s="375"/>
    </row>
    <row r="487" spans="1:31" s="376" customFormat="1" ht="29.25" customHeight="1" x14ac:dyDescent="0.25">
      <c r="A487" s="2"/>
      <c r="B487" s="2"/>
      <c r="C487" s="2"/>
      <c r="D487" s="2"/>
      <c r="E487" s="2"/>
      <c r="F487" s="2"/>
      <c r="G487" s="2"/>
      <c r="H487" s="2"/>
      <c r="I487" s="2"/>
      <c r="J487" s="641"/>
      <c r="K487" s="641"/>
      <c r="L487" s="641"/>
      <c r="M487" s="641"/>
      <c r="N487" s="641"/>
      <c r="O487" s="641"/>
      <c r="P487" s="641"/>
      <c r="Q487" s="2"/>
      <c r="R487" s="373"/>
      <c r="S487" s="373"/>
      <c r="T487" s="373"/>
      <c r="U487" s="373"/>
      <c r="V487" s="373"/>
      <c r="W487" s="373"/>
      <c r="X487" s="374"/>
      <c r="Y487" s="373"/>
      <c r="Z487" s="374"/>
      <c r="AA487" s="373"/>
      <c r="AB487" s="374"/>
      <c r="AC487" s="373"/>
      <c r="AD487" s="374"/>
      <c r="AE487" s="375"/>
    </row>
    <row r="488" spans="1:31" s="376" customFormat="1" ht="29.25" customHeight="1" x14ac:dyDescent="0.25">
      <c r="A488" s="2"/>
      <c r="B488" s="2"/>
      <c r="C488" s="2"/>
      <c r="D488" s="2"/>
      <c r="E488" s="2"/>
      <c r="F488" s="2"/>
      <c r="G488" s="2"/>
      <c r="H488" s="2"/>
      <c r="I488" s="2"/>
      <c r="J488" s="641"/>
      <c r="K488" s="641"/>
      <c r="L488" s="641"/>
      <c r="M488" s="641"/>
      <c r="N488" s="641"/>
      <c r="O488" s="641"/>
      <c r="P488" s="641"/>
      <c r="Q488" s="2"/>
      <c r="R488" s="373"/>
      <c r="S488" s="373"/>
      <c r="T488" s="373"/>
      <c r="U488" s="373"/>
      <c r="V488" s="373"/>
      <c r="W488" s="373"/>
      <c r="X488" s="374"/>
      <c r="Y488" s="373"/>
      <c r="Z488" s="374"/>
      <c r="AA488" s="373"/>
      <c r="AB488" s="374"/>
      <c r="AC488" s="373"/>
      <c r="AD488" s="374"/>
      <c r="AE488" s="375"/>
    </row>
    <row r="489" spans="1:31" s="376" customFormat="1" ht="29.25" customHeight="1" x14ac:dyDescent="0.25">
      <c r="A489" s="2"/>
      <c r="B489" s="2"/>
      <c r="C489" s="2"/>
      <c r="D489" s="2"/>
      <c r="E489" s="2"/>
      <c r="F489" s="2"/>
      <c r="G489" s="2"/>
      <c r="H489" s="2"/>
      <c r="I489" s="2"/>
      <c r="J489" s="641"/>
      <c r="K489" s="641"/>
      <c r="L489" s="641"/>
      <c r="M489" s="641"/>
      <c r="N489" s="641"/>
      <c r="O489" s="641"/>
      <c r="P489" s="641"/>
      <c r="Q489" s="2"/>
      <c r="R489" s="373"/>
      <c r="S489" s="373"/>
      <c r="T489" s="373"/>
      <c r="U489" s="373"/>
      <c r="V489" s="373"/>
      <c r="W489" s="373"/>
      <c r="X489" s="374"/>
      <c r="Y489" s="373"/>
      <c r="Z489" s="374"/>
      <c r="AA489" s="373"/>
      <c r="AB489" s="374"/>
      <c r="AC489" s="373"/>
      <c r="AD489" s="374"/>
      <c r="AE489" s="375"/>
    </row>
    <row r="490" spans="1:31" s="376" customFormat="1" ht="29.25" customHeight="1" x14ac:dyDescent="0.25">
      <c r="A490" s="2"/>
      <c r="B490" s="2"/>
      <c r="C490" s="2"/>
      <c r="D490" s="2"/>
      <c r="E490" s="2"/>
      <c r="F490" s="2"/>
      <c r="G490" s="2"/>
      <c r="H490" s="2"/>
      <c r="I490" s="2"/>
      <c r="J490" s="641"/>
      <c r="K490" s="641"/>
      <c r="L490" s="641"/>
      <c r="M490" s="641"/>
      <c r="N490" s="641"/>
      <c r="O490" s="641"/>
      <c r="P490" s="641"/>
      <c r="Q490" s="2"/>
      <c r="R490" s="373"/>
      <c r="S490" s="373"/>
      <c r="T490" s="373"/>
      <c r="U490" s="373"/>
      <c r="V490" s="373"/>
      <c r="W490" s="373"/>
      <c r="X490" s="374"/>
      <c r="Y490" s="373"/>
      <c r="Z490" s="374"/>
      <c r="AA490" s="373"/>
      <c r="AB490" s="374"/>
      <c r="AC490" s="373"/>
      <c r="AD490" s="374"/>
      <c r="AE490" s="375"/>
    </row>
    <row r="491" spans="1:31" s="376" customFormat="1" ht="29.25" customHeight="1" x14ac:dyDescent="0.25">
      <c r="A491" s="2"/>
      <c r="B491" s="2"/>
      <c r="C491" s="2"/>
      <c r="D491" s="2"/>
      <c r="E491" s="2"/>
      <c r="F491" s="2"/>
      <c r="G491" s="2"/>
      <c r="H491" s="2"/>
      <c r="I491" s="2"/>
      <c r="J491" s="641"/>
      <c r="K491" s="641"/>
      <c r="L491" s="641"/>
      <c r="M491" s="641"/>
      <c r="N491" s="641"/>
      <c r="O491" s="641"/>
      <c r="P491" s="641"/>
      <c r="Q491" s="2"/>
      <c r="R491" s="373"/>
      <c r="S491" s="373"/>
      <c r="T491" s="373"/>
      <c r="U491" s="373"/>
      <c r="V491" s="373"/>
      <c r="W491" s="373"/>
      <c r="X491" s="374"/>
      <c r="Y491" s="373"/>
      <c r="Z491" s="374"/>
      <c r="AA491" s="373"/>
      <c r="AB491" s="374"/>
      <c r="AC491" s="373"/>
      <c r="AD491" s="374"/>
      <c r="AE491" s="375"/>
    </row>
    <row r="492" spans="1:31" s="376" customFormat="1" ht="29.25" customHeight="1" x14ac:dyDescent="0.25">
      <c r="A492" s="2"/>
      <c r="B492" s="2"/>
      <c r="C492" s="2"/>
      <c r="D492" s="2"/>
      <c r="E492" s="2"/>
      <c r="F492" s="2"/>
      <c r="G492" s="2"/>
      <c r="H492" s="2"/>
      <c r="I492" s="2"/>
      <c r="J492" s="641"/>
      <c r="K492" s="641"/>
      <c r="L492" s="641"/>
      <c r="M492" s="641"/>
      <c r="N492" s="641"/>
      <c r="O492" s="641"/>
      <c r="P492" s="641"/>
      <c r="Q492" s="2"/>
      <c r="R492" s="373"/>
      <c r="S492" s="373"/>
      <c r="T492" s="373"/>
      <c r="U492" s="373"/>
      <c r="V492" s="373"/>
      <c r="W492" s="373"/>
      <c r="X492" s="374"/>
      <c r="Y492" s="373"/>
      <c r="Z492" s="374"/>
      <c r="AA492" s="373"/>
      <c r="AB492" s="374"/>
      <c r="AC492" s="373"/>
      <c r="AD492" s="374"/>
      <c r="AE492" s="375"/>
    </row>
    <row r="493" spans="1:31" s="376" customFormat="1" ht="29.25" customHeight="1" x14ac:dyDescent="0.25">
      <c r="A493" s="2"/>
      <c r="B493" s="2"/>
      <c r="C493" s="2"/>
      <c r="D493" s="2"/>
      <c r="E493" s="2"/>
      <c r="F493" s="2"/>
      <c r="G493" s="2"/>
      <c r="H493" s="2"/>
      <c r="I493" s="2"/>
      <c r="J493" s="641"/>
      <c r="K493" s="641"/>
      <c r="L493" s="641"/>
      <c r="M493" s="641"/>
      <c r="N493" s="641"/>
      <c r="O493" s="641"/>
      <c r="P493" s="641"/>
      <c r="Q493" s="2"/>
      <c r="R493" s="373"/>
      <c r="S493" s="373"/>
      <c r="T493" s="373"/>
      <c r="U493" s="373"/>
      <c r="V493" s="373"/>
      <c r="W493" s="373"/>
      <c r="X493" s="374"/>
      <c r="Y493" s="373"/>
      <c r="Z493" s="374"/>
      <c r="AA493" s="373"/>
      <c r="AB493" s="374"/>
      <c r="AC493" s="373"/>
      <c r="AD493" s="374"/>
      <c r="AE493" s="375"/>
    </row>
    <row r="494" spans="1:31" s="376" customFormat="1" ht="29.25" customHeight="1" x14ac:dyDescent="0.25">
      <c r="A494" s="2"/>
      <c r="B494" s="2"/>
      <c r="C494" s="2"/>
      <c r="D494" s="2"/>
      <c r="E494" s="2"/>
      <c r="F494" s="2"/>
      <c r="G494" s="2"/>
      <c r="H494" s="2"/>
      <c r="I494" s="2"/>
      <c r="J494" s="641"/>
      <c r="K494" s="641"/>
      <c r="L494" s="641"/>
      <c r="M494" s="641"/>
      <c r="N494" s="641"/>
      <c r="O494" s="641"/>
      <c r="P494" s="641"/>
      <c r="Q494" s="2"/>
      <c r="R494" s="373"/>
      <c r="S494" s="373"/>
      <c r="T494" s="373"/>
      <c r="U494" s="373"/>
      <c r="V494" s="373"/>
      <c r="W494" s="373"/>
      <c r="X494" s="374"/>
      <c r="Y494" s="373"/>
      <c r="Z494" s="374"/>
      <c r="AA494" s="373"/>
      <c r="AB494" s="374"/>
      <c r="AC494" s="373"/>
      <c r="AD494" s="374"/>
      <c r="AE494" s="375"/>
    </row>
    <row r="495" spans="1:31" s="376" customFormat="1" ht="29.25" customHeight="1" x14ac:dyDescent="0.25">
      <c r="A495" s="2"/>
      <c r="B495" s="2"/>
      <c r="C495" s="2"/>
      <c r="D495" s="2"/>
      <c r="E495" s="2"/>
      <c r="F495" s="2"/>
      <c r="G495" s="2"/>
      <c r="H495" s="2"/>
      <c r="I495" s="2"/>
      <c r="J495" s="641"/>
      <c r="K495" s="641"/>
      <c r="L495" s="641"/>
      <c r="M495" s="641"/>
      <c r="N495" s="641"/>
      <c r="O495" s="641"/>
      <c r="P495" s="641"/>
      <c r="Q495" s="2"/>
      <c r="R495" s="373"/>
      <c r="S495" s="373"/>
      <c r="T495" s="373"/>
      <c r="U495" s="373"/>
      <c r="V495" s="373"/>
      <c r="W495" s="373"/>
      <c r="X495" s="374"/>
      <c r="Y495" s="373"/>
      <c r="Z495" s="374"/>
      <c r="AA495" s="373"/>
      <c r="AB495" s="374"/>
      <c r="AC495" s="373"/>
      <c r="AD495" s="374"/>
      <c r="AE495" s="375"/>
    </row>
    <row r="496" spans="1:31" s="376" customFormat="1" ht="29.25" customHeight="1" x14ac:dyDescent="0.25">
      <c r="A496" s="2"/>
      <c r="B496" s="2"/>
      <c r="C496" s="2"/>
      <c r="D496" s="2"/>
      <c r="E496" s="2"/>
      <c r="F496" s="2"/>
      <c r="G496" s="2"/>
      <c r="H496" s="2"/>
      <c r="I496" s="2"/>
      <c r="J496" s="641"/>
      <c r="K496" s="641"/>
      <c r="L496" s="641"/>
      <c r="M496" s="641"/>
      <c r="N496" s="641"/>
      <c r="O496" s="641"/>
      <c r="P496" s="641"/>
      <c r="Q496" s="2"/>
      <c r="R496" s="373"/>
      <c r="S496" s="373"/>
      <c r="T496" s="373"/>
      <c r="U496" s="373"/>
      <c r="V496" s="373"/>
      <c r="W496" s="373"/>
      <c r="X496" s="374"/>
      <c r="Y496" s="373"/>
      <c r="Z496" s="374"/>
      <c r="AA496" s="373"/>
      <c r="AB496" s="374"/>
      <c r="AC496" s="373"/>
      <c r="AD496" s="374"/>
      <c r="AE496" s="375"/>
    </row>
    <row r="497" spans="1:31" s="376" customFormat="1" ht="29.25" customHeight="1" x14ac:dyDescent="0.25">
      <c r="A497" s="2"/>
      <c r="B497" s="2"/>
      <c r="C497" s="2"/>
      <c r="D497" s="2"/>
      <c r="E497" s="2"/>
      <c r="F497" s="2"/>
      <c r="G497" s="2"/>
      <c r="H497" s="2"/>
      <c r="I497" s="2"/>
      <c r="J497" s="641"/>
      <c r="K497" s="641"/>
      <c r="L497" s="641"/>
      <c r="M497" s="641"/>
      <c r="N497" s="641"/>
      <c r="O497" s="641"/>
      <c r="P497" s="641"/>
      <c r="Q497" s="2"/>
      <c r="R497" s="373"/>
      <c r="S497" s="373"/>
      <c r="T497" s="373"/>
      <c r="U497" s="373"/>
      <c r="V497" s="373"/>
      <c r="W497" s="373"/>
      <c r="X497" s="374"/>
      <c r="Y497" s="373"/>
      <c r="Z497" s="374"/>
      <c r="AA497" s="373"/>
      <c r="AB497" s="374"/>
      <c r="AC497" s="373"/>
      <c r="AD497" s="374"/>
      <c r="AE497" s="375"/>
    </row>
    <row r="498" spans="1:31" s="376" customFormat="1" ht="29.25" customHeight="1" x14ac:dyDescent="0.25">
      <c r="A498" s="2"/>
      <c r="B498" s="2"/>
      <c r="C498" s="2"/>
      <c r="D498" s="2"/>
      <c r="E498" s="2"/>
      <c r="F498" s="2"/>
      <c r="G498" s="2"/>
      <c r="H498" s="2"/>
      <c r="I498" s="2"/>
      <c r="J498" s="641"/>
      <c r="K498" s="641"/>
      <c r="L498" s="641"/>
      <c r="M498" s="641"/>
      <c r="N498" s="641"/>
      <c r="O498" s="641"/>
      <c r="P498" s="641"/>
      <c r="Q498" s="2"/>
      <c r="R498" s="373"/>
      <c r="S498" s="373"/>
      <c r="T498" s="373"/>
      <c r="U498" s="373"/>
      <c r="V498" s="373"/>
      <c r="W498" s="373"/>
      <c r="X498" s="374"/>
      <c r="Y498" s="373"/>
      <c r="Z498" s="374"/>
      <c r="AA498" s="373"/>
      <c r="AB498" s="374"/>
      <c r="AC498" s="373"/>
      <c r="AD498" s="374"/>
      <c r="AE498" s="375"/>
    </row>
    <row r="499" spans="1:31" s="376" customFormat="1" ht="29.25" customHeight="1" x14ac:dyDescent="0.25">
      <c r="A499" s="2"/>
      <c r="B499" s="2"/>
      <c r="C499" s="2"/>
      <c r="D499" s="2"/>
      <c r="E499" s="2"/>
      <c r="F499" s="2"/>
      <c r="G499" s="2"/>
      <c r="H499" s="2"/>
      <c r="I499" s="2"/>
      <c r="J499" s="641"/>
      <c r="K499" s="641"/>
      <c r="L499" s="641"/>
      <c r="M499" s="641"/>
      <c r="N499" s="641"/>
      <c r="O499" s="641"/>
      <c r="P499" s="641"/>
      <c r="Q499" s="2"/>
      <c r="R499" s="373"/>
      <c r="S499" s="373"/>
      <c r="T499" s="373"/>
      <c r="U499" s="373"/>
      <c r="V499" s="373"/>
      <c r="W499" s="373"/>
      <c r="X499" s="374"/>
      <c r="Y499" s="373"/>
      <c r="Z499" s="374"/>
      <c r="AA499" s="373"/>
      <c r="AB499" s="374"/>
      <c r="AC499" s="373"/>
      <c r="AD499" s="374"/>
      <c r="AE499" s="375"/>
    </row>
    <row r="500" spans="1:31" s="376" customFormat="1" ht="29.25" customHeight="1" x14ac:dyDescent="0.25">
      <c r="A500" s="2"/>
      <c r="B500" s="2"/>
      <c r="C500" s="2"/>
      <c r="D500" s="2"/>
      <c r="E500" s="2"/>
      <c r="F500" s="2"/>
      <c r="G500" s="2"/>
      <c r="H500" s="2"/>
      <c r="I500" s="2"/>
      <c r="J500" s="641"/>
      <c r="K500" s="641"/>
      <c r="L500" s="641"/>
      <c r="M500" s="641"/>
      <c r="N500" s="641"/>
      <c r="O500" s="641"/>
      <c r="P500" s="641"/>
      <c r="Q500" s="2"/>
      <c r="R500" s="373"/>
      <c r="S500" s="373"/>
      <c r="T500" s="373"/>
      <c r="U500" s="373"/>
      <c r="V500" s="373"/>
      <c r="W500" s="373"/>
      <c r="X500" s="374"/>
      <c r="Y500" s="373"/>
      <c r="Z500" s="374"/>
      <c r="AA500" s="373"/>
      <c r="AB500" s="374"/>
      <c r="AC500" s="373"/>
      <c r="AD500" s="374"/>
      <c r="AE500" s="375"/>
    </row>
    <row r="501" spans="1:31" s="376" customFormat="1" ht="29.25" customHeight="1" x14ac:dyDescent="0.25">
      <c r="A501" s="2"/>
      <c r="B501" s="2"/>
      <c r="C501" s="2"/>
      <c r="D501" s="2"/>
      <c r="E501" s="2"/>
      <c r="F501" s="2"/>
      <c r="G501" s="2"/>
      <c r="H501" s="2"/>
      <c r="I501" s="2"/>
      <c r="J501" s="641"/>
      <c r="K501" s="641"/>
      <c r="L501" s="641"/>
      <c r="M501" s="641"/>
      <c r="N501" s="641"/>
      <c r="O501" s="641"/>
      <c r="P501" s="641"/>
      <c r="Q501" s="2"/>
      <c r="R501" s="373"/>
      <c r="S501" s="373"/>
      <c r="T501" s="373"/>
      <c r="U501" s="373"/>
      <c r="V501" s="373"/>
      <c r="W501" s="373"/>
      <c r="X501" s="374"/>
      <c r="Y501" s="373"/>
      <c r="Z501" s="374"/>
      <c r="AA501" s="373"/>
      <c r="AB501" s="374"/>
      <c r="AC501" s="373"/>
      <c r="AD501" s="374"/>
      <c r="AE501" s="375"/>
    </row>
    <row r="502" spans="1:31" s="376" customFormat="1" ht="29.25" customHeight="1" x14ac:dyDescent="0.25">
      <c r="A502" s="2"/>
      <c r="B502" s="2"/>
      <c r="C502" s="2"/>
      <c r="D502" s="2"/>
      <c r="E502" s="2"/>
      <c r="F502" s="2"/>
      <c r="G502" s="2"/>
      <c r="H502" s="2"/>
      <c r="I502" s="2"/>
      <c r="J502" s="641"/>
      <c r="K502" s="641"/>
      <c r="L502" s="641"/>
      <c r="M502" s="641"/>
      <c r="N502" s="641"/>
      <c r="O502" s="641"/>
      <c r="P502" s="641"/>
      <c r="Q502" s="2"/>
      <c r="R502" s="373"/>
      <c r="S502" s="373"/>
      <c r="T502" s="373"/>
      <c r="U502" s="373"/>
      <c r="V502" s="373"/>
      <c r="W502" s="373"/>
      <c r="X502" s="374"/>
      <c r="Y502" s="373"/>
      <c r="Z502" s="374"/>
      <c r="AA502" s="373"/>
      <c r="AB502" s="374"/>
      <c r="AC502" s="373"/>
      <c r="AD502" s="374"/>
      <c r="AE502" s="375"/>
    </row>
    <row r="503" spans="1:31" s="376" customFormat="1" ht="29.25" customHeight="1" x14ac:dyDescent="0.25">
      <c r="A503" s="2"/>
      <c r="B503" s="2"/>
      <c r="C503" s="2"/>
      <c r="D503" s="2"/>
      <c r="E503" s="2"/>
      <c r="F503" s="2"/>
      <c r="G503" s="2"/>
      <c r="H503" s="2"/>
      <c r="I503" s="2"/>
      <c r="J503" s="641"/>
      <c r="K503" s="641"/>
      <c r="L503" s="641"/>
      <c r="M503" s="641"/>
      <c r="N503" s="641"/>
      <c r="O503" s="641"/>
      <c r="P503" s="641"/>
      <c r="Q503" s="2"/>
      <c r="R503" s="373"/>
      <c r="S503" s="373"/>
      <c r="T503" s="373"/>
      <c r="U503" s="373"/>
      <c r="V503" s="373"/>
      <c r="W503" s="373"/>
      <c r="X503" s="374"/>
      <c r="Y503" s="373"/>
      <c r="Z503" s="374"/>
      <c r="AA503" s="373"/>
      <c r="AB503" s="374"/>
      <c r="AC503" s="373"/>
      <c r="AD503" s="374"/>
      <c r="AE503" s="375"/>
    </row>
    <row r="504" spans="1:31" s="376" customFormat="1" ht="29.25" customHeight="1" x14ac:dyDescent="0.25">
      <c r="A504" s="2"/>
      <c r="B504" s="2"/>
      <c r="C504" s="2"/>
      <c r="D504" s="2"/>
      <c r="E504" s="2"/>
      <c r="F504" s="2"/>
      <c r="G504" s="2"/>
      <c r="H504" s="2"/>
      <c r="I504" s="2"/>
      <c r="J504" s="641"/>
      <c r="K504" s="641"/>
      <c r="L504" s="641"/>
      <c r="M504" s="641"/>
      <c r="N504" s="641"/>
      <c r="O504" s="641"/>
      <c r="P504" s="641"/>
      <c r="Q504" s="2"/>
      <c r="R504" s="373"/>
      <c r="S504" s="373"/>
      <c r="T504" s="373"/>
      <c r="U504" s="373"/>
      <c r="V504" s="373"/>
      <c r="W504" s="373"/>
      <c r="X504" s="374"/>
      <c r="Y504" s="373"/>
      <c r="Z504" s="374"/>
      <c r="AA504" s="373"/>
      <c r="AB504" s="374"/>
      <c r="AC504" s="373"/>
      <c r="AD504" s="374"/>
      <c r="AE504" s="375"/>
    </row>
    <row r="505" spans="1:31" s="376" customFormat="1" ht="29.25" customHeight="1" x14ac:dyDescent="0.25">
      <c r="A505" s="2"/>
      <c r="B505" s="2"/>
      <c r="C505" s="2"/>
      <c r="D505" s="2"/>
      <c r="E505" s="2"/>
      <c r="F505" s="2"/>
      <c r="G505" s="2"/>
      <c r="H505" s="2"/>
      <c r="I505" s="2"/>
      <c r="J505" s="641"/>
      <c r="K505" s="641"/>
      <c r="L505" s="641"/>
      <c r="M505" s="641"/>
      <c r="N505" s="641"/>
      <c r="O505" s="641"/>
      <c r="P505" s="641"/>
      <c r="Q505" s="2"/>
      <c r="R505" s="373"/>
      <c r="S505" s="373"/>
      <c r="T505" s="373"/>
      <c r="U505" s="373"/>
      <c r="V505" s="373"/>
      <c r="W505" s="373"/>
      <c r="X505" s="374"/>
      <c r="Y505" s="373"/>
      <c r="Z505" s="374"/>
      <c r="AA505" s="373"/>
      <c r="AB505" s="374"/>
      <c r="AC505" s="373"/>
      <c r="AD505" s="374"/>
      <c r="AE505" s="375"/>
    </row>
    <row r="506" spans="1:31" s="376" customFormat="1" ht="29.25" customHeight="1" x14ac:dyDescent="0.25">
      <c r="A506" s="2"/>
      <c r="B506" s="2"/>
      <c r="C506" s="2"/>
      <c r="D506" s="2"/>
      <c r="E506" s="2"/>
      <c r="F506" s="2"/>
      <c r="G506" s="2"/>
      <c r="H506" s="2"/>
      <c r="I506" s="2"/>
      <c r="J506" s="641"/>
      <c r="K506" s="641"/>
      <c r="L506" s="641"/>
      <c r="M506" s="641"/>
      <c r="N506" s="641"/>
      <c r="O506" s="641"/>
      <c r="P506" s="641"/>
      <c r="Q506" s="2"/>
      <c r="R506" s="373"/>
      <c r="S506" s="373"/>
      <c r="T506" s="373"/>
      <c r="U506" s="373"/>
      <c r="V506" s="373"/>
      <c r="W506" s="373"/>
      <c r="X506" s="374"/>
      <c r="Y506" s="373"/>
      <c r="Z506" s="374"/>
      <c r="AA506" s="373"/>
      <c r="AB506" s="374"/>
      <c r="AC506" s="373"/>
      <c r="AD506" s="374"/>
      <c r="AE506" s="375"/>
    </row>
    <row r="507" spans="1:31" s="376" customFormat="1" ht="29.25" customHeight="1" x14ac:dyDescent="0.25">
      <c r="A507" s="2"/>
      <c r="B507" s="2"/>
      <c r="C507" s="2"/>
      <c r="D507" s="2"/>
      <c r="E507" s="2"/>
      <c r="F507" s="2"/>
      <c r="G507" s="2"/>
      <c r="H507" s="2"/>
      <c r="I507" s="2"/>
      <c r="J507" s="641"/>
      <c r="K507" s="641"/>
      <c r="L507" s="641"/>
      <c r="M507" s="641"/>
      <c r="N507" s="641"/>
      <c r="O507" s="641"/>
      <c r="P507" s="641"/>
      <c r="Q507" s="2"/>
      <c r="R507" s="373"/>
      <c r="S507" s="373"/>
      <c r="T507" s="373"/>
      <c r="U507" s="373"/>
      <c r="V507" s="373"/>
      <c r="W507" s="373"/>
      <c r="X507" s="374"/>
      <c r="Y507" s="373"/>
      <c r="Z507" s="374"/>
      <c r="AA507" s="373"/>
      <c r="AB507" s="374"/>
      <c r="AC507" s="373"/>
      <c r="AD507" s="374"/>
      <c r="AE507" s="375"/>
    </row>
    <row r="508" spans="1:31" s="376" customFormat="1" ht="29.25" customHeight="1" x14ac:dyDescent="0.25">
      <c r="A508" s="2"/>
      <c r="B508" s="2"/>
      <c r="C508" s="2"/>
      <c r="D508" s="2"/>
      <c r="E508" s="2"/>
      <c r="F508" s="2"/>
      <c r="G508" s="2"/>
      <c r="H508" s="2"/>
      <c r="I508" s="2"/>
      <c r="J508" s="641"/>
      <c r="K508" s="641"/>
      <c r="L508" s="641"/>
      <c r="M508" s="641"/>
      <c r="N508" s="641"/>
      <c r="O508" s="641"/>
      <c r="P508" s="641"/>
      <c r="Q508" s="2"/>
      <c r="R508" s="373"/>
      <c r="S508" s="373"/>
      <c r="T508" s="373"/>
      <c r="U508" s="373"/>
      <c r="V508" s="373"/>
      <c r="W508" s="373"/>
      <c r="X508" s="374"/>
      <c r="Y508" s="373"/>
      <c r="Z508" s="374"/>
      <c r="AA508" s="373"/>
      <c r="AB508" s="374"/>
      <c r="AC508" s="373"/>
      <c r="AD508" s="374"/>
      <c r="AE508" s="375"/>
    </row>
    <row r="509" spans="1:31" s="376" customFormat="1" ht="29.25" customHeight="1" x14ac:dyDescent="0.25">
      <c r="A509" s="2"/>
      <c r="B509" s="2"/>
      <c r="C509" s="2"/>
      <c r="D509" s="2"/>
      <c r="E509" s="2"/>
      <c r="F509" s="2"/>
      <c r="G509" s="2"/>
      <c r="H509" s="2"/>
      <c r="I509" s="2"/>
      <c r="J509" s="641"/>
      <c r="K509" s="641"/>
      <c r="L509" s="641"/>
      <c r="M509" s="641"/>
      <c r="N509" s="641"/>
      <c r="O509" s="641"/>
      <c r="P509" s="641"/>
      <c r="Q509" s="2"/>
      <c r="R509" s="373"/>
      <c r="S509" s="373"/>
      <c r="T509" s="373"/>
      <c r="U509" s="373"/>
      <c r="V509" s="373"/>
      <c r="W509" s="373"/>
      <c r="X509" s="374"/>
      <c r="Y509" s="373"/>
      <c r="Z509" s="374"/>
      <c r="AA509" s="373"/>
      <c r="AB509" s="374"/>
      <c r="AC509" s="373"/>
      <c r="AD509" s="374"/>
      <c r="AE509" s="375"/>
    </row>
    <row r="510" spans="1:31" s="376" customFormat="1" ht="29.25" customHeight="1" x14ac:dyDescent="0.25">
      <c r="A510" s="2"/>
      <c r="B510" s="2"/>
      <c r="C510" s="2"/>
      <c r="D510" s="2"/>
      <c r="E510" s="2"/>
      <c r="F510" s="2"/>
      <c r="G510" s="2"/>
      <c r="H510" s="2"/>
      <c r="I510" s="2"/>
      <c r="J510" s="641"/>
      <c r="K510" s="641"/>
      <c r="L510" s="641"/>
      <c r="M510" s="641"/>
      <c r="N510" s="641"/>
      <c r="O510" s="641"/>
      <c r="P510" s="641"/>
      <c r="Q510" s="2"/>
      <c r="R510" s="373"/>
      <c r="S510" s="373"/>
      <c r="T510" s="373"/>
      <c r="U510" s="373"/>
      <c r="V510" s="373"/>
      <c r="W510" s="373"/>
      <c r="X510" s="374"/>
      <c r="Y510" s="373"/>
      <c r="Z510" s="374"/>
      <c r="AA510" s="373"/>
      <c r="AB510" s="374"/>
      <c r="AC510" s="373"/>
      <c r="AD510" s="374"/>
      <c r="AE510" s="375"/>
    </row>
    <row r="511" spans="1:31" s="376" customFormat="1" ht="29.25" customHeight="1" x14ac:dyDescent="0.25">
      <c r="A511" s="2"/>
      <c r="B511" s="2"/>
      <c r="C511" s="2"/>
      <c r="D511" s="2"/>
      <c r="E511" s="2"/>
      <c r="F511" s="2"/>
      <c r="G511" s="2"/>
      <c r="H511" s="2"/>
      <c r="I511" s="2"/>
      <c r="J511" s="641"/>
      <c r="K511" s="641"/>
      <c r="L511" s="641"/>
      <c r="M511" s="641"/>
      <c r="N511" s="641"/>
      <c r="O511" s="641"/>
      <c r="P511" s="641"/>
      <c r="Q511" s="2"/>
      <c r="R511" s="373"/>
      <c r="S511" s="373"/>
      <c r="T511" s="373"/>
      <c r="U511" s="373"/>
      <c r="V511" s="373"/>
      <c r="W511" s="373"/>
      <c r="X511" s="374"/>
      <c r="Y511" s="373"/>
      <c r="Z511" s="374"/>
      <c r="AA511" s="373"/>
      <c r="AB511" s="374"/>
      <c r="AC511" s="373"/>
      <c r="AD511" s="374"/>
      <c r="AE511" s="375"/>
    </row>
    <row r="512" spans="1:31" s="376" customFormat="1" ht="29.25" customHeight="1" x14ac:dyDescent="0.25">
      <c r="A512" s="2"/>
      <c r="B512" s="2"/>
      <c r="C512" s="2"/>
      <c r="D512" s="2"/>
      <c r="E512" s="2"/>
      <c r="F512" s="2"/>
      <c r="G512" s="2"/>
      <c r="H512" s="2"/>
      <c r="I512" s="2"/>
      <c r="J512" s="641"/>
      <c r="K512" s="641"/>
      <c r="L512" s="641"/>
      <c r="M512" s="641"/>
      <c r="N512" s="641"/>
      <c r="O512" s="641"/>
      <c r="P512" s="641"/>
      <c r="Q512" s="2"/>
      <c r="R512" s="373"/>
      <c r="S512" s="373"/>
      <c r="T512" s="373"/>
      <c r="U512" s="373"/>
      <c r="V512" s="373"/>
      <c r="W512" s="373"/>
      <c r="X512" s="374"/>
      <c r="Y512" s="373"/>
      <c r="Z512" s="374"/>
      <c r="AA512" s="373"/>
      <c r="AB512" s="374"/>
      <c r="AC512" s="373"/>
      <c r="AD512" s="374"/>
      <c r="AE512" s="375"/>
    </row>
    <row r="513" spans="1:31" s="376" customFormat="1" ht="29.25" customHeight="1" x14ac:dyDescent="0.25">
      <c r="A513" s="2"/>
      <c r="B513" s="2"/>
      <c r="C513" s="2"/>
      <c r="D513" s="2"/>
      <c r="E513" s="2"/>
      <c r="F513" s="2"/>
      <c r="G513" s="2"/>
      <c r="H513" s="2"/>
      <c r="I513" s="2"/>
      <c r="J513" s="641"/>
      <c r="K513" s="641"/>
      <c r="L513" s="641"/>
      <c r="M513" s="641"/>
      <c r="N513" s="641"/>
      <c r="O513" s="641"/>
      <c r="P513" s="641"/>
      <c r="Q513" s="2"/>
      <c r="R513" s="373"/>
      <c r="S513" s="373"/>
      <c r="T513" s="373"/>
      <c r="U513" s="373"/>
      <c r="V513" s="373"/>
      <c r="W513" s="373"/>
      <c r="X513" s="374"/>
      <c r="Y513" s="373"/>
      <c r="Z513" s="374"/>
      <c r="AA513" s="373"/>
      <c r="AB513" s="374"/>
      <c r="AC513" s="373"/>
      <c r="AD513" s="374"/>
      <c r="AE513" s="375"/>
    </row>
    <row r="514" spans="1:31" s="376" customFormat="1" ht="29.25" customHeight="1" x14ac:dyDescent="0.25">
      <c r="A514" s="2"/>
      <c r="B514" s="2"/>
      <c r="C514" s="2"/>
      <c r="D514" s="2"/>
      <c r="E514" s="2"/>
      <c r="F514" s="2"/>
      <c r="G514" s="2"/>
      <c r="H514" s="2"/>
      <c r="I514" s="2"/>
      <c r="J514" s="641"/>
      <c r="K514" s="641"/>
      <c r="L514" s="641"/>
      <c r="M514" s="641"/>
      <c r="N514" s="641"/>
      <c r="O514" s="641"/>
      <c r="P514" s="641"/>
      <c r="Q514" s="2"/>
      <c r="R514" s="373"/>
      <c r="S514" s="373"/>
      <c r="T514" s="373"/>
      <c r="U514" s="373"/>
      <c r="V514" s="373"/>
      <c r="W514" s="373"/>
      <c r="X514" s="374"/>
      <c r="Y514" s="373"/>
      <c r="Z514" s="374"/>
      <c r="AA514" s="373"/>
      <c r="AB514" s="374"/>
      <c r="AC514" s="373"/>
      <c r="AD514" s="374"/>
      <c r="AE514" s="375"/>
    </row>
    <row r="515" spans="1:31" s="376" customFormat="1" ht="29.25" customHeight="1" x14ac:dyDescent="0.25">
      <c r="A515" s="2"/>
      <c r="B515" s="2"/>
      <c r="C515" s="2"/>
      <c r="D515" s="2"/>
      <c r="E515" s="2"/>
      <c r="F515" s="2"/>
      <c r="G515" s="2"/>
      <c r="H515" s="2"/>
      <c r="I515" s="2"/>
      <c r="J515" s="641"/>
      <c r="K515" s="641"/>
      <c r="L515" s="641"/>
      <c r="M515" s="641"/>
      <c r="N515" s="641"/>
      <c r="O515" s="641"/>
      <c r="P515" s="641"/>
      <c r="Q515" s="2"/>
      <c r="R515" s="373"/>
      <c r="S515" s="373"/>
      <c r="T515" s="373"/>
      <c r="U515" s="373"/>
      <c r="V515" s="373"/>
      <c r="W515" s="373"/>
      <c r="X515" s="374"/>
      <c r="Y515" s="373"/>
      <c r="Z515" s="374"/>
      <c r="AA515" s="373"/>
      <c r="AB515" s="374"/>
      <c r="AC515" s="373"/>
      <c r="AD515" s="374"/>
      <c r="AE515" s="375"/>
    </row>
    <row r="516" spans="1:31" s="376" customFormat="1" ht="29.25" customHeight="1" x14ac:dyDescent="0.25">
      <c r="A516" s="2"/>
      <c r="B516" s="2"/>
      <c r="C516" s="2"/>
      <c r="D516" s="2"/>
      <c r="E516" s="2"/>
      <c r="F516" s="2"/>
      <c r="G516" s="2"/>
      <c r="H516" s="2"/>
      <c r="I516" s="2"/>
      <c r="J516" s="641"/>
      <c r="K516" s="641"/>
      <c r="L516" s="641"/>
      <c r="M516" s="641"/>
      <c r="N516" s="641"/>
      <c r="O516" s="641"/>
      <c r="P516" s="641"/>
      <c r="Q516" s="2"/>
      <c r="R516" s="373"/>
      <c r="S516" s="373"/>
      <c r="T516" s="373"/>
      <c r="U516" s="373"/>
      <c r="V516" s="373"/>
      <c r="W516" s="373"/>
      <c r="X516" s="374"/>
      <c r="Y516" s="373"/>
      <c r="Z516" s="374"/>
      <c r="AA516" s="373"/>
      <c r="AB516" s="374"/>
      <c r="AC516" s="373"/>
      <c r="AD516" s="374"/>
      <c r="AE516" s="375"/>
    </row>
    <row r="517" spans="1:31" s="376" customFormat="1" ht="29.25" customHeight="1" x14ac:dyDescent="0.25">
      <c r="A517" s="2"/>
      <c r="B517" s="2"/>
      <c r="C517" s="2"/>
      <c r="D517" s="2"/>
      <c r="E517" s="2"/>
      <c r="F517" s="2"/>
      <c r="G517" s="2"/>
      <c r="H517" s="2"/>
      <c r="I517" s="2"/>
      <c r="J517" s="641"/>
      <c r="K517" s="641"/>
      <c r="L517" s="641"/>
      <c r="M517" s="641"/>
      <c r="N517" s="641"/>
      <c r="O517" s="641"/>
      <c r="P517" s="641"/>
      <c r="Q517" s="2"/>
      <c r="R517" s="373"/>
      <c r="S517" s="373"/>
      <c r="T517" s="373"/>
      <c r="U517" s="373"/>
      <c r="V517" s="373"/>
      <c r="W517" s="373"/>
      <c r="X517" s="374"/>
      <c r="Y517" s="373"/>
      <c r="Z517" s="374"/>
      <c r="AA517" s="373"/>
      <c r="AB517" s="374"/>
      <c r="AC517" s="373"/>
      <c r="AD517" s="374"/>
      <c r="AE517" s="375"/>
    </row>
    <row r="518" spans="1:31" s="376" customFormat="1" ht="29.25" customHeight="1" x14ac:dyDescent="0.25">
      <c r="A518" s="2"/>
      <c r="B518" s="2"/>
      <c r="C518" s="2"/>
      <c r="D518" s="2"/>
      <c r="E518" s="2"/>
      <c r="F518" s="2"/>
      <c r="G518" s="2"/>
      <c r="H518" s="2"/>
      <c r="I518" s="2"/>
      <c r="J518" s="641"/>
      <c r="K518" s="641"/>
      <c r="L518" s="641"/>
      <c r="M518" s="641"/>
      <c r="N518" s="641"/>
      <c r="O518" s="641"/>
      <c r="P518" s="641"/>
      <c r="Q518" s="2"/>
      <c r="R518" s="373"/>
      <c r="S518" s="373"/>
      <c r="T518" s="373"/>
      <c r="U518" s="373"/>
      <c r="V518" s="373"/>
      <c r="W518" s="373"/>
      <c r="X518" s="374"/>
      <c r="Y518" s="373"/>
      <c r="Z518" s="374"/>
      <c r="AA518" s="373"/>
      <c r="AB518" s="374"/>
      <c r="AC518" s="373"/>
      <c r="AD518" s="374"/>
      <c r="AE518" s="375"/>
    </row>
    <row r="519" spans="1:31" s="376" customFormat="1" ht="29.25" customHeight="1" x14ac:dyDescent="0.25">
      <c r="A519" s="2"/>
      <c r="B519" s="2"/>
      <c r="C519" s="2"/>
      <c r="D519" s="2"/>
      <c r="E519" s="2"/>
      <c r="F519" s="2"/>
      <c r="G519" s="2"/>
      <c r="H519" s="2"/>
      <c r="I519" s="2"/>
      <c r="J519" s="641"/>
      <c r="K519" s="641"/>
      <c r="L519" s="641"/>
      <c r="M519" s="641"/>
      <c r="N519" s="641"/>
      <c r="O519" s="641"/>
      <c r="P519" s="641"/>
      <c r="Q519" s="2"/>
      <c r="R519" s="373"/>
      <c r="S519" s="373"/>
      <c r="T519" s="373"/>
      <c r="U519" s="373"/>
      <c r="V519" s="373"/>
      <c r="W519" s="373"/>
      <c r="X519" s="374"/>
      <c r="Y519" s="373"/>
      <c r="Z519" s="374"/>
      <c r="AA519" s="373"/>
      <c r="AB519" s="374"/>
      <c r="AC519" s="373"/>
      <c r="AD519" s="374"/>
      <c r="AE519" s="375"/>
    </row>
    <row r="520" spans="1:31" s="376" customFormat="1" ht="29.25" customHeight="1" x14ac:dyDescent="0.25">
      <c r="A520" s="2"/>
      <c r="B520" s="2"/>
      <c r="C520" s="2"/>
      <c r="D520" s="2"/>
      <c r="E520" s="2"/>
      <c r="F520" s="2"/>
      <c r="G520" s="2"/>
      <c r="H520" s="2"/>
      <c r="I520" s="2"/>
      <c r="J520" s="641"/>
      <c r="K520" s="641"/>
      <c r="L520" s="641"/>
      <c r="M520" s="641"/>
      <c r="N520" s="641"/>
      <c r="O520" s="641"/>
      <c r="P520" s="641"/>
      <c r="Q520" s="2"/>
      <c r="R520" s="373"/>
      <c r="S520" s="373"/>
      <c r="T520" s="373"/>
      <c r="U520" s="373"/>
      <c r="V520" s="373"/>
      <c r="W520" s="373"/>
      <c r="X520" s="374"/>
      <c r="Y520" s="373"/>
      <c r="Z520" s="374"/>
      <c r="AA520" s="373"/>
      <c r="AB520" s="374"/>
      <c r="AC520" s="373"/>
      <c r="AD520" s="374"/>
      <c r="AE520" s="375"/>
    </row>
    <row r="521" spans="1:31" s="376" customFormat="1" ht="29.25" customHeight="1" x14ac:dyDescent="0.25">
      <c r="A521" s="2"/>
      <c r="B521" s="2"/>
      <c r="C521" s="2"/>
      <c r="D521" s="2"/>
      <c r="E521" s="2"/>
      <c r="F521" s="2"/>
      <c r="G521" s="2"/>
      <c r="H521" s="2"/>
      <c r="I521" s="2"/>
      <c r="J521" s="641"/>
      <c r="K521" s="641"/>
      <c r="L521" s="641"/>
      <c r="M521" s="641"/>
      <c r="N521" s="641"/>
      <c r="O521" s="641"/>
      <c r="P521" s="641"/>
      <c r="Q521" s="2"/>
      <c r="R521" s="373"/>
      <c r="S521" s="373"/>
      <c r="T521" s="373"/>
      <c r="U521" s="373"/>
      <c r="V521" s="373"/>
      <c r="W521" s="373"/>
      <c r="X521" s="374"/>
      <c r="Y521" s="373"/>
      <c r="Z521" s="374"/>
      <c r="AA521" s="373"/>
      <c r="AB521" s="374"/>
      <c r="AC521" s="373"/>
      <c r="AD521" s="374"/>
      <c r="AE521" s="375"/>
    </row>
    <row r="522" spans="1:31" s="376" customFormat="1" ht="29.25" customHeight="1" x14ac:dyDescent="0.25">
      <c r="A522" s="2"/>
      <c r="B522" s="2"/>
      <c r="C522" s="2"/>
      <c r="D522" s="2"/>
      <c r="E522" s="2"/>
      <c r="F522" s="2"/>
      <c r="G522" s="2"/>
      <c r="H522" s="2"/>
      <c r="I522" s="2"/>
      <c r="J522" s="641"/>
      <c r="K522" s="641"/>
      <c r="L522" s="641"/>
      <c r="M522" s="641"/>
      <c r="N522" s="641"/>
      <c r="O522" s="641"/>
      <c r="P522" s="641"/>
      <c r="Q522" s="2"/>
      <c r="R522" s="373"/>
      <c r="S522" s="373"/>
      <c r="T522" s="373"/>
      <c r="U522" s="373"/>
      <c r="V522" s="373"/>
      <c r="W522" s="373"/>
      <c r="X522" s="374"/>
      <c r="Y522" s="373"/>
      <c r="Z522" s="374"/>
      <c r="AA522" s="373"/>
      <c r="AB522" s="374"/>
      <c r="AC522" s="373"/>
      <c r="AD522" s="374"/>
      <c r="AE522" s="375"/>
    </row>
    <row r="523" spans="1:31" s="376" customFormat="1" ht="29.25" customHeight="1" x14ac:dyDescent="0.25">
      <c r="A523" s="2"/>
      <c r="B523" s="2"/>
      <c r="C523" s="2"/>
      <c r="D523" s="2"/>
      <c r="E523" s="2"/>
      <c r="F523" s="2"/>
      <c r="G523" s="2"/>
      <c r="H523" s="2"/>
      <c r="I523" s="2"/>
      <c r="J523" s="641"/>
      <c r="K523" s="641"/>
      <c r="L523" s="641"/>
      <c r="M523" s="641"/>
      <c r="N523" s="641"/>
      <c r="O523" s="641"/>
      <c r="P523" s="641"/>
      <c r="Q523" s="2"/>
      <c r="R523" s="373"/>
      <c r="S523" s="373"/>
      <c r="T523" s="373"/>
      <c r="U523" s="373"/>
      <c r="V523" s="373"/>
      <c r="W523" s="373"/>
      <c r="X523" s="374"/>
      <c r="Y523" s="373"/>
      <c r="Z523" s="374"/>
      <c r="AA523" s="373"/>
      <c r="AB523" s="374"/>
      <c r="AC523" s="373"/>
      <c r="AD523" s="374"/>
      <c r="AE523" s="375"/>
    </row>
    <row r="524" spans="1:31" s="376" customFormat="1" ht="29.25" customHeight="1" x14ac:dyDescent="0.25">
      <c r="A524" s="2"/>
      <c r="B524" s="2"/>
      <c r="C524" s="2"/>
      <c r="D524" s="2"/>
      <c r="E524" s="2"/>
      <c r="F524" s="2"/>
      <c r="G524" s="2"/>
      <c r="H524" s="2"/>
      <c r="I524" s="2"/>
      <c r="J524" s="641"/>
      <c r="K524" s="641"/>
      <c r="L524" s="641"/>
      <c r="M524" s="641"/>
      <c r="N524" s="641"/>
      <c r="O524" s="641"/>
      <c r="P524" s="641"/>
      <c r="Q524" s="2"/>
      <c r="R524" s="373"/>
      <c r="S524" s="373"/>
      <c r="T524" s="373"/>
      <c r="U524" s="373"/>
      <c r="V524" s="373"/>
      <c r="W524" s="373"/>
      <c r="X524" s="374"/>
      <c r="Y524" s="373"/>
      <c r="Z524" s="374"/>
      <c r="AA524" s="373"/>
      <c r="AB524" s="374"/>
      <c r="AC524" s="373"/>
      <c r="AD524" s="374"/>
      <c r="AE524" s="375"/>
    </row>
    <row r="525" spans="1:31" s="376" customFormat="1" ht="29.25" customHeight="1" x14ac:dyDescent="0.25">
      <c r="A525" s="2"/>
      <c r="B525" s="2"/>
      <c r="C525" s="2"/>
      <c r="D525" s="2"/>
      <c r="E525" s="2"/>
      <c r="F525" s="2"/>
      <c r="G525" s="2"/>
      <c r="H525" s="2"/>
      <c r="I525" s="2"/>
      <c r="J525" s="641"/>
      <c r="K525" s="641"/>
      <c r="L525" s="641"/>
      <c r="M525" s="641"/>
      <c r="N525" s="641"/>
      <c r="O525" s="641"/>
      <c r="P525" s="641"/>
      <c r="Q525" s="2"/>
      <c r="R525" s="373"/>
      <c r="S525" s="373"/>
      <c r="T525" s="373"/>
      <c r="U525" s="373"/>
      <c r="V525" s="373"/>
      <c r="W525" s="373"/>
      <c r="X525" s="374"/>
      <c r="Y525" s="373"/>
      <c r="Z525" s="374"/>
      <c r="AA525" s="373"/>
      <c r="AB525" s="374"/>
      <c r="AC525" s="373"/>
      <c r="AD525" s="374"/>
      <c r="AE525" s="375"/>
    </row>
    <row r="526" spans="1:31" s="376" customFormat="1" ht="29.25" customHeight="1" x14ac:dyDescent="0.25">
      <c r="A526" s="2"/>
      <c r="B526" s="2"/>
      <c r="C526" s="2"/>
      <c r="D526" s="2"/>
      <c r="E526" s="2"/>
      <c r="F526" s="2"/>
      <c r="G526" s="2"/>
      <c r="H526" s="2"/>
      <c r="I526" s="2"/>
      <c r="J526" s="641"/>
      <c r="K526" s="641"/>
      <c r="L526" s="641"/>
      <c r="M526" s="641"/>
      <c r="N526" s="641"/>
      <c r="O526" s="641"/>
      <c r="P526" s="641"/>
      <c r="Q526" s="2"/>
      <c r="R526" s="373"/>
      <c r="S526" s="373"/>
      <c r="T526" s="373"/>
      <c r="U526" s="373"/>
      <c r="V526" s="373"/>
      <c r="W526" s="373"/>
      <c r="X526" s="374"/>
      <c r="Y526" s="373"/>
      <c r="Z526" s="374"/>
      <c r="AA526" s="373"/>
      <c r="AB526" s="374"/>
      <c r="AC526" s="373"/>
      <c r="AD526" s="374"/>
      <c r="AE526" s="375"/>
    </row>
    <row r="527" spans="1:31" s="376" customFormat="1" ht="29.25" customHeight="1" x14ac:dyDescent="0.25">
      <c r="A527" s="2"/>
      <c r="B527" s="2"/>
      <c r="C527" s="2"/>
      <c r="D527" s="2"/>
      <c r="E527" s="2"/>
      <c r="F527" s="2"/>
      <c r="G527" s="2"/>
      <c r="H527" s="2"/>
      <c r="I527" s="2"/>
      <c r="J527" s="641"/>
      <c r="K527" s="641"/>
      <c r="L527" s="641"/>
      <c r="M527" s="641"/>
      <c r="N527" s="641"/>
      <c r="O527" s="641"/>
      <c r="P527" s="641"/>
      <c r="Q527" s="2"/>
      <c r="R527" s="373"/>
      <c r="S527" s="373"/>
      <c r="T527" s="373"/>
      <c r="U527" s="373"/>
      <c r="V527" s="373"/>
      <c r="W527" s="373"/>
      <c r="X527" s="374"/>
      <c r="Y527" s="373"/>
      <c r="Z527" s="374"/>
      <c r="AA527" s="373"/>
      <c r="AB527" s="374"/>
      <c r="AC527" s="373"/>
      <c r="AD527" s="374"/>
      <c r="AE527" s="375"/>
    </row>
    <row r="528" spans="1:31" s="376" customFormat="1" ht="29.25" customHeight="1" x14ac:dyDescent="0.25">
      <c r="A528" s="2"/>
      <c r="B528" s="2"/>
      <c r="C528" s="2"/>
      <c r="D528" s="2"/>
      <c r="E528" s="2"/>
      <c r="F528" s="2"/>
      <c r="G528" s="2"/>
      <c r="H528" s="2"/>
      <c r="I528" s="2"/>
      <c r="J528" s="641"/>
      <c r="K528" s="641"/>
      <c r="L528" s="641"/>
      <c r="M528" s="641"/>
      <c r="N528" s="641"/>
      <c r="O528" s="641"/>
      <c r="P528" s="641"/>
      <c r="Q528" s="2"/>
      <c r="R528" s="373"/>
      <c r="S528" s="373"/>
      <c r="T528" s="373"/>
      <c r="U528" s="373"/>
      <c r="V528" s="373"/>
      <c r="W528" s="373"/>
      <c r="X528" s="374"/>
      <c r="Y528" s="373"/>
      <c r="Z528" s="374"/>
      <c r="AA528" s="373"/>
      <c r="AB528" s="374"/>
      <c r="AC528" s="373"/>
      <c r="AD528" s="374"/>
      <c r="AE528" s="375"/>
    </row>
    <row r="529" spans="1:31" s="376" customFormat="1" ht="29.25" customHeight="1" x14ac:dyDescent="0.25">
      <c r="A529" s="2"/>
      <c r="B529" s="2"/>
      <c r="C529" s="2"/>
      <c r="D529" s="2"/>
      <c r="E529" s="2"/>
      <c r="F529" s="2"/>
      <c r="G529" s="2"/>
      <c r="H529" s="2"/>
      <c r="I529" s="2"/>
      <c r="J529" s="641"/>
      <c r="K529" s="641"/>
      <c r="L529" s="641"/>
      <c r="M529" s="641"/>
      <c r="N529" s="641"/>
      <c r="O529" s="641"/>
      <c r="P529" s="641"/>
      <c r="Q529" s="2"/>
      <c r="R529" s="373"/>
      <c r="S529" s="373"/>
      <c r="T529" s="373"/>
      <c r="U529" s="373"/>
      <c r="V529" s="373"/>
      <c r="W529" s="373"/>
      <c r="X529" s="374"/>
      <c r="Y529" s="373"/>
      <c r="Z529" s="374"/>
      <c r="AA529" s="373"/>
      <c r="AB529" s="374"/>
      <c r="AC529" s="373"/>
      <c r="AD529" s="374"/>
      <c r="AE529" s="375"/>
    </row>
    <row r="530" spans="1:31" s="376" customFormat="1" ht="29.25" customHeight="1" x14ac:dyDescent="0.25">
      <c r="A530" s="2"/>
      <c r="B530" s="2"/>
      <c r="C530" s="2"/>
      <c r="D530" s="2"/>
      <c r="E530" s="2"/>
      <c r="F530" s="2"/>
      <c r="G530" s="2"/>
      <c r="H530" s="2"/>
      <c r="I530" s="2"/>
      <c r="J530" s="641"/>
      <c r="K530" s="641"/>
      <c r="L530" s="641"/>
      <c r="M530" s="641"/>
      <c r="N530" s="641"/>
      <c r="O530" s="641"/>
      <c r="P530" s="641"/>
      <c r="Q530" s="2"/>
      <c r="R530" s="373"/>
      <c r="S530" s="373"/>
      <c r="T530" s="373"/>
      <c r="U530" s="373"/>
      <c r="V530" s="373"/>
      <c r="W530" s="373"/>
      <c r="X530" s="374"/>
      <c r="Y530" s="373"/>
      <c r="Z530" s="374"/>
      <c r="AA530" s="373"/>
      <c r="AB530" s="374"/>
      <c r="AC530" s="373"/>
      <c r="AD530" s="374"/>
      <c r="AE530" s="375"/>
    </row>
    <row r="531" spans="1:31" s="376" customFormat="1" ht="29.25" customHeight="1" x14ac:dyDescent="0.25">
      <c r="A531" s="2"/>
      <c r="B531" s="2"/>
      <c r="C531" s="2"/>
      <c r="D531" s="2"/>
      <c r="E531" s="2"/>
      <c r="F531" s="2"/>
      <c r="G531" s="2"/>
      <c r="H531" s="2"/>
      <c r="I531" s="2"/>
      <c r="J531" s="641"/>
      <c r="K531" s="641"/>
      <c r="L531" s="641"/>
      <c r="M531" s="641"/>
      <c r="N531" s="641"/>
      <c r="O531" s="641"/>
      <c r="P531" s="641"/>
      <c r="Q531" s="2"/>
      <c r="R531" s="373"/>
      <c r="S531" s="373"/>
      <c r="T531" s="373"/>
      <c r="U531" s="373"/>
      <c r="V531" s="373"/>
      <c r="W531" s="373"/>
      <c r="X531" s="374"/>
      <c r="Y531" s="373"/>
      <c r="Z531" s="374"/>
      <c r="AA531" s="373"/>
      <c r="AB531" s="374"/>
      <c r="AC531" s="373"/>
      <c r="AD531" s="374"/>
      <c r="AE531" s="375"/>
    </row>
    <row r="532" spans="1:31" s="376" customFormat="1" ht="29.25" customHeight="1" x14ac:dyDescent="0.25">
      <c r="A532" s="2"/>
      <c r="B532" s="2"/>
      <c r="C532" s="2"/>
      <c r="D532" s="2"/>
      <c r="E532" s="2"/>
      <c r="F532" s="2"/>
      <c r="G532" s="2"/>
      <c r="H532" s="2"/>
      <c r="I532" s="2"/>
      <c r="J532" s="641"/>
      <c r="K532" s="641"/>
      <c r="L532" s="641"/>
      <c r="M532" s="641"/>
      <c r="N532" s="641"/>
      <c r="O532" s="641"/>
      <c r="P532" s="641"/>
      <c r="Q532" s="2"/>
      <c r="R532" s="373"/>
      <c r="S532" s="373"/>
      <c r="T532" s="373"/>
      <c r="U532" s="373"/>
      <c r="V532" s="373"/>
      <c r="W532" s="373"/>
      <c r="X532" s="374"/>
      <c r="Y532" s="373"/>
      <c r="Z532" s="374"/>
      <c r="AA532" s="373"/>
      <c r="AB532" s="374"/>
      <c r="AC532" s="373"/>
      <c r="AD532" s="374"/>
      <c r="AE532" s="375"/>
    </row>
    <row r="533" spans="1:31" s="376" customFormat="1" ht="29.25" customHeight="1" x14ac:dyDescent="0.25">
      <c r="A533" s="2"/>
      <c r="B533" s="2"/>
      <c r="C533" s="2"/>
      <c r="D533" s="2"/>
      <c r="E533" s="2"/>
      <c r="F533" s="2"/>
      <c r="G533" s="2"/>
      <c r="H533" s="2"/>
      <c r="I533" s="2"/>
      <c r="J533" s="641"/>
      <c r="K533" s="641"/>
      <c r="L533" s="641"/>
      <c r="M533" s="641"/>
      <c r="N533" s="641"/>
      <c r="O533" s="641"/>
      <c r="P533" s="641"/>
      <c r="Q533" s="2"/>
      <c r="R533" s="373"/>
      <c r="S533" s="373"/>
      <c r="T533" s="373"/>
      <c r="U533" s="373"/>
      <c r="V533" s="373"/>
      <c r="W533" s="373"/>
      <c r="X533" s="374"/>
      <c r="Y533" s="373"/>
      <c r="Z533" s="374"/>
      <c r="AA533" s="373"/>
      <c r="AB533" s="374"/>
      <c r="AC533" s="373"/>
      <c r="AD533" s="374"/>
      <c r="AE533" s="375"/>
    </row>
    <row r="534" spans="1:31" s="376" customFormat="1" ht="29.25" customHeight="1" x14ac:dyDescent="0.25">
      <c r="A534" s="2"/>
      <c r="B534" s="2"/>
      <c r="C534" s="2"/>
      <c r="D534" s="2"/>
      <c r="E534" s="2"/>
      <c r="F534" s="2"/>
      <c r="G534" s="2"/>
      <c r="H534" s="2"/>
      <c r="I534" s="2"/>
      <c r="J534" s="641"/>
      <c r="K534" s="641"/>
      <c r="L534" s="641"/>
      <c r="M534" s="641"/>
      <c r="N534" s="641"/>
      <c r="O534" s="641"/>
      <c r="P534" s="641"/>
      <c r="Q534" s="2"/>
      <c r="R534" s="373"/>
      <c r="S534" s="373"/>
      <c r="T534" s="373"/>
      <c r="U534" s="373"/>
      <c r="V534" s="373"/>
      <c r="W534" s="373"/>
      <c r="X534" s="374"/>
      <c r="Y534" s="373"/>
      <c r="Z534" s="374"/>
      <c r="AA534" s="373"/>
      <c r="AB534" s="374"/>
      <c r="AC534" s="373"/>
      <c r="AD534" s="374"/>
      <c r="AE534" s="375"/>
    </row>
    <row r="535" spans="1:31" s="376" customFormat="1" ht="29.25" customHeight="1" x14ac:dyDescent="0.25">
      <c r="A535" s="2"/>
      <c r="B535" s="2"/>
      <c r="C535" s="2"/>
      <c r="D535" s="2"/>
      <c r="E535" s="2"/>
      <c r="F535" s="2"/>
      <c r="G535" s="2"/>
      <c r="H535" s="2"/>
      <c r="I535" s="2"/>
      <c r="J535" s="641"/>
      <c r="K535" s="641"/>
      <c r="L535" s="641"/>
      <c r="M535" s="641"/>
      <c r="N535" s="641"/>
      <c r="O535" s="641"/>
      <c r="P535" s="641"/>
      <c r="Q535" s="2"/>
      <c r="R535" s="373"/>
      <c r="S535" s="373"/>
      <c r="T535" s="373"/>
      <c r="U535" s="373"/>
      <c r="V535" s="373"/>
      <c r="W535" s="373"/>
      <c r="X535" s="374"/>
      <c r="Y535" s="373"/>
      <c r="Z535" s="374"/>
      <c r="AA535" s="373"/>
      <c r="AB535" s="374"/>
      <c r="AC535" s="373"/>
      <c r="AD535" s="374"/>
      <c r="AE535" s="375"/>
    </row>
    <row r="536" spans="1:31" s="376" customFormat="1" ht="29.25" customHeight="1" x14ac:dyDescent="0.25">
      <c r="A536" s="2"/>
      <c r="B536" s="2"/>
      <c r="C536" s="2"/>
      <c r="D536" s="2"/>
      <c r="E536" s="2"/>
      <c r="F536" s="2"/>
      <c r="G536" s="2"/>
      <c r="H536" s="2"/>
      <c r="I536" s="2"/>
      <c r="J536" s="641"/>
      <c r="K536" s="641"/>
      <c r="L536" s="641"/>
      <c r="M536" s="641"/>
      <c r="N536" s="641"/>
      <c r="O536" s="641"/>
      <c r="P536" s="641"/>
      <c r="Q536" s="2"/>
      <c r="R536" s="373"/>
      <c r="S536" s="373"/>
      <c r="T536" s="373"/>
      <c r="U536" s="373"/>
      <c r="V536" s="373"/>
      <c r="W536" s="373"/>
      <c r="X536" s="374"/>
      <c r="Y536" s="373"/>
      <c r="Z536" s="374"/>
      <c r="AA536" s="373"/>
      <c r="AB536" s="374"/>
      <c r="AC536" s="373"/>
      <c r="AD536" s="374"/>
      <c r="AE536" s="375"/>
    </row>
    <row r="537" spans="1:31" s="376" customFormat="1" ht="29.25" customHeight="1" x14ac:dyDescent="0.25">
      <c r="A537" s="2"/>
      <c r="B537" s="2"/>
      <c r="C537" s="2"/>
      <c r="D537" s="2"/>
      <c r="E537" s="2"/>
      <c r="F537" s="2"/>
      <c r="G537" s="2"/>
      <c r="H537" s="2"/>
      <c r="I537" s="2"/>
      <c r="J537" s="641"/>
      <c r="K537" s="641"/>
      <c r="L537" s="641"/>
      <c r="M537" s="641"/>
      <c r="N537" s="641"/>
      <c r="O537" s="641"/>
      <c r="P537" s="641"/>
      <c r="Q537" s="2"/>
      <c r="R537" s="373"/>
      <c r="S537" s="373"/>
      <c r="T537" s="373"/>
      <c r="U537" s="373"/>
      <c r="V537" s="373"/>
      <c r="W537" s="373"/>
      <c r="X537" s="374"/>
      <c r="Y537" s="373"/>
      <c r="Z537" s="374"/>
      <c r="AA537" s="373"/>
      <c r="AB537" s="374"/>
      <c r="AC537" s="373"/>
      <c r="AD537" s="374"/>
      <c r="AE537" s="375"/>
    </row>
    <row r="538" spans="1:31" s="376" customFormat="1" ht="29.25" customHeight="1" x14ac:dyDescent="0.25">
      <c r="A538" s="2"/>
      <c r="B538" s="2"/>
      <c r="C538" s="2"/>
      <c r="D538" s="2"/>
      <c r="E538" s="2"/>
      <c r="F538" s="2"/>
      <c r="G538" s="2"/>
      <c r="H538" s="2"/>
      <c r="I538" s="2"/>
      <c r="J538" s="641"/>
      <c r="K538" s="641"/>
      <c r="L538" s="641"/>
      <c r="M538" s="641"/>
      <c r="N538" s="641"/>
      <c r="O538" s="641"/>
      <c r="P538" s="641"/>
      <c r="Q538" s="2"/>
      <c r="R538" s="373"/>
      <c r="S538" s="373"/>
      <c r="T538" s="373"/>
      <c r="U538" s="373"/>
      <c r="V538" s="373"/>
      <c r="W538" s="373"/>
      <c r="X538" s="374"/>
      <c r="Y538" s="373"/>
      <c r="Z538" s="374"/>
      <c r="AA538" s="373"/>
      <c r="AB538" s="374"/>
      <c r="AC538" s="373"/>
      <c r="AD538" s="374"/>
      <c r="AE538" s="375"/>
    </row>
    <row r="539" spans="1:31" s="376" customFormat="1" ht="29.25" customHeight="1" x14ac:dyDescent="0.25">
      <c r="A539" s="2"/>
      <c r="B539" s="2"/>
      <c r="C539" s="2"/>
      <c r="D539" s="2"/>
      <c r="E539" s="2"/>
      <c r="F539" s="2"/>
      <c r="G539" s="2"/>
      <c r="H539" s="2"/>
      <c r="I539" s="2"/>
      <c r="J539" s="641"/>
      <c r="K539" s="641"/>
      <c r="L539" s="641"/>
      <c r="M539" s="641"/>
      <c r="N539" s="641"/>
      <c r="O539" s="641"/>
      <c r="P539" s="641"/>
      <c r="Q539" s="2"/>
      <c r="R539" s="373"/>
      <c r="S539" s="373"/>
      <c r="T539" s="373"/>
      <c r="U539" s="373"/>
      <c r="V539" s="373"/>
      <c r="W539" s="373"/>
      <c r="X539" s="374"/>
      <c r="Y539" s="373"/>
      <c r="Z539" s="374"/>
      <c r="AA539" s="373"/>
      <c r="AB539" s="374"/>
      <c r="AC539" s="373"/>
      <c r="AD539" s="374"/>
      <c r="AE539" s="375"/>
    </row>
    <row r="540" spans="1:31" s="376" customFormat="1" ht="29.25" customHeight="1" x14ac:dyDescent="0.25">
      <c r="A540" s="2"/>
      <c r="B540" s="2"/>
      <c r="C540" s="2"/>
      <c r="D540" s="2"/>
      <c r="E540" s="2"/>
      <c r="F540" s="2"/>
      <c r="G540" s="2"/>
      <c r="H540" s="2"/>
      <c r="I540" s="2"/>
      <c r="J540" s="641"/>
      <c r="K540" s="641"/>
      <c r="L540" s="641"/>
      <c r="M540" s="641"/>
      <c r="N540" s="641"/>
      <c r="O540" s="641"/>
      <c r="P540" s="641"/>
      <c r="Q540" s="2"/>
      <c r="R540" s="373"/>
      <c r="S540" s="373"/>
      <c r="T540" s="373"/>
      <c r="U540" s="373"/>
      <c r="V540" s="373"/>
      <c r="W540" s="373"/>
      <c r="X540" s="374"/>
      <c r="Y540" s="373"/>
      <c r="Z540" s="374"/>
      <c r="AA540" s="373"/>
      <c r="AB540" s="374"/>
      <c r="AC540" s="373"/>
      <c r="AD540" s="374"/>
      <c r="AE540" s="375"/>
    </row>
    <row r="541" spans="1:31" s="376" customFormat="1" ht="29.25" customHeight="1" x14ac:dyDescent="0.25">
      <c r="A541" s="2"/>
      <c r="B541" s="2"/>
      <c r="C541" s="2"/>
      <c r="D541" s="2"/>
      <c r="E541" s="2"/>
      <c r="F541" s="2"/>
      <c r="G541" s="2"/>
      <c r="H541" s="2"/>
      <c r="I541" s="2"/>
      <c r="J541" s="641"/>
      <c r="K541" s="641"/>
      <c r="L541" s="641"/>
      <c r="M541" s="641"/>
      <c r="N541" s="641"/>
      <c r="O541" s="641"/>
      <c r="P541" s="641"/>
      <c r="Q541" s="2"/>
      <c r="R541" s="373"/>
      <c r="S541" s="373"/>
      <c r="T541" s="373"/>
      <c r="U541" s="373"/>
      <c r="V541" s="373"/>
      <c r="W541" s="373"/>
      <c r="X541" s="374"/>
      <c r="Y541" s="373"/>
      <c r="Z541" s="374"/>
      <c r="AA541" s="373"/>
      <c r="AB541" s="374"/>
      <c r="AC541" s="373"/>
      <c r="AD541" s="374"/>
      <c r="AE541" s="375"/>
    </row>
    <row r="542" spans="1:31" s="376" customFormat="1" ht="29.25" customHeight="1" x14ac:dyDescent="0.25">
      <c r="A542" s="2"/>
      <c r="B542" s="2"/>
      <c r="C542" s="2"/>
      <c r="D542" s="2"/>
      <c r="E542" s="2"/>
      <c r="F542" s="2"/>
      <c r="G542" s="2"/>
      <c r="H542" s="2"/>
      <c r="I542" s="2"/>
      <c r="J542" s="641"/>
      <c r="K542" s="641"/>
      <c r="L542" s="641"/>
      <c r="M542" s="641"/>
      <c r="N542" s="641"/>
      <c r="O542" s="641"/>
      <c r="P542" s="641"/>
      <c r="Q542" s="2"/>
      <c r="R542" s="373"/>
      <c r="S542" s="373"/>
      <c r="T542" s="373"/>
      <c r="U542" s="373"/>
      <c r="V542" s="373"/>
      <c r="W542" s="373"/>
      <c r="X542" s="374"/>
      <c r="Y542" s="373"/>
      <c r="Z542" s="374"/>
      <c r="AA542" s="373"/>
      <c r="AB542" s="374"/>
      <c r="AC542" s="373"/>
      <c r="AD542" s="374"/>
      <c r="AE542" s="375"/>
    </row>
    <row r="543" spans="1:31" s="376" customFormat="1" ht="29.25" customHeight="1" x14ac:dyDescent="0.25">
      <c r="A543" s="2"/>
      <c r="B543" s="2"/>
      <c r="C543" s="2"/>
      <c r="D543" s="2"/>
      <c r="E543" s="2"/>
      <c r="F543" s="2"/>
      <c r="G543" s="2"/>
      <c r="H543" s="2"/>
      <c r="I543" s="2"/>
      <c r="J543" s="641"/>
      <c r="K543" s="641"/>
      <c r="L543" s="641"/>
      <c r="M543" s="641"/>
      <c r="N543" s="641"/>
      <c r="O543" s="641"/>
      <c r="P543" s="641"/>
      <c r="Q543" s="2"/>
      <c r="R543" s="373"/>
      <c r="S543" s="373"/>
      <c r="T543" s="373"/>
      <c r="U543" s="373"/>
      <c r="V543" s="373"/>
      <c r="W543" s="373"/>
      <c r="X543" s="374"/>
      <c r="Y543" s="373"/>
      <c r="Z543" s="374"/>
      <c r="AA543" s="373"/>
      <c r="AB543" s="374"/>
      <c r="AC543" s="373"/>
      <c r="AD543" s="374"/>
      <c r="AE543" s="375"/>
    </row>
    <row r="544" spans="1:31" s="376" customFormat="1" ht="29.25" customHeight="1" x14ac:dyDescent="0.25">
      <c r="A544" s="2"/>
      <c r="B544" s="2"/>
      <c r="C544" s="2"/>
      <c r="D544" s="2"/>
      <c r="E544" s="2"/>
      <c r="F544" s="2"/>
      <c r="G544" s="2"/>
      <c r="H544" s="2"/>
      <c r="I544" s="2"/>
      <c r="J544" s="641"/>
      <c r="K544" s="641"/>
      <c r="L544" s="641"/>
      <c r="M544" s="641"/>
      <c r="N544" s="641"/>
      <c r="O544" s="641"/>
      <c r="P544" s="641"/>
      <c r="Q544" s="2"/>
      <c r="R544" s="373"/>
      <c r="S544" s="373"/>
      <c r="T544" s="373"/>
      <c r="U544" s="373"/>
      <c r="V544" s="373"/>
      <c r="W544" s="373"/>
      <c r="X544" s="374"/>
      <c r="Y544" s="373"/>
      <c r="Z544" s="374"/>
      <c r="AA544" s="373"/>
      <c r="AB544" s="374"/>
      <c r="AC544" s="373"/>
      <c r="AD544" s="374"/>
      <c r="AE544" s="375"/>
    </row>
    <row r="545" spans="1:31" s="376" customFormat="1" ht="29.25" customHeight="1" x14ac:dyDescent="0.25">
      <c r="A545" s="2"/>
      <c r="B545" s="2"/>
      <c r="C545" s="2"/>
      <c r="D545" s="2"/>
      <c r="E545" s="2"/>
      <c r="F545" s="2"/>
      <c r="G545" s="2"/>
      <c r="H545" s="2"/>
      <c r="I545" s="2"/>
      <c r="J545" s="641"/>
      <c r="K545" s="641"/>
      <c r="L545" s="641"/>
      <c r="M545" s="641"/>
      <c r="N545" s="641"/>
      <c r="O545" s="641"/>
      <c r="P545" s="641"/>
      <c r="Q545" s="2"/>
      <c r="R545" s="373"/>
      <c r="S545" s="373"/>
      <c r="T545" s="373"/>
      <c r="U545" s="373"/>
      <c r="V545" s="373"/>
      <c r="W545" s="373"/>
      <c r="X545" s="374"/>
      <c r="Y545" s="373"/>
      <c r="Z545" s="374"/>
      <c r="AA545" s="373"/>
      <c r="AB545" s="374"/>
      <c r="AC545" s="373"/>
      <c r="AD545" s="374"/>
      <c r="AE545" s="375"/>
    </row>
    <row r="546" spans="1:31" s="376" customFormat="1" ht="29.25" customHeight="1" x14ac:dyDescent="0.25">
      <c r="A546" s="2"/>
      <c r="B546" s="2"/>
      <c r="C546" s="2"/>
      <c r="D546" s="2"/>
      <c r="E546" s="2"/>
      <c r="F546" s="2"/>
      <c r="G546" s="2"/>
      <c r="H546" s="2"/>
      <c r="I546" s="2"/>
      <c r="J546" s="641"/>
      <c r="K546" s="641"/>
      <c r="L546" s="641"/>
      <c r="M546" s="641"/>
      <c r="N546" s="641"/>
      <c r="O546" s="641"/>
      <c r="P546" s="641"/>
      <c r="Q546" s="2"/>
      <c r="R546" s="373"/>
      <c r="S546" s="373"/>
      <c r="T546" s="373"/>
      <c r="U546" s="373"/>
      <c r="V546" s="373"/>
      <c r="W546" s="373"/>
      <c r="X546" s="374"/>
      <c r="Y546" s="373"/>
      <c r="Z546" s="374"/>
      <c r="AA546" s="373"/>
      <c r="AB546" s="374"/>
      <c r="AC546" s="373"/>
      <c r="AD546" s="374"/>
      <c r="AE546" s="375"/>
    </row>
    <row r="547" spans="1:31" s="376" customFormat="1" ht="29.25" customHeight="1" x14ac:dyDescent="0.25">
      <c r="A547" s="2"/>
      <c r="B547" s="2"/>
      <c r="C547" s="2"/>
      <c r="D547" s="2"/>
      <c r="E547" s="2"/>
      <c r="F547" s="2"/>
      <c r="G547" s="2"/>
      <c r="H547" s="2"/>
      <c r="I547" s="2"/>
      <c r="J547" s="641"/>
      <c r="K547" s="641"/>
      <c r="L547" s="641"/>
      <c r="M547" s="641"/>
      <c r="N547" s="641"/>
      <c r="O547" s="641"/>
      <c r="P547" s="641"/>
      <c r="Q547" s="2"/>
      <c r="R547" s="373"/>
      <c r="S547" s="373"/>
      <c r="T547" s="373"/>
      <c r="U547" s="373"/>
      <c r="V547" s="373"/>
      <c r="W547" s="373"/>
      <c r="X547" s="374"/>
      <c r="Y547" s="373"/>
      <c r="Z547" s="374"/>
      <c r="AA547" s="373"/>
      <c r="AB547" s="374"/>
      <c r="AC547" s="373"/>
      <c r="AD547" s="374"/>
      <c r="AE547" s="375"/>
    </row>
    <row r="548" spans="1:31" s="376" customFormat="1" ht="29.25" customHeight="1" x14ac:dyDescent="0.25">
      <c r="A548" s="2"/>
      <c r="B548" s="2"/>
      <c r="C548" s="2"/>
      <c r="D548" s="2"/>
      <c r="E548" s="2"/>
      <c r="F548" s="2"/>
      <c r="G548" s="2"/>
      <c r="H548" s="2"/>
      <c r="I548" s="2"/>
      <c r="J548" s="641"/>
      <c r="K548" s="641"/>
      <c r="L548" s="641"/>
      <c r="M548" s="641"/>
      <c r="N548" s="641"/>
      <c r="O548" s="641"/>
      <c r="P548" s="641"/>
      <c r="Q548" s="2"/>
      <c r="R548" s="373"/>
      <c r="S548" s="373"/>
      <c r="T548" s="373"/>
      <c r="U548" s="373"/>
      <c r="V548" s="373"/>
      <c r="W548" s="373"/>
      <c r="X548" s="374"/>
      <c r="Y548" s="373"/>
      <c r="Z548" s="374"/>
      <c r="AA548" s="373"/>
      <c r="AB548" s="374"/>
      <c r="AC548" s="373"/>
      <c r="AD548" s="374"/>
      <c r="AE548" s="375"/>
    </row>
    <row r="549" spans="1:31" s="376" customFormat="1" ht="29.25" customHeight="1" x14ac:dyDescent="0.25">
      <c r="A549" s="2"/>
      <c r="B549" s="2"/>
      <c r="C549" s="2"/>
      <c r="D549" s="2"/>
      <c r="E549" s="2"/>
      <c r="F549" s="2"/>
      <c r="G549" s="2"/>
      <c r="H549" s="2"/>
      <c r="I549" s="2"/>
      <c r="J549" s="641"/>
      <c r="K549" s="641"/>
      <c r="L549" s="641"/>
      <c r="M549" s="641"/>
      <c r="N549" s="641"/>
      <c r="O549" s="641"/>
      <c r="P549" s="641"/>
      <c r="Q549" s="2"/>
      <c r="R549" s="373"/>
      <c r="S549" s="373"/>
      <c r="T549" s="373"/>
      <c r="U549" s="373"/>
      <c r="V549" s="373"/>
      <c r="W549" s="373"/>
      <c r="X549" s="374"/>
      <c r="Y549" s="373"/>
      <c r="Z549" s="374"/>
      <c r="AA549" s="373"/>
      <c r="AB549" s="374"/>
      <c r="AC549" s="373"/>
      <c r="AD549" s="374"/>
      <c r="AE549" s="375"/>
    </row>
    <row r="550" spans="1:31" s="376" customFormat="1" ht="29.25" customHeight="1" x14ac:dyDescent="0.25">
      <c r="A550" s="2"/>
      <c r="B550" s="2"/>
      <c r="C550" s="2"/>
      <c r="D550" s="2"/>
      <c r="E550" s="2"/>
      <c r="F550" s="2"/>
      <c r="G550" s="2"/>
      <c r="H550" s="2"/>
      <c r="I550" s="2"/>
      <c r="J550" s="641"/>
      <c r="K550" s="641"/>
      <c r="L550" s="641"/>
      <c r="M550" s="641"/>
      <c r="N550" s="641"/>
      <c r="O550" s="641"/>
      <c r="P550" s="641"/>
      <c r="Q550" s="2"/>
      <c r="R550" s="373"/>
      <c r="S550" s="373"/>
      <c r="T550" s="373"/>
      <c r="U550" s="373"/>
      <c r="V550" s="373"/>
      <c r="W550" s="373"/>
      <c r="X550" s="374"/>
      <c r="Y550" s="373"/>
      <c r="Z550" s="374"/>
      <c r="AA550" s="373"/>
      <c r="AB550" s="374"/>
      <c r="AC550" s="373"/>
      <c r="AD550" s="374"/>
      <c r="AE550" s="375"/>
    </row>
    <row r="551" spans="1:31" s="376" customFormat="1" ht="29.25" customHeight="1" x14ac:dyDescent="0.25">
      <c r="A551" s="2"/>
      <c r="B551" s="2"/>
      <c r="C551" s="2"/>
      <c r="D551" s="2"/>
      <c r="E551" s="2"/>
      <c r="F551" s="2"/>
      <c r="G551" s="2"/>
      <c r="H551" s="2"/>
      <c r="I551" s="2"/>
      <c r="J551" s="641"/>
      <c r="K551" s="641"/>
      <c r="L551" s="641"/>
      <c r="M551" s="641"/>
      <c r="N551" s="641"/>
      <c r="O551" s="641"/>
      <c r="P551" s="641"/>
      <c r="Q551" s="2"/>
      <c r="R551" s="373"/>
      <c r="S551" s="373"/>
      <c r="T551" s="373"/>
      <c r="U551" s="373"/>
      <c r="V551" s="373"/>
      <c r="W551" s="373"/>
      <c r="X551" s="374"/>
      <c r="Y551" s="373"/>
      <c r="Z551" s="374"/>
      <c r="AA551" s="373"/>
      <c r="AB551" s="374"/>
      <c r="AC551" s="373"/>
      <c r="AD551" s="374"/>
      <c r="AE551" s="375"/>
    </row>
    <row r="552" spans="1:31" s="376" customFormat="1" ht="29.25" customHeight="1" x14ac:dyDescent="0.25">
      <c r="A552" s="2"/>
      <c r="B552" s="2"/>
      <c r="C552" s="2"/>
      <c r="D552" s="2"/>
      <c r="E552" s="2"/>
      <c r="F552" s="2"/>
      <c r="G552" s="2"/>
      <c r="H552" s="2"/>
      <c r="I552" s="2"/>
      <c r="J552" s="641"/>
      <c r="K552" s="641"/>
      <c r="L552" s="641"/>
      <c r="M552" s="641"/>
      <c r="N552" s="641"/>
      <c r="O552" s="641"/>
      <c r="P552" s="641"/>
      <c r="Q552" s="2"/>
      <c r="R552" s="373"/>
      <c r="S552" s="373"/>
      <c r="T552" s="373"/>
      <c r="U552" s="373"/>
      <c r="V552" s="373"/>
      <c r="W552" s="373"/>
      <c r="X552" s="374"/>
      <c r="Y552" s="373"/>
      <c r="Z552" s="374"/>
      <c r="AA552" s="373"/>
      <c r="AB552" s="374"/>
      <c r="AC552" s="373"/>
      <c r="AD552" s="374"/>
      <c r="AE552" s="375"/>
    </row>
    <row r="553" spans="1:31" s="376" customFormat="1" ht="29.25" customHeight="1" x14ac:dyDescent="0.25">
      <c r="A553" s="2"/>
      <c r="B553" s="2"/>
      <c r="C553" s="2"/>
      <c r="D553" s="2"/>
      <c r="E553" s="2"/>
      <c r="F553" s="2"/>
      <c r="G553" s="2"/>
      <c r="H553" s="2"/>
      <c r="I553" s="2"/>
      <c r="J553" s="641"/>
      <c r="K553" s="641"/>
      <c r="L553" s="641"/>
      <c r="M553" s="641"/>
      <c r="N553" s="641"/>
      <c r="O553" s="641"/>
      <c r="P553" s="641"/>
      <c r="Q553" s="2"/>
      <c r="R553" s="373"/>
      <c r="S553" s="373"/>
      <c r="T553" s="373"/>
      <c r="U553" s="373"/>
      <c r="V553" s="373"/>
      <c r="W553" s="373"/>
      <c r="X553" s="374"/>
      <c r="Y553" s="373"/>
      <c r="Z553" s="374"/>
      <c r="AA553" s="373"/>
      <c r="AB553" s="374"/>
      <c r="AC553" s="373"/>
      <c r="AD553" s="374"/>
      <c r="AE553" s="375"/>
    </row>
    <row r="554" spans="1:31" s="376" customFormat="1" ht="29.25" customHeight="1" x14ac:dyDescent="0.25">
      <c r="A554" s="2"/>
      <c r="B554" s="2"/>
      <c r="C554" s="2"/>
      <c r="D554" s="2"/>
      <c r="E554" s="2"/>
      <c r="F554" s="2"/>
      <c r="G554" s="2"/>
      <c r="H554" s="2"/>
      <c r="I554" s="2"/>
      <c r="J554" s="641"/>
      <c r="K554" s="641"/>
      <c r="L554" s="641"/>
      <c r="M554" s="641"/>
      <c r="N554" s="641"/>
      <c r="O554" s="641"/>
      <c r="P554" s="641"/>
      <c r="Q554" s="2"/>
      <c r="R554" s="373"/>
      <c r="S554" s="373"/>
      <c r="T554" s="373"/>
      <c r="U554" s="373"/>
      <c r="V554" s="373"/>
      <c r="W554" s="373"/>
      <c r="X554" s="374"/>
      <c r="Y554" s="373"/>
      <c r="Z554" s="374"/>
      <c r="AA554" s="373"/>
      <c r="AB554" s="374"/>
      <c r="AC554" s="373"/>
      <c r="AD554" s="374"/>
      <c r="AE554" s="375"/>
    </row>
    <row r="555" spans="1:31" s="376" customFormat="1" ht="29.25" customHeight="1" x14ac:dyDescent="0.25">
      <c r="A555" s="2"/>
      <c r="B555" s="2"/>
      <c r="C555" s="2"/>
      <c r="D555" s="2"/>
      <c r="E555" s="2"/>
      <c r="F555" s="2"/>
      <c r="G555" s="2"/>
      <c r="H555" s="2"/>
      <c r="I555" s="2"/>
      <c r="J555" s="641"/>
      <c r="K555" s="641"/>
      <c r="L555" s="641"/>
      <c r="M555" s="641"/>
      <c r="N555" s="641"/>
      <c r="O555" s="641"/>
      <c r="P555" s="641"/>
      <c r="Q555" s="2"/>
      <c r="R555" s="373"/>
      <c r="S555" s="373"/>
      <c r="T555" s="373"/>
      <c r="U555" s="373"/>
      <c r="V555" s="373"/>
      <c r="W555" s="373"/>
      <c r="X555" s="374"/>
      <c r="Y555" s="373"/>
      <c r="Z555" s="374"/>
      <c r="AA555" s="373"/>
      <c r="AB555" s="374"/>
      <c r="AC555" s="373"/>
      <c r="AD555" s="374"/>
      <c r="AE555" s="375"/>
    </row>
    <row r="556" spans="1:31" s="376" customFormat="1" ht="29.25" customHeight="1" x14ac:dyDescent="0.25">
      <c r="A556" s="2"/>
      <c r="B556" s="2"/>
      <c r="C556" s="2"/>
      <c r="D556" s="2"/>
      <c r="E556" s="2"/>
      <c r="F556" s="2"/>
      <c r="G556" s="2"/>
      <c r="H556" s="2"/>
      <c r="I556" s="2"/>
      <c r="J556" s="641"/>
      <c r="K556" s="641"/>
      <c r="L556" s="641"/>
      <c r="M556" s="641"/>
      <c r="N556" s="641"/>
      <c r="O556" s="641"/>
      <c r="P556" s="641"/>
      <c r="Q556" s="2"/>
      <c r="R556" s="373"/>
      <c r="S556" s="373"/>
      <c r="T556" s="373"/>
      <c r="U556" s="373"/>
      <c r="V556" s="373"/>
      <c r="W556" s="373"/>
      <c r="X556" s="374"/>
      <c r="Y556" s="373"/>
      <c r="Z556" s="374"/>
      <c r="AA556" s="373"/>
      <c r="AB556" s="374"/>
      <c r="AC556" s="373"/>
      <c r="AD556" s="374"/>
      <c r="AE556" s="375"/>
    </row>
    <row r="557" spans="1:31" s="376" customFormat="1" ht="29.25" customHeight="1" x14ac:dyDescent="0.25">
      <c r="A557" s="2"/>
      <c r="B557" s="2"/>
      <c r="C557" s="2"/>
      <c r="D557" s="2"/>
      <c r="E557" s="2"/>
      <c r="F557" s="2"/>
      <c r="G557" s="2"/>
      <c r="H557" s="2"/>
      <c r="I557" s="2"/>
      <c r="J557" s="641"/>
      <c r="K557" s="641"/>
      <c r="L557" s="641"/>
      <c r="M557" s="641"/>
      <c r="N557" s="641"/>
      <c r="O557" s="641"/>
      <c r="P557" s="641"/>
      <c r="Q557" s="2"/>
      <c r="R557" s="373"/>
      <c r="S557" s="373"/>
      <c r="T557" s="373"/>
      <c r="U557" s="373"/>
      <c r="V557" s="373"/>
      <c r="W557" s="373"/>
      <c r="X557" s="374"/>
      <c r="Y557" s="373"/>
      <c r="Z557" s="374"/>
      <c r="AA557" s="373"/>
      <c r="AB557" s="374"/>
      <c r="AC557" s="373"/>
      <c r="AD557" s="374"/>
      <c r="AE557" s="375"/>
    </row>
    <row r="558" spans="1:31" s="376" customFormat="1" ht="29.25" customHeight="1" x14ac:dyDescent="0.25">
      <c r="A558" s="2"/>
      <c r="B558" s="2"/>
      <c r="C558" s="2"/>
      <c r="D558" s="2"/>
      <c r="E558" s="2"/>
      <c r="F558" s="2"/>
      <c r="G558" s="2"/>
      <c r="H558" s="2"/>
      <c r="I558" s="2"/>
      <c r="J558" s="641"/>
      <c r="K558" s="641"/>
      <c r="L558" s="641"/>
      <c r="M558" s="641"/>
      <c r="N558" s="641"/>
      <c r="O558" s="641"/>
      <c r="P558" s="641"/>
      <c r="Q558" s="2"/>
      <c r="R558" s="373"/>
      <c r="S558" s="373"/>
      <c r="T558" s="373"/>
      <c r="U558" s="373"/>
      <c r="V558" s="373"/>
      <c r="W558" s="373"/>
      <c r="X558" s="374"/>
      <c r="Y558" s="373"/>
      <c r="Z558" s="374"/>
      <c r="AA558" s="373"/>
      <c r="AB558" s="374"/>
      <c r="AC558" s="373"/>
      <c r="AD558" s="374"/>
      <c r="AE558" s="375"/>
    </row>
    <row r="559" spans="1:31" s="376" customFormat="1" ht="29.25" customHeight="1" x14ac:dyDescent="0.25">
      <c r="A559" s="2"/>
      <c r="B559" s="2"/>
      <c r="C559" s="2"/>
      <c r="D559" s="2"/>
      <c r="E559" s="2"/>
      <c r="F559" s="2"/>
      <c r="G559" s="2"/>
      <c r="H559" s="2"/>
      <c r="I559" s="2"/>
      <c r="J559" s="641"/>
      <c r="K559" s="641"/>
      <c r="L559" s="641"/>
      <c r="M559" s="641"/>
      <c r="N559" s="641"/>
      <c r="O559" s="641"/>
      <c r="P559" s="641"/>
      <c r="Q559" s="2"/>
      <c r="R559" s="373"/>
      <c r="S559" s="373"/>
      <c r="T559" s="373"/>
      <c r="U559" s="373"/>
      <c r="V559" s="373"/>
      <c r="W559" s="373"/>
      <c r="X559" s="374"/>
      <c r="Y559" s="373"/>
      <c r="Z559" s="374"/>
      <c r="AA559" s="373"/>
      <c r="AB559" s="374"/>
      <c r="AC559" s="373"/>
      <c r="AD559" s="374"/>
      <c r="AE559" s="375"/>
    </row>
    <row r="560" spans="1:31" s="376" customFormat="1" ht="29.25" customHeight="1" x14ac:dyDescent="0.25">
      <c r="A560" s="2"/>
      <c r="B560" s="2"/>
      <c r="C560" s="2"/>
      <c r="D560" s="2"/>
      <c r="E560" s="2"/>
      <c r="F560" s="2"/>
      <c r="G560" s="2"/>
      <c r="H560" s="2"/>
      <c r="I560" s="2"/>
      <c r="J560" s="641"/>
      <c r="K560" s="641"/>
      <c r="L560" s="641"/>
      <c r="M560" s="641"/>
      <c r="N560" s="641"/>
      <c r="O560" s="641"/>
      <c r="P560" s="641"/>
      <c r="Q560" s="2"/>
      <c r="R560" s="373"/>
      <c r="S560" s="373"/>
      <c r="T560" s="373"/>
      <c r="U560" s="373"/>
      <c r="V560" s="373"/>
      <c r="W560" s="373"/>
      <c r="X560" s="374"/>
      <c r="Y560" s="373"/>
      <c r="Z560" s="374"/>
      <c r="AA560" s="373"/>
      <c r="AB560" s="374"/>
      <c r="AC560" s="373"/>
      <c r="AD560" s="374"/>
      <c r="AE560" s="375"/>
    </row>
    <row r="561" spans="1:31" s="376" customFormat="1" ht="29.25" customHeight="1" x14ac:dyDescent="0.25">
      <c r="A561" s="2"/>
      <c r="B561" s="2"/>
      <c r="C561" s="2"/>
      <c r="D561" s="2"/>
      <c r="E561" s="2"/>
      <c r="F561" s="2"/>
      <c r="G561" s="2"/>
      <c r="H561" s="2"/>
      <c r="I561" s="2"/>
      <c r="J561" s="641"/>
      <c r="K561" s="641"/>
      <c r="L561" s="641"/>
      <c r="M561" s="641"/>
      <c r="N561" s="641"/>
      <c r="O561" s="641"/>
      <c r="P561" s="641"/>
      <c r="Q561" s="2"/>
      <c r="R561" s="373"/>
      <c r="S561" s="373"/>
      <c r="T561" s="373"/>
      <c r="U561" s="373"/>
      <c r="V561" s="373"/>
      <c r="W561" s="373"/>
      <c r="X561" s="374"/>
      <c r="Y561" s="373"/>
      <c r="Z561" s="374"/>
      <c r="AA561" s="373"/>
      <c r="AB561" s="374"/>
      <c r="AC561" s="373"/>
      <c r="AD561" s="374"/>
      <c r="AE561" s="375"/>
    </row>
    <row r="562" spans="1:31" s="376" customFormat="1" ht="29.25" customHeight="1" x14ac:dyDescent="0.25">
      <c r="A562" s="2"/>
      <c r="B562" s="2"/>
      <c r="C562" s="2"/>
      <c r="D562" s="2"/>
      <c r="E562" s="2"/>
      <c r="F562" s="2"/>
      <c r="G562" s="2"/>
      <c r="H562" s="2"/>
      <c r="I562" s="2"/>
      <c r="J562" s="641"/>
      <c r="K562" s="641"/>
      <c r="L562" s="641"/>
      <c r="M562" s="641"/>
      <c r="N562" s="641"/>
      <c r="O562" s="641"/>
      <c r="P562" s="641"/>
      <c r="Q562" s="2"/>
      <c r="R562" s="373"/>
      <c r="S562" s="373"/>
      <c r="T562" s="373"/>
      <c r="U562" s="373"/>
      <c r="V562" s="373"/>
      <c r="W562" s="373"/>
      <c r="X562" s="374"/>
      <c r="Y562" s="373"/>
      <c r="Z562" s="374"/>
      <c r="AA562" s="373"/>
      <c r="AB562" s="374"/>
      <c r="AC562" s="373"/>
      <c r="AD562" s="374"/>
      <c r="AE562" s="375"/>
    </row>
    <row r="563" spans="1:31" s="376" customFormat="1" ht="29.25" customHeight="1" x14ac:dyDescent="0.25">
      <c r="A563" s="2"/>
      <c r="B563" s="2"/>
      <c r="C563" s="2"/>
      <c r="D563" s="2"/>
      <c r="E563" s="2"/>
      <c r="F563" s="2"/>
      <c r="G563" s="2"/>
      <c r="H563" s="2"/>
      <c r="I563" s="2"/>
      <c r="J563" s="641"/>
      <c r="K563" s="641"/>
      <c r="L563" s="641"/>
      <c r="M563" s="641"/>
      <c r="N563" s="641"/>
      <c r="O563" s="641"/>
      <c r="P563" s="641"/>
      <c r="Q563" s="2"/>
      <c r="R563" s="373"/>
      <c r="S563" s="373"/>
      <c r="T563" s="373"/>
      <c r="U563" s="373"/>
      <c r="V563" s="373"/>
      <c r="W563" s="373"/>
      <c r="X563" s="374"/>
      <c r="Y563" s="373"/>
      <c r="Z563" s="374"/>
      <c r="AA563" s="373"/>
      <c r="AB563" s="374"/>
      <c r="AC563" s="373"/>
      <c r="AD563" s="374"/>
      <c r="AE563" s="375"/>
    </row>
    <row r="564" spans="1:31" s="376" customFormat="1" ht="29.25" customHeight="1" x14ac:dyDescent="0.25">
      <c r="A564" s="2"/>
      <c r="B564" s="2"/>
      <c r="C564" s="2"/>
      <c r="D564" s="2"/>
      <c r="E564" s="2"/>
      <c r="F564" s="2"/>
      <c r="G564" s="2"/>
      <c r="H564" s="2"/>
      <c r="I564" s="2"/>
      <c r="J564" s="641"/>
      <c r="K564" s="641"/>
      <c r="L564" s="641"/>
      <c r="M564" s="641"/>
      <c r="N564" s="641"/>
      <c r="O564" s="641"/>
      <c r="P564" s="641"/>
      <c r="Q564" s="2"/>
      <c r="R564" s="373"/>
      <c r="S564" s="373"/>
      <c r="T564" s="373"/>
      <c r="U564" s="373"/>
      <c r="V564" s="373"/>
      <c r="W564" s="373"/>
      <c r="X564" s="374"/>
      <c r="Y564" s="373"/>
      <c r="Z564" s="374"/>
      <c r="AA564" s="373"/>
      <c r="AB564" s="374"/>
      <c r="AC564" s="373"/>
      <c r="AD564" s="374"/>
      <c r="AE564" s="375"/>
    </row>
    <row r="565" spans="1:31" s="376" customFormat="1" ht="29.25" customHeight="1" x14ac:dyDescent="0.25">
      <c r="A565" s="2"/>
      <c r="B565" s="2"/>
      <c r="C565" s="2"/>
      <c r="D565" s="2"/>
      <c r="E565" s="2"/>
      <c r="F565" s="2"/>
      <c r="G565" s="2"/>
      <c r="H565" s="2"/>
      <c r="I565" s="2"/>
      <c r="J565" s="641"/>
      <c r="K565" s="641"/>
      <c r="L565" s="641"/>
      <c r="M565" s="641"/>
      <c r="N565" s="641"/>
      <c r="O565" s="641"/>
      <c r="P565" s="641"/>
      <c r="Q565" s="2"/>
      <c r="R565" s="373"/>
      <c r="S565" s="373"/>
      <c r="T565" s="373"/>
      <c r="U565" s="373"/>
      <c r="V565" s="373"/>
      <c r="W565" s="373"/>
      <c r="X565" s="374"/>
      <c r="Y565" s="373"/>
      <c r="Z565" s="374"/>
      <c r="AA565" s="373"/>
      <c r="AB565" s="374"/>
      <c r="AC565" s="373"/>
      <c r="AD565" s="374"/>
      <c r="AE565" s="375"/>
    </row>
    <row r="566" spans="1:31" s="376" customFormat="1" ht="29.25" customHeight="1" x14ac:dyDescent="0.25">
      <c r="A566" s="2"/>
      <c r="B566" s="2"/>
      <c r="C566" s="2"/>
      <c r="D566" s="2"/>
      <c r="E566" s="2"/>
      <c r="F566" s="2"/>
      <c r="G566" s="2"/>
      <c r="H566" s="2"/>
      <c r="I566" s="2"/>
      <c r="J566" s="641"/>
      <c r="K566" s="641"/>
      <c r="L566" s="641"/>
      <c r="M566" s="641"/>
      <c r="N566" s="641"/>
      <c r="O566" s="641"/>
      <c r="P566" s="641"/>
      <c r="Q566" s="2"/>
      <c r="R566" s="373"/>
      <c r="S566" s="373"/>
      <c r="T566" s="373"/>
      <c r="U566" s="373"/>
      <c r="V566" s="373"/>
      <c r="W566" s="373"/>
      <c r="X566" s="374"/>
      <c r="Y566" s="373"/>
      <c r="Z566" s="374"/>
      <c r="AA566" s="373"/>
      <c r="AB566" s="374"/>
      <c r="AC566" s="373"/>
      <c r="AD566" s="374"/>
      <c r="AE566" s="375"/>
    </row>
    <row r="567" spans="1:31" s="376" customFormat="1" ht="29.25" customHeight="1" x14ac:dyDescent="0.25">
      <c r="A567" s="2"/>
      <c r="B567" s="2"/>
      <c r="C567" s="2"/>
      <c r="D567" s="2"/>
      <c r="E567" s="2"/>
      <c r="F567" s="2"/>
      <c r="G567" s="2"/>
      <c r="H567" s="2"/>
      <c r="I567" s="2"/>
      <c r="J567" s="641"/>
      <c r="K567" s="641"/>
      <c r="L567" s="641"/>
      <c r="M567" s="641"/>
      <c r="N567" s="641"/>
      <c r="O567" s="641"/>
      <c r="P567" s="641"/>
      <c r="Q567" s="2"/>
      <c r="R567" s="373"/>
      <c r="S567" s="373"/>
      <c r="T567" s="373"/>
      <c r="U567" s="373"/>
      <c r="V567" s="373"/>
      <c r="W567" s="373"/>
      <c r="X567" s="374"/>
      <c r="Y567" s="373"/>
      <c r="Z567" s="374"/>
      <c r="AA567" s="373"/>
      <c r="AB567" s="374"/>
      <c r="AC567" s="373"/>
      <c r="AD567" s="374"/>
      <c r="AE567" s="375"/>
    </row>
    <row r="568" spans="1:31" s="376" customFormat="1" ht="29.25" customHeight="1" x14ac:dyDescent="0.25">
      <c r="A568" s="2"/>
      <c r="B568" s="2"/>
      <c r="C568" s="2"/>
      <c r="D568" s="2"/>
      <c r="E568" s="2"/>
      <c r="F568" s="2"/>
      <c r="G568" s="2"/>
      <c r="H568" s="2"/>
      <c r="I568" s="2"/>
      <c r="J568" s="641"/>
      <c r="K568" s="641"/>
      <c r="L568" s="641"/>
      <c r="M568" s="641"/>
      <c r="N568" s="641"/>
      <c r="O568" s="641"/>
      <c r="P568" s="641"/>
      <c r="Q568" s="2"/>
      <c r="R568" s="373"/>
      <c r="S568" s="373"/>
      <c r="T568" s="373"/>
      <c r="U568" s="373"/>
      <c r="V568" s="373"/>
      <c r="W568" s="373"/>
      <c r="X568" s="374"/>
      <c r="Y568" s="373"/>
      <c r="Z568" s="374"/>
      <c r="AA568" s="373"/>
      <c r="AB568" s="374"/>
      <c r="AC568" s="373"/>
      <c r="AD568" s="374"/>
      <c r="AE568" s="375"/>
    </row>
    <row r="569" spans="1:31" s="376" customFormat="1" ht="29.25" customHeight="1" x14ac:dyDescent="0.25">
      <c r="A569" s="2"/>
      <c r="B569" s="2"/>
      <c r="C569" s="2"/>
      <c r="D569" s="2"/>
      <c r="E569" s="2"/>
      <c r="F569" s="2"/>
      <c r="G569" s="2"/>
      <c r="H569" s="2"/>
      <c r="I569" s="2"/>
      <c r="J569" s="641"/>
      <c r="K569" s="641"/>
      <c r="L569" s="641"/>
      <c r="M569" s="641"/>
      <c r="N569" s="641"/>
      <c r="O569" s="641"/>
      <c r="P569" s="641"/>
      <c r="Q569" s="2"/>
      <c r="R569" s="373"/>
      <c r="S569" s="373"/>
      <c r="T569" s="373"/>
      <c r="U569" s="373"/>
      <c r="V569" s="373"/>
      <c r="W569" s="373"/>
      <c r="X569" s="374"/>
      <c r="Y569" s="373"/>
      <c r="Z569" s="374"/>
      <c r="AA569" s="373"/>
      <c r="AB569" s="374"/>
      <c r="AC569" s="373"/>
      <c r="AD569" s="374"/>
      <c r="AE569" s="375"/>
    </row>
    <row r="570" spans="1:31" s="376" customFormat="1" ht="29.25" customHeight="1" x14ac:dyDescent="0.25">
      <c r="A570" s="2"/>
      <c r="B570" s="2"/>
      <c r="C570" s="2"/>
      <c r="D570" s="2"/>
      <c r="E570" s="2"/>
      <c r="F570" s="2"/>
      <c r="G570" s="2"/>
      <c r="H570" s="2"/>
      <c r="I570" s="2"/>
      <c r="J570" s="641"/>
      <c r="K570" s="641"/>
      <c r="L570" s="641"/>
      <c r="M570" s="641"/>
      <c r="N570" s="641"/>
      <c r="O570" s="641"/>
      <c r="P570" s="641"/>
      <c r="Q570" s="2"/>
      <c r="R570" s="373"/>
      <c r="S570" s="373"/>
      <c r="T570" s="373"/>
      <c r="U570" s="373"/>
      <c r="V570" s="373"/>
      <c r="W570" s="373"/>
      <c r="X570" s="374"/>
      <c r="Y570" s="373"/>
      <c r="Z570" s="374"/>
      <c r="AA570" s="373"/>
      <c r="AB570" s="374"/>
      <c r="AC570" s="373"/>
      <c r="AD570" s="374"/>
      <c r="AE570" s="375"/>
    </row>
    <row r="571" spans="1:31" s="376" customFormat="1" ht="29.25" customHeight="1" x14ac:dyDescent="0.25">
      <c r="A571" s="2"/>
      <c r="B571" s="2"/>
      <c r="C571" s="2"/>
      <c r="D571" s="2"/>
      <c r="E571" s="2"/>
      <c r="F571" s="2"/>
      <c r="G571" s="2"/>
      <c r="H571" s="2"/>
      <c r="I571" s="2"/>
      <c r="J571" s="641"/>
      <c r="K571" s="641"/>
      <c r="L571" s="641"/>
      <c r="M571" s="641"/>
      <c r="N571" s="641"/>
      <c r="O571" s="641"/>
      <c r="P571" s="641"/>
      <c r="Q571" s="2"/>
      <c r="R571" s="373"/>
      <c r="S571" s="373"/>
      <c r="T571" s="373"/>
      <c r="U571" s="373"/>
      <c r="V571" s="373"/>
      <c r="W571" s="373"/>
      <c r="X571" s="374"/>
      <c r="Y571" s="373"/>
      <c r="Z571" s="374"/>
      <c r="AA571" s="373"/>
      <c r="AB571" s="374"/>
      <c r="AC571" s="373"/>
      <c r="AD571" s="374"/>
      <c r="AE571" s="375"/>
    </row>
    <row r="572" spans="1:31" s="376" customFormat="1" ht="29.25" customHeight="1" x14ac:dyDescent="0.25">
      <c r="A572" s="2"/>
      <c r="B572" s="2"/>
      <c r="C572" s="2"/>
      <c r="D572" s="2"/>
      <c r="E572" s="2"/>
      <c r="F572" s="2"/>
      <c r="G572" s="2"/>
      <c r="H572" s="2"/>
      <c r="I572" s="2"/>
      <c r="J572" s="641"/>
      <c r="K572" s="641"/>
      <c r="L572" s="641"/>
      <c r="M572" s="641"/>
      <c r="N572" s="641"/>
      <c r="O572" s="641"/>
      <c r="P572" s="641"/>
      <c r="Q572" s="2"/>
      <c r="R572" s="373"/>
      <c r="S572" s="373"/>
      <c r="T572" s="373"/>
      <c r="U572" s="373"/>
      <c r="V572" s="373"/>
      <c r="W572" s="373"/>
      <c r="X572" s="374"/>
      <c r="Y572" s="373"/>
      <c r="Z572" s="374"/>
      <c r="AA572" s="373"/>
      <c r="AB572" s="374"/>
      <c r="AC572" s="373"/>
      <c r="AD572" s="374"/>
      <c r="AE572" s="375"/>
    </row>
    <row r="573" spans="1:31" s="376" customFormat="1" ht="29.25" customHeight="1" x14ac:dyDescent="0.25">
      <c r="A573" s="2"/>
      <c r="B573" s="2"/>
      <c r="C573" s="2"/>
      <c r="D573" s="2"/>
      <c r="E573" s="2"/>
      <c r="F573" s="2"/>
      <c r="G573" s="2"/>
      <c r="H573" s="2"/>
      <c r="I573" s="2"/>
      <c r="J573" s="641"/>
      <c r="K573" s="641"/>
      <c r="L573" s="641"/>
      <c r="M573" s="641"/>
      <c r="N573" s="641"/>
      <c r="O573" s="641"/>
      <c r="P573" s="641"/>
      <c r="Q573" s="2"/>
      <c r="R573" s="373"/>
      <c r="S573" s="373"/>
      <c r="T573" s="373"/>
      <c r="U573" s="373"/>
      <c r="V573" s="373"/>
      <c r="W573" s="373"/>
      <c r="X573" s="374"/>
      <c r="Y573" s="373"/>
      <c r="Z573" s="374"/>
      <c r="AA573" s="373"/>
      <c r="AB573" s="374"/>
      <c r="AC573" s="373"/>
      <c r="AD573" s="374"/>
      <c r="AE573" s="375"/>
    </row>
    <row r="574" spans="1:31" s="376" customFormat="1" ht="29.25" customHeight="1" x14ac:dyDescent="0.25">
      <c r="A574" s="2"/>
      <c r="B574" s="2"/>
      <c r="C574" s="2"/>
      <c r="D574" s="2"/>
      <c r="E574" s="2"/>
      <c r="F574" s="2"/>
      <c r="G574" s="2"/>
      <c r="H574" s="2"/>
      <c r="I574" s="2"/>
      <c r="J574" s="641"/>
      <c r="K574" s="641"/>
      <c r="L574" s="641"/>
      <c r="M574" s="641"/>
      <c r="N574" s="641"/>
      <c r="O574" s="641"/>
      <c r="P574" s="641"/>
      <c r="Q574" s="2"/>
      <c r="R574" s="373"/>
      <c r="S574" s="373"/>
      <c r="T574" s="373"/>
      <c r="U574" s="373"/>
      <c r="V574" s="373"/>
      <c r="W574" s="373"/>
      <c r="X574" s="374"/>
      <c r="Y574" s="373"/>
      <c r="Z574" s="374"/>
      <c r="AA574" s="373"/>
      <c r="AB574" s="374"/>
      <c r="AC574" s="373"/>
      <c r="AD574" s="374"/>
      <c r="AE574" s="375"/>
    </row>
    <row r="575" spans="1:31" s="376" customFormat="1" ht="29.25" customHeight="1" x14ac:dyDescent="0.25">
      <c r="A575" s="2"/>
      <c r="B575" s="2"/>
      <c r="C575" s="2"/>
      <c r="D575" s="2"/>
      <c r="E575" s="2"/>
      <c r="F575" s="2"/>
      <c r="G575" s="2"/>
      <c r="H575" s="2"/>
      <c r="I575" s="2"/>
      <c r="J575" s="641"/>
      <c r="K575" s="641"/>
      <c r="L575" s="641"/>
      <c r="M575" s="641"/>
      <c r="N575" s="641"/>
      <c r="O575" s="641"/>
      <c r="P575" s="641"/>
      <c r="Q575" s="2"/>
      <c r="R575" s="373"/>
      <c r="S575" s="373"/>
      <c r="T575" s="373"/>
      <c r="U575" s="373"/>
      <c r="V575" s="373"/>
      <c r="W575" s="373"/>
      <c r="X575" s="374"/>
      <c r="Y575" s="373"/>
      <c r="Z575" s="374"/>
      <c r="AA575" s="373"/>
      <c r="AB575" s="374"/>
      <c r="AC575" s="373"/>
      <c r="AD575" s="374"/>
      <c r="AE575" s="375"/>
    </row>
    <row r="576" spans="1:31" s="376" customFormat="1" ht="29.25" customHeight="1" x14ac:dyDescent="0.25">
      <c r="A576" s="2"/>
      <c r="B576" s="2"/>
      <c r="C576" s="2"/>
      <c r="D576" s="2"/>
      <c r="E576" s="2"/>
      <c r="F576" s="2"/>
      <c r="G576" s="2"/>
      <c r="H576" s="2"/>
      <c r="I576" s="2"/>
      <c r="J576" s="641"/>
      <c r="K576" s="641"/>
      <c r="L576" s="641"/>
      <c r="M576" s="641"/>
      <c r="N576" s="641"/>
      <c r="O576" s="641"/>
      <c r="P576" s="641"/>
      <c r="Q576" s="2"/>
      <c r="R576" s="373"/>
      <c r="S576" s="373"/>
      <c r="T576" s="373"/>
      <c r="U576" s="373"/>
      <c r="V576" s="373"/>
      <c r="W576" s="373"/>
      <c r="X576" s="374"/>
      <c r="Y576" s="373"/>
      <c r="Z576" s="374"/>
      <c r="AA576" s="373"/>
      <c r="AB576" s="374"/>
      <c r="AC576" s="373"/>
      <c r="AD576" s="374"/>
      <c r="AE576" s="375"/>
    </row>
    <row r="577" spans="1:31" s="376" customFormat="1" ht="29.25" customHeight="1" x14ac:dyDescent="0.25">
      <c r="A577" s="2"/>
      <c r="B577" s="2"/>
      <c r="C577" s="2"/>
      <c r="D577" s="2"/>
      <c r="E577" s="2"/>
      <c r="F577" s="2"/>
      <c r="G577" s="2"/>
      <c r="H577" s="2"/>
      <c r="I577" s="2"/>
      <c r="J577" s="641"/>
      <c r="K577" s="641"/>
      <c r="L577" s="641"/>
      <c r="M577" s="641"/>
      <c r="N577" s="641"/>
      <c r="O577" s="641"/>
      <c r="P577" s="641"/>
      <c r="Q577" s="2"/>
      <c r="R577" s="373"/>
      <c r="S577" s="373"/>
      <c r="T577" s="373"/>
      <c r="U577" s="373"/>
      <c r="V577" s="373"/>
      <c r="W577" s="373"/>
      <c r="X577" s="374"/>
      <c r="Y577" s="373"/>
      <c r="Z577" s="374"/>
      <c r="AA577" s="373"/>
      <c r="AB577" s="374"/>
      <c r="AC577" s="373"/>
      <c r="AD577" s="374"/>
      <c r="AE577" s="375"/>
    </row>
    <row r="578" spans="1:31" s="376" customFormat="1" ht="29.25" customHeight="1" x14ac:dyDescent="0.25">
      <c r="A578" s="2"/>
      <c r="B578" s="2"/>
      <c r="C578" s="2"/>
      <c r="D578" s="2"/>
      <c r="E578" s="2"/>
      <c r="F578" s="2"/>
      <c r="G578" s="2"/>
      <c r="H578" s="2"/>
      <c r="I578" s="2"/>
      <c r="J578" s="641"/>
      <c r="K578" s="641"/>
      <c r="L578" s="641"/>
      <c r="M578" s="641"/>
      <c r="N578" s="641"/>
      <c r="O578" s="641"/>
      <c r="P578" s="641"/>
      <c r="Q578" s="2"/>
      <c r="R578" s="373"/>
      <c r="S578" s="373"/>
      <c r="T578" s="373"/>
      <c r="U578" s="373"/>
      <c r="V578" s="373"/>
      <c r="W578" s="373"/>
      <c r="X578" s="374"/>
      <c r="Y578" s="373"/>
      <c r="Z578" s="374"/>
      <c r="AA578" s="373"/>
      <c r="AB578" s="374"/>
      <c r="AC578" s="373"/>
      <c r="AD578" s="374"/>
      <c r="AE578" s="375"/>
    </row>
    <row r="579" spans="1:31" s="376" customFormat="1" ht="29.25" customHeight="1" x14ac:dyDescent="0.25">
      <c r="A579" s="2"/>
      <c r="B579" s="2"/>
      <c r="C579" s="2"/>
      <c r="D579" s="2"/>
      <c r="E579" s="2"/>
      <c r="F579" s="2"/>
      <c r="G579" s="2"/>
      <c r="H579" s="2"/>
      <c r="I579" s="2"/>
      <c r="J579" s="641"/>
      <c r="K579" s="641"/>
      <c r="L579" s="641"/>
      <c r="M579" s="641"/>
      <c r="N579" s="641"/>
      <c r="O579" s="641"/>
      <c r="P579" s="641"/>
      <c r="Q579" s="2"/>
      <c r="R579" s="373"/>
      <c r="S579" s="373"/>
      <c r="T579" s="373"/>
      <c r="U579" s="373"/>
      <c r="V579" s="373"/>
      <c r="W579" s="373"/>
      <c r="X579" s="374"/>
      <c r="Y579" s="373"/>
      <c r="Z579" s="374"/>
      <c r="AA579" s="373"/>
      <c r="AB579" s="374"/>
      <c r="AC579" s="373"/>
      <c r="AD579" s="374"/>
      <c r="AE579" s="375"/>
    </row>
    <row r="580" spans="1:31" s="376" customFormat="1" ht="29.25" customHeight="1" x14ac:dyDescent="0.25">
      <c r="A580" s="2"/>
      <c r="B580" s="2"/>
      <c r="C580" s="2"/>
      <c r="D580" s="2"/>
      <c r="E580" s="2"/>
      <c r="F580" s="2"/>
      <c r="G580" s="2"/>
      <c r="H580" s="2"/>
      <c r="I580" s="2"/>
      <c r="J580" s="641"/>
      <c r="K580" s="641"/>
      <c r="L580" s="641"/>
      <c r="M580" s="641"/>
      <c r="N580" s="641"/>
      <c r="O580" s="641"/>
      <c r="P580" s="641"/>
      <c r="Q580" s="2"/>
      <c r="R580" s="373"/>
      <c r="S580" s="373"/>
      <c r="T580" s="373"/>
      <c r="U580" s="373"/>
      <c r="V580" s="373"/>
      <c r="W580" s="373"/>
      <c r="X580" s="374"/>
      <c r="Y580" s="373"/>
      <c r="Z580" s="374"/>
      <c r="AA580" s="373"/>
      <c r="AB580" s="374"/>
      <c r="AC580" s="373"/>
      <c r="AD580" s="374"/>
      <c r="AE580" s="375"/>
    </row>
    <row r="581" spans="1:31" s="376" customFormat="1" ht="29.25" customHeight="1" x14ac:dyDescent="0.25">
      <c r="A581" s="2"/>
      <c r="B581" s="2"/>
      <c r="C581" s="2"/>
      <c r="D581" s="2"/>
      <c r="E581" s="2"/>
      <c r="F581" s="2"/>
      <c r="G581" s="2"/>
      <c r="H581" s="2"/>
      <c r="I581" s="2"/>
      <c r="J581" s="641"/>
      <c r="K581" s="641"/>
      <c r="L581" s="641"/>
      <c r="M581" s="641"/>
      <c r="N581" s="641"/>
      <c r="O581" s="641"/>
      <c r="P581" s="641"/>
      <c r="Q581" s="2"/>
      <c r="R581" s="373"/>
      <c r="S581" s="373"/>
      <c r="T581" s="373"/>
      <c r="U581" s="373"/>
      <c r="V581" s="373"/>
      <c r="W581" s="373"/>
      <c r="X581" s="374"/>
      <c r="Y581" s="373"/>
      <c r="Z581" s="374"/>
      <c r="AA581" s="373"/>
      <c r="AB581" s="374"/>
      <c r="AC581" s="373"/>
      <c r="AD581" s="374"/>
      <c r="AE581" s="375"/>
    </row>
    <row r="582" spans="1:31" s="376" customFormat="1" ht="29.25" customHeight="1" x14ac:dyDescent="0.25">
      <c r="A582" s="2"/>
      <c r="B582" s="2"/>
      <c r="C582" s="2"/>
      <c r="D582" s="2"/>
      <c r="E582" s="2"/>
      <c r="F582" s="2"/>
      <c r="G582" s="2"/>
      <c r="H582" s="2"/>
      <c r="I582" s="2"/>
      <c r="J582" s="641"/>
      <c r="K582" s="641"/>
      <c r="L582" s="641"/>
      <c r="M582" s="641"/>
      <c r="N582" s="641"/>
      <c r="O582" s="641"/>
      <c r="P582" s="641"/>
      <c r="Q582" s="2"/>
      <c r="R582" s="373"/>
      <c r="S582" s="373"/>
      <c r="T582" s="373"/>
      <c r="U582" s="373"/>
      <c r="V582" s="373"/>
      <c r="W582" s="373"/>
      <c r="X582" s="374"/>
      <c r="Y582" s="373"/>
      <c r="Z582" s="374"/>
      <c r="AA582" s="373"/>
      <c r="AB582" s="374"/>
      <c r="AC582" s="373"/>
      <c r="AD582" s="374"/>
      <c r="AE582" s="375"/>
    </row>
    <row r="583" spans="1:31" s="376" customFormat="1" ht="29.25" customHeight="1" x14ac:dyDescent="0.25">
      <c r="A583" s="2"/>
      <c r="B583" s="2"/>
      <c r="C583" s="2"/>
      <c r="D583" s="2"/>
      <c r="E583" s="2"/>
      <c r="F583" s="2"/>
      <c r="G583" s="2"/>
      <c r="H583" s="2"/>
      <c r="I583" s="2"/>
      <c r="J583" s="641"/>
      <c r="K583" s="641"/>
      <c r="L583" s="641"/>
      <c r="M583" s="641"/>
      <c r="N583" s="641"/>
      <c r="O583" s="641"/>
      <c r="P583" s="641"/>
      <c r="Q583" s="2"/>
      <c r="R583" s="373"/>
      <c r="S583" s="373"/>
      <c r="T583" s="373"/>
      <c r="U583" s="373"/>
      <c r="V583" s="373"/>
      <c r="W583" s="373"/>
      <c r="X583" s="374"/>
      <c r="Y583" s="373"/>
      <c r="Z583" s="374"/>
      <c r="AA583" s="373"/>
      <c r="AB583" s="374"/>
      <c r="AC583" s="373"/>
      <c r="AD583" s="374"/>
      <c r="AE583" s="375"/>
    </row>
    <row r="584" spans="1:31" s="376" customFormat="1" ht="29.25" customHeight="1" x14ac:dyDescent="0.25">
      <c r="A584" s="2"/>
      <c r="B584" s="2"/>
      <c r="C584" s="2"/>
      <c r="D584" s="2"/>
      <c r="E584" s="2"/>
      <c r="F584" s="2"/>
      <c r="G584" s="2"/>
      <c r="H584" s="2"/>
      <c r="I584" s="2"/>
      <c r="J584" s="641"/>
      <c r="K584" s="641"/>
      <c r="L584" s="641"/>
      <c r="M584" s="641"/>
      <c r="N584" s="641"/>
      <c r="O584" s="641"/>
      <c r="P584" s="641"/>
      <c r="Q584" s="2"/>
      <c r="R584" s="373"/>
      <c r="S584" s="373"/>
      <c r="T584" s="373"/>
      <c r="U584" s="373"/>
      <c r="V584" s="373"/>
      <c r="W584" s="373"/>
      <c r="X584" s="374"/>
      <c r="Y584" s="373"/>
      <c r="Z584" s="374"/>
      <c r="AA584" s="373"/>
      <c r="AB584" s="374"/>
      <c r="AC584" s="373"/>
      <c r="AD584" s="374"/>
      <c r="AE584" s="375"/>
    </row>
    <row r="585" spans="1:31" s="376" customFormat="1" ht="29.25" customHeight="1" x14ac:dyDescent="0.25">
      <c r="A585" s="2"/>
      <c r="B585" s="2"/>
      <c r="C585" s="2"/>
      <c r="D585" s="2"/>
      <c r="E585" s="2"/>
      <c r="F585" s="2"/>
      <c r="G585" s="2"/>
      <c r="H585" s="2"/>
      <c r="I585" s="2"/>
      <c r="J585" s="641"/>
      <c r="K585" s="641"/>
      <c r="L585" s="641"/>
      <c r="M585" s="641"/>
      <c r="N585" s="641"/>
      <c r="O585" s="641"/>
      <c r="P585" s="641"/>
      <c r="Q585" s="2"/>
      <c r="R585" s="373"/>
      <c r="S585" s="373"/>
      <c r="T585" s="373"/>
      <c r="U585" s="373"/>
      <c r="V585" s="373"/>
      <c r="W585" s="373"/>
      <c r="X585" s="374"/>
      <c r="Y585" s="373"/>
      <c r="Z585" s="374"/>
      <c r="AA585" s="373"/>
      <c r="AB585" s="374"/>
      <c r="AC585" s="373"/>
      <c r="AD585" s="374"/>
      <c r="AE585" s="375"/>
    </row>
    <row r="586" spans="1:31" s="376" customFormat="1" ht="29.25" customHeight="1" x14ac:dyDescent="0.25">
      <c r="A586" s="2"/>
      <c r="B586" s="2"/>
      <c r="C586" s="2"/>
      <c r="D586" s="2"/>
      <c r="E586" s="2"/>
      <c r="F586" s="2"/>
      <c r="G586" s="2"/>
      <c r="H586" s="2"/>
      <c r="I586" s="2"/>
      <c r="J586" s="641"/>
      <c r="K586" s="641"/>
      <c r="L586" s="641"/>
      <c r="M586" s="641"/>
      <c r="N586" s="641"/>
      <c r="O586" s="641"/>
      <c r="P586" s="641"/>
      <c r="Q586" s="2"/>
      <c r="R586" s="373"/>
      <c r="S586" s="373"/>
      <c r="T586" s="373"/>
      <c r="U586" s="373"/>
      <c r="V586" s="373"/>
      <c r="W586" s="373"/>
      <c r="X586" s="374"/>
      <c r="Y586" s="373"/>
      <c r="Z586" s="374"/>
      <c r="AA586" s="373"/>
      <c r="AB586" s="374"/>
      <c r="AC586" s="373"/>
      <c r="AD586" s="374"/>
      <c r="AE586" s="375"/>
    </row>
    <row r="587" spans="1:31" s="376" customFormat="1" ht="29.25" customHeight="1" x14ac:dyDescent="0.25">
      <c r="A587" s="2"/>
      <c r="B587" s="2"/>
      <c r="C587" s="2"/>
      <c r="D587" s="2"/>
      <c r="E587" s="2"/>
      <c r="F587" s="2"/>
      <c r="G587" s="2"/>
      <c r="H587" s="2"/>
      <c r="I587" s="2"/>
      <c r="J587" s="641"/>
      <c r="K587" s="641"/>
      <c r="L587" s="641"/>
      <c r="M587" s="641"/>
      <c r="N587" s="641"/>
      <c r="O587" s="641"/>
      <c r="P587" s="641"/>
      <c r="Q587" s="2"/>
      <c r="R587" s="373"/>
      <c r="S587" s="373"/>
      <c r="T587" s="373"/>
      <c r="U587" s="373"/>
      <c r="V587" s="373"/>
      <c r="W587" s="373"/>
      <c r="X587" s="374"/>
      <c r="Y587" s="373"/>
      <c r="Z587" s="374"/>
      <c r="AA587" s="373"/>
      <c r="AB587" s="374"/>
      <c r="AC587" s="373"/>
      <c r="AD587" s="374"/>
      <c r="AE587" s="375"/>
    </row>
    <row r="588" spans="1:31" s="376" customFormat="1" ht="29.25" customHeight="1" x14ac:dyDescent="0.25">
      <c r="A588" s="2"/>
      <c r="B588" s="2"/>
      <c r="C588" s="2"/>
      <c r="D588" s="2"/>
      <c r="E588" s="2"/>
      <c r="F588" s="2"/>
      <c r="G588" s="2"/>
      <c r="H588" s="2"/>
      <c r="I588" s="2"/>
      <c r="J588" s="641"/>
      <c r="K588" s="641"/>
      <c r="L588" s="641"/>
      <c r="M588" s="641"/>
      <c r="N588" s="641"/>
      <c r="O588" s="641"/>
      <c r="P588" s="641"/>
      <c r="Q588" s="2"/>
      <c r="R588" s="373"/>
      <c r="S588" s="373"/>
      <c r="T588" s="373"/>
      <c r="U588" s="373"/>
      <c r="V588" s="373"/>
      <c r="W588" s="373"/>
      <c r="X588" s="374"/>
      <c r="Y588" s="373"/>
      <c r="Z588" s="374"/>
      <c r="AA588" s="373"/>
      <c r="AB588" s="374"/>
      <c r="AC588" s="373"/>
      <c r="AD588" s="374"/>
      <c r="AE588" s="375"/>
    </row>
    <row r="589" spans="1:31" s="376" customFormat="1" ht="29.25" customHeight="1" x14ac:dyDescent="0.25">
      <c r="A589" s="2"/>
      <c r="B589" s="2"/>
      <c r="C589" s="2"/>
      <c r="D589" s="2"/>
      <c r="E589" s="2"/>
      <c r="F589" s="2"/>
      <c r="G589" s="2"/>
      <c r="H589" s="2"/>
      <c r="I589" s="2"/>
      <c r="J589" s="641"/>
      <c r="K589" s="641"/>
      <c r="L589" s="641"/>
      <c r="M589" s="641"/>
      <c r="N589" s="641"/>
      <c r="O589" s="641"/>
      <c r="P589" s="641"/>
      <c r="Q589" s="2"/>
      <c r="R589" s="373"/>
      <c r="S589" s="373"/>
      <c r="T589" s="373"/>
      <c r="U589" s="373"/>
      <c r="V589" s="373"/>
      <c r="W589" s="373"/>
      <c r="X589" s="374"/>
      <c r="Y589" s="373"/>
      <c r="Z589" s="374"/>
      <c r="AA589" s="373"/>
      <c r="AB589" s="374"/>
      <c r="AC589" s="373"/>
      <c r="AD589" s="374"/>
      <c r="AE589" s="375"/>
    </row>
    <row r="590" spans="1:31" s="376" customFormat="1" ht="29.25" customHeight="1" x14ac:dyDescent="0.25">
      <c r="A590" s="2"/>
      <c r="B590" s="2"/>
      <c r="C590" s="2"/>
      <c r="D590" s="2"/>
      <c r="E590" s="2"/>
      <c r="F590" s="2"/>
      <c r="G590" s="2"/>
      <c r="H590" s="2"/>
      <c r="I590" s="2"/>
      <c r="J590" s="641"/>
      <c r="K590" s="641"/>
      <c r="L590" s="641"/>
      <c r="M590" s="641"/>
      <c r="N590" s="641"/>
      <c r="O590" s="641"/>
      <c r="P590" s="641"/>
      <c r="Q590" s="2"/>
      <c r="R590" s="373"/>
      <c r="S590" s="373"/>
      <c r="T590" s="373"/>
      <c r="U590" s="373"/>
      <c r="V590" s="373"/>
      <c r="W590" s="373"/>
      <c r="X590" s="374"/>
      <c r="Y590" s="373"/>
      <c r="Z590" s="374"/>
      <c r="AA590" s="373"/>
      <c r="AB590" s="374"/>
      <c r="AC590" s="373"/>
      <c r="AD590" s="374"/>
      <c r="AE590" s="375"/>
    </row>
    <row r="591" spans="1:31" s="376" customFormat="1" ht="29.25" customHeight="1" x14ac:dyDescent="0.25">
      <c r="A591" s="2"/>
      <c r="B591" s="2"/>
      <c r="C591" s="2"/>
      <c r="D591" s="2"/>
      <c r="E591" s="2"/>
      <c r="F591" s="2"/>
      <c r="G591" s="2"/>
      <c r="H591" s="2"/>
      <c r="I591" s="2"/>
      <c r="J591" s="641"/>
      <c r="K591" s="641"/>
      <c r="L591" s="641"/>
      <c r="M591" s="641"/>
      <c r="N591" s="641"/>
      <c r="O591" s="641"/>
      <c r="P591" s="641"/>
      <c r="Q591" s="2"/>
      <c r="R591" s="373"/>
      <c r="S591" s="373"/>
      <c r="T591" s="373"/>
      <c r="U591" s="373"/>
      <c r="V591" s="373"/>
      <c r="W591" s="373"/>
      <c r="X591" s="374"/>
      <c r="Y591" s="373"/>
      <c r="Z591" s="374"/>
      <c r="AA591" s="373"/>
      <c r="AB591" s="374"/>
      <c r="AC591" s="373"/>
      <c r="AD591" s="374"/>
      <c r="AE591" s="375"/>
    </row>
    <row r="592" spans="1:31" s="376" customFormat="1" ht="29.25" customHeight="1" x14ac:dyDescent="0.25">
      <c r="A592" s="2"/>
      <c r="B592" s="2"/>
      <c r="C592" s="2"/>
      <c r="D592" s="2"/>
      <c r="E592" s="2"/>
      <c r="F592" s="2"/>
      <c r="G592" s="2"/>
      <c r="H592" s="2"/>
      <c r="I592" s="2"/>
      <c r="J592" s="641"/>
      <c r="K592" s="641"/>
      <c r="L592" s="641"/>
      <c r="M592" s="641"/>
      <c r="N592" s="641"/>
      <c r="O592" s="641"/>
      <c r="P592" s="641"/>
      <c r="Q592" s="2"/>
      <c r="R592" s="373"/>
      <c r="S592" s="373"/>
      <c r="T592" s="373"/>
      <c r="U592" s="373"/>
      <c r="V592" s="373"/>
      <c r="W592" s="373"/>
      <c r="X592" s="374"/>
      <c r="Y592" s="373"/>
      <c r="Z592" s="374"/>
      <c r="AA592" s="373"/>
      <c r="AB592" s="374"/>
      <c r="AC592" s="373"/>
      <c r="AD592" s="374"/>
      <c r="AE592" s="375"/>
    </row>
    <row r="593" spans="1:31" s="376" customFormat="1" ht="29.25" customHeight="1" x14ac:dyDescent="0.25">
      <c r="A593" s="2"/>
      <c r="B593" s="2"/>
      <c r="C593" s="2"/>
      <c r="D593" s="2"/>
      <c r="E593" s="2"/>
      <c r="F593" s="2"/>
      <c r="G593" s="2"/>
      <c r="H593" s="2"/>
      <c r="I593" s="2"/>
      <c r="J593" s="641"/>
      <c r="K593" s="641"/>
      <c r="L593" s="641"/>
      <c r="M593" s="641"/>
      <c r="N593" s="641"/>
      <c r="O593" s="641"/>
      <c r="P593" s="641"/>
      <c r="Q593" s="2"/>
      <c r="R593" s="373"/>
      <c r="S593" s="373"/>
      <c r="T593" s="373"/>
      <c r="U593" s="373"/>
      <c r="V593" s="373"/>
      <c r="W593" s="373"/>
      <c r="X593" s="374"/>
      <c r="Y593" s="373"/>
      <c r="Z593" s="374"/>
      <c r="AA593" s="373"/>
      <c r="AB593" s="374"/>
      <c r="AC593" s="373"/>
      <c r="AD593" s="374"/>
      <c r="AE593" s="375"/>
    </row>
    <row r="594" spans="1:31" s="376" customFormat="1" ht="29.25" customHeight="1" x14ac:dyDescent="0.25">
      <c r="A594" s="2"/>
      <c r="B594" s="2"/>
      <c r="C594" s="2"/>
      <c r="D594" s="2"/>
      <c r="E594" s="2"/>
      <c r="F594" s="2"/>
      <c r="G594" s="2"/>
      <c r="H594" s="2"/>
      <c r="I594" s="2"/>
      <c r="J594" s="641"/>
      <c r="K594" s="641"/>
      <c r="L594" s="641"/>
      <c r="M594" s="641"/>
      <c r="N594" s="641"/>
      <c r="O594" s="641"/>
      <c r="P594" s="641"/>
      <c r="Q594" s="2"/>
      <c r="R594" s="373"/>
      <c r="S594" s="373"/>
      <c r="T594" s="373"/>
      <c r="U594" s="373"/>
      <c r="V594" s="373"/>
      <c r="W594" s="373"/>
      <c r="X594" s="374"/>
      <c r="Y594" s="373"/>
      <c r="Z594" s="374"/>
      <c r="AA594" s="373"/>
      <c r="AB594" s="374"/>
      <c r="AC594" s="373"/>
      <c r="AD594" s="374"/>
      <c r="AE594" s="375"/>
    </row>
    <row r="595" spans="1:31" s="376" customFormat="1" ht="29.25" customHeight="1" x14ac:dyDescent="0.25">
      <c r="A595" s="2"/>
      <c r="B595" s="2"/>
      <c r="C595" s="2"/>
      <c r="D595" s="2"/>
      <c r="E595" s="2"/>
      <c r="F595" s="2"/>
      <c r="G595" s="2"/>
      <c r="H595" s="2"/>
      <c r="I595" s="2"/>
      <c r="J595" s="641"/>
      <c r="K595" s="641"/>
      <c r="L595" s="641"/>
      <c r="M595" s="641"/>
      <c r="N595" s="641"/>
      <c r="O595" s="641"/>
      <c r="P595" s="641"/>
      <c r="Q595" s="2"/>
      <c r="R595" s="373"/>
      <c r="S595" s="373"/>
      <c r="T595" s="373"/>
      <c r="U595" s="373"/>
      <c r="V595" s="373"/>
      <c r="W595" s="373"/>
      <c r="X595" s="374"/>
      <c r="Y595" s="373"/>
      <c r="Z595" s="374"/>
      <c r="AA595" s="373"/>
      <c r="AB595" s="374"/>
      <c r="AC595" s="373"/>
      <c r="AD595" s="374"/>
      <c r="AE595" s="375"/>
    </row>
    <row r="596" spans="1:31" s="376" customFormat="1" ht="29.25" customHeight="1" x14ac:dyDescent="0.25">
      <c r="A596" s="2"/>
      <c r="B596" s="2"/>
      <c r="C596" s="2"/>
      <c r="D596" s="2"/>
      <c r="E596" s="2"/>
      <c r="F596" s="2"/>
      <c r="G596" s="2"/>
      <c r="H596" s="2"/>
      <c r="I596" s="2"/>
      <c r="J596" s="641"/>
      <c r="K596" s="641"/>
      <c r="L596" s="641"/>
      <c r="M596" s="641"/>
      <c r="N596" s="641"/>
      <c r="O596" s="641"/>
      <c r="P596" s="641"/>
      <c r="Q596" s="2"/>
      <c r="R596" s="373"/>
      <c r="S596" s="373"/>
      <c r="T596" s="373"/>
      <c r="U596" s="373"/>
      <c r="V596" s="373"/>
      <c r="W596" s="373"/>
      <c r="X596" s="374"/>
      <c r="Y596" s="373"/>
      <c r="Z596" s="374"/>
      <c r="AA596" s="373"/>
      <c r="AB596" s="374"/>
      <c r="AC596" s="373"/>
      <c r="AD596" s="374"/>
      <c r="AE596" s="375"/>
    </row>
    <row r="597" spans="1:31" s="376" customFormat="1" ht="29.25" customHeight="1" x14ac:dyDescent="0.25">
      <c r="A597" s="2"/>
      <c r="B597" s="2"/>
      <c r="C597" s="2"/>
      <c r="D597" s="2"/>
      <c r="E597" s="2"/>
      <c r="F597" s="2"/>
      <c r="G597" s="2"/>
      <c r="H597" s="2"/>
      <c r="I597" s="2"/>
      <c r="J597" s="641"/>
      <c r="K597" s="641"/>
      <c r="L597" s="641"/>
      <c r="M597" s="641"/>
      <c r="N597" s="641"/>
      <c r="O597" s="641"/>
      <c r="P597" s="641"/>
      <c r="Q597" s="2"/>
      <c r="R597" s="373"/>
      <c r="S597" s="373"/>
      <c r="T597" s="373"/>
      <c r="U597" s="373"/>
      <c r="V597" s="373"/>
      <c r="W597" s="373"/>
      <c r="X597" s="374"/>
      <c r="Y597" s="373"/>
      <c r="Z597" s="374"/>
      <c r="AA597" s="373"/>
      <c r="AB597" s="374"/>
      <c r="AC597" s="373"/>
      <c r="AD597" s="374"/>
      <c r="AE597" s="375"/>
    </row>
    <row r="598" spans="1:31" s="376" customFormat="1" ht="29.25" customHeight="1" x14ac:dyDescent="0.25">
      <c r="A598" s="2"/>
      <c r="B598" s="2"/>
      <c r="C598" s="2"/>
      <c r="D598" s="2"/>
      <c r="E598" s="2"/>
      <c r="F598" s="2"/>
      <c r="G598" s="2"/>
      <c r="H598" s="2"/>
      <c r="I598" s="2"/>
      <c r="J598" s="641"/>
      <c r="K598" s="641"/>
      <c r="L598" s="641"/>
      <c r="M598" s="641"/>
      <c r="N598" s="641"/>
      <c r="O598" s="641"/>
      <c r="P598" s="641"/>
      <c r="Q598" s="2"/>
      <c r="R598" s="373"/>
      <c r="S598" s="373"/>
      <c r="T598" s="373"/>
      <c r="U598" s="373"/>
      <c r="V598" s="373"/>
      <c r="W598" s="373"/>
      <c r="X598" s="374"/>
      <c r="Y598" s="373"/>
      <c r="Z598" s="374"/>
      <c r="AA598" s="373"/>
      <c r="AB598" s="374"/>
      <c r="AC598" s="373"/>
      <c r="AD598" s="374"/>
      <c r="AE598" s="375"/>
    </row>
    <row r="599" spans="1:31" s="376" customFormat="1" ht="29.25" customHeight="1" x14ac:dyDescent="0.25">
      <c r="A599" s="2"/>
      <c r="B599" s="2"/>
      <c r="C599" s="2"/>
      <c r="D599" s="2"/>
      <c r="E599" s="2"/>
      <c r="F599" s="2"/>
      <c r="G599" s="2"/>
      <c r="H599" s="2"/>
      <c r="I599" s="2"/>
      <c r="J599" s="641"/>
      <c r="K599" s="641"/>
      <c r="L599" s="641"/>
      <c r="M599" s="641"/>
      <c r="N599" s="641"/>
      <c r="O599" s="641"/>
      <c r="P599" s="641"/>
      <c r="Q599" s="2"/>
      <c r="R599" s="373"/>
      <c r="S599" s="373"/>
      <c r="T599" s="373"/>
      <c r="U599" s="373"/>
      <c r="V599" s="373"/>
      <c r="W599" s="373"/>
      <c r="X599" s="374"/>
      <c r="Y599" s="373"/>
      <c r="Z599" s="374"/>
      <c r="AA599" s="373"/>
      <c r="AB599" s="374"/>
      <c r="AC599" s="373"/>
      <c r="AD599" s="374"/>
      <c r="AE599" s="375"/>
    </row>
    <row r="600" spans="1:31" s="376" customFormat="1" ht="29.25" customHeight="1" x14ac:dyDescent="0.25">
      <c r="A600" s="2"/>
      <c r="B600" s="2"/>
      <c r="C600" s="2"/>
      <c r="D600" s="2"/>
      <c r="E600" s="2"/>
      <c r="F600" s="2"/>
      <c r="G600" s="2"/>
      <c r="H600" s="2"/>
      <c r="I600" s="2"/>
      <c r="J600" s="641"/>
      <c r="K600" s="641"/>
      <c r="L600" s="641"/>
      <c r="M600" s="641"/>
      <c r="N600" s="641"/>
      <c r="O600" s="641"/>
      <c r="P600" s="641"/>
      <c r="Q600" s="2"/>
      <c r="R600" s="373"/>
      <c r="S600" s="373"/>
      <c r="T600" s="373"/>
      <c r="U600" s="373"/>
      <c r="V600" s="373"/>
      <c r="W600" s="373"/>
      <c r="X600" s="374"/>
      <c r="Y600" s="373"/>
      <c r="Z600" s="374"/>
      <c r="AA600" s="373"/>
      <c r="AB600" s="374"/>
      <c r="AC600" s="373"/>
      <c r="AD600" s="374"/>
      <c r="AE600" s="375"/>
    </row>
    <row r="601" spans="1:31" s="376" customFormat="1" ht="29.25" customHeight="1" x14ac:dyDescent="0.25">
      <c r="A601" s="2"/>
      <c r="B601" s="2"/>
      <c r="C601" s="2"/>
      <c r="D601" s="2"/>
      <c r="E601" s="2"/>
      <c r="F601" s="2"/>
      <c r="G601" s="2"/>
      <c r="H601" s="2"/>
      <c r="I601" s="2"/>
      <c r="J601" s="641"/>
      <c r="K601" s="641"/>
      <c r="L601" s="641"/>
      <c r="M601" s="641"/>
      <c r="N601" s="641"/>
      <c r="O601" s="641"/>
      <c r="P601" s="641"/>
      <c r="Q601" s="2"/>
      <c r="R601" s="373"/>
      <c r="S601" s="373"/>
      <c r="T601" s="373"/>
      <c r="U601" s="373"/>
      <c r="V601" s="373"/>
      <c r="W601" s="373"/>
      <c r="X601" s="374"/>
      <c r="Y601" s="373"/>
      <c r="Z601" s="374"/>
      <c r="AA601" s="373"/>
      <c r="AB601" s="374"/>
      <c r="AC601" s="373"/>
      <c r="AD601" s="374"/>
      <c r="AE601" s="375"/>
    </row>
    <row r="602" spans="1:31" s="376" customFormat="1" ht="29.25" customHeight="1" x14ac:dyDescent="0.25">
      <c r="A602" s="2"/>
      <c r="B602" s="2"/>
      <c r="C602" s="2"/>
      <c r="D602" s="2"/>
      <c r="E602" s="2"/>
      <c r="F602" s="2"/>
      <c r="G602" s="2"/>
      <c r="H602" s="2"/>
      <c r="I602" s="2"/>
      <c r="J602" s="641"/>
      <c r="K602" s="641"/>
      <c r="L602" s="641"/>
      <c r="M602" s="641"/>
      <c r="N602" s="641"/>
      <c r="O602" s="641"/>
      <c r="P602" s="641"/>
      <c r="Q602" s="2"/>
      <c r="R602" s="373"/>
      <c r="S602" s="373"/>
      <c r="T602" s="373"/>
      <c r="U602" s="373"/>
      <c r="V602" s="373"/>
      <c r="W602" s="373"/>
      <c r="X602" s="374"/>
      <c r="Y602" s="373"/>
      <c r="Z602" s="374"/>
      <c r="AA602" s="373"/>
      <c r="AB602" s="374"/>
      <c r="AC602" s="373"/>
      <c r="AD602" s="374"/>
      <c r="AE602" s="375"/>
    </row>
    <row r="603" spans="1:31" s="376" customFormat="1" ht="29.25" customHeight="1" x14ac:dyDescent="0.25">
      <c r="A603" s="2"/>
      <c r="B603" s="2"/>
      <c r="C603" s="2"/>
      <c r="D603" s="2"/>
      <c r="E603" s="2"/>
      <c r="F603" s="2"/>
      <c r="G603" s="2"/>
      <c r="H603" s="2"/>
      <c r="I603" s="2"/>
      <c r="J603" s="641"/>
      <c r="K603" s="641"/>
      <c r="L603" s="641"/>
      <c r="M603" s="641"/>
      <c r="N603" s="641"/>
      <c r="O603" s="641"/>
      <c r="P603" s="641"/>
      <c r="Q603" s="2"/>
      <c r="R603" s="373"/>
      <c r="S603" s="373"/>
      <c r="T603" s="373"/>
      <c r="U603" s="373"/>
      <c r="V603" s="373"/>
      <c r="W603" s="373"/>
      <c r="X603" s="374"/>
      <c r="Y603" s="373"/>
      <c r="Z603" s="374"/>
      <c r="AA603" s="373"/>
      <c r="AB603" s="374"/>
      <c r="AC603" s="373"/>
      <c r="AD603" s="374"/>
      <c r="AE603" s="375"/>
    </row>
    <row r="604" spans="1:31" s="376" customFormat="1" ht="29.25" customHeight="1" x14ac:dyDescent="0.25">
      <c r="A604" s="2"/>
      <c r="B604" s="2"/>
      <c r="C604" s="2"/>
      <c r="D604" s="2"/>
      <c r="E604" s="2"/>
      <c r="F604" s="2"/>
      <c r="G604" s="2"/>
      <c r="H604" s="2"/>
      <c r="I604" s="2"/>
      <c r="J604" s="641"/>
      <c r="K604" s="641"/>
      <c r="L604" s="641"/>
      <c r="M604" s="641"/>
      <c r="N604" s="641"/>
      <c r="O604" s="641"/>
      <c r="P604" s="641"/>
      <c r="Q604" s="2"/>
      <c r="R604" s="373"/>
      <c r="S604" s="373"/>
      <c r="T604" s="373"/>
      <c r="U604" s="373"/>
      <c r="V604" s="373"/>
      <c r="W604" s="373"/>
      <c r="X604" s="374"/>
      <c r="Y604" s="373"/>
      <c r="Z604" s="374"/>
      <c r="AA604" s="373"/>
      <c r="AB604" s="374"/>
      <c r="AC604" s="373"/>
      <c r="AD604" s="374"/>
      <c r="AE604" s="375"/>
    </row>
    <row r="605" spans="1:31" s="376" customFormat="1" ht="29.25" customHeight="1" x14ac:dyDescent="0.25">
      <c r="A605" s="2"/>
      <c r="B605" s="2"/>
      <c r="C605" s="2"/>
      <c r="D605" s="2"/>
      <c r="E605" s="2"/>
      <c r="F605" s="2"/>
      <c r="G605" s="2"/>
      <c r="H605" s="2"/>
      <c r="I605" s="2"/>
      <c r="J605" s="641"/>
      <c r="K605" s="641"/>
      <c r="L605" s="641"/>
      <c r="M605" s="641"/>
      <c r="N605" s="641"/>
      <c r="O605" s="641"/>
      <c r="P605" s="641"/>
      <c r="Q605" s="2"/>
      <c r="R605" s="373"/>
      <c r="S605" s="373"/>
      <c r="T605" s="373"/>
      <c r="U605" s="373"/>
      <c r="V605" s="373"/>
      <c r="W605" s="373"/>
      <c r="X605" s="374"/>
      <c r="Y605" s="373"/>
      <c r="Z605" s="374"/>
      <c r="AA605" s="373"/>
      <c r="AB605" s="374"/>
      <c r="AC605" s="373"/>
      <c r="AD605" s="374"/>
      <c r="AE605" s="375"/>
    </row>
    <row r="606" spans="1:31" s="376" customFormat="1" ht="29.25" customHeight="1" x14ac:dyDescent="0.25">
      <c r="A606" s="2"/>
      <c r="B606" s="2"/>
      <c r="C606" s="2"/>
      <c r="D606" s="2"/>
      <c r="E606" s="2"/>
      <c r="F606" s="2"/>
      <c r="G606" s="2"/>
      <c r="H606" s="2"/>
      <c r="I606" s="2"/>
      <c r="J606" s="641"/>
      <c r="K606" s="641"/>
      <c r="L606" s="641"/>
      <c r="M606" s="641"/>
      <c r="N606" s="641"/>
      <c r="O606" s="641"/>
      <c r="P606" s="641"/>
      <c r="Q606" s="2"/>
      <c r="R606" s="373"/>
      <c r="S606" s="373"/>
      <c r="T606" s="373"/>
      <c r="U606" s="373"/>
      <c r="V606" s="373"/>
      <c r="W606" s="373"/>
      <c r="X606" s="374"/>
      <c r="Y606" s="373"/>
      <c r="Z606" s="374"/>
      <c r="AA606" s="373"/>
      <c r="AB606" s="374"/>
      <c r="AC606" s="373"/>
      <c r="AD606" s="374"/>
      <c r="AE606" s="375"/>
    </row>
    <row r="607" spans="1:31" s="376" customFormat="1" ht="29.25" customHeight="1" x14ac:dyDescent="0.25">
      <c r="A607" s="2"/>
      <c r="B607" s="2"/>
      <c r="C607" s="2"/>
      <c r="D607" s="2"/>
      <c r="E607" s="2"/>
      <c r="F607" s="2"/>
      <c r="G607" s="2"/>
      <c r="H607" s="2"/>
      <c r="I607" s="2"/>
      <c r="J607" s="641"/>
      <c r="K607" s="641"/>
      <c r="L607" s="641"/>
      <c r="M607" s="641"/>
      <c r="N607" s="641"/>
      <c r="O607" s="641"/>
      <c r="P607" s="641"/>
      <c r="Q607" s="2"/>
      <c r="R607" s="373"/>
      <c r="S607" s="373"/>
      <c r="T607" s="373"/>
      <c r="U607" s="373"/>
      <c r="V607" s="373"/>
      <c r="W607" s="373"/>
      <c r="X607" s="374"/>
      <c r="Y607" s="373"/>
      <c r="Z607" s="374"/>
      <c r="AA607" s="373"/>
      <c r="AB607" s="374"/>
      <c r="AC607" s="373"/>
      <c r="AD607" s="374"/>
      <c r="AE607" s="375"/>
    </row>
    <row r="608" spans="1:31" s="376" customFormat="1" ht="29.25" customHeight="1" x14ac:dyDescent="0.25">
      <c r="A608" s="2"/>
      <c r="B608" s="2"/>
      <c r="C608" s="2"/>
      <c r="D608" s="2"/>
      <c r="E608" s="2"/>
      <c r="F608" s="2"/>
      <c r="G608" s="2"/>
      <c r="H608" s="2"/>
      <c r="I608" s="2"/>
      <c r="J608" s="641"/>
      <c r="K608" s="641"/>
      <c r="L608" s="641"/>
      <c r="M608" s="641"/>
      <c r="N608" s="641"/>
      <c r="O608" s="641"/>
      <c r="P608" s="641"/>
      <c r="Q608" s="2"/>
      <c r="R608" s="373"/>
      <c r="S608" s="373"/>
      <c r="T608" s="373"/>
      <c r="U608" s="373"/>
      <c r="V608" s="373"/>
      <c r="W608" s="373"/>
      <c r="X608" s="374"/>
      <c r="Y608" s="373"/>
      <c r="Z608" s="374"/>
      <c r="AA608" s="373"/>
      <c r="AB608" s="374"/>
      <c r="AC608" s="373"/>
      <c r="AD608" s="374"/>
      <c r="AE608" s="375"/>
    </row>
    <row r="609" spans="1:31" s="376" customFormat="1" ht="29.25" customHeight="1" x14ac:dyDescent="0.25">
      <c r="A609" s="2"/>
      <c r="B609" s="2"/>
      <c r="C609" s="2"/>
      <c r="D609" s="2"/>
      <c r="E609" s="2"/>
      <c r="F609" s="2"/>
      <c r="G609" s="2"/>
      <c r="H609" s="2"/>
      <c r="I609" s="2"/>
      <c r="J609" s="641"/>
      <c r="K609" s="641"/>
      <c r="L609" s="641"/>
      <c r="M609" s="641"/>
      <c r="N609" s="641"/>
      <c r="O609" s="641"/>
      <c r="P609" s="641"/>
      <c r="Q609" s="2"/>
      <c r="R609" s="373"/>
      <c r="S609" s="373"/>
      <c r="T609" s="373"/>
      <c r="U609" s="373"/>
      <c r="V609" s="373"/>
      <c r="W609" s="373"/>
      <c r="X609" s="374"/>
      <c r="Y609" s="373"/>
      <c r="Z609" s="374"/>
      <c r="AA609" s="373"/>
      <c r="AB609" s="374"/>
      <c r="AC609" s="373"/>
      <c r="AD609" s="374"/>
      <c r="AE609" s="375"/>
    </row>
    <row r="610" spans="1:31" s="376" customFormat="1" ht="29.25" customHeight="1" x14ac:dyDescent="0.25">
      <c r="A610" s="2"/>
      <c r="B610" s="2"/>
      <c r="C610" s="2"/>
      <c r="D610" s="2"/>
      <c r="E610" s="2"/>
      <c r="F610" s="2"/>
      <c r="G610" s="2"/>
      <c r="H610" s="2"/>
      <c r="I610" s="2"/>
      <c r="J610" s="641"/>
      <c r="K610" s="641"/>
      <c r="L610" s="641"/>
      <c r="M610" s="641"/>
      <c r="N610" s="641"/>
      <c r="O610" s="641"/>
      <c r="P610" s="641"/>
      <c r="Q610" s="2"/>
      <c r="R610" s="373"/>
      <c r="S610" s="373"/>
      <c r="T610" s="373"/>
      <c r="U610" s="373"/>
      <c r="V610" s="373"/>
      <c r="W610" s="373"/>
      <c r="X610" s="374"/>
      <c r="Y610" s="373"/>
      <c r="Z610" s="374"/>
      <c r="AA610" s="373"/>
      <c r="AB610" s="374"/>
      <c r="AC610" s="373"/>
      <c r="AD610" s="374"/>
      <c r="AE610" s="375"/>
    </row>
    <row r="611" spans="1:31" s="376" customFormat="1" ht="29.25" customHeight="1" x14ac:dyDescent="0.25">
      <c r="A611" s="2"/>
      <c r="B611" s="2"/>
      <c r="C611" s="2"/>
      <c r="D611" s="2"/>
      <c r="E611" s="2"/>
      <c r="F611" s="2"/>
      <c r="G611" s="2"/>
      <c r="H611" s="2"/>
      <c r="I611" s="2"/>
      <c r="J611" s="641"/>
      <c r="K611" s="641"/>
      <c r="L611" s="641"/>
      <c r="M611" s="641"/>
      <c r="N611" s="641"/>
      <c r="O611" s="641"/>
      <c r="P611" s="641"/>
      <c r="Q611" s="2"/>
      <c r="R611" s="373"/>
      <c r="S611" s="373"/>
      <c r="T611" s="373"/>
      <c r="U611" s="373"/>
      <c r="V611" s="373"/>
      <c r="W611" s="373"/>
      <c r="X611" s="374"/>
      <c r="Y611" s="373"/>
      <c r="Z611" s="374"/>
      <c r="AA611" s="373"/>
      <c r="AB611" s="374"/>
      <c r="AC611" s="373"/>
      <c r="AD611" s="374"/>
      <c r="AE611" s="375"/>
    </row>
    <row r="612" spans="1:31" s="376" customFormat="1" ht="29.25" customHeight="1" x14ac:dyDescent="0.25">
      <c r="A612" s="2"/>
      <c r="B612" s="2"/>
      <c r="C612" s="2"/>
      <c r="D612" s="2"/>
      <c r="E612" s="2"/>
      <c r="F612" s="2"/>
      <c r="G612" s="2"/>
      <c r="H612" s="2"/>
      <c r="I612" s="2"/>
      <c r="J612" s="641"/>
      <c r="K612" s="641"/>
      <c r="L612" s="641"/>
      <c r="M612" s="641"/>
      <c r="N612" s="641"/>
      <c r="O612" s="641"/>
      <c r="P612" s="641"/>
      <c r="Q612" s="2"/>
      <c r="R612" s="373"/>
      <c r="S612" s="373"/>
      <c r="T612" s="373"/>
      <c r="U612" s="373"/>
      <c r="V612" s="373"/>
      <c r="W612" s="373"/>
      <c r="X612" s="374"/>
      <c r="Y612" s="373"/>
      <c r="Z612" s="374"/>
      <c r="AA612" s="373"/>
      <c r="AB612" s="374"/>
      <c r="AC612" s="373"/>
      <c r="AD612" s="374"/>
      <c r="AE612" s="375"/>
    </row>
    <row r="613" spans="1:31" s="376" customFormat="1" ht="29.25" customHeight="1" x14ac:dyDescent="0.25">
      <c r="A613" s="2"/>
      <c r="B613" s="2"/>
      <c r="C613" s="2"/>
      <c r="D613" s="2"/>
      <c r="E613" s="2"/>
      <c r="F613" s="2"/>
      <c r="G613" s="2"/>
      <c r="H613" s="2"/>
      <c r="I613" s="2"/>
      <c r="J613" s="641"/>
      <c r="K613" s="641"/>
      <c r="L613" s="641"/>
      <c r="M613" s="641"/>
      <c r="N613" s="641"/>
      <c r="O613" s="641"/>
      <c r="P613" s="641"/>
      <c r="Q613" s="2"/>
      <c r="R613" s="373"/>
      <c r="S613" s="373"/>
      <c r="T613" s="373"/>
      <c r="U613" s="373"/>
      <c r="V613" s="373"/>
      <c r="W613" s="373"/>
      <c r="X613" s="374"/>
      <c r="Y613" s="373"/>
      <c r="Z613" s="374"/>
      <c r="AA613" s="373"/>
      <c r="AB613" s="374"/>
      <c r="AC613" s="373"/>
      <c r="AD613" s="374"/>
      <c r="AE613" s="375"/>
    </row>
    <row r="614" spans="1:31" s="376" customFormat="1" ht="29.25" customHeight="1" x14ac:dyDescent="0.25">
      <c r="A614" s="2"/>
      <c r="B614" s="2"/>
      <c r="C614" s="2"/>
      <c r="D614" s="2"/>
      <c r="E614" s="2"/>
      <c r="F614" s="2"/>
      <c r="G614" s="2"/>
      <c r="H614" s="2"/>
      <c r="I614" s="2"/>
      <c r="J614" s="641"/>
      <c r="K614" s="641"/>
      <c r="L614" s="641"/>
      <c r="M614" s="641"/>
      <c r="N614" s="641"/>
      <c r="O614" s="641"/>
      <c r="P614" s="641"/>
      <c r="Q614" s="2"/>
      <c r="R614" s="373"/>
      <c r="S614" s="373"/>
      <c r="T614" s="373"/>
      <c r="U614" s="373"/>
      <c r="V614" s="373"/>
      <c r="W614" s="373"/>
      <c r="X614" s="374"/>
      <c r="Y614" s="373"/>
      <c r="Z614" s="374"/>
      <c r="AA614" s="373"/>
      <c r="AB614" s="374"/>
      <c r="AC614" s="373"/>
      <c r="AD614" s="374"/>
      <c r="AE614" s="375"/>
    </row>
    <row r="615" spans="1:31" s="376" customFormat="1" ht="29.25" customHeight="1" x14ac:dyDescent="0.25">
      <c r="A615" s="2"/>
      <c r="B615" s="2"/>
      <c r="C615" s="2"/>
      <c r="D615" s="2"/>
      <c r="E615" s="2"/>
      <c r="F615" s="2"/>
      <c r="G615" s="2"/>
      <c r="H615" s="2"/>
      <c r="I615" s="2"/>
      <c r="J615" s="641"/>
      <c r="K615" s="641"/>
      <c r="L615" s="641"/>
      <c r="M615" s="641"/>
      <c r="N615" s="641"/>
      <c r="O615" s="641"/>
      <c r="P615" s="641"/>
      <c r="Q615" s="2"/>
      <c r="R615" s="373"/>
      <c r="S615" s="373"/>
      <c r="T615" s="373"/>
      <c r="U615" s="373"/>
      <c r="V615" s="373"/>
      <c r="W615" s="373"/>
      <c r="X615" s="374"/>
      <c r="Y615" s="373"/>
      <c r="Z615" s="374"/>
      <c r="AA615" s="373"/>
      <c r="AB615" s="374"/>
      <c r="AC615" s="373"/>
      <c r="AD615" s="374"/>
      <c r="AE615" s="375"/>
    </row>
    <row r="616" spans="1:31" s="376" customFormat="1" ht="29.25" customHeight="1" x14ac:dyDescent="0.25">
      <c r="A616" s="2"/>
      <c r="B616" s="2"/>
      <c r="C616" s="2"/>
      <c r="D616" s="2"/>
      <c r="E616" s="2"/>
      <c r="F616" s="2"/>
      <c r="G616" s="2"/>
      <c r="H616" s="2"/>
      <c r="I616" s="2"/>
      <c r="J616" s="641"/>
      <c r="K616" s="641"/>
      <c r="L616" s="641"/>
      <c r="M616" s="641"/>
      <c r="N616" s="641"/>
      <c r="O616" s="641"/>
      <c r="P616" s="641"/>
      <c r="Q616" s="2"/>
      <c r="R616" s="373"/>
      <c r="S616" s="373"/>
      <c r="T616" s="373"/>
      <c r="U616" s="373"/>
      <c r="V616" s="373"/>
      <c r="W616" s="373"/>
      <c r="X616" s="374"/>
      <c r="Y616" s="373"/>
      <c r="Z616" s="374"/>
      <c r="AA616" s="373"/>
      <c r="AB616" s="374"/>
      <c r="AC616" s="373"/>
      <c r="AD616" s="374"/>
      <c r="AE616" s="375"/>
    </row>
    <row r="617" spans="1:31" s="376" customFormat="1" ht="29.25" customHeight="1" x14ac:dyDescent="0.25">
      <c r="A617" s="2"/>
      <c r="B617" s="2"/>
      <c r="C617" s="2"/>
      <c r="D617" s="2"/>
      <c r="E617" s="2"/>
      <c r="F617" s="2"/>
      <c r="G617" s="2"/>
      <c r="H617" s="2"/>
      <c r="I617" s="2"/>
      <c r="J617" s="641"/>
      <c r="K617" s="641"/>
      <c r="L617" s="641"/>
      <c r="M617" s="641"/>
      <c r="N617" s="641"/>
      <c r="O617" s="641"/>
      <c r="P617" s="641"/>
      <c r="Q617" s="2"/>
      <c r="R617" s="373"/>
      <c r="S617" s="373"/>
      <c r="T617" s="373"/>
      <c r="U617" s="373"/>
      <c r="V617" s="373"/>
      <c r="W617" s="373"/>
      <c r="X617" s="374"/>
      <c r="Y617" s="373"/>
      <c r="Z617" s="374"/>
      <c r="AA617" s="373"/>
      <c r="AB617" s="374"/>
      <c r="AC617" s="373"/>
      <c r="AD617" s="374"/>
      <c r="AE617" s="375"/>
    </row>
    <row r="618" spans="1:31" s="376" customFormat="1" ht="29.25" customHeight="1" x14ac:dyDescent="0.25">
      <c r="A618" s="2"/>
      <c r="B618" s="2"/>
      <c r="C618" s="2"/>
      <c r="D618" s="2"/>
      <c r="E618" s="2"/>
      <c r="F618" s="2"/>
      <c r="G618" s="2"/>
      <c r="H618" s="2"/>
      <c r="I618" s="2"/>
      <c r="J618" s="641"/>
      <c r="K618" s="641"/>
      <c r="L618" s="641"/>
      <c r="M618" s="641"/>
      <c r="N618" s="641"/>
      <c r="O618" s="641"/>
      <c r="P618" s="641"/>
      <c r="Q618" s="2"/>
      <c r="R618" s="373"/>
      <c r="S618" s="373"/>
      <c r="T618" s="373"/>
      <c r="U618" s="373"/>
      <c r="V618" s="373"/>
      <c r="W618" s="373"/>
      <c r="X618" s="374"/>
      <c r="Y618" s="373"/>
      <c r="Z618" s="374"/>
      <c r="AA618" s="373"/>
      <c r="AB618" s="374"/>
      <c r="AC618" s="373"/>
      <c r="AD618" s="374"/>
      <c r="AE618" s="375"/>
    </row>
    <row r="619" spans="1:31" s="376" customFormat="1" ht="29.25" customHeight="1" x14ac:dyDescent="0.25">
      <c r="A619" s="2"/>
      <c r="B619" s="2"/>
      <c r="C619" s="2"/>
      <c r="D619" s="2"/>
      <c r="E619" s="2"/>
      <c r="F619" s="2"/>
      <c r="G619" s="2"/>
      <c r="H619" s="2"/>
      <c r="I619" s="2"/>
      <c r="J619" s="641"/>
      <c r="K619" s="641"/>
      <c r="L619" s="641"/>
      <c r="M619" s="641"/>
      <c r="N619" s="641"/>
      <c r="O619" s="641"/>
      <c r="P619" s="641"/>
      <c r="Q619" s="2"/>
      <c r="R619" s="373"/>
      <c r="S619" s="373"/>
      <c r="T619" s="373"/>
      <c r="U619" s="373"/>
      <c r="V619" s="373"/>
      <c r="W619" s="373"/>
      <c r="X619" s="374"/>
      <c r="Y619" s="373"/>
      <c r="Z619" s="374"/>
      <c r="AA619" s="373"/>
      <c r="AB619" s="374"/>
      <c r="AC619" s="373"/>
      <c r="AD619" s="374"/>
      <c r="AE619" s="375"/>
    </row>
    <row r="620" spans="1:31" s="376" customFormat="1" ht="29.25" customHeight="1" x14ac:dyDescent="0.25">
      <c r="A620" s="2"/>
      <c r="B620" s="2"/>
      <c r="C620" s="2"/>
      <c r="D620" s="2"/>
      <c r="E620" s="2"/>
      <c r="F620" s="2"/>
      <c r="G620" s="2"/>
      <c r="H620" s="2"/>
      <c r="I620" s="2"/>
      <c r="J620" s="641"/>
      <c r="K620" s="641"/>
      <c r="L620" s="641"/>
      <c r="M620" s="641"/>
      <c r="N620" s="641"/>
      <c r="O620" s="641"/>
      <c r="P620" s="641"/>
      <c r="Q620" s="2"/>
      <c r="R620" s="373"/>
      <c r="S620" s="373"/>
      <c r="T620" s="373"/>
      <c r="U620" s="373"/>
      <c r="V620" s="373"/>
      <c r="W620" s="373"/>
      <c r="X620" s="374"/>
      <c r="Y620" s="373"/>
      <c r="Z620" s="374"/>
      <c r="AA620" s="373"/>
      <c r="AB620" s="374"/>
      <c r="AC620" s="373"/>
      <c r="AD620" s="374"/>
      <c r="AE620" s="375"/>
    </row>
    <row r="621" spans="1:31" s="376" customFormat="1" ht="29.25" customHeight="1" x14ac:dyDescent="0.25">
      <c r="A621" s="2"/>
      <c r="B621" s="2"/>
      <c r="C621" s="2"/>
      <c r="D621" s="2"/>
      <c r="E621" s="2"/>
      <c r="F621" s="2"/>
      <c r="G621" s="2"/>
      <c r="H621" s="2"/>
      <c r="I621" s="2"/>
      <c r="J621" s="641"/>
      <c r="K621" s="641"/>
      <c r="L621" s="641"/>
      <c r="M621" s="641"/>
      <c r="N621" s="641"/>
      <c r="O621" s="641"/>
      <c r="P621" s="641"/>
      <c r="Q621" s="2"/>
      <c r="R621" s="373"/>
      <c r="S621" s="373"/>
      <c r="T621" s="373"/>
      <c r="U621" s="373"/>
      <c r="V621" s="373"/>
      <c r="W621" s="373"/>
      <c r="X621" s="374"/>
      <c r="Y621" s="373"/>
      <c r="Z621" s="374"/>
      <c r="AA621" s="373"/>
      <c r="AB621" s="374"/>
      <c r="AC621" s="373"/>
      <c r="AD621" s="374"/>
      <c r="AE621" s="375"/>
    </row>
    <row r="622" spans="1:31" s="376" customFormat="1" ht="29.25" customHeight="1" x14ac:dyDescent="0.25">
      <c r="A622" s="2"/>
      <c r="B622" s="2"/>
      <c r="C622" s="2"/>
      <c r="D622" s="2"/>
      <c r="E622" s="2"/>
      <c r="F622" s="2"/>
      <c r="G622" s="2"/>
      <c r="H622" s="2"/>
      <c r="I622" s="2"/>
      <c r="J622" s="641"/>
      <c r="K622" s="641"/>
      <c r="L622" s="641"/>
      <c r="M622" s="641"/>
      <c r="N622" s="641"/>
      <c r="O622" s="641"/>
      <c r="P622" s="641"/>
      <c r="Q622" s="2"/>
      <c r="R622" s="373"/>
      <c r="S622" s="373"/>
      <c r="T622" s="373"/>
      <c r="U622" s="373"/>
      <c r="V622" s="373"/>
      <c r="W622" s="373"/>
      <c r="X622" s="374"/>
      <c r="Y622" s="373"/>
      <c r="Z622" s="374"/>
      <c r="AA622" s="373"/>
      <c r="AB622" s="374"/>
      <c r="AC622" s="373"/>
      <c r="AD622" s="374"/>
      <c r="AE622" s="375"/>
    </row>
    <row r="623" spans="1:31" s="376" customFormat="1" ht="29.25" customHeight="1" x14ac:dyDescent="0.25">
      <c r="A623" s="2"/>
      <c r="B623" s="2"/>
      <c r="C623" s="2"/>
      <c r="D623" s="2"/>
      <c r="E623" s="2"/>
      <c r="F623" s="2"/>
      <c r="G623" s="2"/>
      <c r="H623" s="2"/>
      <c r="I623" s="2"/>
      <c r="J623" s="641"/>
      <c r="K623" s="641"/>
      <c r="L623" s="641"/>
      <c r="M623" s="641"/>
      <c r="N623" s="641"/>
      <c r="O623" s="641"/>
      <c r="P623" s="641"/>
      <c r="Q623" s="2"/>
      <c r="R623" s="373"/>
      <c r="S623" s="373"/>
      <c r="T623" s="373"/>
      <c r="U623" s="373"/>
      <c r="V623" s="373"/>
      <c r="W623" s="373"/>
      <c r="X623" s="374"/>
      <c r="Y623" s="373"/>
      <c r="Z623" s="374"/>
      <c r="AA623" s="373"/>
      <c r="AB623" s="374"/>
      <c r="AC623" s="373"/>
      <c r="AD623" s="374"/>
      <c r="AE623" s="375"/>
    </row>
    <row r="624" spans="1:31" s="376" customFormat="1" ht="29.25" customHeight="1" x14ac:dyDescent="0.25">
      <c r="A624" s="2"/>
      <c r="B624" s="2"/>
      <c r="C624" s="2"/>
      <c r="D624" s="2"/>
      <c r="E624" s="2"/>
      <c r="F624" s="2"/>
      <c r="G624" s="2"/>
      <c r="H624" s="2"/>
      <c r="I624" s="2"/>
      <c r="J624" s="641"/>
      <c r="K624" s="641"/>
      <c r="L624" s="641"/>
      <c r="M624" s="641"/>
      <c r="N624" s="641"/>
      <c r="O624" s="641"/>
      <c r="P624" s="641"/>
      <c r="Q624" s="2"/>
      <c r="R624" s="373"/>
      <c r="S624" s="373"/>
      <c r="T624" s="373"/>
      <c r="U624" s="373"/>
      <c r="V624" s="373"/>
      <c r="W624" s="373"/>
      <c r="X624" s="374"/>
      <c r="Y624" s="373"/>
      <c r="Z624" s="374"/>
      <c r="AA624" s="373"/>
      <c r="AB624" s="374"/>
      <c r="AC624" s="373"/>
      <c r="AD624" s="374"/>
      <c r="AE624" s="375"/>
    </row>
    <row r="625" spans="1:31" s="376" customFormat="1" ht="29.25" customHeight="1" x14ac:dyDescent="0.25">
      <c r="A625" s="2"/>
      <c r="B625" s="2"/>
      <c r="C625" s="2"/>
      <c r="D625" s="2"/>
      <c r="E625" s="2"/>
      <c r="F625" s="2"/>
      <c r="G625" s="2"/>
      <c r="H625" s="2"/>
      <c r="I625" s="2"/>
      <c r="J625" s="641"/>
      <c r="K625" s="641"/>
      <c r="L625" s="641"/>
      <c r="M625" s="641"/>
      <c r="N625" s="641"/>
      <c r="O625" s="641"/>
      <c r="P625" s="641"/>
      <c r="Q625" s="2"/>
      <c r="R625" s="373"/>
      <c r="S625" s="373"/>
      <c r="T625" s="373"/>
      <c r="U625" s="373"/>
      <c r="V625" s="373"/>
      <c r="W625" s="373"/>
      <c r="X625" s="374"/>
      <c r="Y625" s="373"/>
      <c r="Z625" s="374"/>
      <c r="AA625" s="373"/>
      <c r="AB625" s="374"/>
      <c r="AC625" s="373"/>
      <c r="AD625" s="374"/>
      <c r="AE625" s="375"/>
    </row>
    <row r="626" spans="1:31" s="376" customFormat="1" ht="29.25" customHeight="1" x14ac:dyDescent="0.25">
      <c r="A626" s="2"/>
      <c r="B626" s="2"/>
      <c r="C626" s="2"/>
      <c r="D626" s="2"/>
      <c r="E626" s="2"/>
      <c r="F626" s="2"/>
      <c r="G626" s="2"/>
      <c r="H626" s="2"/>
      <c r="I626" s="2"/>
      <c r="J626" s="641"/>
      <c r="K626" s="641"/>
      <c r="L626" s="641"/>
      <c r="M626" s="641"/>
      <c r="N626" s="641"/>
      <c r="O626" s="641"/>
      <c r="P626" s="641"/>
      <c r="Q626" s="2"/>
      <c r="R626" s="373"/>
      <c r="S626" s="373"/>
      <c r="T626" s="373"/>
      <c r="U626" s="373"/>
      <c r="V626" s="373"/>
      <c r="W626" s="373"/>
      <c r="X626" s="374"/>
      <c r="Y626" s="373"/>
      <c r="Z626" s="374"/>
      <c r="AA626" s="373"/>
      <c r="AB626" s="374"/>
      <c r="AC626" s="373"/>
      <c r="AD626" s="374"/>
      <c r="AE626" s="375"/>
    </row>
    <row r="627" spans="1:31" s="376" customFormat="1" ht="29.25" customHeight="1" x14ac:dyDescent="0.25">
      <c r="A627" s="2"/>
      <c r="B627" s="2"/>
      <c r="C627" s="2"/>
      <c r="D627" s="2"/>
      <c r="E627" s="2"/>
      <c r="F627" s="2"/>
      <c r="G627" s="2"/>
      <c r="H627" s="2"/>
      <c r="I627" s="2"/>
      <c r="J627" s="641"/>
      <c r="K627" s="641"/>
      <c r="L627" s="641"/>
      <c r="M627" s="641"/>
      <c r="N627" s="641"/>
      <c r="O627" s="641"/>
      <c r="P627" s="641"/>
      <c r="Q627" s="2"/>
      <c r="R627" s="373"/>
      <c r="S627" s="373"/>
      <c r="T627" s="373"/>
      <c r="U627" s="373"/>
      <c r="V627" s="373"/>
      <c r="W627" s="373"/>
      <c r="X627" s="374"/>
      <c r="Y627" s="373"/>
      <c r="Z627" s="374"/>
      <c r="AA627" s="373"/>
      <c r="AB627" s="374"/>
      <c r="AC627" s="373"/>
      <c r="AD627" s="374"/>
      <c r="AE627" s="375"/>
    </row>
    <row r="628" spans="1:31" s="376" customFormat="1" ht="29.25" customHeight="1" x14ac:dyDescent="0.25">
      <c r="A628" s="2"/>
      <c r="B628" s="2"/>
      <c r="C628" s="2"/>
      <c r="D628" s="2"/>
      <c r="E628" s="2"/>
      <c r="F628" s="2"/>
      <c r="G628" s="2"/>
      <c r="H628" s="2"/>
      <c r="I628" s="2"/>
      <c r="J628" s="641"/>
      <c r="K628" s="641"/>
      <c r="L628" s="641"/>
      <c r="M628" s="641"/>
      <c r="N628" s="641"/>
      <c r="O628" s="641"/>
      <c r="P628" s="641"/>
      <c r="Q628" s="2"/>
      <c r="R628" s="373"/>
      <c r="S628" s="373"/>
      <c r="T628" s="373"/>
      <c r="U628" s="373"/>
      <c r="V628" s="373"/>
      <c r="W628" s="373"/>
      <c r="X628" s="374"/>
      <c r="Y628" s="373"/>
      <c r="Z628" s="374"/>
      <c r="AA628" s="373"/>
      <c r="AB628" s="374"/>
      <c r="AC628" s="373"/>
      <c r="AD628" s="374"/>
      <c r="AE628" s="375"/>
    </row>
    <row r="629" spans="1:31" s="376" customFormat="1" ht="29.25" customHeight="1" x14ac:dyDescent="0.25">
      <c r="A629" s="2"/>
      <c r="B629" s="2"/>
      <c r="C629" s="2"/>
      <c r="D629" s="2"/>
      <c r="E629" s="2"/>
      <c r="F629" s="2"/>
      <c r="G629" s="2"/>
      <c r="H629" s="2"/>
      <c r="I629" s="2"/>
      <c r="J629" s="641"/>
      <c r="K629" s="641"/>
      <c r="L629" s="641"/>
      <c r="M629" s="641"/>
      <c r="N629" s="641"/>
      <c r="O629" s="641"/>
      <c r="P629" s="641"/>
      <c r="Q629" s="2"/>
      <c r="R629" s="373"/>
      <c r="S629" s="373"/>
      <c r="T629" s="373"/>
      <c r="U629" s="373"/>
      <c r="V629" s="373"/>
      <c r="W629" s="373"/>
      <c r="X629" s="374"/>
      <c r="Y629" s="373"/>
      <c r="Z629" s="374"/>
      <c r="AA629" s="373"/>
      <c r="AB629" s="374"/>
      <c r="AC629" s="373"/>
      <c r="AD629" s="374"/>
      <c r="AE629" s="375"/>
    </row>
    <row r="630" spans="1:31" s="376" customFormat="1" ht="29.25" customHeight="1" x14ac:dyDescent="0.25">
      <c r="A630" s="2"/>
      <c r="B630" s="2"/>
      <c r="C630" s="2"/>
      <c r="D630" s="2"/>
      <c r="E630" s="2"/>
      <c r="F630" s="2"/>
      <c r="G630" s="2"/>
      <c r="H630" s="2"/>
      <c r="I630" s="2"/>
      <c r="J630" s="641"/>
      <c r="K630" s="641"/>
      <c r="L630" s="641"/>
      <c r="M630" s="641"/>
      <c r="N630" s="641"/>
      <c r="O630" s="641"/>
      <c r="P630" s="641"/>
      <c r="Q630" s="2"/>
      <c r="R630" s="373"/>
      <c r="S630" s="373"/>
      <c r="T630" s="373"/>
      <c r="U630" s="373"/>
      <c r="V630" s="373"/>
      <c r="W630" s="373"/>
      <c r="X630" s="374"/>
      <c r="Y630" s="373"/>
      <c r="Z630" s="374"/>
      <c r="AA630" s="373"/>
      <c r="AB630" s="374"/>
      <c r="AC630" s="373"/>
      <c r="AD630" s="374"/>
      <c r="AE630" s="375"/>
    </row>
    <row r="631" spans="1:31" s="376" customFormat="1" ht="29.25" customHeight="1" x14ac:dyDescent="0.25">
      <c r="A631" s="2"/>
      <c r="B631" s="2"/>
      <c r="C631" s="2"/>
      <c r="D631" s="2"/>
      <c r="E631" s="2"/>
      <c r="F631" s="2"/>
      <c r="G631" s="2"/>
      <c r="H631" s="2"/>
      <c r="I631" s="2"/>
      <c r="J631" s="641"/>
      <c r="K631" s="641"/>
      <c r="L631" s="641"/>
      <c r="M631" s="641"/>
      <c r="N631" s="641"/>
      <c r="O631" s="641"/>
      <c r="P631" s="641"/>
      <c r="Q631" s="2"/>
      <c r="R631" s="373"/>
      <c r="S631" s="373"/>
      <c r="T631" s="373"/>
      <c r="U631" s="373"/>
      <c r="V631" s="373"/>
      <c r="W631" s="373"/>
      <c r="X631" s="374"/>
      <c r="Y631" s="373"/>
      <c r="Z631" s="374"/>
      <c r="AA631" s="373"/>
      <c r="AB631" s="374"/>
      <c r="AC631" s="373"/>
      <c r="AD631" s="374"/>
      <c r="AE631" s="375"/>
    </row>
    <row r="632" spans="1:31" s="376" customFormat="1" ht="29.25" customHeight="1" x14ac:dyDescent="0.25">
      <c r="A632" s="2"/>
      <c r="B632" s="2"/>
      <c r="C632" s="2"/>
      <c r="D632" s="2"/>
      <c r="E632" s="2"/>
      <c r="F632" s="2"/>
      <c r="G632" s="2"/>
      <c r="H632" s="2"/>
      <c r="I632" s="2"/>
      <c r="J632" s="641"/>
      <c r="K632" s="641"/>
      <c r="L632" s="641"/>
      <c r="M632" s="641"/>
      <c r="N632" s="641"/>
      <c r="O632" s="641"/>
      <c r="P632" s="641"/>
      <c r="Q632" s="2"/>
      <c r="R632" s="373"/>
      <c r="S632" s="373"/>
      <c r="T632" s="373"/>
      <c r="U632" s="373"/>
      <c r="V632" s="373"/>
      <c r="W632" s="373"/>
      <c r="X632" s="374"/>
      <c r="Y632" s="373"/>
      <c r="Z632" s="374"/>
      <c r="AA632" s="373"/>
      <c r="AB632" s="374"/>
      <c r="AC632" s="373"/>
      <c r="AD632" s="374"/>
      <c r="AE632" s="375"/>
    </row>
    <row r="633" spans="1:31" s="376" customFormat="1" ht="29.25" customHeight="1" x14ac:dyDescent="0.25">
      <c r="A633" s="2"/>
      <c r="B633" s="2"/>
      <c r="C633" s="2"/>
      <c r="D633" s="2"/>
      <c r="E633" s="2"/>
      <c r="F633" s="2"/>
      <c r="G633" s="2"/>
      <c r="H633" s="2"/>
      <c r="I633" s="2"/>
      <c r="J633" s="641"/>
      <c r="K633" s="641"/>
      <c r="L633" s="641"/>
      <c r="M633" s="641"/>
      <c r="N633" s="641"/>
      <c r="O633" s="641"/>
      <c r="P633" s="641"/>
      <c r="Q633" s="2"/>
      <c r="R633" s="373"/>
      <c r="S633" s="373"/>
      <c r="T633" s="373"/>
      <c r="U633" s="373"/>
      <c r="V633" s="373"/>
      <c r="W633" s="373"/>
      <c r="X633" s="374"/>
      <c r="Y633" s="373"/>
      <c r="Z633" s="374"/>
      <c r="AA633" s="373"/>
      <c r="AB633" s="374"/>
      <c r="AC633" s="373"/>
      <c r="AD633" s="374"/>
      <c r="AE633" s="375"/>
    </row>
    <row r="634" spans="1:31" s="376" customFormat="1" ht="29.25" customHeight="1" x14ac:dyDescent="0.25">
      <c r="A634" s="2"/>
      <c r="B634" s="2"/>
      <c r="C634" s="2"/>
      <c r="D634" s="2"/>
      <c r="E634" s="2"/>
      <c r="F634" s="2"/>
      <c r="G634" s="2"/>
      <c r="H634" s="2"/>
      <c r="I634" s="2"/>
      <c r="J634" s="641"/>
      <c r="K634" s="641"/>
      <c r="L634" s="641"/>
      <c r="M634" s="641"/>
      <c r="N634" s="641"/>
      <c r="O634" s="641"/>
      <c r="P634" s="641"/>
      <c r="Q634" s="2"/>
      <c r="R634" s="373"/>
      <c r="S634" s="373"/>
      <c r="T634" s="373"/>
      <c r="U634" s="373"/>
      <c r="V634" s="373"/>
      <c r="W634" s="373"/>
      <c r="X634" s="374"/>
      <c r="Y634" s="373"/>
      <c r="Z634" s="374"/>
      <c r="AA634" s="373"/>
      <c r="AB634" s="374"/>
      <c r="AC634" s="373"/>
      <c r="AD634" s="374"/>
      <c r="AE634" s="375"/>
    </row>
    <row r="635" spans="1:31" s="376" customFormat="1" ht="29.25" customHeight="1" x14ac:dyDescent="0.25">
      <c r="A635" s="2"/>
      <c r="B635" s="2"/>
      <c r="C635" s="2"/>
      <c r="D635" s="2"/>
      <c r="E635" s="2"/>
      <c r="F635" s="2"/>
      <c r="G635" s="2"/>
      <c r="H635" s="2"/>
      <c r="I635" s="2"/>
      <c r="J635" s="641"/>
      <c r="K635" s="641"/>
      <c r="L635" s="641"/>
      <c r="M635" s="641"/>
      <c r="N635" s="641"/>
      <c r="O635" s="641"/>
      <c r="P635" s="641"/>
      <c r="Q635" s="2"/>
      <c r="R635" s="373"/>
      <c r="S635" s="373"/>
      <c r="T635" s="373"/>
      <c r="U635" s="373"/>
      <c r="V635" s="373"/>
      <c r="W635" s="373"/>
      <c r="X635" s="374"/>
      <c r="Y635" s="373"/>
      <c r="Z635" s="374"/>
      <c r="AA635" s="373"/>
      <c r="AB635" s="374"/>
      <c r="AC635" s="373"/>
      <c r="AD635" s="374"/>
      <c r="AE635" s="375"/>
    </row>
    <row r="636" spans="1:31" s="376" customFormat="1" ht="29.25" customHeight="1" x14ac:dyDescent="0.25">
      <c r="A636" s="2"/>
      <c r="B636" s="2"/>
      <c r="C636" s="2"/>
      <c r="D636" s="2"/>
      <c r="E636" s="2"/>
      <c r="F636" s="2"/>
      <c r="G636" s="2"/>
      <c r="H636" s="2"/>
      <c r="I636" s="2"/>
      <c r="J636" s="641"/>
      <c r="K636" s="641"/>
      <c r="L636" s="641"/>
      <c r="M636" s="641"/>
      <c r="N636" s="641"/>
      <c r="O636" s="641"/>
      <c r="P636" s="641"/>
      <c r="Q636" s="2"/>
      <c r="R636" s="373"/>
      <c r="S636" s="373"/>
      <c r="T636" s="373"/>
      <c r="U636" s="373"/>
      <c r="V636" s="373"/>
      <c r="W636" s="373"/>
      <c r="X636" s="374"/>
      <c r="Y636" s="373"/>
      <c r="Z636" s="374"/>
      <c r="AA636" s="373"/>
      <c r="AB636" s="374"/>
      <c r="AC636" s="373"/>
      <c r="AD636" s="374"/>
      <c r="AE636" s="375"/>
    </row>
    <row r="637" spans="1:31" s="376" customFormat="1" ht="29.25" customHeight="1" x14ac:dyDescent="0.25">
      <c r="A637" s="2"/>
      <c r="B637" s="2"/>
      <c r="C637" s="2"/>
      <c r="D637" s="2"/>
      <c r="E637" s="2"/>
      <c r="F637" s="2"/>
      <c r="G637" s="2"/>
      <c r="H637" s="2"/>
      <c r="I637" s="2"/>
      <c r="J637" s="641"/>
      <c r="K637" s="641"/>
      <c r="L637" s="641"/>
      <c r="M637" s="641"/>
      <c r="N637" s="641"/>
      <c r="O637" s="641"/>
      <c r="P637" s="641"/>
      <c r="Q637" s="2"/>
      <c r="R637" s="373"/>
      <c r="S637" s="373"/>
      <c r="T637" s="373"/>
      <c r="U637" s="373"/>
      <c r="V637" s="373"/>
      <c r="W637" s="373"/>
      <c r="X637" s="374"/>
      <c r="Y637" s="373"/>
      <c r="Z637" s="374"/>
      <c r="AA637" s="373"/>
      <c r="AB637" s="374"/>
      <c r="AC637" s="373"/>
      <c r="AD637" s="374"/>
      <c r="AE637" s="375"/>
    </row>
    <row r="638" spans="1:31" s="376" customFormat="1" ht="29.25" customHeight="1" x14ac:dyDescent="0.25">
      <c r="A638" s="2"/>
      <c r="B638" s="2"/>
      <c r="C638" s="2"/>
      <c r="D638" s="2"/>
      <c r="E638" s="2"/>
      <c r="F638" s="2"/>
      <c r="G638" s="2"/>
      <c r="H638" s="2"/>
      <c r="I638" s="2"/>
      <c r="J638" s="641"/>
      <c r="K638" s="641"/>
      <c r="L638" s="641"/>
      <c r="M638" s="641"/>
      <c r="N638" s="641"/>
      <c r="O638" s="641"/>
      <c r="P638" s="641"/>
      <c r="Q638" s="2"/>
      <c r="R638" s="373"/>
      <c r="S638" s="373"/>
      <c r="T638" s="373"/>
      <c r="U638" s="373"/>
      <c r="V638" s="373"/>
      <c r="W638" s="373"/>
      <c r="X638" s="374"/>
      <c r="Y638" s="373"/>
      <c r="Z638" s="374"/>
      <c r="AA638" s="373"/>
      <c r="AB638" s="374"/>
      <c r="AC638" s="373"/>
      <c r="AD638" s="374"/>
      <c r="AE638" s="375"/>
    </row>
    <row r="639" spans="1:31" s="376" customFormat="1" ht="29.25" customHeight="1" x14ac:dyDescent="0.25">
      <c r="A639" s="2"/>
      <c r="B639" s="2"/>
      <c r="C639" s="2"/>
      <c r="D639" s="2"/>
      <c r="E639" s="2"/>
      <c r="F639" s="2"/>
      <c r="G639" s="2"/>
      <c r="H639" s="2"/>
      <c r="I639" s="2"/>
      <c r="J639" s="641"/>
      <c r="K639" s="641"/>
      <c r="L639" s="641"/>
      <c r="M639" s="641"/>
      <c r="N639" s="641"/>
      <c r="O639" s="641"/>
      <c r="P639" s="641"/>
      <c r="Q639" s="2"/>
      <c r="R639" s="373"/>
      <c r="S639" s="373"/>
      <c r="T639" s="373"/>
      <c r="U639" s="373"/>
      <c r="V639" s="373"/>
      <c r="W639" s="373"/>
      <c r="X639" s="374"/>
      <c r="Y639" s="373"/>
      <c r="Z639" s="374"/>
      <c r="AA639" s="373"/>
      <c r="AB639" s="374"/>
      <c r="AC639" s="373"/>
      <c r="AD639" s="374"/>
      <c r="AE639" s="375"/>
    </row>
    <row r="640" spans="1:31" s="376" customFormat="1" ht="29.25" customHeight="1" x14ac:dyDescent="0.25">
      <c r="A640" s="2"/>
      <c r="B640" s="2"/>
      <c r="C640" s="2"/>
      <c r="D640" s="2"/>
      <c r="E640" s="2"/>
      <c r="F640" s="2"/>
      <c r="G640" s="2"/>
      <c r="H640" s="2"/>
      <c r="I640" s="2"/>
      <c r="J640" s="641"/>
      <c r="K640" s="641"/>
      <c r="L640" s="641"/>
      <c r="M640" s="641"/>
      <c r="N640" s="641"/>
      <c r="O640" s="641"/>
      <c r="P640" s="641"/>
      <c r="Q640" s="2"/>
      <c r="R640" s="373"/>
      <c r="S640" s="373"/>
      <c r="T640" s="373"/>
      <c r="U640" s="373"/>
      <c r="V640" s="373"/>
      <c r="W640" s="373"/>
      <c r="X640" s="374"/>
      <c r="Y640" s="373"/>
      <c r="Z640" s="374"/>
      <c r="AA640" s="373"/>
      <c r="AB640" s="374"/>
      <c r="AC640" s="373"/>
      <c r="AD640" s="374"/>
      <c r="AE640" s="375"/>
    </row>
    <row r="641" spans="1:31" s="376" customFormat="1" ht="29.25" customHeight="1" x14ac:dyDescent="0.25">
      <c r="A641" s="2"/>
      <c r="B641" s="2"/>
      <c r="C641" s="2"/>
      <c r="D641" s="2"/>
      <c r="E641" s="2"/>
      <c r="F641" s="2"/>
      <c r="G641" s="2"/>
      <c r="H641" s="2"/>
      <c r="I641" s="2"/>
      <c r="J641" s="641"/>
      <c r="K641" s="641"/>
      <c r="L641" s="641"/>
      <c r="M641" s="641"/>
      <c r="N641" s="641"/>
      <c r="O641" s="641"/>
      <c r="P641" s="641"/>
      <c r="Q641" s="2"/>
      <c r="R641" s="373"/>
      <c r="S641" s="373"/>
      <c r="T641" s="373"/>
      <c r="U641" s="373"/>
      <c r="V641" s="373"/>
      <c r="W641" s="373"/>
      <c r="X641" s="374"/>
      <c r="Y641" s="373"/>
      <c r="Z641" s="374"/>
      <c r="AA641" s="373"/>
      <c r="AB641" s="374"/>
      <c r="AC641" s="373"/>
      <c r="AD641" s="374"/>
      <c r="AE641" s="375"/>
    </row>
    <row r="642" spans="1:31" s="376" customFormat="1" ht="29.25" customHeight="1" x14ac:dyDescent="0.25">
      <c r="A642" s="2"/>
      <c r="B642" s="2"/>
      <c r="C642" s="2"/>
      <c r="D642" s="2"/>
      <c r="E642" s="2"/>
      <c r="F642" s="2"/>
      <c r="G642" s="2"/>
      <c r="H642" s="2"/>
      <c r="I642" s="2"/>
      <c r="J642" s="641"/>
      <c r="K642" s="641"/>
      <c r="L642" s="641"/>
      <c r="M642" s="641"/>
      <c r="N642" s="641"/>
      <c r="O642" s="641"/>
      <c r="P642" s="641"/>
      <c r="Q642" s="2"/>
      <c r="R642" s="373"/>
      <c r="S642" s="373"/>
      <c r="T642" s="373"/>
      <c r="U642" s="373"/>
      <c r="V642" s="373"/>
      <c r="W642" s="373"/>
      <c r="X642" s="374"/>
      <c r="Y642" s="373"/>
      <c r="Z642" s="374"/>
      <c r="AA642" s="373"/>
      <c r="AB642" s="374"/>
      <c r="AC642" s="373"/>
      <c r="AD642" s="374"/>
      <c r="AE642" s="375"/>
    </row>
    <row r="643" spans="1:31" s="376" customFormat="1" ht="29.25" customHeight="1" x14ac:dyDescent="0.25">
      <c r="A643" s="2"/>
      <c r="B643" s="2"/>
      <c r="C643" s="2"/>
      <c r="D643" s="2"/>
      <c r="E643" s="2"/>
      <c r="F643" s="2"/>
      <c r="G643" s="2"/>
      <c r="H643" s="2"/>
      <c r="I643" s="2"/>
      <c r="J643" s="641"/>
      <c r="K643" s="641"/>
      <c r="L643" s="641"/>
      <c r="M643" s="641"/>
      <c r="N643" s="641"/>
      <c r="O643" s="641"/>
      <c r="P643" s="641"/>
      <c r="Q643" s="2"/>
      <c r="R643" s="373"/>
      <c r="S643" s="373"/>
      <c r="T643" s="373"/>
      <c r="U643" s="373"/>
      <c r="V643" s="373"/>
      <c r="W643" s="373"/>
      <c r="X643" s="374"/>
      <c r="Y643" s="373"/>
      <c r="Z643" s="374"/>
      <c r="AA643" s="373"/>
      <c r="AB643" s="374"/>
      <c r="AC643" s="373"/>
      <c r="AD643" s="374"/>
      <c r="AE643" s="375"/>
    </row>
    <row r="644" spans="1:31" s="376" customFormat="1" ht="29.25" customHeight="1" x14ac:dyDescent="0.25">
      <c r="A644" s="2"/>
      <c r="B644" s="2"/>
      <c r="C644" s="2"/>
      <c r="D644" s="2"/>
      <c r="E644" s="2"/>
      <c r="F644" s="2"/>
      <c r="G644" s="2"/>
      <c r="H644" s="2"/>
      <c r="I644" s="2"/>
      <c r="J644" s="641"/>
      <c r="K644" s="641"/>
      <c r="L644" s="641"/>
      <c r="M644" s="641"/>
      <c r="N644" s="641"/>
      <c r="O644" s="641"/>
      <c r="P644" s="641"/>
      <c r="Q644" s="2"/>
      <c r="R644" s="373"/>
      <c r="S644" s="373"/>
      <c r="T644" s="373"/>
      <c r="U644" s="373"/>
      <c r="V644" s="373"/>
      <c r="W644" s="373"/>
      <c r="X644" s="374"/>
      <c r="Y644" s="373"/>
      <c r="Z644" s="374"/>
      <c r="AA644" s="373"/>
      <c r="AB644" s="374"/>
      <c r="AC644" s="373"/>
      <c r="AD644" s="374"/>
      <c r="AE644" s="375"/>
    </row>
    <row r="645" spans="1:31" s="376" customFormat="1" ht="29.25" customHeight="1" x14ac:dyDescent="0.25">
      <c r="A645" s="2"/>
      <c r="B645" s="2"/>
      <c r="C645" s="2"/>
      <c r="D645" s="2"/>
      <c r="E645" s="2"/>
      <c r="F645" s="2"/>
      <c r="G645" s="2"/>
      <c r="H645" s="2"/>
      <c r="I645" s="2"/>
      <c r="J645" s="641"/>
      <c r="K645" s="641"/>
      <c r="L645" s="641"/>
      <c r="M645" s="641"/>
      <c r="N645" s="641"/>
      <c r="O645" s="641"/>
      <c r="P645" s="641"/>
      <c r="Q645" s="2"/>
      <c r="R645" s="373"/>
      <c r="S645" s="373"/>
      <c r="T645" s="373"/>
      <c r="U645" s="373"/>
      <c r="V645" s="373"/>
      <c r="W645" s="373"/>
      <c r="X645" s="374"/>
      <c r="Y645" s="373"/>
      <c r="Z645" s="374"/>
      <c r="AA645" s="373"/>
      <c r="AB645" s="374"/>
      <c r="AC645" s="373"/>
      <c r="AD645" s="374"/>
      <c r="AE645" s="375"/>
    </row>
    <row r="646" spans="1:31" s="376" customFormat="1" ht="29.25" customHeight="1" x14ac:dyDescent="0.25">
      <c r="A646" s="2"/>
      <c r="B646" s="2"/>
      <c r="C646" s="2"/>
      <c r="D646" s="2"/>
      <c r="E646" s="2"/>
      <c r="F646" s="2"/>
      <c r="G646" s="2"/>
      <c r="H646" s="2"/>
      <c r="I646" s="2"/>
      <c r="J646" s="641"/>
      <c r="K646" s="641"/>
      <c r="L646" s="641"/>
      <c r="M646" s="641"/>
      <c r="N646" s="641"/>
      <c r="O646" s="641"/>
      <c r="P646" s="641"/>
      <c r="Q646" s="2"/>
      <c r="R646" s="373"/>
      <c r="S646" s="373"/>
      <c r="T646" s="373"/>
      <c r="U646" s="373"/>
      <c r="V646" s="373"/>
      <c r="W646" s="373"/>
      <c r="X646" s="374"/>
      <c r="Y646" s="373"/>
      <c r="Z646" s="374"/>
      <c r="AA646" s="373"/>
      <c r="AB646" s="374"/>
      <c r="AC646" s="373"/>
      <c r="AD646" s="374"/>
      <c r="AE646" s="375"/>
    </row>
    <row r="647" spans="1:31" s="376" customFormat="1" ht="29.25" customHeight="1" x14ac:dyDescent="0.25">
      <c r="A647" s="2"/>
      <c r="B647" s="2"/>
      <c r="C647" s="2"/>
      <c r="D647" s="2"/>
      <c r="E647" s="2"/>
      <c r="F647" s="2"/>
      <c r="G647" s="2"/>
      <c r="H647" s="2"/>
      <c r="I647" s="2"/>
      <c r="J647" s="641"/>
      <c r="K647" s="641"/>
      <c r="L647" s="641"/>
      <c r="M647" s="641"/>
      <c r="N647" s="641"/>
      <c r="O647" s="641"/>
      <c r="P647" s="641"/>
      <c r="Q647" s="2"/>
      <c r="R647" s="373"/>
      <c r="S647" s="373"/>
      <c r="T647" s="373"/>
      <c r="U647" s="373"/>
      <c r="V647" s="373"/>
      <c r="W647" s="373"/>
      <c r="X647" s="374"/>
      <c r="Y647" s="373"/>
      <c r="Z647" s="374"/>
      <c r="AA647" s="373"/>
      <c r="AB647" s="374"/>
      <c r="AC647" s="373"/>
      <c r="AD647" s="374"/>
      <c r="AE647" s="375"/>
    </row>
    <row r="648" spans="1:31" s="376" customFormat="1" ht="29.25" customHeight="1" x14ac:dyDescent="0.25">
      <c r="A648" s="2"/>
      <c r="B648" s="2"/>
      <c r="C648" s="2"/>
      <c r="D648" s="2"/>
      <c r="E648" s="2"/>
      <c r="F648" s="2"/>
      <c r="G648" s="2"/>
      <c r="H648" s="2"/>
      <c r="I648" s="2"/>
      <c r="J648" s="641"/>
      <c r="K648" s="641"/>
      <c r="L648" s="641"/>
      <c r="M648" s="641"/>
      <c r="N648" s="641"/>
      <c r="O648" s="641"/>
      <c r="P648" s="641"/>
      <c r="Q648" s="2"/>
      <c r="R648" s="373"/>
      <c r="S648" s="373"/>
      <c r="T648" s="373"/>
      <c r="U648" s="373"/>
      <c r="V648" s="373"/>
      <c r="W648" s="373"/>
      <c r="X648" s="374"/>
      <c r="Y648" s="373"/>
      <c r="Z648" s="374"/>
      <c r="AA648" s="373"/>
      <c r="AB648" s="374"/>
      <c r="AC648" s="373"/>
      <c r="AD648" s="374"/>
      <c r="AE648" s="375"/>
    </row>
    <row r="649" spans="1:31" s="376" customFormat="1" ht="29.25" customHeight="1" x14ac:dyDescent="0.25">
      <c r="A649" s="2"/>
      <c r="B649" s="2"/>
      <c r="C649" s="2"/>
      <c r="D649" s="2"/>
      <c r="E649" s="2"/>
      <c r="F649" s="2"/>
      <c r="G649" s="2"/>
      <c r="H649" s="2"/>
      <c r="I649" s="2"/>
      <c r="J649" s="641"/>
      <c r="K649" s="641"/>
      <c r="L649" s="641"/>
      <c r="M649" s="641"/>
      <c r="N649" s="641"/>
      <c r="O649" s="641"/>
      <c r="P649" s="641"/>
      <c r="Q649" s="2"/>
      <c r="R649" s="373"/>
      <c r="S649" s="373"/>
      <c r="T649" s="373"/>
      <c r="U649" s="373"/>
      <c r="V649" s="373"/>
      <c r="W649" s="373"/>
      <c r="X649" s="374"/>
      <c r="Y649" s="373"/>
      <c r="Z649" s="374"/>
      <c r="AA649" s="373"/>
      <c r="AB649" s="374"/>
      <c r="AC649" s="373"/>
      <c r="AD649" s="374"/>
      <c r="AE649" s="375"/>
    </row>
    <row r="650" spans="1:31" s="376" customFormat="1" ht="29.25" customHeight="1" x14ac:dyDescent="0.25">
      <c r="A650" s="2"/>
      <c r="B650" s="2"/>
      <c r="C650" s="2"/>
      <c r="D650" s="2"/>
      <c r="E650" s="2"/>
      <c r="F650" s="2"/>
      <c r="G650" s="2"/>
      <c r="H650" s="2"/>
      <c r="I650" s="2"/>
      <c r="J650" s="641"/>
      <c r="K650" s="641"/>
      <c r="L650" s="641"/>
      <c r="M650" s="641"/>
      <c r="N650" s="641"/>
      <c r="O650" s="641"/>
      <c r="P650" s="641"/>
      <c r="Q650" s="2"/>
      <c r="R650" s="373"/>
      <c r="S650" s="373"/>
      <c r="T650" s="373"/>
      <c r="U650" s="373"/>
      <c r="V650" s="373"/>
      <c r="W650" s="373"/>
      <c r="X650" s="374"/>
      <c r="Y650" s="373"/>
      <c r="Z650" s="374"/>
      <c r="AA650" s="373"/>
      <c r="AB650" s="374"/>
      <c r="AC650" s="373"/>
      <c r="AD650" s="374"/>
      <c r="AE650" s="375"/>
    </row>
    <row r="651" spans="1:31" s="376" customFormat="1" ht="29.25" customHeight="1" x14ac:dyDescent="0.25">
      <c r="A651" s="2"/>
      <c r="B651" s="2"/>
      <c r="C651" s="2"/>
      <c r="D651" s="2"/>
      <c r="E651" s="2"/>
      <c r="F651" s="2"/>
      <c r="G651" s="2"/>
      <c r="H651" s="2"/>
      <c r="I651" s="2"/>
      <c r="J651" s="641"/>
      <c r="K651" s="641"/>
      <c r="L651" s="641"/>
      <c r="M651" s="641"/>
      <c r="N651" s="641"/>
      <c r="O651" s="641"/>
      <c r="P651" s="641"/>
      <c r="Q651" s="2"/>
      <c r="R651" s="373"/>
      <c r="S651" s="373"/>
      <c r="T651" s="373"/>
      <c r="U651" s="373"/>
      <c r="V651" s="373"/>
      <c r="W651" s="373"/>
      <c r="X651" s="374"/>
      <c r="Y651" s="373"/>
      <c r="Z651" s="374"/>
      <c r="AA651" s="373"/>
      <c r="AB651" s="374"/>
      <c r="AC651" s="373"/>
      <c r="AD651" s="374"/>
      <c r="AE651" s="375"/>
    </row>
    <row r="652" spans="1:31" s="376" customFormat="1" ht="29.25" customHeight="1" x14ac:dyDescent="0.25">
      <c r="A652" s="2"/>
      <c r="B652" s="2"/>
      <c r="C652" s="2"/>
      <c r="D652" s="2"/>
      <c r="E652" s="2"/>
      <c r="F652" s="2"/>
      <c r="G652" s="2"/>
      <c r="H652" s="2"/>
      <c r="I652" s="2"/>
      <c r="J652" s="641"/>
      <c r="K652" s="641"/>
      <c r="L652" s="641"/>
      <c r="M652" s="641"/>
      <c r="N652" s="641"/>
      <c r="O652" s="641"/>
      <c r="P652" s="641"/>
      <c r="Q652" s="2"/>
      <c r="R652" s="373"/>
      <c r="S652" s="373"/>
      <c r="T652" s="373"/>
      <c r="U652" s="373"/>
      <c r="V652" s="373"/>
      <c r="W652" s="373"/>
      <c r="X652" s="374"/>
      <c r="Y652" s="373"/>
      <c r="Z652" s="374"/>
      <c r="AA652" s="373"/>
      <c r="AB652" s="374"/>
      <c r="AC652" s="373"/>
      <c r="AD652" s="374"/>
      <c r="AE652" s="375"/>
    </row>
    <row r="653" spans="1:31" s="376" customFormat="1" ht="29.25" customHeight="1" x14ac:dyDescent="0.25">
      <c r="A653" s="2"/>
      <c r="B653" s="2"/>
      <c r="C653" s="2"/>
      <c r="D653" s="2"/>
      <c r="E653" s="2"/>
      <c r="F653" s="2"/>
      <c r="G653" s="2"/>
      <c r="H653" s="2"/>
      <c r="I653" s="2"/>
      <c r="J653" s="641"/>
      <c r="K653" s="641"/>
      <c r="L653" s="641"/>
      <c r="M653" s="641"/>
      <c r="N653" s="641"/>
      <c r="O653" s="641"/>
      <c r="P653" s="641"/>
      <c r="Q653" s="2"/>
      <c r="R653" s="373"/>
      <c r="S653" s="373"/>
      <c r="T653" s="373"/>
      <c r="U653" s="373"/>
      <c r="V653" s="373"/>
      <c r="W653" s="373"/>
      <c r="X653" s="374"/>
      <c r="Y653" s="373"/>
      <c r="Z653" s="374"/>
      <c r="AA653" s="373"/>
      <c r="AB653" s="374"/>
      <c r="AC653" s="373"/>
      <c r="AD653" s="374"/>
      <c r="AE653" s="375"/>
    </row>
    <row r="654" spans="1:31" s="376" customFormat="1" ht="29.25" customHeight="1" x14ac:dyDescent="0.25">
      <c r="A654" s="2"/>
      <c r="B654" s="2"/>
      <c r="C654" s="2"/>
      <c r="D654" s="2"/>
      <c r="E654" s="2"/>
      <c r="F654" s="2"/>
      <c r="G654" s="2"/>
      <c r="H654" s="2"/>
      <c r="I654" s="2"/>
      <c r="J654" s="641"/>
      <c r="K654" s="641"/>
      <c r="L654" s="641"/>
      <c r="M654" s="641"/>
      <c r="N654" s="641"/>
      <c r="O654" s="641"/>
      <c r="P654" s="641"/>
      <c r="Q654" s="2"/>
      <c r="R654" s="373"/>
      <c r="S654" s="373"/>
      <c r="T654" s="373"/>
      <c r="U654" s="373"/>
      <c r="V654" s="373"/>
      <c r="W654" s="373"/>
      <c r="X654" s="374"/>
      <c r="Y654" s="373"/>
      <c r="Z654" s="374"/>
      <c r="AA654" s="373"/>
      <c r="AB654" s="374"/>
      <c r="AC654" s="373"/>
      <c r="AD654" s="374"/>
      <c r="AE654" s="375"/>
    </row>
    <row r="655" spans="1:31" s="376" customFormat="1" ht="29.25" customHeight="1" x14ac:dyDescent="0.25">
      <c r="A655" s="2"/>
      <c r="B655" s="2"/>
      <c r="C655" s="2"/>
      <c r="D655" s="2"/>
      <c r="E655" s="2"/>
      <c r="F655" s="2"/>
      <c r="G655" s="2"/>
      <c r="H655" s="2"/>
      <c r="I655" s="2"/>
      <c r="J655" s="641"/>
      <c r="K655" s="641"/>
      <c r="L655" s="641"/>
      <c r="M655" s="641"/>
      <c r="N655" s="641"/>
      <c r="O655" s="641"/>
      <c r="P655" s="641"/>
      <c r="Q655" s="2"/>
      <c r="R655" s="373"/>
      <c r="S655" s="373"/>
      <c r="T655" s="373"/>
      <c r="U655" s="373"/>
      <c r="V655" s="373"/>
      <c r="W655" s="373"/>
      <c r="X655" s="374"/>
      <c r="Y655" s="373"/>
      <c r="Z655" s="374"/>
      <c r="AA655" s="373"/>
      <c r="AB655" s="374"/>
      <c r="AC655" s="373"/>
      <c r="AD655" s="374"/>
      <c r="AE655" s="375"/>
    </row>
    <row r="656" spans="1:31" s="376" customFormat="1" ht="29.25" customHeight="1" x14ac:dyDescent="0.25">
      <c r="A656" s="2"/>
      <c r="B656" s="2"/>
      <c r="C656" s="2"/>
      <c r="D656" s="2"/>
      <c r="E656" s="2"/>
      <c r="F656" s="2"/>
      <c r="G656" s="2"/>
      <c r="H656" s="2"/>
      <c r="I656" s="2"/>
      <c r="J656" s="641"/>
      <c r="K656" s="641"/>
      <c r="L656" s="641"/>
      <c r="M656" s="641"/>
      <c r="N656" s="641"/>
      <c r="O656" s="641"/>
      <c r="P656" s="641"/>
      <c r="Q656" s="2"/>
      <c r="R656" s="373"/>
      <c r="S656" s="373"/>
      <c r="T656" s="373"/>
      <c r="U656" s="373"/>
      <c r="V656" s="373"/>
      <c r="W656" s="373"/>
      <c r="X656" s="374"/>
      <c r="Y656" s="373"/>
      <c r="Z656" s="374"/>
      <c r="AA656" s="373"/>
      <c r="AB656" s="374"/>
      <c r="AC656" s="373"/>
      <c r="AD656" s="374"/>
      <c r="AE656" s="375"/>
    </row>
    <row r="657" spans="1:31" s="376" customFormat="1" ht="29.25" customHeight="1" x14ac:dyDescent="0.25">
      <c r="A657" s="2"/>
      <c r="B657" s="2"/>
      <c r="C657" s="2"/>
      <c r="D657" s="2"/>
      <c r="E657" s="2"/>
      <c r="F657" s="2"/>
      <c r="G657" s="2"/>
      <c r="H657" s="2"/>
      <c r="I657" s="2"/>
      <c r="J657" s="641"/>
      <c r="K657" s="641"/>
      <c r="L657" s="641"/>
      <c r="M657" s="641"/>
      <c r="N657" s="641"/>
      <c r="O657" s="641"/>
      <c r="P657" s="641"/>
      <c r="Q657" s="2"/>
      <c r="R657" s="373"/>
      <c r="S657" s="373"/>
      <c r="T657" s="373"/>
      <c r="U657" s="373"/>
      <c r="V657" s="373"/>
      <c r="W657" s="373"/>
      <c r="X657" s="374"/>
      <c r="Y657" s="373"/>
      <c r="Z657" s="374"/>
      <c r="AA657" s="373"/>
      <c r="AB657" s="374"/>
      <c r="AC657" s="373"/>
      <c r="AD657" s="374"/>
      <c r="AE657" s="375"/>
    </row>
    <row r="658" spans="1:31" s="376" customFormat="1" ht="29.25" customHeight="1" x14ac:dyDescent="0.25">
      <c r="A658" s="2"/>
      <c r="B658" s="2"/>
      <c r="C658" s="2"/>
      <c r="D658" s="2"/>
      <c r="E658" s="2"/>
      <c r="F658" s="2"/>
      <c r="G658" s="2"/>
      <c r="H658" s="2"/>
      <c r="I658" s="2"/>
      <c r="J658" s="641"/>
      <c r="K658" s="641"/>
      <c r="L658" s="641"/>
      <c r="M658" s="641"/>
      <c r="N658" s="641"/>
      <c r="O658" s="641"/>
      <c r="P658" s="641"/>
      <c r="Q658" s="2"/>
      <c r="R658" s="373"/>
      <c r="S658" s="373"/>
      <c r="T658" s="373"/>
      <c r="U658" s="373"/>
      <c r="V658" s="373"/>
      <c r="W658" s="373"/>
      <c r="X658" s="374"/>
      <c r="Y658" s="373"/>
      <c r="Z658" s="374"/>
      <c r="AA658" s="373"/>
      <c r="AB658" s="374"/>
      <c r="AC658" s="373"/>
      <c r="AD658" s="374"/>
      <c r="AE658" s="375"/>
    </row>
    <row r="659" spans="1:31" s="376" customFormat="1" ht="29.25" customHeight="1" x14ac:dyDescent="0.25">
      <c r="A659" s="2"/>
      <c r="B659" s="2"/>
      <c r="C659" s="2"/>
      <c r="D659" s="2"/>
      <c r="E659" s="2"/>
      <c r="F659" s="2"/>
      <c r="G659" s="2"/>
      <c r="H659" s="2"/>
      <c r="I659" s="2"/>
      <c r="J659" s="641"/>
      <c r="K659" s="641"/>
      <c r="L659" s="641"/>
      <c r="M659" s="641"/>
      <c r="N659" s="641"/>
      <c r="O659" s="641"/>
      <c r="P659" s="641"/>
      <c r="Q659" s="2"/>
      <c r="R659" s="373"/>
      <c r="S659" s="373"/>
      <c r="T659" s="373"/>
      <c r="U659" s="373"/>
      <c r="V659" s="373"/>
      <c r="W659" s="373"/>
      <c r="X659" s="374"/>
      <c r="Y659" s="373"/>
      <c r="Z659" s="374"/>
      <c r="AA659" s="373"/>
      <c r="AB659" s="374"/>
      <c r="AC659" s="373"/>
      <c r="AD659" s="374"/>
      <c r="AE659" s="375"/>
    </row>
    <row r="660" spans="1:31" s="376" customFormat="1" ht="29.25" customHeight="1" x14ac:dyDescent="0.25">
      <c r="A660" s="2"/>
      <c r="B660" s="2"/>
      <c r="C660" s="2"/>
      <c r="D660" s="2"/>
      <c r="E660" s="2"/>
      <c r="F660" s="2"/>
      <c r="G660" s="2"/>
      <c r="H660" s="2"/>
      <c r="I660" s="2"/>
      <c r="J660" s="641"/>
      <c r="K660" s="641"/>
      <c r="L660" s="641"/>
      <c r="M660" s="641"/>
      <c r="N660" s="641"/>
      <c r="O660" s="641"/>
      <c r="P660" s="641"/>
      <c r="Q660" s="2"/>
      <c r="R660" s="373"/>
      <c r="S660" s="373"/>
      <c r="T660" s="373"/>
      <c r="U660" s="373"/>
      <c r="V660" s="373"/>
      <c r="W660" s="373"/>
      <c r="X660" s="374"/>
      <c r="Y660" s="373"/>
      <c r="Z660" s="374"/>
      <c r="AA660" s="373"/>
      <c r="AB660" s="374"/>
      <c r="AC660" s="373"/>
      <c r="AD660" s="374"/>
      <c r="AE660" s="375"/>
    </row>
    <row r="661" spans="1:31" s="376" customFormat="1" ht="29.25" customHeight="1" x14ac:dyDescent="0.25">
      <c r="A661" s="2"/>
      <c r="B661" s="2"/>
      <c r="C661" s="2"/>
      <c r="D661" s="2"/>
      <c r="E661" s="2"/>
      <c r="F661" s="2"/>
      <c r="G661" s="2"/>
      <c r="H661" s="2"/>
      <c r="I661" s="2"/>
      <c r="J661" s="641"/>
      <c r="K661" s="641"/>
      <c r="L661" s="641"/>
      <c r="M661" s="641"/>
      <c r="N661" s="641"/>
      <c r="O661" s="641"/>
      <c r="P661" s="641"/>
      <c r="Q661" s="2"/>
      <c r="R661" s="373"/>
      <c r="S661" s="373"/>
      <c r="T661" s="373"/>
      <c r="U661" s="373"/>
      <c r="V661" s="373"/>
      <c r="W661" s="373"/>
      <c r="X661" s="374"/>
      <c r="Y661" s="373"/>
      <c r="Z661" s="374"/>
      <c r="AA661" s="373"/>
      <c r="AB661" s="374"/>
      <c r="AC661" s="373"/>
      <c r="AD661" s="374"/>
      <c r="AE661" s="375"/>
    </row>
    <row r="662" spans="1:31" s="376" customFormat="1" ht="29.25" customHeight="1" x14ac:dyDescent="0.25">
      <c r="A662" s="2"/>
      <c r="B662" s="2"/>
      <c r="C662" s="2"/>
      <c r="D662" s="2"/>
      <c r="E662" s="2"/>
      <c r="F662" s="2"/>
      <c r="G662" s="2"/>
      <c r="H662" s="2"/>
      <c r="I662" s="2"/>
      <c r="J662" s="641"/>
      <c r="K662" s="641"/>
      <c r="L662" s="641"/>
      <c r="M662" s="641"/>
      <c r="N662" s="641"/>
      <c r="O662" s="641"/>
      <c r="P662" s="641"/>
      <c r="Q662" s="2"/>
      <c r="R662" s="373"/>
      <c r="S662" s="373"/>
      <c r="T662" s="373"/>
      <c r="U662" s="373"/>
      <c r="V662" s="373"/>
      <c r="W662" s="373"/>
      <c r="X662" s="374"/>
      <c r="Y662" s="373"/>
      <c r="Z662" s="374"/>
      <c r="AA662" s="373"/>
      <c r="AB662" s="374"/>
      <c r="AC662" s="373"/>
      <c r="AD662" s="374"/>
      <c r="AE662" s="375"/>
    </row>
    <row r="663" spans="1:31" s="376" customFormat="1" ht="29.25" customHeight="1" x14ac:dyDescent="0.25">
      <c r="A663" s="2"/>
      <c r="B663" s="2"/>
      <c r="C663" s="2"/>
      <c r="D663" s="2"/>
      <c r="E663" s="2"/>
      <c r="F663" s="2"/>
      <c r="G663" s="2"/>
      <c r="H663" s="2"/>
      <c r="I663" s="2"/>
      <c r="J663" s="641"/>
      <c r="K663" s="641"/>
      <c r="L663" s="641"/>
      <c r="M663" s="641"/>
      <c r="N663" s="641"/>
      <c r="O663" s="641"/>
      <c r="P663" s="641"/>
      <c r="Q663" s="2"/>
      <c r="R663" s="373"/>
      <c r="S663" s="373"/>
      <c r="T663" s="373"/>
      <c r="U663" s="373"/>
      <c r="V663" s="373"/>
      <c r="W663" s="373"/>
      <c r="X663" s="374"/>
      <c r="Y663" s="373"/>
      <c r="Z663" s="374"/>
      <c r="AA663" s="373"/>
      <c r="AB663" s="374"/>
      <c r="AC663" s="373"/>
      <c r="AD663" s="374"/>
      <c r="AE663" s="375"/>
    </row>
    <row r="664" spans="1:31" s="376" customFormat="1" ht="29.25" customHeight="1" x14ac:dyDescent="0.25">
      <c r="A664" s="2"/>
      <c r="B664" s="2"/>
      <c r="C664" s="2"/>
      <c r="D664" s="2"/>
      <c r="E664" s="2"/>
      <c r="F664" s="2"/>
      <c r="G664" s="2"/>
      <c r="H664" s="2"/>
      <c r="I664" s="2"/>
      <c r="J664" s="641"/>
      <c r="K664" s="641"/>
      <c r="L664" s="641"/>
      <c r="M664" s="641"/>
      <c r="N664" s="641"/>
      <c r="O664" s="641"/>
      <c r="P664" s="641"/>
      <c r="Q664" s="2"/>
      <c r="R664" s="373"/>
      <c r="S664" s="373"/>
      <c r="T664" s="373"/>
      <c r="U664" s="373"/>
      <c r="V664" s="373"/>
      <c r="W664" s="373"/>
      <c r="X664" s="374"/>
      <c r="Y664" s="373"/>
      <c r="Z664" s="374"/>
      <c r="AA664" s="373"/>
      <c r="AB664" s="374"/>
      <c r="AC664" s="373"/>
      <c r="AD664" s="374"/>
      <c r="AE664" s="375"/>
    </row>
    <row r="665" spans="1:31" s="376" customFormat="1" ht="29.25" customHeight="1" x14ac:dyDescent="0.25">
      <c r="A665" s="2"/>
      <c r="B665" s="2"/>
      <c r="C665" s="2"/>
      <c r="D665" s="2"/>
      <c r="E665" s="2"/>
      <c r="F665" s="2"/>
      <c r="G665" s="2"/>
      <c r="H665" s="2"/>
      <c r="I665" s="2"/>
      <c r="J665" s="641"/>
      <c r="K665" s="641"/>
      <c r="L665" s="641"/>
      <c r="M665" s="641"/>
      <c r="N665" s="641"/>
      <c r="O665" s="641"/>
      <c r="P665" s="641"/>
      <c r="Q665" s="2"/>
      <c r="R665" s="373"/>
      <c r="S665" s="373"/>
      <c r="T665" s="373"/>
      <c r="U665" s="373"/>
      <c r="V665" s="373"/>
      <c r="W665" s="373"/>
      <c r="X665" s="374"/>
      <c r="Y665" s="373"/>
      <c r="Z665" s="374"/>
      <c r="AA665" s="373"/>
      <c r="AB665" s="374"/>
      <c r="AC665" s="373"/>
      <c r="AD665" s="374"/>
      <c r="AE665" s="375"/>
    </row>
    <row r="666" spans="1:31" s="376" customFormat="1" ht="29.25" customHeight="1" x14ac:dyDescent="0.25">
      <c r="A666" s="2"/>
      <c r="B666" s="2"/>
      <c r="C666" s="2"/>
      <c r="D666" s="2"/>
      <c r="E666" s="2"/>
      <c r="F666" s="2"/>
      <c r="G666" s="2"/>
      <c r="H666" s="2"/>
      <c r="I666" s="2"/>
      <c r="J666" s="641"/>
      <c r="K666" s="641"/>
      <c r="L666" s="641"/>
      <c r="M666" s="641"/>
      <c r="N666" s="641"/>
      <c r="O666" s="641"/>
      <c r="P666" s="641"/>
      <c r="Q666" s="2"/>
      <c r="R666" s="373"/>
      <c r="S666" s="373"/>
      <c r="T666" s="373"/>
      <c r="U666" s="373"/>
      <c r="V666" s="373"/>
      <c r="W666" s="373"/>
      <c r="X666" s="374"/>
      <c r="Y666" s="373"/>
      <c r="Z666" s="374"/>
      <c r="AA666" s="373"/>
      <c r="AB666" s="374"/>
      <c r="AC666" s="373"/>
      <c r="AD666" s="374"/>
      <c r="AE666" s="375"/>
    </row>
    <row r="667" spans="1:31" s="376" customFormat="1" ht="29.25" customHeight="1" x14ac:dyDescent="0.25">
      <c r="A667" s="2"/>
      <c r="B667" s="2"/>
      <c r="C667" s="2"/>
      <c r="D667" s="2"/>
      <c r="E667" s="2"/>
      <c r="F667" s="2"/>
      <c r="G667" s="2"/>
      <c r="H667" s="2"/>
      <c r="I667" s="2"/>
      <c r="J667" s="641"/>
      <c r="K667" s="641"/>
      <c r="L667" s="641"/>
      <c r="M667" s="641"/>
      <c r="N667" s="641"/>
      <c r="O667" s="641"/>
      <c r="P667" s="641"/>
      <c r="Q667" s="2"/>
      <c r="R667" s="373"/>
      <c r="S667" s="373"/>
      <c r="T667" s="373"/>
      <c r="U667" s="373"/>
      <c r="V667" s="373"/>
      <c r="W667" s="373"/>
      <c r="X667" s="374"/>
      <c r="Y667" s="373"/>
      <c r="Z667" s="374"/>
      <c r="AA667" s="373"/>
      <c r="AB667" s="374"/>
      <c r="AC667" s="373"/>
      <c r="AD667" s="374"/>
      <c r="AE667" s="375"/>
    </row>
    <row r="668" spans="1:31" s="376" customFormat="1" ht="29.25" customHeight="1" x14ac:dyDescent="0.25">
      <c r="A668" s="2"/>
      <c r="B668" s="2"/>
      <c r="C668" s="2"/>
      <c r="D668" s="2"/>
      <c r="E668" s="2"/>
      <c r="F668" s="2"/>
      <c r="G668" s="2"/>
      <c r="H668" s="2"/>
      <c r="I668" s="2"/>
      <c r="J668" s="641"/>
      <c r="K668" s="641"/>
      <c r="L668" s="641"/>
      <c r="M668" s="641"/>
      <c r="N668" s="641"/>
      <c r="O668" s="641"/>
      <c r="P668" s="641"/>
      <c r="Q668" s="2"/>
      <c r="R668" s="373"/>
      <c r="S668" s="373"/>
      <c r="T668" s="373"/>
      <c r="U668" s="373"/>
      <c r="V668" s="373"/>
      <c r="W668" s="373"/>
      <c r="X668" s="374"/>
      <c r="Y668" s="373"/>
      <c r="Z668" s="374"/>
      <c r="AA668" s="373"/>
      <c r="AB668" s="374"/>
      <c r="AC668" s="373"/>
      <c r="AD668" s="374"/>
      <c r="AE668" s="375"/>
    </row>
    <row r="669" spans="1:31" s="376" customFormat="1" ht="29.25" customHeight="1" x14ac:dyDescent="0.25">
      <c r="A669" s="2"/>
      <c r="B669" s="2"/>
      <c r="C669" s="2"/>
      <c r="D669" s="2"/>
      <c r="E669" s="2"/>
      <c r="F669" s="2"/>
      <c r="G669" s="2"/>
      <c r="H669" s="2"/>
      <c r="I669" s="2"/>
      <c r="J669" s="641"/>
      <c r="K669" s="641"/>
      <c r="L669" s="641"/>
      <c r="M669" s="641"/>
      <c r="N669" s="641"/>
      <c r="O669" s="641"/>
      <c r="P669" s="641"/>
      <c r="Q669" s="2"/>
      <c r="R669" s="373"/>
      <c r="S669" s="373"/>
      <c r="T669" s="373"/>
      <c r="U669" s="373"/>
      <c r="V669" s="373"/>
      <c r="W669" s="373"/>
      <c r="X669" s="374"/>
      <c r="Y669" s="373"/>
      <c r="Z669" s="374"/>
      <c r="AA669" s="373"/>
      <c r="AB669" s="374"/>
      <c r="AC669" s="373"/>
      <c r="AD669" s="374"/>
      <c r="AE669" s="375"/>
    </row>
    <row r="670" spans="1:31" s="376" customFormat="1" ht="29.25" customHeight="1" x14ac:dyDescent="0.25">
      <c r="A670" s="2"/>
      <c r="B670" s="2"/>
      <c r="C670" s="2"/>
      <c r="D670" s="2"/>
      <c r="E670" s="2"/>
      <c r="F670" s="2"/>
      <c r="G670" s="2"/>
      <c r="H670" s="2"/>
      <c r="I670" s="2"/>
      <c r="J670" s="641"/>
      <c r="K670" s="641"/>
      <c r="L670" s="641"/>
      <c r="M670" s="641"/>
      <c r="N670" s="641"/>
      <c r="O670" s="641"/>
      <c r="P670" s="641"/>
      <c r="Q670" s="2"/>
      <c r="R670" s="373"/>
      <c r="S670" s="373"/>
      <c r="T670" s="373"/>
      <c r="U670" s="373"/>
      <c r="V670" s="373"/>
      <c r="W670" s="373"/>
      <c r="X670" s="374"/>
      <c r="Y670" s="373"/>
      <c r="Z670" s="374"/>
      <c r="AA670" s="373"/>
      <c r="AB670" s="374"/>
      <c r="AC670" s="373"/>
      <c r="AD670" s="374"/>
      <c r="AE670" s="375"/>
    </row>
    <row r="671" spans="1:31" s="376" customFormat="1" ht="29.25" customHeight="1" x14ac:dyDescent="0.25">
      <c r="A671" s="2"/>
      <c r="B671" s="2"/>
      <c r="C671" s="2"/>
      <c r="D671" s="2"/>
      <c r="E671" s="2"/>
      <c r="F671" s="2"/>
      <c r="G671" s="2"/>
      <c r="H671" s="2"/>
      <c r="I671" s="2"/>
      <c r="J671" s="641"/>
      <c r="K671" s="641"/>
      <c r="L671" s="641"/>
      <c r="M671" s="641"/>
      <c r="N671" s="641"/>
      <c r="O671" s="641"/>
      <c r="P671" s="641"/>
      <c r="Q671" s="2"/>
      <c r="R671" s="373"/>
      <c r="S671" s="373"/>
      <c r="T671" s="373"/>
      <c r="U671" s="373"/>
      <c r="V671" s="373"/>
      <c r="W671" s="373"/>
      <c r="X671" s="374"/>
      <c r="Y671" s="373"/>
      <c r="Z671" s="374"/>
      <c r="AA671" s="373"/>
      <c r="AB671" s="374"/>
      <c r="AC671" s="373"/>
      <c r="AD671" s="374"/>
      <c r="AE671" s="375"/>
    </row>
    <row r="672" spans="1:31" s="376" customFormat="1" ht="29.25" customHeight="1" x14ac:dyDescent="0.25">
      <c r="A672" s="2"/>
      <c r="B672" s="2"/>
      <c r="C672" s="2"/>
      <c r="D672" s="2"/>
      <c r="E672" s="2"/>
      <c r="F672" s="2"/>
      <c r="G672" s="2"/>
      <c r="H672" s="2"/>
      <c r="I672" s="2"/>
      <c r="J672" s="641"/>
      <c r="K672" s="641"/>
      <c r="L672" s="641"/>
      <c r="M672" s="641"/>
      <c r="N672" s="641"/>
      <c r="O672" s="641"/>
      <c r="P672" s="641"/>
      <c r="Q672" s="2"/>
      <c r="R672" s="373"/>
      <c r="S672" s="373"/>
      <c r="T672" s="373"/>
      <c r="U672" s="373"/>
      <c r="V672" s="373"/>
      <c r="W672" s="373"/>
      <c r="X672" s="374"/>
      <c r="Y672" s="373"/>
      <c r="Z672" s="374"/>
      <c r="AA672" s="373"/>
      <c r="AB672" s="374"/>
      <c r="AC672" s="373"/>
      <c r="AD672" s="374"/>
      <c r="AE672" s="375"/>
    </row>
    <row r="673" spans="1:31" s="376" customFormat="1" ht="29.25" customHeight="1" x14ac:dyDescent="0.25">
      <c r="A673" s="2"/>
      <c r="B673" s="2"/>
      <c r="C673" s="2"/>
      <c r="D673" s="2"/>
      <c r="E673" s="2"/>
      <c r="F673" s="2"/>
      <c r="G673" s="2"/>
      <c r="H673" s="2"/>
      <c r="I673" s="2"/>
      <c r="J673" s="641"/>
      <c r="K673" s="641"/>
      <c r="L673" s="641"/>
      <c r="M673" s="641"/>
      <c r="N673" s="641"/>
      <c r="O673" s="641"/>
      <c r="P673" s="641"/>
      <c r="Q673" s="2"/>
      <c r="R673" s="373"/>
      <c r="S673" s="373"/>
      <c r="T673" s="373"/>
      <c r="U673" s="373"/>
      <c r="V673" s="373"/>
      <c r="W673" s="373"/>
      <c r="X673" s="374"/>
      <c r="Y673" s="373"/>
      <c r="Z673" s="374"/>
      <c r="AA673" s="373"/>
      <c r="AB673" s="374"/>
      <c r="AC673" s="373"/>
      <c r="AD673" s="374"/>
      <c r="AE673" s="375"/>
    </row>
    <row r="674" spans="1:31" s="376" customFormat="1" ht="29.25" customHeight="1" x14ac:dyDescent="0.25">
      <c r="A674" s="2"/>
      <c r="B674" s="2"/>
      <c r="C674" s="2"/>
      <c r="D674" s="2"/>
      <c r="E674" s="2"/>
      <c r="F674" s="2"/>
      <c r="G674" s="2"/>
      <c r="H674" s="2"/>
      <c r="I674" s="2"/>
      <c r="J674" s="641"/>
      <c r="K674" s="641"/>
      <c r="L674" s="641"/>
      <c r="M674" s="641"/>
      <c r="N674" s="641"/>
      <c r="O674" s="641"/>
      <c r="P674" s="641"/>
      <c r="Q674" s="2"/>
      <c r="R674" s="373"/>
      <c r="S674" s="373"/>
      <c r="T674" s="373"/>
      <c r="U674" s="373"/>
      <c r="V674" s="373"/>
      <c r="W674" s="373"/>
      <c r="X674" s="374"/>
      <c r="Y674" s="373"/>
      <c r="Z674" s="374"/>
      <c r="AA674" s="373"/>
      <c r="AB674" s="374"/>
      <c r="AC674" s="373"/>
      <c r="AD674" s="374"/>
      <c r="AE674" s="375"/>
    </row>
    <row r="675" spans="1:31" s="376" customFormat="1" ht="29.25" customHeight="1" x14ac:dyDescent="0.25">
      <c r="A675" s="2"/>
      <c r="B675" s="2"/>
      <c r="C675" s="2"/>
      <c r="D675" s="2"/>
      <c r="E675" s="2"/>
      <c r="F675" s="2"/>
      <c r="G675" s="2"/>
      <c r="H675" s="2"/>
      <c r="I675" s="2"/>
      <c r="J675" s="641"/>
      <c r="K675" s="641"/>
      <c r="L675" s="641"/>
      <c r="M675" s="641"/>
      <c r="N675" s="641"/>
      <c r="O675" s="641"/>
      <c r="P675" s="641"/>
      <c r="Q675" s="2"/>
      <c r="R675" s="373"/>
      <c r="S675" s="373"/>
      <c r="T675" s="373"/>
      <c r="U675" s="373"/>
      <c r="V675" s="373"/>
      <c r="W675" s="373"/>
      <c r="X675" s="374"/>
      <c r="Y675" s="373"/>
      <c r="Z675" s="374"/>
      <c r="AA675" s="373"/>
      <c r="AB675" s="374"/>
      <c r="AC675" s="373"/>
      <c r="AD675" s="374"/>
      <c r="AE675" s="375"/>
    </row>
    <row r="676" spans="1:31" s="376" customFormat="1" ht="29.25" customHeight="1" x14ac:dyDescent="0.25">
      <c r="A676" s="2"/>
      <c r="B676" s="2"/>
      <c r="C676" s="2"/>
      <c r="D676" s="2"/>
      <c r="E676" s="2"/>
      <c r="F676" s="2"/>
      <c r="G676" s="2"/>
      <c r="H676" s="2"/>
      <c r="I676" s="2"/>
      <c r="J676" s="641"/>
      <c r="K676" s="641"/>
      <c r="L676" s="641"/>
      <c r="M676" s="641"/>
      <c r="N676" s="641"/>
      <c r="O676" s="641"/>
      <c r="P676" s="641"/>
      <c r="Q676" s="2"/>
      <c r="R676" s="373"/>
      <c r="S676" s="373"/>
      <c r="T676" s="373"/>
      <c r="U676" s="373"/>
      <c r="V676" s="373"/>
      <c r="W676" s="373"/>
      <c r="X676" s="374"/>
      <c r="Y676" s="373"/>
      <c r="Z676" s="374"/>
      <c r="AA676" s="373"/>
      <c r="AB676" s="374"/>
      <c r="AC676" s="373"/>
      <c r="AD676" s="374"/>
      <c r="AE676" s="375"/>
    </row>
    <row r="677" spans="1:31" s="376" customFormat="1" ht="29.25" customHeight="1" x14ac:dyDescent="0.25">
      <c r="A677" s="2"/>
      <c r="B677" s="2"/>
      <c r="C677" s="2"/>
      <c r="D677" s="2"/>
      <c r="E677" s="2"/>
      <c r="F677" s="2"/>
      <c r="G677" s="2"/>
      <c r="H677" s="2"/>
      <c r="I677" s="2"/>
      <c r="J677" s="641"/>
      <c r="K677" s="641"/>
      <c r="L677" s="641"/>
      <c r="M677" s="641"/>
      <c r="N677" s="641"/>
      <c r="O677" s="641"/>
      <c r="P677" s="641"/>
      <c r="Q677" s="2"/>
      <c r="R677" s="373"/>
      <c r="S677" s="373"/>
      <c r="T677" s="373"/>
      <c r="U677" s="373"/>
      <c r="V677" s="373"/>
      <c r="W677" s="373"/>
      <c r="X677" s="374"/>
      <c r="Y677" s="373"/>
      <c r="Z677" s="374"/>
      <c r="AA677" s="373"/>
      <c r="AB677" s="374"/>
      <c r="AC677" s="373"/>
      <c r="AD677" s="374"/>
      <c r="AE677" s="375"/>
    </row>
  </sheetData>
  <mergeCells count="8">
    <mergeCell ref="A1:AO1"/>
    <mergeCell ref="J2:P2"/>
    <mergeCell ref="R2:S2"/>
    <mergeCell ref="T2:U2"/>
    <mergeCell ref="W2:X2"/>
    <mergeCell ref="Y2:Z2"/>
    <mergeCell ref="AA2:AB2"/>
    <mergeCell ref="AC2:AD2"/>
  </mergeCells>
  <conditionalFormatting sqref="V4:V104 V106:V112">
    <cfRule type="cellIs" dxfId="12" priority="1" operator="between">
      <formula>0.8</formula>
      <formula>"MAS"</formula>
    </cfRule>
    <cfRule type="cellIs" dxfId="11" priority="2" operator="between">
      <formula>0.7</formula>
      <formula>0.79</formula>
    </cfRule>
    <cfRule type="cellIs" dxfId="10" priority="3" operator="between">
      <formula>0.6</formula>
      <formula>0.69</formula>
    </cfRule>
    <cfRule type="cellIs" dxfId="9" priority="4" operator="between">
      <formula>0.6</formula>
      <formula>0.69</formula>
    </cfRule>
    <cfRule type="cellIs" dxfId="8" priority="5" operator="between">
      <formula>0.4</formula>
      <formula>0.59</formula>
    </cfRule>
    <cfRule type="cellIs" dxfId="7" priority="6" operator="between">
      <formula>0</formula>
      <formula>0.39</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677"/>
  <sheetViews>
    <sheetView zoomScale="84" zoomScaleNormal="84" workbookViewId="0">
      <pane xSplit="4" ySplit="1" topLeftCell="P109" activePane="bottomRight" state="frozen"/>
      <selection pane="topRight" activeCell="E1" sqref="E1"/>
      <selection pane="bottomLeft" activeCell="A2" sqref="A2"/>
      <selection pane="bottomRight" activeCell="W109" sqref="W109"/>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21" style="2" customWidth="1"/>
    <col min="7" max="7" width="15.85546875" style="2" customWidth="1"/>
    <col min="8" max="8" width="13.28515625" style="2" customWidth="1"/>
    <col min="9" max="9" width="21.140625" style="2" customWidth="1"/>
    <col min="10" max="10" width="16.85546875" style="641" customWidth="1"/>
    <col min="11" max="11" width="18.7109375" style="641" customWidth="1"/>
    <col min="12" max="12" width="16.42578125" style="641" customWidth="1"/>
    <col min="13" max="13" width="15.140625" style="641" customWidth="1"/>
    <col min="14" max="14" width="14.140625" style="641" customWidth="1"/>
    <col min="15" max="16" width="13.7109375" style="641" customWidth="1"/>
    <col min="17" max="17" width="16" style="2" customWidth="1"/>
    <col min="18" max="18" width="17.85546875" style="92" customWidth="1"/>
    <col min="19" max="19" width="21.28515625" style="92" customWidth="1"/>
    <col min="20" max="20" width="22.140625" style="92" customWidth="1"/>
    <col min="21" max="21" width="19.140625" style="92" customWidth="1"/>
    <col min="22" max="22" width="18.42578125" style="92" customWidth="1"/>
    <col min="23" max="23" width="20.42578125" style="92" customWidth="1"/>
    <col min="24" max="24" width="23.42578125" style="93" customWidth="1"/>
    <col min="25" max="25" width="18.42578125" style="92" customWidth="1"/>
    <col min="26" max="26" width="19.28515625" style="93" customWidth="1"/>
    <col min="27" max="27" width="18.28515625" style="92" customWidth="1"/>
    <col min="28" max="28" width="17.42578125" style="93" customWidth="1"/>
    <col min="29" max="29" width="20.5703125" style="92" customWidth="1"/>
    <col min="30" max="30" width="21.140625" style="93" customWidth="1"/>
    <col min="31" max="31" width="68.28515625" style="876" customWidth="1"/>
    <col min="32" max="33" width="48" style="176" customWidth="1"/>
    <col min="34" max="34" width="59.42578125" style="176" customWidth="1"/>
    <col min="35" max="35" width="38.7109375" style="176" customWidth="1"/>
    <col min="36" max="36" width="51" style="176" customWidth="1"/>
    <col min="37" max="37" width="69.42578125" style="176" customWidth="1"/>
    <col min="38" max="38" width="45.7109375" style="176" customWidth="1"/>
    <col min="39" max="39" width="44" style="176" customWidth="1"/>
    <col min="40" max="40" width="86.7109375" style="176" customWidth="1"/>
    <col min="41" max="41" width="50.85546875" style="176" customWidth="1"/>
    <col min="42" max="42" width="49.140625" style="176" customWidth="1"/>
    <col min="43" max="16384" width="11.42578125" style="176"/>
  </cols>
  <sheetData>
    <row r="1" spans="1:42" ht="90" customHeight="1" x14ac:dyDescent="0.25">
      <c r="A1" s="1341" t="s">
        <v>1468</v>
      </c>
      <c r="B1" s="1342"/>
      <c r="C1" s="1342"/>
      <c r="D1" s="1342"/>
      <c r="E1" s="1342"/>
      <c r="F1" s="1342"/>
      <c r="G1" s="1342"/>
      <c r="H1" s="1342"/>
      <c r="I1" s="1342"/>
      <c r="J1" s="1342"/>
      <c r="K1" s="1342"/>
      <c r="L1" s="1342"/>
      <c r="M1" s="1342"/>
      <c r="N1" s="1342"/>
      <c r="O1" s="1342"/>
      <c r="P1" s="1342"/>
      <c r="Q1" s="1342"/>
      <c r="R1" s="1342"/>
      <c r="S1" s="1342"/>
      <c r="T1" s="1342"/>
      <c r="U1" s="1342"/>
      <c r="V1" s="1342"/>
      <c r="W1" s="1342"/>
      <c r="X1" s="1342"/>
      <c r="Y1" s="1342"/>
      <c r="Z1" s="1342"/>
      <c r="AA1" s="1342"/>
      <c r="AB1" s="1342"/>
      <c r="AC1" s="1342"/>
      <c r="AD1" s="1342"/>
      <c r="AE1" s="1342"/>
      <c r="AF1" s="1342"/>
      <c r="AG1" s="1342"/>
      <c r="AH1" s="1342"/>
      <c r="AI1" s="1342"/>
      <c r="AJ1" s="1342"/>
      <c r="AK1" s="1342"/>
      <c r="AL1" s="1342"/>
      <c r="AM1" s="1342"/>
      <c r="AN1" s="1342"/>
      <c r="AO1" s="1342"/>
      <c r="AP1" s="1342"/>
    </row>
    <row r="2" spans="1:42" ht="43.5" customHeight="1" x14ac:dyDescent="0.25">
      <c r="A2" s="887" t="s">
        <v>0</v>
      </c>
      <c r="B2" s="887" t="s">
        <v>1</v>
      </c>
      <c r="C2" s="887" t="s">
        <v>2</v>
      </c>
      <c r="D2" s="887" t="s">
        <v>12</v>
      </c>
      <c r="E2" s="887" t="s">
        <v>1469</v>
      </c>
      <c r="F2" s="882" t="s">
        <v>4</v>
      </c>
      <c r="G2" s="882" t="s">
        <v>5</v>
      </c>
      <c r="H2" s="882" t="s">
        <v>6</v>
      </c>
      <c r="I2" s="882" t="s">
        <v>7</v>
      </c>
      <c r="J2" s="1336" t="s">
        <v>1470</v>
      </c>
      <c r="K2" s="1337"/>
      <c r="L2" s="1337"/>
      <c r="M2" s="1337"/>
      <c r="N2" s="1337"/>
      <c r="O2" s="1337"/>
      <c r="P2" s="1338"/>
      <c r="Q2" s="887" t="s">
        <v>5</v>
      </c>
      <c r="R2" s="1339" t="s">
        <v>2907</v>
      </c>
      <c r="S2" s="1340"/>
      <c r="T2" s="1339" t="s">
        <v>2908</v>
      </c>
      <c r="U2" s="1340"/>
      <c r="V2" s="444" t="s">
        <v>281</v>
      </c>
      <c r="W2" s="1334" t="s">
        <v>703</v>
      </c>
      <c r="X2" s="1335"/>
      <c r="Y2" s="1334" t="s">
        <v>704</v>
      </c>
      <c r="Z2" s="1335"/>
      <c r="AA2" s="1334" t="s">
        <v>705</v>
      </c>
      <c r="AB2" s="1335"/>
      <c r="AC2" s="1334" t="s">
        <v>706</v>
      </c>
      <c r="AD2" s="1335"/>
      <c r="AE2" s="445" t="s">
        <v>2909</v>
      </c>
      <c r="AF2" s="446" t="s">
        <v>1474</v>
      </c>
      <c r="AG2" s="810" t="s">
        <v>2910</v>
      </c>
      <c r="AH2" s="445" t="s">
        <v>2911</v>
      </c>
      <c r="AI2" s="446" t="s">
        <v>1474</v>
      </c>
      <c r="AJ2" s="446" t="s">
        <v>1476</v>
      </c>
      <c r="AK2" s="445" t="s">
        <v>2912</v>
      </c>
      <c r="AL2" s="446" t="s">
        <v>1474</v>
      </c>
      <c r="AM2" s="446" t="s">
        <v>1476</v>
      </c>
      <c r="AN2" s="445" t="s">
        <v>2913</v>
      </c>
      <c r="AO2" s="446" t="s">
        <v>1474</v>
      </c>
      <c r="AP2" s="446" t="s">
        <v>1476</v>
      </c>
    </row>
    <row r="3" spans="1:42" ht="42" customHeight="1" x14ac:dyDescent="0.25">
      <c r="A3" s="887"/>
      <c r="B3" s="887"/>
      <c r="C3" s="887"/>
      <c r="D3" s="887"/>
      <c r="E3" s="887"/>
      <c r="F3" s="881"/>
      <c r="G3" s="881"/>
      <c r="H3" s="881"/>
      <c r="I3" s="881"/>
      <c r="J3" s="447" t="s">
        <v>1479</v>
      </c>
      <c r="K3" s="447" t="s">
        <v>1480</v>
      </c>
      <c r="L3" s="447" t="s">
        <v>1481</v>
      </c>
      <c r="M3" s="447" t="s">
        <v>1482</v>
      </c>
      <c r="N3" s="447" t="s">
        <v>1483</v>
      </c>
      <c r="O3" s="447" t="s">
        <v>1484</v>
      </c>
      <c r="P3" s="447" t="s">
        <v>1485</v>
      </c>
      <c r="Q3" s="887"/>
      <c r="R3" s="887" t="s">
        <v>707</v>
      </c>
      <c r="S3" s="395" t="s">
        <v>700</v>
      </c>
      <c r="T3" s="887" t="s">
        <v>707</v>
      </c>
      <c r="U3" s="395" t="s">
        <v>700</v>
      </c>
      <c r="V3" s="448"/>
      <c r="W3" s="887" t="s">
        <v>701</v>
      </c>
      <c r="X3" s="395" t="s">
        <v>702</v>
      </c>
      <c r="Y3" s="887" t="s">
        <v>701</v>
      </c>
      <c r="Z3" s="395" t="s">
        <v>702</v>
      </c>
      <c r="AA3" s="887" t="s">
        <v>701</v>
      </c>
      <c r="AB3" s="395" t="s">
        <v>702</v>
      </c>
      <c r="AC3" s="887" t="s">
        <v>701</v>
      </c>
      <c r="AD3" s="395" t="s">
        <v>702</v>
      </c>
      <c r="AE3" s="449"/>
      <c r="AF3" s="450"/>
      <c r="AG3" s="450"/>
      <c r="AH3" s="450"/>
      <c r="AI3" s="451"/>
      <c r="AJ3" s="373"/>
      <c r="AK3" s="353"/>
      <c r="AL3" s="353"/>
      <c r="AM3" s="353"/>
      <c r="AN3" s="353"/>
      <c r="AO3" s="353"/>
      <c r="AP3" s="353"/>
    </row>
    <row r="4" spans="1:42" ht="265.5" customHeight="1" x14ac:dyDescent="0.25">
      <c r="A4" s="452" t="s">
        <v>13</v>
      </c>
      <c r="B4" s="888" t="s">
        <v>14</v>
      </c>
      <c r="C4" s="888" t="s">
        <v>15</v>
      </c>
      <c r="D4" s="877">
        <v>1</v>
      </c>
      <c r="E4" s="645" t="s">
        <v>1486</v>
      </c>
      <c r="F4" s="877" t="s">
        <v>1487</v>
      </c>
      <c r="G4" s="877" t="s">
        <v>1103</v>
      </c>
      <c r="H4" s="877" t="s">
        <v>19</v>
      </c>
      <c r="I4" s="877" t="s">
        <v>1488</v>
      </c>
      <c r="J4" s="454"/>
      <c r="K4" s="455"/>
      <c r="L4" s="455"/>
      <c r="M4" s="455"/>
      <c r="N4" s="456"/>
      <c r="O4" s="455"/>
      <c r="P4" s="455"/>
      <c r="Q4" s="72">
        <v>1</v>
      </c>
      <c r="R4" s="72">
        <v>1</v>
      </c>
      <c r="S4" s="813">
        <v>1</v>
      </c>
      <c r="T4" s="457">
        <v>96396667</v>
      </c>
      <c r="U4" s="458">
        <v>96396667</v>
      </c>
      <c r="V4" s="459">
        <v>1</v>
      </c>
      <c r="W4" s="889"/>
      <c r="X4" s="458"/>
      <c r="Y4" s="460"/>
      <c r="Z4" s="458"/>
      <c r="AA4" s="460">
        <v>5</v>
      </c>
      <c r="AB4" s="899">
        <v>96396667</v>
      </c>
      <c r="AC4" s="460"/>
      <c r="AD4" s="458"/>
      <c r="AE4" s="461"/>
      <c r="AF4" s="462"/>
      <c r="AG4" s="462"/>
      <c r="AH4" s="463" t="s">
        <v>2816</v>
      </c>
      <c r="AI4" s="353" t="s">
        <v>3084</v>
      </c>
      <c r="AJ4" s="464"/>
      <c r="AK4" s="884" t="s">
        <v>3095</v>
      </c>
      <c r="AL4" s="884" t="s">
        <v>3096</v>
      </c>
      <c r="AM4" s="353"/>
      <c r="AN4" s="884"/>
      <c r="AO4" s="353"/>
      <c r="AP4" s="353"/>
    </row>
    <row r="5" spans="1:42" ht="234" customHeight="1" x14ac:dyDescent="0.25">
      <c r="A5" s="452"/>
      <c r="B5" s="888"/>
      <c r="C5" s="888"/>
      <c r="D5" s="877">
        <v>2</v>
      </c>
      <c r="E5" s="877" t="s">
        <v>21</v>
      </c>
      <c r="F5" s="877" t="s">
        <v>22</v>
      </c>
      <c r="G5" s="877" t="s">
        <v>23</v>
      </c>
      <c r="H5" s="877" t="s">
        <v>24</v>
      </c>
      <c r="I5" s="877" t="s">
        <v>1497</v>
      </c>
      <c r="J5" s="466" t="s">
        <v>1498</v>
      </c>
      <c r="K5" s="466" t="s">
        <v>1499</v>
      </c>
      <c r="L5" s="466" t="s">
        <v>1500</v>
      </c>
      <c r="M5" s="353">
        <v>28.4</v>
      </c>
      <c r="N5" s="466" t="s">
        <v>1501</v>
      </c>
      <c r="O5" s="466" t="s">
        <v>1498</v>
      </c>
      <c r="P5" s="353">
        <v>6</v>
      </c>
      <c r="Q5" s="117">
        <v>0.3</v>
      </c>
      <c r="R5" s="964">
        <v>1</v>
      </c>
      <c r="S5" s="467">
        <v>3</v>
      </c>
      <c r="T5" s="672">
        <v>3000000</v>
      </c>
      <c r="U5" s="673">
        <v>330000</v>
      </c>
      <c r="V5" s="469">
        <v>1</v>
      </c>
      <c r="W5" s="889">
        <v>1</v>
      </c>
      <c r="X5" s="647">
        <v>3000000</v>
      </c>
      <c r="Y5" s="460">
        <v>2</v>
      </c>
      <c r="Z5" s="458"/>
      <c r="AA5" s="460"/>
      <c r="AB5" s="458"/>
      <c r="AC5" s="460"/>
      <c r="AD5" s="458"/>
      <c r="AE5" s="461" t="s">
        <v>2914</v>
      </c>
      <c r="AF5" s="461" t="s">
        <v>1504</v>
      </c>
      <c r="AG5" s="461" t="s">
        <v>2915</v>
      </c>
      <c r="AH5" s="460" t="s">
        <v>3030</v>
      </c>
      <c r="AI5" s="884" t="s">
        <v>3031</v>
      </c>
      <c r="AJ5" s="464"/>
      <c r="AK5" s="884" t="s">
        <v>3066</v>
      </c>
      <c r="AL5" s="884" t="s">
        <v>1568</v>
      </c>
      <c r="AM5" s="353"/>
      <c r="AN5" s="884"/>
      <c r="AO5" s="884"/>
      <c r="AP5" s="353"/>
    </row>
    <row r="6" spans="1:42" ht="121.5" customHeight="1" x14ac:dyDescent="0.25">
      <c r="A6" s="452"/>
      <c r="B6" s="888"/>
      <c r="C6" s="888"/>
      <c r="D6" s="471">
        <v>3</v>
      </c>
      <c r="E6" s="877" t="s">
        <v>1105</v>
      </c>
      <c r="F6" s="888" t="s">
        <v>27</v>
      </c>
      <c r="G6" s="888" t="s">
        <v>28</v>
      </c>
      <c r="H6" s="888" t="s">
        <v>1106</v>
      </c>
      <c r="I6" s="888" t="s">
        <v>1509</v>
      </c>
      <c r="J6" s="456"/>
      <c r="K6" s="456"/>
      <c r="L6" s="456"/>
      <c r="M6" s="456"/>
      <c r="N6" s="456"/>
      <c r="O6" s="456"/>
      <c r="P6" s="456"/>
      <c r="Q6" s="880">
        <v>10</v>
      </c>
      <c r="R6" s="879">
        <v>1</v>
      </c>
      <c r="S6" s="472">
        <v>1</v>
      </c>
      <c r="T6" s="649">
        <v>15000000</v>
      </c>
      <c r="U6" s="649">
        <v>15000000</v>
      </c>
      <c r="V6" s="469">
        <v>1</v>
      </c>
      <c r="W6" s="889">
        <v>1</v>
      </c>
      <c r="X6" s="648">
        <v>15000000</v>
      </c>
      <c r="Y6" s="460"/>
      <c r="Z6" s="458"/>
      <c r="AA6" s="460"/>
      <c r="AB6" s="458"/>
      <c r="AC6" s="460"/>
      <c r="AD6" s="458"/>
      <c r="AE6" s="461" t="s">
        <v>2916</v>
      </c>
      <c r="AF6" s="461" t="s">
        <v>1504</v>
      </c>
      <c r="AH6" s="461" t="s">
        <v>3008</v>
      </c>
      <c r="AI6" s="353" t="s">
        <v>1504</v>
      </c>
      <c r="AJ6" s="464"/>
      <c r="AK6" s="884"/>
      <c r="AL6" s="884"/>
      <c r="AM6" s="353"/>
      <c r="AN6" s="884"/>
      <c r="AO6" s="884"/>
      <c r="AP6" s="353"/>
    </row>
    <row r="7" spans="1:42" ht="114" customHeight="1" x14ac:dyDescent="0.25">
      <c r="A7" s="452"/>
      <c r="B7" s="888"/>
      <c r="C7" s="888"/>
      <c r="D7" s="877">
        <v>4</v>
      </c>
      <c r="E7" s="888" t="s">
        <v>1109</v>
      </c>
      <c r="F7" s="888" t="s">
        <v>32</v>
      </c>
      <c r="G7" s="888" t="s">
        <v>33</v>
      </c>
      <c r="H7" s="888" t="s">
        <v>34</v>
      </c>
      <c r="I7" s="888" t="s">
        <v>1515</v>
      </c>
      <c r="J7" s="456" t="s">
        <v>1371</v>
      </c>
      <c r="K7" s="456" t="s">
        <v>1371</v>
      </c>
      <c r="L7" s="456" t="s">
        <v>1371</v>
      </c>
      <c r="M7" s="456" t="s">
        <v>1371</v>
      </c>
      <c r="N7" s="456" t="s">
        <v>1371</v>
      </c>
      <c r="O7" s="456" t="s">
        <v>1371</v>
      </c>
      <c r="P7" s="456" t="s">
        <v>1371</v>
      </c>
      <c r="Q7" s="880">
        <v>10</v>
      </c>
      <c r="R7" s="879">
        <v>1</v>
      </c>
      <c r="S7" s="883">
        <v>6</v>
      </c>
      <c r="T7" s="649">
        <v>4000000</v>
      </c>
      <c r="U7" s="649">
        <v>3000000</v>
      </c>
      <c r="V7" s="469">
        <v>1</v>
      </c>
      <c r="W7" s="460">
        <v>2</v>
      </c>
      <c r="X7" s="458">
        <v>1000000</v>
      </c>
      <c r="Y7" s="460">
        <v>4</v>
      </c>
      <c r="Z7" s="648">
        <v>2000000</v>
      </c>
      <c r="AA7" s="460"/>
      <c r="AB7" s="458"/>
      <c r="AC7" s="460"/>
      <c r="AD7" s="458"/>
      <c r="AE7" s="461" t="s">
        <v>2917</v>
      </c>
      <c r="AF7" s="461" t="s">
        <v>1504</v>
      </c>
      <c r="AG7" s="461"/>
      <c r="AH7" s="460" t="s">
        <v>3009</v>
      </c>
      <c r="AI7" s="884" t="s">
        <v>1504</v>
      </c>
      <c r="AJ7" s="476"/>
      <c r="AK7" s="353"/>
      <c r="AL7" s="353"/>
      <c r="AM7" s="353"/>
      <c r="AN7" s="884"/>
      <c r="AO7" s="353"/>
      <c r="AP7" s="353"/>
    </row>
    <row r="8" spans="1:42" ht="270" x14ac:dyDescent="0.25">
      <c r="A8" s="452"/>
      <c r="B8" s="888"/>
      <c r="C8" s="888"/>
      <c r="D8" s="877">
        <v>5</v>
      </c>
      <c r="E8" s="888" t="s">
        <v>36</v>
      </c>
      <c r="F8" s="888" t="s">
        <v>37</v>
      </c>
      <c r="G8" s="888" t="s">
        <v>38</v>
      </c>
      <c r="H8" s="888" t="s">
        <v>1111</v>
      </c>
      <c r="I8" s="888" t="s">
        <v>1112</v>
      </c>
      <c r="J8" s="456" t="s">
        <v>1371</v>
      </c>
      <c r="K8" s="456" t="s">
        <v>1371</v>
      </c>
      <c r="L8" s="456" t="s">
        <v>1371</v>
      </c>
      <c r="M8" s="456" t="s">
        <v>1371</v>
      </c>
      <c r="N8" s="456" t="s">
        <v>1371</v>
      </c>
      <c r="O8" s="456" t="s">
        <v>1371</v>
      </c>
      <c r="P8" s="456" t="s">
        <v>1371</v>
      </c>
      <c r="Q8" s="880">
        <v>5</v>
      </c>
      <c r="R8" s="879">
        <v>0</v>
      </c>
      <c r="S8" s="472"/>
      <c r="T8" s="648"/>
      <c r="U8" s="648"/>
      <c r="V8" s="469"/>
      <c r="W8" s="889"/>
      <c r="X8" s="649"/>
      <c r="Y8" s="460"/>
      <c r="Z8" s="458"/>
      <c r="AA8" s="460"/>
      <c r="AB8" s="458"/>
      <c r="AC8" s="460"/>
      <c r="AD8" s="458"/>
      <c r="AG8" s="475"/>
      <c r="AH8" s="461" t="s">
        <v>3010</v>
      </c>
      <c r="AI8" s="475" t="s">
        <v>1504</v>
      </c>
      <c r="AJ8" s="464"/>
      <c r="AK8" s="884"/>
      <c r="AL8" s="353"/>
      <c r="AM8" s="353"/>
      <c r="AN8" s="884"/>
      <c r="AO8" s="884"/>
      <c r="AP8" s="353"/>
    </row>
    <row r="9" spans="1:42" ht="102" x14ac:dyDescent="0.25">
      <c r="A9" s="452"/>
      <c r="B9" s="888"/>
      <c r="C9" s="888"/>
      <c r="D9" s="877">
        <v>6</v>
      </c>
      <c r="E9" s="877" t="s">
        <v>41</v>
      </c>
      <c r="F9" s="888" t="s">
        <v>1114</v>
      </c>
      <c r="G9" s="888" t="s">
        <v>1522</v>
      </c>
      <c r="H9" s="888" t="s">
        <v>44</v>
      </c>
      <c r="I9" s="888" t="s">
        <v>1523</v>
      </c>
      <c r="J9" s="456" t="s">
        <v>1371</v>
      </c>
      <c r="K9" s="456" t="s">
        <v>1371</v>
      </c>
      <c r="L9" s="456" t="s">
        <v>1371</v>
      </c>
      <c r="M9" s="456" t="s">
        <v>1371</v>
      </c>
      <c r="N9" s="456" t="s">
        <v>1371</v>
      </c>
      <c r="O9" s="456" t="s">
        <v>1371</v>
      </c>
      <c r="P9" s="456" t="s">
        <v>1371</v>
      </c>
      <c r="Q9" s="117">
        <v>0.8</v>
      </c>
      <c r="R9" s="971">
        <v>2</v>
      </c>
      <c r="S9" s="477">
        <v>1</v>
      </c>
      <c r="T9" s="178"/>
      <c r="U9" s="174"/>
      <c r="V9" s="977">
        <v>0.5</v>
      </c>
      <c r="W9" s="889"/>
      <c r="X9" s="174"/>
      <c r="Y9" s="460"/>
      <c r="Z9" s="458"/>
      <c r="AA9" s="460"/>
      <c r="AB9" s="458"/>
      <c r="AC9" s="460"/>
      <c r="AD9" s="458"/>
      <c r="AE9" s="461"/>
      <c r="AF9" s="461"/>
      <c r="AG9" s="461"/>
      <c r="AH9" s="460" t="s">
        <v>3007</v>
      </c>
      <c r="AI9" s="353"/>
      <c r="AJ9" s="464"/>
      <c r="AK9" s="884" t="s">
        <v>3097</v>
      </c>
      <c r="AL9" s="884" t="s">
        <v>3098</v>
      </c>
      <c r="AM9" s="353"/>
      <c r="AN9" s="884"/>
      <c r="AO9" s="884"/>
      <c r="AP9" s="353"/>
    </row>
    <row r="10" spans="1:42" ht="253.5" customHeight="1" x14ac:dyDescent="0.25">
      <c r="A10" s="452"/>
      <c r="B10" s="888"/>
      <c r="C10" s="888"/>
      <c r="D10" s="877">
        <v>7</v>
      </c>
      <c r="E10" s="877" t="s">
        <v>46</v>
      </c>
      <c r="F10" s="888" t="s">
        <v>47</v>
      </c>
      <c r="G10" s="888" t="s">
        <v>48</v>
      </c>
      <c r="H10" s="888" t="s">
        <v>19</v>
      </c>
      <c r="I10" s="888" t="s">
        <v>1116</v>
      </c>
      <c r="J10" s="884" t="s">
        <v>1526</v>
      </c>
      <c r="K10" s="478" t="s">
        <v>1527</v>
      </c>
      <c r="L10" s="478">
        <v>2301030</v>
      </c>
      <c r="M10" s="478"/>
      <c r="N10" s="478"/>
      <c r="O10" s="962"/>
      <c r="P10" s="478">
        <v>17000</v>
      </c>
      <c r="Q10" s="117">
        <v>1</v>
      </c>
      <c r="R10" s="963">
        <v>1</v>
      </c>
      <c r="S10" s="721">
        <v>0.9</v>
      </c>
      <c r="T10" s="458" t="s">
        <v>3082</v>
      </c>
      <c r="U10" s="458" t="s">
        <v>3082</v>
      </c>
      <c r="V10" s="479">
        <v>0.9</v>
      </c>
      <c r="W10" s="460"/>
      <c r="X10" s="353"/>
      <c r="Y10" s="460"/>
      <c r="Z10" s="458"/>
      <c r="AA10" s="460">
        <v>839</v>
      </c>
      <c r="AB10" s="458" t="s">
        <v>3082</v>
      </c>
      <c r="AC10" s="460"/>
      <c r="AD10" s="458"/>
      <c r="AE10" s="461"/>
      <c r="AF10" s="884"/>
      <c r="AG10" s="884"/>
      <c r="AH10" s="463"/>
      <c r="AI10" s="884"/>
      <c r="AJ10" s="464"/>
      <c r="AK10" s="884" t="s">
        <v>3080</v>
      </c>
      <c r="AL10" s="884" t="s">
        <v>3081</v>
      </c>
      <c r="AM10" s="970" t="s">
        <v>3083</v>
      </c>
      <c r="AN10" s="884"/>
      <c r="AO10" s="884"/>
      <c r="AP10" s="353"/>
    </row>
    <row r="11" spans="1:42" ht="354" customHeight="1" x14ac:dyDescent="0.25">
      <c r="A11" s="452"/>
      <c r="B11" s="888"/>
      <c r="C11" s="888" t="s">
        <v>1117</v>
      </c>
      <c r="D11" s="471">
        <v>8</v>
      </c>
      <c r="E11" s="888" t="s">
        <v>51</v>
      </c>
      <c r="F11" s="888" t="s">
        <v>52</v>
      </c>
      <c r="G11" s="888" t="s">
        <v>53</v>
      </c>
      <c r="H11" s="888" t="s">
        <v>54</v>
      </c>
      <c r="I11" s="888" t="s">
        <v>1537</v>
      </c>
      <c r="J11" s="888"/>
      <c r="K11" s="888" t="s">
        <v>1538</v>
      </c>
      <c r="L11" s="888">
        <v>2</v>
      </c>
      <c r="M11" s="480" t="s">
        <v>1539</v>
      </c>
      <c r="N11" s="888"/>
      <c r="O11" s="480" t="s">
        <v>1540</v>
      </c>
      <c r="P11" s="888"/>
      <c r="Q11" s="117">
        <v>1</v>
      </c>
      <c r="R11" s="964">
        <v>1</v>
      </c>
      <c r="S11" s="477"/>
      <c r="T11" s="744"/>
      <c r="U11" s="744"/>
      <c r="V11" s="479"/>
      <c r="W11" s="889"/>
      <c r="X11" s="650"/>
      <c r="Y11" s="460"/>
      <c r="Z11" s="458"/>
      <c r="AA11" s="460"/>
      <c r="AB11" s="458"/>
      <c r="AC11" s="460"/>
      <c r="AD11" s="458"/>
      <c r="AE11" s="461"/>
      <c r="AF11" s="482"/>
      <c r="AG11" s="482"/>
      <c r="AH11" s="483" t="s">
        <v>3067</v>
      </c>
      <c r="AI11" s="353" t="s">
        <v>1504</v>
      </c>
      <c r="AJ11" s="464"/>
      <c r="AK11" s="884" t="s">
        <v>3068</v>
      </c>
      <c r="AL11" s="884" t="s">
        <v>1568</v>
      </c>
      <c r="AM11" s="353"/>
      <c r="AN11" s="651"/>
      <c r="AO11" s="884"/>
      <c r="AP11" s="353"/>
    </row>
    <row r="12" spans="1:42" ht="223.5" customHeight="1" x14ac:dyDescent="0.25">
      <c r="A12" s="452"/>
      <c r="B12" s="888"/>
      <c r="C12" s="888"/>
      <c r="D12" s="471">
        <v>9</v>
      </c>
      <c r="E12" s="888" t="s">
        <v>1119</v>
      </c>
      <c r="F12" s="888" t="s">
        <v>1120</v>
      </c>
      <c r="G12" s="888" t="s">
        <v>1121</v>
      </c>
      <c r="H12" s="888" t="s">
        <v>59</v>
      </c>
      <c r="I12" s="888" t="s">
        <v>1537</v>
      </c>
      <c r="J12" s="484"/>
      <c r="K12" s="888" t="s">
        <v>1538</v>
      </c>
      <c r="L12" s="888">
        <v>2</v>
      </c>
      <c r="M12" s="480" t="s">
        <v>1544</v>
      </c>
      <c r="N12" s="888"/>
      <c r="O12" s="480" t="s">
        <v>1545</v>
      </c>
      <c r="P12" s="888"/>
      <c r="Q12" s="117">
        <v>0.9</v>
      </c>
      <c r="R12" s="117">
        <v>0.9</v>
      </c>
      <c r="S12" s="117">
        <v>0.9</v>
      </c>
      <c r="T12" s="967">
        <v>8</v>
      </c>
      <c r="U12" s="899">
        <v>287529712</v>
      </c>
      <c r="V12" s="479">
        <v>1</v>
      </c>
      <c r="W12" s="889"/>
      <c r="X12" s="646"/>
      <c r="Y12" s="460"/>
      <c r="Z12" s="458"/>
      <c r="AA12" s="460">
        <v>8</v>
      </c>
      <c r="AB12" s="899">
        <v>287529712</v>
      </c>
      <c r="AC12" s="460"/>
      <c r="AD12" s="458"/>
      <c r="AE12" s="486"/>
      <c r="AF12" s="461"/>
      <c r="AG12" s="461"/>
      <c r="AH12" s="460"/>
      <c r="AI12" s="884"/>
      <c r="AJ12" s="464"/>
      <c r="AK12" s="884" t="s">
        <v>3069</v>
      </c>
      <c r="AL12" s="884" t="s">
        <v>1568</v>
      </c>
      <c r="AM12" s="353"/>
      <c r="AN12" s="884"/>
      <c r="AO12" s="884"/>
      <c r="AP12" s="353"/>
    </row>
    <row r="13" spans="1:42" ht="276" customHeight="1" x14ac:dyDescent="0.25">
      <c r="A13" s="452"/>
      <c r="B13" s="888"/>
      <c r="C13" s="888"/>
      <c r="D13" s="471">
        <v>10</v>
      </c>
      <c r="E13" s="888" t="s">
        <v>1550</v>
      </c>
      <c r="F13" s="888" t="s">
        <v>61</v>
      </c>
      <c r="G13" s="888" t="s">
        <v>62</v>
      </c>
      <c r="H13" s="888" t="s">
        <v>63</v>
      </c>
      <c r="I13" s="888" t="s">
        <v>1537</v>
      </c>
      <c r="J13" s="484"/>
      <c r="K13" s="888" t="s">
        <v>1538</v>
      </c>
      <c r="L13" s="888">
        <v>2</v>
      </c>
      <c r="M13" s="888" t="s">
        <v>1551</v>
      </c>
      <c r="N13" s="888">
        <v>170201700</v>
      </c>
      <c r="O13" s="888" t="s">
        <v>1552</v>
      </c>
      <c r="P13" s="888">
        <v>2500</v>
      </c>
      <c r="Q13" s="117">
        <v>0.9</v>
      </c>
      <c r="R13" s="964">
        <v>0.9</v>
      </c>
      <c r="S13" s="883"/>
      <c r="T13" s="487"/>
      <c r="U13" s="473"/>
      <c r="V13" s="479"/>
      <c r="W13" s="460"/>
      <c r="X13" s="458"/>
      <c r="Y13" s="460"/>
      <c r="Z13" s="458"/>
      <c r="AA13" s="460"/>
      <c r="AB13" s="458"/>
      <c r="AC13" s="460"/>
      <c r="AD13" s="458"/>
      <c r="AE13" s="653"/>
      <c r="AF13" s="461"/>
      <c r="AG13" s="461"/>
      <c r="AH13" s="460"/>
      <c r="AI13" s="884"/>
      <c r="AJ13" s="476"/>
      <c r="AK13" s="884"/>
      <c r="AL13" s="884"/>
      <c r="AM13" s="353"/>
      <c r="AN13" s="884"/>
      <c r="AO13" s="353"/>
      <c r="AP13" s="353"/>
    </row>
    <row r="14" spans="1:42" ht="152.25" customHeight="1" x14ac:dyDescent="0.25">
      <c r="A14" s="452"/>
      <c r="B14" s="888"/>
      <c r="C14" s="888" t="s">
        <v>1117</v>
      </c>
      <c r="D14" s="471">
        <v>11</v>
      </c>
      <c r="E14" s="888" t="s">
        <v>1561</v>
      </c>
      <c r="F14" s="888" t="s">
        <v>1562</v>
      </c>
      <c r="G14" s="888" t="s">
        <v>66</v>
      </c>
      <c r="H14" s="888" t="s">
        <v>67</v>
      </c>
      <c r="I14" s="888" t="s">
        <v>1563</v>
      </c>
      <c r="J14" s="888"/>
      <c r="K14" s="888" t="s">
        <v>1538</v>
      </c>
      <c r="L14" s="888">
        <v>2</v>
      </c>
      <c r="M14" s="888" t="s">
        <v>1551</v>
      </c>
      <c r="N14" s="888">
        <v>170201700</v>
      </c>
      <c r="O14" s="888" t="s">
        <v>1552</v>
      </c>
      <c r="P14" s="888">
        <v>2500</v>
      </c>
      <c r="Q14" s="117">
        <v>0.95</v>
      </c>
      <c r="R14" s="964">
        <v>0.95</v>
      </c>
      <c r="S14" s="477"/>
      <c r="T14" s="646"/>
      <c r="U14" s="646"/>
      <c r="V14" s="479"/>
      <c r="W14" s="889"/>
      <c r="X14" s="646"/>
      <c r="Y14" s="460"/>
      <c r="Z14" s="458"/>
      <c r="AA14" s="460"/>
      <c r="AB14" s="458"/>
      <c r="AC14" s="460"/>
      <c r="AD14" s="458"/>
      <c r="AE14" s="486"/>
      <c r="AF14" s="461"/>
      <c r="AG14" s="461"/>
      <c r="AH14" s="460"/>
      <c r="AI14" s="353"/>
      <c r="AJ14" s="464"/>
      <c r="AK14" s="884"/>
      <c r="AL14" s="884"/>
      <c r="AM14" s="353"/>
      <c r="AN14" s="884"/>
      <c r="AO14" s="884"/>
      <c r="AP14" s="353"/>
    </row>
    <row r="15" spans="1:42" ht="179.25" customHeight="1" x14ac:dyDescent="0.25">
      <c r="A15" s="452"/>
      <c r="B15" s="888"/>
      <c r="C15" s="888"/>
      <c r="D15" s="471">
        <v>12</v>
      </c>
      <c r="E15" s="888" t="s">
        <v>1128</v>
      </c>
      <c r="F15" s="888" t="s">
        <v>1129</v>
      </c>
      <c r="G15" s="888" t="s">
        <v>71</v>
      </c>
      <c r="H15" s="888" t="s">
        <v>72</v>
      </c>
      <c r="I15" s="888" t="s">
        <v>1566</v>
      </c>
      <c r="J15" s="488"/>
      <c r="K15" s="888" t="s">
        <v>1538</v>
      </c>
      <c r="L15" s="888">
        <v>2</v>
      </c>
      <c r="M15" s="888" t="s">
        <v>1551</v>
      </c>
      <c r="N15" s="888">
        <v>170201700</v>
      </c>
      <c r="O15" s="888" t="s">
        <v>1552</v>
      </c>
      <c r="P15" s="888">
        <v>2500</v>
      </c>
      <c r="Q15" s="117">
        <v>0.5</v>
      </c>
      <c r="R15" s="964">
        <v>0.5</v>
      </c>
      <c r="S15" s="883"/>
      <c r="T15" s="489"/>
      <c r="U15" s="398"/>
      <c r="V15" s="479"/>
      <c r="W15" s="460"/>
      <c r="X15" s="490"/>
      <c r="Y15" s="460"/>
      <c r="Z15" s="458"/>
      <c r="AA15" s="460"/>
      <c r="AB15" s="458"/>
      <c r="AC15" s="460"/>
      <c r="AD15" s="458"/>
      <c r="AE15" s="486"/>
      <c r="AF15" s="461"/>
      <c r="AG15" s="461"/>
      <c r="AH15" s="460" t="s">
        <v>3017</v>
      </c>
      <c r="AI15" s="353" t="s">
        <v>1504</v>
      </c>
      <c r="AJ15" s="464"/>
      <c r="AK15" s="884"/>
      <c r="AL15" s="884"/>
      <c r="AM15" s="353"/>
      <c r="AN15" s="884"/>
      <c r="AO15" s="884"/>
      <c r="AP15" s="353"/>
    </row>
    <row r="16" spans="1:42" ht="123" customHeight="1" x14ac:dyDescent="0.25">
      <c r="A16" s="452"/>
      <c r="B16" s="888"/>
      <c r="C16" s="888"/>
      <c r="D16" s="471">
        <v>13</v>
      </c>
      <c r="E16" s="888" t="s">
        <v>1131</v>
      </c>
      <c r="F16" s="888" t="s">
        <v>288</v>
      </c>
      <c r="G16" s="888" t="s">
        <v>1132</v>
      </c>
      <c r="H16" s="888" t="s">
        <v>74</v>
      </c>
      <c r="I16" s="888" t="s">
        <v>1570</v>
      </c>
      <c r="J16" s="488"/>
      <c r="K16" s="888" t="s">
        <v>1538</v>
      </c>
      <c r="L16" s="888">
        <v>2</v>
      </c>
      <c r="M16" s="888" t="s">
        <v>1551</v>
      </c>
      <c r="N16" s="888">
        <v>170201700</v>
      </c>
      <c r="O16" s="888" t="s">
        <v>1552</v>
      </c>
      <c r="P16" s="888">
        <v>2500</v>
      </c>
      <c r="Q16" s="117">
        <v>0.5</v>
      </c>
      <c r="R16" s="117">
        <v>0.5</v>
      </c>
      <c r="S16" s="117">
        <v>1</v>
      </c>
      <c r="T16" s="900">
        <v>31000000</v>
      </c>
      <c r="U16" s="900">
        <v>9916666</v>
      </c>
      <c r="V16" s="479">
        <v>1</v>
      </c>
      <c r="W16" s="889"/>
      <c r="X16" s="647"/>
      <c r="Y16" s="460"/>
      <c r="Z16" s="899">
        <v>7916666</v>
      </c>
      <c r="AA16" s="770">
        <v>1</v>
      </c>
      <c r="AB16" s="458">
        <v>31000000</v>
      </c>
      <c r="AC16" s="460"/>
      <c r="AD16" s="458"/>
      <c r="AE16" s="486"/>
      <c r="AF16" s="461"/>
      <c r="AG16" s="461"/>
      <c r="AH16" s="460" t="s">
        <v>3032</v>
      </c>
      <c r="AI16" s="892" t="s">
        <v>3031</v>
      </c>
      <c r="AJ16" s="464"/>
      <c r="AK16" s="884" t="s">
        <v>3071</v>
      </c>
      <c r="AL16" s="884" t="s">
        <v>3072</v>
      </c>
      <c r="AM16" s="353"/>
      <c r="AN16" s="884"/>
      <c r="AO16" s="884"/>
      <c r="AP16" s="516"/>
    </row>
    <row r="17" spans="1:42" ht="143.25" customHeight="1" x14ac:dyDescent="0.25">
      <c r="A17" s="452"/>
      <c r="B17" s="888"/>
      <c r="C17" s="888"/>
      <c r="D17" s="471">
        <v>14</v>
      </c>
      <c r="E17" s="888" t="s">
        <v>75</v>
      </c>
      <c r="F17" s="888" t="s">
        <v>76</v>
      </c>
      <c r="G17" s="888" t="s">
        <v>1136</v>
      </c>
      <c r="H17" s="888" t="s">
        <v>78</v>
      </c>
      <c r="I17" s="888" t="s">
        <v>1575</v>
      </c>
      <c r="J17" s="484"/>
      <c r="K17" s="888" t="s">
        <v>1538</v>
      </c>
      <c r="L17" s="888">
        <v>2</v>
      </c>
      <c r="M17" s="888" t="s">
        <v>1551</v>
      </c>
      <c r="N17" s="888">
        <v>170201700</v>
      </c>
      <c r="O17" s="888" t="s">
        <v>1552</v>
      </c>
      <c r="P17" s="888">
        <v>2500</v>
      </c>
      <c r="Q17" s="880" t="s">
        <v>77</v>
      </c>
      <c r="R17" s="964">
        <v>0.8</v>
      </c>
      <c r="S17" s="477"/>
      <c r="T17" s="489"/>
      <c r="U17" s="174"/>
      <c r="V17" s="479"/>
      <c r="W17" s="889"/>
      <c r="X17" s="174"/>
      <c r="Y17" s="460"/>
      <c r="Z17" s="458"/>
      <c r="AA17" s="460"/>
      <c r="AB17" s="458"/>
      <c r="AC17" s="460"/>
      <c r="AD17" s="458"/>
      <c r="AE17" s="486"/>
      <c r="AF17" s="461"/>
      <c r="AG17" s="461"/>
      <c r="AH17" s="460" t="s">
        <v>3018</v>
      </c>
      <c r="AI17" s="353" t="s">
        <v>1504</v>
      </c>
      <c r="AJ17" s="476"/>
      <c r="AK17" s="884" t="s">
        <v>3070</v>
      </c>
      <c r="AL17" s="884" t="s">
        <v>1504</v>
      </c>
      <c r="AM17" s="353"/>
      <c r="AN17" s="884"/>
      <c r="AO17" s="884"/>
      <c r="AP17" s="516"/>
    </row>
    <row r="18" spans="1:42" ht="216" customHeight="1" x14ac:dyDescent="0.25">
      <c r="A18" s="452"/>
      <c r="B18" s="888"/>
      <c r="C18" s="888" t="s">
        <v>79</v>
      </c>
      <c r="D18" s="471">
        <v>15</v>
      </c>
      <c r="E18" s="888" t="s">
        <v>80</v>
      </c>
      <c r="F18" s="888" t="s">
        <v>81</v>
      </c>
      <c r="G18" s="888" t="s">
        <v>1137</v>
      </c>
      <c r="H18" s="888" t="s">
        <v>83</v>
      </c>
      <c r="I18" s="888" t="s">
        <v>1578</v>
      </c>
      <c r="J18" s="466" t="s">
        <v>1579</v>
      </c>
      <c r="K18" s="494" t="s">
        <v>1580</v>
      </c>
      <c r="L18" s="353">
        <v>28.2</v>
      </c>
      <c r="M18" s="494" t="s">
        <v>1581</v>
      </c>
      <c r="N18" s="466" t="s">
        <v>1582</v>
      </c>
      <c r="O18" s="456"/>
      <c r="P18" s="353">
        <v>3</v>
      </c>
      <c r="Q18" s="117">
        <v>1</v>
      </c>
      <c r="R18" s="824">
        <v>1</v>
      </c>
      <c r="S18" s="495">
        <v>100</v>
      </c>
      <c r="T18" s="649"/>
      <c r="U18" s="649"/>
      <c r="V18" s="479">
        <v>1</v>
      </c>
      <c r="W18" s="889"/>
      <c r="X18" s="648"/>
      <c r="Y18" s="460"/>
      <c r="Z18" s="458"/>
      <c r="AA18" s="460"/>
      <c r="AB18" s="458"/>
      <c r="AC18" s="460"/>
      <c r="AD18" s="458"/>
      <c r="AE18" s="486"/>
      <c r="AF18" s="498"/>
      <c r="AG18" s="498"/>
      <c r="AH18" s="460"/>
      <c r="AI18" s="884"/>
      <c r="AJ18" s="464"/>
      <c r="AK18" s="884" t="s">
        <v>3100</v>
      </c>
      <c r="AL18" s="884" t="s">
        <v>3101</v>
      </c>
      <c r="AM18" s="353"/>
      <c r="AN18" s="884"/>
      <c r="AO18" s="884"/>
      <c r="AP18" s="353"/>
    </row>
    <row r="19" spans="1:42" ht="336.75" customHeight="1" x14ac:dyDescent="0.25">
      <c r="A19" s="452"/>
      <c r="B19" s="888"/>
      <c r="C19" s="888"/>
      <c r="D19" s="471">
        <v>16</v>
      </c>
      <c r="E19" s="888" t="s">
        <v>85</v>
      </c>
      <c r="F19" s="888" t="s">
        <v>86</v>
      </c>
      <c r="G19" s="888" t="s">
        <v>291</v>
      </c>
      <c r="H19" s="888" t="s">
        <v>87</v>
      </c>
      <c r="I19" s="888" t="s">
        <v>1587</v>
      </c>
      <c r="J19" s="499"/>
      <c r="K19" s="500"/>
      <c r="L19" s="500"/>
      <c r="M19" s="500"/>
      <c r="N19" s="500"/>
      <c r="O19" s="500"/>
      <c r="P19" s="500"/>
      <c r="Q19" s="880">
        <v>2</v>
      </c>
      <c r="R19" s="877">
        <v>1</v>
      </c>
      <c r="S19" s="495">
        <v>1</v>
      </c>
      <c r="T19" s="883"/>
      <c r="U19" s="501"/>
      <c r="V19" s="479">
        <v>1</v>
      </c>
      <c r="W19" s="497"/>
      <c r="X19" s="502"/>
      <c r="Y19" s="460"/>
      <c r="Z19" s="458"/>
      <c r="AA19" s="460"/>
      <c r="AB19" s="458"/>
      <c r="AC19" s="460"/>
      <c r="AD19" s="458"/>
      <c r="AE19" s="461"/>
      <c r="AF19" s="498"/>
      <c r="AG19" s="498"/>
      <c r="AH19" s="460" t="s">
        <v>3011</v>
      </c>
      <c r="AI19" s="884" t="s">
        <v>1504</v>
      </c>
      <c r="AJ19" s="476"/>
      <c r="AK19" s="503" t="s">
        <v>3058</v>
      </c>
      <c r="AL19" s="503" t="s">
        <v>2404</v>
      </c>
      <c r="AM19" s="353"/>
      <c r="AN19" s="884"/>
      <c r="AO19" s="884"/>
      <c r="AP19" s="353"/>
    </row>
    <row r="20" spans="1:42" ht="199.5" customHeight="1" x14ac:dyDescent="0.25">
      <c r="A20" s="452"/>
      <c r="B20" s="888"/>
      <c r="C20" s="888"/>
      <c r="D20" s="471">
        <v>17</v>
      </c>
      <c r="E20" s="888" t="s">
        <v>89</v>
      </c>
      <c r="F20" s="888" t="s">
        <v>90</v>
      </c>
      <c r="G20" s="888" t="s">
        <v>91</v>
      </c>
      <c r="H20" s="888" t="s">
        <v>87</v>
      </c>
      <c r="I20" s="888" t="s">
        <v>1598</v>
      </c>
      <c r="J20" s="504"/>
      <c r="K20" s="505"/>
      <c r="L20" s="505"/>
      <c r="M20" s="505"/>
      <c r="N20" s="505"/>
      <c r="O20" s="505"/>
      <c r="P20" s="505"/>
      <c r="Q20" s="880">
        <v>1</v>
      </c>
      <c r="R20" s="877"/>
      <c r="S20" s="495"/>
      <c r="T20" s="883"/>
      <c r="U20" s="501"/>
      <c r="V20" s="506"/>
      <c r="W20" s="497"/>
      <c r="X20" s="502"/>
      <c r="Y20" s="460"/>
      <c r="Z20" s="458"/>
      <c r="AA20" s="460"/>
      <c r="AB20" s="458"/>
      <c r="AC20" s="460"/>
      <c r="AD20" s="458"/>
      <c r="AE20" s="877"/>
      <c r="AF20" s="460"/>
      <c r="AG20" s="460"/>
      <c r="AH20" s="460" t="s">
        <v>3011</v>
      </c>
      <c r="AI20" s="353" t="s">
        <v>1504</v>
      </c>
      <c r="AJ20" s="464"/>
      <c r="AK20" s="884"/>
      <c r="AL20" s="884"/>
      <c r="AM20" s="353"/>
      <c r="AN20" s="884"/>
      <c r="AO20" s="884"/>
      <c r="AP20" s="353"/>
    </row>
    <row r="21" spans="1:42" ht="114.75" customHeight="1" x14ac:dyDescent="0.25">
      <c r="A21" s="452"/>
      <c r="B21" s="888"/>
      <c r="C21" s="888"/>
      <c r="D21" s="471">
        <v>18</v>
      </c>
      <c r="E21" s="888" t="s">
        <v>1143</v>
      </c>
      <c r="F21" s="888" t="s">
        <v>94</v>
      </c>
      <c r="G21" s="888" t="s">
        <v>1144</v>
      </c>
      <c r="H21" s="888" t="s">
        <v>96</v>
      </c>
      <c r="I21" s="888" t="s">
        <v>1604</v>
      </c>
      <c r="J21" s="504"/>
      <c r="K21" s="505"/>
      <c r="L21" s="505"/>
      <c r="M21" s="505"/>
      <c r="N21" s="505"/>
      <c r="O21" s="505"/>
      <c r="P21" s="505"/>
      <c r="Q21" s="117">
        <v>0.9</v>
      </c>
      <c r="R21" s="964">
        <v>0.9</v>
      </c>
      <c r="S21" s="477"/>
      <c r="T21" s="178"/>
      <c r="U21" s="174"/>
      <c r="V21" s="479"/>
      <c r="W21" s="889"/>
      <c r="X21" s="174"/>
      <c r="Y21" s="460"/>
      <c r="Z21" s="458"/>
      <c r="AA21" s="460"/>
      <c r="AB21" s="458"/>
      <c r="AC21" s="460"/>
      <c r="AD21" s="458"/>
      <c r="AE21" s="461"/>
      <c r="AF21" s="475"/>
      <c r="AG21" s="475"/>
      <c r="AH21" s="460" t="s">
        <v>3012</v>
      </c>
      <c r="AI21" s="884" t="s">
        <v>1504</v>
      </c>
      <c r="AJ21" s="476"/>
      <c r="AK21" s="884"/>
      <c r="AL21" s="884"/>
      <c r="AM21" s="353"/>
      <c r="AN21" s="884"/>
      <c r="AO21" s="884"/>
      <c r="AP21" s="353"/>
    </row>
    <row r="22" spans="1:42" ht="97.5" customHeight="1" x14ac:dyDescent="0.25">
      <c r="A22" s="452"/>
      <c r="B22" s="888"/>
      <c r="C22" s="888"/>
      <c r="D22" s="471">
        <v>19</v>
      </c>
      <c r="E22" s="888" t="s">
        <v>98</v>
      </c>
      <c r="F22" s="888" t="s">
        <v>99</v>
      </c>
      <c r="G22" s="888" t="s">
        <v>100</v>
      </c>
      <c r="H22" s="888" t="s">
        <v>101</v>
      </c>
      <c r="I22" s="888" t="s">
        <v>1609</v>
      </c>
      <c r="J22" s="186" t="s">
        <v>233</v>
      </c>
      <c r="K22" s="186" t="s">
        <v>234</v>
      </c>
      <c r="L22" s="186">
        <v>192</v>
      </c>
      <c r="M22" s="186" t="s">
        <v>235</v>
      </c>
      <c r="N22" s="186"/>
      <c r="O22" s="186"/>
      <c r="P22" s="186"/>
      <c r="Q22" s="880" t="s">
        <v>100</v>
      </c>
      <c r="R22" s="877"/>
      <c r="S22" s="890"/>
      <c r="T22" s="166"/>
      <c r="U22" s="166"/>
      <c r="V22" s="479"/>
      <c r="W22" s="889"/>
      <c r="X22" s="166"/>
      <c r="Y22" s="460"/>
      <c r="Z22" s="458"/>
      <c r="AA22" s="460"/>
      <c r="AB22" s="458"/>
      <c r="AC22" s="460"/>
      <c r="AD22" s="458"/>
      <c r="AE22" s="461"/>
      <c r="AF22" s="654"/>
      <c r="AG22" s="654"/>
      <c r="AH22" s="460" t="s">
        <v>3013</v>
      </c>
      <c r="AI22" s="884" t="s">
        <v>1504</v>
      </c>
      <c r="AJ22" s="476"/>
      <c r="AK22" s="884"/>
      <c r="AL22" s="884"/>
      <c r="AM22" s="353"/>
      <c r="AN22" s="884"/>
      <c r="AO22" s="353"/>
      <c r="AP22" s="353"/>
    </row>
    <row r="23" spans="1:42" ht="279.75" customHeight="1" x14ac:dyDescent="0.25">
      <c r="A23" s="452"/>
      <c r="B23" s="888"/>
      <c r="C23" s="888"/>
      <c r="D23" s="877">
        <v>20</v>
      </c>
      <c r="E23" s="888" t="s">
        <v>1148</v>
      </c>
      <c r="F23" s="888" t="s">
        <v>104</v>
      </c>
      <c r="G23" s="888" t="s">
        <v>105</v>
      </c>
      <c r="H23" s="888" t="s">
        <v>106</v>
      </c>
      <c r="I23" s="888" t="s">
        <v>1149</v>
      </c>
      <c r="J23" s="884" t="s">
        <v>1579</v>
      </c>
      <c r="K23" s="884" t="s">
        <v>1580</v>
      </c>
      <c r="L23" s="353">
        <v>28.2</v>
      </c>
      <c r="M23" s="884" t="s">
        <v>1581</v>
      </c>
      <c r="N23" s="884" t="s">
        <v>1582</v>
      </c>
      <c r="O23" s="509"/>
      <c r="P23" s="510">
        <v>3</v>
      </c>
      <c r="Q23" s="880" t="s">
        <v>105</v>
      </c>
      <c r="R23" s="879"/>
      <c r="S23" s="883"/>
      <c r="T23" s="511"/>
      <c r="U23" s="496"/>
      <c r="V23" s="479"/>
      <c r="W23" s="460"/>
      <c r="X23" s="458"/>
      <c r="Y23" s="460"/>
      <c r="Z23" s="458"/>
      <c r="AA23" s="460"/>
      <c r="AB23" s="458"/>
      <c r="AC23" s="460"/>
      <c r="AD23" s="458"/>
      <c r="AE23" s="486"/>
      <c r="AF23" s="461"/>
      <c r="AG23" s="461"/>
      <c r="AH23" s="886"/>
      <c r="AI23" s="884"/>
      <c r="AJ23" s="476"/>
      <c r="AK23" s="503"/>
      <c r="AL23" s="503"/>
      <c r="AM23" s="353"/>
      <c r="AN23" s="884"/>
      <c r="AO23" s="353"/>
      <c r="AP23" s="353"/>
    </row>
    <row r="24" spans="1:42" ht="210" customHeight="1" x14ac:dyDescent="0.25">
      <c r="A24" s="452"/>
      <c r="B24" s="888" t="s">
        <v>108</v>
      </c>
      <c r="C24" s="888" t="s">
        <v>109</v>
      </c>
      <c r="D24" s="471">
        <v>21</v>
      </c>
      <c r="E24" s="888" t="s">
        <v>1150</v>
      </c>
      <c r="F24" s="888" t="s">
        <v>1151</v>
      </c>
      <c r="G24" s="888" t="s">
        <v>1152</v>
      </c>
      <c r="H24" s="888" t="s">
        <v>113</v>
      </c>
      <c r="I24" s="888" t="s">
        <v>1621</v>
      </c>
      <c r="J24" s="512" t="s">
        <v>1622</v>
      </c>
      <c r="K24" s="512" t="s">
        <v>1623</v>
      </c>
      <c r="L24" s="512">
        <v>2201030</v>
      </c>
      <c r="M24" s="512" t="s">
        <v>1624</v>
      </c>
      <c r="N24" s="512">
        <v>220103300</v>
      </c>
      <c r="O24" s="512" t="s">
        <v>1625</v>
      </c>
      <c r="P24" s="512">
        <v>36000</v>
      </c>
      <c r="Q24" s="117">
        <v>0.5</v>
      </c>
      <c r="R24" s="964">
        <v>0.5</v>
      </c>
      <c r="S24" s="472"/>
      <c r="T24" s="166"/>
      <c r="U24" s="166"/>
      <c r="V24" s="479"/>
      <c r="W24" s="889"/>
      <c r="X24" s="397"/>
      <c r="Y24" s="460"/>
      <c r="Z24" s="458"/>
      <c r="AA24" s="460"/>
      <c r="AB24" s="458"/>
      <c r="AC24" s="460"/>
      <c r="AD24" s="458"/>
      <c r="AE24" s="461"/>
      <c r="AF24" s="461"/>
      <c r="AG24" s="461"/>
      <c r="AH24" s="886"/>
      <c r="AI24" s="498"/>
      <c r="AJ24" s="464"/>
      <c r="AK24" s="884"/>
      <c r="AL24" s="353"/>
      <c r="AM24" s="353"/>
      <c r="AN24" s="353"/>
      <c r="AO24" s="353"/>
      <c r="AP24" s="353"/>
    </row>
    <row r="25" spans="1:42" ht="165" customHeight="1" x14ac:dyDescent="0.25">
      <c r="A25" s="452"/>
      <c r="B25" s="888"/>
      <c r="C25" s="888"/>
      <c r="D25" s="471">
        <v>22</v>
      </c>
      <c r="E25" s="888" t="s">
        <v>1631</v>
      </c>
      <c r="F25" s="888" t="s">
        <v>1156</v>
      </c>
      <c r="G25" s="888" t="s">
        <v>1157</v>
      </c>
      <c r="H25" s="888" t="s">
        <v>118</v>
      </c>
      <c r="I25" s="888" t="s">
        <v>1632</v>
      </c>
      <c r="J25" s="460" t="s">
        <v>1622</v>
      </c>
      <c r="K25" s="460" t="s">
        <v>1623</v>
      </c>
      <c r="L25" s="460">
        <v>2201009</v>
      </c>
      <c r="M25" s="460" t="s">
        <v>1633</v>
      </c>
      <c r="N25" s="460" t="s">
        <v>1634</v>
      </c>
      <c r="O25" s="460"/>
      <c r="P25" s="460">
        <v>1814</v>
      </c>
      <c r="Q25" s="117">
        <v>1</v>
      </c>
      <c r="R25" s="964">
        <v>1</v>
      </c>
      <c r="S25" s="964">
        <v>1</v>
      </c>
      <c r="T25" s="174"/>
      <c r="U25" s="166"/>
      <c r="V25" s="479">
        <v>1</v>
      </c>
      <c r="W25" s="492"/>
      <c r="X25" s="460"/>
      <c r="Y25" s="460"/>
      <c r="Z25" s="458"/>
      <c r="AA25" s="460"/>
      <c r="AB25" s="458"/>
      <c r="AC25" s="460"/>
      <c r="AD25" s="458"/>
      <c r="AE25" s="461" t="s">
        <v>2957</v>
      </c>
      <c r="AF25" s="461" t="s">
        <v>2058</v>
      </c>
      <c r="AG25" s="461"/>
      <c r="AH25" s="888"/>
      <c r="AI25" s="353"/>
      <c r="AJ25" s="464"/>
      <c r="AK25" s="884"/>
      <c r="AL25" s="353"/>
      <c r="AM25" s="353"/>
      <c r="AN25" s="353"/>
      <c r="AO25" s="353"/>
      <c r="AP25" s="353"/>
    </row>
    <row r="26" spans="1:42" ht="163.5" customHeight="1" x14ac:dyDescent="0.25">
      <c r="A26" s="452"/>
      <c r="B26" s="888"/>
      <c r="C26" s="888"/>
      <c r="D26" s="471">
        <v>23</v>
      </c>
      <c r="E26" s="888" t="s">
        <v>1159</v>
      </c>
      <c r="F26" s="888" t="s">
        <v>1160</v>
      </c>
      <c r="G26" s="888" t="s">
        <v>122</v>
      </c>
      <c r="H26" s="888" t="s">
        <v>118</v>
      </c>
      <c r="I26" s="888" t="s">
        <v>1640</v>
      </c>
      <c r="J26" s="888" t="s">
        <v>96</v>
      </c>
      <c r="K26" s="888" t="s">
        <v>96</v>
      </c>
      <c r="L26" s="888" t="s">
        <v>96</v>
      </c>
      <c r="M26" s="888" t="s">
        <v>96</v>
      </c>
      <c r="N26" s="888" t="s">
        <v>96</v>
      </c>
      <c r="O26" s="888" t="s">
        <v>96</v>
      </c>
      <c r="P26" s="888" t="s">
        <v>96</v>
      </c>
      <c r="Q26" s="117">
        <v>1</v>
      </c>
      <c r="R26" s="964">
        <v>1</v>
      </c>
      <c r="S26" s="966"/>
      <c r="T26" s="883"/>
      <c r="U26" s="473"/>
      <c r="V26" s="479"/>
      <c r="W26" s="889"/>
      <c r="X26" s="458"/>
      <c r="Y26" s="460"/>
      <c r="Z26" s="894">
        <v>8001089</v>
      </c>
      <c r="AA26" s="460"/>
      <c r="AB26" s="458"/>
      <c r="AC26" s="460"/>
      <c r="AD26" s="458"/>
      <c r="AE26" s="486" t="s">
        <v>2918</v>
      </c>
      <c r="AF26" s="461" t="s">
        <v>2919</v>
      </c>
      <c r="AG26" s="475"/>
      <c r="AH26" s="460" t="s">
        <v>2978</v>
      </c>
      <c r="AI26" s="353" t="s">
        <v>2979</v>
      </c>
      <c r="AJ26" s="464"/>
      <c r="AK26" s="884"/>
      <c r="AL26" s="353"/>
      <c r="AM26" s="353"/>
      <c r="AN26" s="884"/>
      <c r="AO26" s="353"/>
      <c r="AP26" s="353"/>
    </row>
    <row r="27" spans="1:42" ht="175.5" customHeight="1" x14ac:dyDescent="0.25">
      <c r="A27" s="452"/>
      <c r="B27" s="888"/>
      <c r="C27" s="888" t="s">
        <v>124</v>
      </c>
      <c r="D27" s="471">
        <v>24</v>
      </c>
      <c r="E27" s="888" t="s">
        <v>125</v>
      </c>
      <c r="F27" s="888" t="s">
        <v>126</v>
      </c>
      <c r="G27" s="888" t="s">
        <v>127</v>
      </c>
      <c r="H27" s="888" t="s">
        <v>128</v>
      </c>
      <c r="I27" s="888" t="s">
        <v>1647</v>
      </c>
      <c r="J27" s="514"/>
      <c r="K27" s="514"/>
      <c r="L27" s="514"/>
      <c r="M27" s="514"/>
      <c r="N27" s="514"/>
      <c r="O27" s="514"/>
      <c r="P27" s="514"/>
      <c r="Q27" s="880">
        <v>2</v>
      </c>
      <c r="R27" s="879">
        <v>1</v>
      </c>
      <c r="S27" s="472">
        <v>1</v>
      </c>
      <c r="T27" s="767"/>
      <c r="U27" s="768"/>
      <c r="V27" s="515">
        <v>1</v>
      </c>
      <c r="W27" s="889"/>
      <c r="X27" s="397"/>
      <c r="Y27" s="460">
        <v>1</v>
      </c>
      <c r="Z27" s="458"/>
      <c r="AA27" s="460"/>
      <c r="AB27" s="458"/>
      <c r="AC27" s="460"/>
      <c r="AD27" s="458"/>
      <c r="AE27" s="498"/>
      <c r="AF27" s="475"/>
      <c r="AG27" s="475"/>
      <c r="AH27" s="460" t="s">
        <v>3019</v>
      </c>
      <c r="AI27" s="353" t="s">
        <v>2058</v>
      </c>
      <c r="AJ27" s="476"/>
      <c r="AK27" s="884" t="s">
        <v>3063</v>
      </c>
      <c r="AL27" s="353" t="s">
        <v>2058</v>
      </c>
      <c r="AM27" s="353"/>
      <c r="AN27" s="884"/>
      <c r="AO27" s="353"/>
      <c r="AP27" s="353"/>
    </row>
    <row r="28" spans="1:42" ht="176.25" customHeight="1" x14ac:dyDescent="0.25">
      <c r="A28" s="452"/>
      <c r="B28" s="888"/>
      <c r="C28" s="888"/>
      <c r="D28" s="471">
        <v>25</v>
      </c>
      <c r="E28" s="888" t="s">
        <v>1651</v>
      </c>
      <c r="F28" s="888" t="s">
        <v>1652</v>
      </c>
      <c r="G28" s="888" t="s">
        <v>132</v>
      </c>
      <c r="H28" s="888" t="s">
        <v>133</v>
      </c>
      <c r="I28" s="888" t="s">
        <v>1653</v>
      </c>
      <c r="J28" s="514"/>
      <c r="K28" s="514"/>
      <c r="L28" s="514"/>
      <c r="M28" s="514"/>
      <c r="N28" s="514"/>
      <c r="O28" s="514"/>
      <c r="P28" s="514"/>
      <c r="Q28" s="117">
        <v>0.8</v>
      </c>
      <c r="R28" s="964">
        <v>0.8</v>
      </c>
      <c r="S28" s="964">
        <v>0.8</v>
      </c>
      <c r="T28" s="398"/>
      <c r="U28" s="166"/>
      <c r="V28" s="479">
        <v>1</v>
      </c>
      <c r="W28" s="889"/>
      <c r="X28" s="397"/>
      <c r="Y28" s="460"/>
      <c r="Z28" s="458"/>
      <c r="AA28" s="460"/>
      <c r="AB28" s="458"/>
      <c r="AC28" s="460"/>
      <c r="AD28" s="458"/>
      <c r="AE28" s="460" t="s">
        <v>2920</v>
      </c>
      <c r="AF28" s="461" t="s">
        <v>2921</v>
      </c>
      <c r="AG28" s="461"/>
      <c r="AH28" s="503" t="s">
        <v>3035</v>
      </c>
      <c r="AI28" s="503" t="s">
        <v>3020</v>
      </c>
      <c r="AJ28" s="476"/>
      <c r="AK28" s="884" t="s">
        <v>3064</v>
      </c>
      <c r="AL28" s="353" t="s">
        <v>2058</v>
      </c>
      <c r="AM28" s="516"/>
      <c r="AN28" s="884"/>
      <c r="AO28" s="353"/>
      <c r="AP28" s="353"/>
    </row>
    <row r="29" spans="1:42" ht="159" customHeight="1" x14ac:dyDescent="0.25">
      <c r="A29" s="452"/>
      <c r="B29" s="888"/>
      <c r="C29" s="888" t="s">
        <v>135</v>
      </c>
      <c r="D29" s="471">
        <v>26</v>
      </c>
      <c r="E29" s="888" t="s">
        <v>1169</v>
      </c>
      <c r="F29" s="888" t="s">
        <v>137</v>
      </c>
      <c r="G29" s="888" t="s">
        <v>138</v>
      </c>
      <c r="H29" s="888" t="s">
        <v>139</v>
      </c>
      <c r="I29" s="888" t="s">
        <v>1170</v>
      </c>
      <c r="J29" s="884" t="s">
        <v>1661</v>
      </c>
      <c r="K29" s="884" t="s">
        <v>1662</v>
      </c>
      <c r="L29" s="884">
        <v>2201074</v>
      </c>
      <c r="M29" s="884" t="s">
        <v>1663</v>
      </c>
      <c r="N29" s="884">
        <v>220107400</v>
      </c>
      <c r="O29" s="884" t="s">
        <v>1664</v>
      </c>
      <c r="P29" s="884">
        <v>1814</v>
      </c>
      <c r="Q29" s="880">
        <v>5</v>
      </c>
      <c r="R29" s="879">
        <v>0</v>
      </c>
      <c r="S29" s="893">
        <v>2</v>
      </c>
      <c r="T29" s="745"/>
      <c r="U29" s="745"/>
      <c r="V29" s="479">
        <v>1</v>
      </c>
      <c r="W29" s="460">
        <v>100000000</v>
      </c>
      <c r="X29" s="458"/>
      <c r="Y29" s="460"/>
      <c r="Z29" s="458"/>
      <c r="AA29" s="460"/>
      <c r="AB29" s="458"/>
      <c r="AC29" s="460"/>
      <c r="AD29" s="458"/>
      <c r="AE29" s="461" t="s">
        <v>2922</v>
      </c>
      <c r="AF29" s="461" t="s">
        <v>2058</v>
      </c>
      <c r="AG29" s="461"/>
      <c r="AH29" s="460" t="s">
        <v>3021</v>
      </c>
      <c r="AI29" s="884" t="s">
        <v>3022</v>
      </c>
      <c r="AJ29" s="476" t="s">
        <v>3023</v>
      </c>
      <c r="AK29" s="884"/>
      <c r="AL29" s="884"/>
      <c r="AM29" s="516"/>
      <c r="AN29" s="884"/>
      <c r="AO29" s="353"/>
      <c r="AP29" s="353"/>
    </row>
    <row r="30" spans="1:42" ht="202.9" customHeight="1" x14ac:dyDescent="0.25">
      <c r="A30" s="452"/>
      <c r="B30" s="888"/>
      <c r="C30" s="888"/>
      <c r="D30" s="471">
        <v>27</v>
      </c>
      <c r="E30" s="888" t="s">
        <v>1172</v>
      </c>
      <c r="F30" s="888" t="s">
        <v>142</v>
      </c>
      <c r="G30" s="888" t="s">
        <v>143</v>
      </c>
      <c r="H30" s="888" t="s">
        <v>144</v>
      </c>
      <c r="I30" s="888" t="s">
        <v>1670</v>
      </c>
      <c r="J30" s="461" t="s">
        <v>1661</v>
      </c>
      <c r="K30" s="461" t="s">
        <v>1671</v>
      </c>
      <c r="L30" s="461">
        <v>2201</v>
      </c>
      <c r="M30" s="461" t="s">
        <v>1672</v>
      </c>
      <c r="N30" s="461">
        <v>2201054</v>
      </c>
      <c r="O30" s="461" t="s">
        <v>1673</v>
      </c>
      <c r="P30" s="461">
        <v>11</v>
      </c>
      <c r="Q30" s="117">
        <v>1</v>
      </c>
      <c r="R30" s="964">
        <v>1</v>
      </c>
      <c r="S30" s="964">
        <v>1</v>
      </c>
      <c r="T30" s="517"/>
      <c r="U30" s="473"/>
      <c r="V30" s="479">
        <v>1</v>
      </c>
      <c r="W30" s="889"/>
      <c r="X30" s="458"/>
      <c r="Y30" s="460"/>
      <c r="Z30" s="458"/>
      <c r="AA30" s="460"/>
      <c r="AB30" s="458"/>
      <c r="AC30" s="460"/>
      <c r="AD30" s="458"/>
      <c r="AE30" s="461" t="s">
        <v>2923</v>
      </c>
      <c r="AF30" s="461" t="s">
        <v>2058</v>
      </c>
      <c r="AG30" s="461"/>
      <c r="AH30" s="461"/>
      <c r="AI30" s="461"/>
      <c r="AJ30" s="464"/>
      <c r="AK30" s="884"/>
      <c r="AL30" s="353"/>
      <c r="AM30" s="516"/>
      <c r="AN30" s="353"/>
      <c r="AO30" s="353"/>
      <c r="AP30" s="353"/>
    </row>
    <row r="31" spans="1:42" ht="175.5" customHeight="1" x14ac:dyDescent="0.25">
      <c r="A31" s="452"/>
      <c r="B31" s="888" t="s">
        <v>146</v>
      </c>
      <c r="C31" s="888" t="s">
        <v>147</v>
      </c>
      <c r="D31" s="471">
        <v>28</v>
      </c>
      <c r="E31" s="888" t="s">
        <v>1680</v>
      </c>
      <c r="F31" s="888" t="s">
        <v>149</v>
      </c>
      <c r="G31" s="888" t="s">
        <v>150</v>
      </c>
      <c r="H31" s="888" t="s">
        <v>151</v>
      </c>
      <c r="I31" s="888" t="s">
        <v>179</v>
      </c>
      <c r="J31" s="514"/>
      <c r="K31" s="514"/>
      <c r="L31" s="514"/>
      <c r="M31" s="514"/>
      <c r="N31" s="514"/>
      <c r="O31" s="514"/>
      <c r="P31" s="514"/>
      <c r="Q31" s="117">
        <v>0.9</v>
      </c>
      <c r="R31" s="964">
        <v>0.9</v>
      </c>
      <c r="S31" s="854"/>
      <c r="T31" s="517"/>
      <c r="U31" s="473"/>
      <c r="V31" s="518"/>
      <c r="W31" s="519"/>
      <c r="X31" s="458"/>
      <c r="Y31" s="460"/>
      <c r="Z31" s="458"/>
      <c r="AA31" s="460"/>
      <c r="AB31" s="458"/>
      <c r="AC31" s="770"/>
      <c r="AD31" s="458"/>
      <c r="AE31" s="883"/>
      <c r="AF31" s="461"/>
      <c r="AG31" s="461"/>
      <c r="AH31" s="460"/>
      <c r="AI31" s="353"/>
      <c r="AJ31" s="464"/>
      <c r="AK31" s="353"/>
      <c r="AL31" s="353"/>
      <c r="AM31" s="353"/>
      <c r="AN31" s="884"/>
      <c r="AO31" s="353"/>
      <c r="AP31" s="353"/>
    </row>
    <row r="32" spans="1:42" ht="169.5" customHeight="1" x14ac:dyDescent="0.25">
      <c r="A32" s="452"/>
      <c r="B32" s="888"/>
      <c r="C32" s="888"/>
      <c r="D32" s="471">
        <v>29</v>
      </c>
      <c r="E32" s="888" t="s">
        <v>1684</v>
      </c>
      <c r="F32" s="520" t="s">
        <v>154</v>
      </c>
      <c r="G32" s="520" t="s">
        <v>155</v>
      </c>
      <c r="H32" s="520" t="s">
        <v>151</v>
      </c>
      <c r="I32" s="520" t="s">
        <v>179</v>
      </c>
      <c r="J32" s="514"/>
      <c r="K32" s="514"/>
      <c r="L32" s="514"/>
      <c r="M32" s="514"/>
      <c r="N32" s="514"/>
      <c r="O32" s="514"/>
      <c r="P32" s="514"/>
      <c r="Q32" s="117">
        <v>0.9</v>
      </c>
      <c r="R32" s="117">
        <v>0.9</v>
      </c>
      <c r="S32" s="890"/>
      <c r="T32" s="517"/>
      <c r="U32" s="398"/>
      <c r="V32" s="479"/>
      <c r="W32" s="157"/>
      <c r="X32" s="521"/>
      <c r="Y32" s="460"/>
      <c r="Z32" s="458"/>
      <c r="AA32" s="460"/>
      <c r="AB32" s="458"/>
      <c r="AC32" s="460"/>
      <c r="AD32" s="458"/>
      <c r="AE32" s="486"/>
      <c r="AF32" s="461"/>
      <c r="AG32" s="461"/>
      <c r="AH32" s="460"/>
      <c r="AI32" s="353"/>
      <c r="AJ32" s="464"/>
      <c r="AK32" s="884"/>
      <c r="AL32" s="353"/>
      <c r="AM32" s="503"/>
      <c r="AN32" s="884"/>
      <c r="AO32" s="353"/>
      <c r="AP32" s="353"/>
    </row>
    <row r="33" spans="1:42" ht="409.6" customHeight="1" x14ac:dyDescent="0.25">
      <c r="A33" s="452"/>
      <c r="B33" s="888"/>
      <c r="C33" s="888" t="s">
        <v>156</v>
      </c>
      <c r="D33" s="471">
        <v>30</v>
      </c>
      <c r="E33" s="888" t="s">
        <v>157</v>
      </c>
      <c r="F33" s="520" t="s">
        <v>158</v>
      </c>
      <c r="G33" s="520" t="s">
        <v>159</v>
      </c>
      <c r="H33" s="520" t="s">
        <v>151</v>
      </c>
      <c r="I33" s="520" t="s">
        <v>179</v>
      </c>
      <c r="J33" s="522"/>
      <c r="K33" s="522"/>
      <c r="L33" s="522"/>
      <c r="M33" s="522"/>
      <c r="N33" s="522"/>
      <c r="O33" s="522"/>
      <c r="P33" s="522"/>
      <c r="Q33" s="117">
        <v>0.9</v>
      </c>
      <c r="R33" s="117">
        <v>0.9</v>
      </c>
      <c r="S33" s="523"/>
      <c r="T33" s="169"/>
      <c r="U33" s="524"/>
      <c r="V33" s="874"/>
      <c r="W33" s="157"/>
      <c r="X33" s="526"/>
      <c r="Y33" s="460"/>
      <c r="Z33" s="458"/>
      <c r="AA33" s="460"/>
      <c r="AB33" s="458"/>
      <c r="AC33" s="460"/>
      <c r="AD33" s="458"/>
      <c r="AE33" s="486"/>
      <c r="AF33" s="461"/>
      <c r="AG33" s="461"/>
      <c r="AH33" s="460"/>
      <c r="AI33" s="353"/>
      <c r="AJ33" s="476"/>
      <c r="AK33" s="884"/>
      <c r="AL33" s="353"/>
      <c r="AM33" s="353"/>
      <c r="AN33" s="884"/>
      <c r="AO33" s="353"/>
      <c r="AP33" s="353"/>
    </row>
    <row r="34" spans="1:42" ht="286.5" customHeight="1" x14ac:dyDescent="0.25">
      <c r="A34" s="452"/>
      <c r="B34" s="888"/>
      <c r="C34" s="888"/>
      <c r="D34" s="471">
        <v>31</v>
      </c>
      <c r="E34" s="888" t="s">
        <v>160</v>
      </c>
      <c r="F34" s="888" t="s">
        <v>1178</v>
      </c>
      <c r="G34" s="888" t="s">
        <v>162</v>
      </c>
      <c r="H34" s="888" t="s">
        <v>118</v>
      </c>
      <c r="I34" s="888" t="s">
        <v>1691</v>
      </c>
      <c r="J34" s="888" t="s">
        <v>1692</v>
      </c>
      <c r="K34" s="888" t="s">
        <v>1693</v>
      </c>
      <c r="L34" s="527">
        <v>1905021</v>
      </c>
      <c r="M34" s="528" t="s">
        <v>1694</v>
      </c>
      <c r="N34" s="529">
        <v>190502100</v>
      </c>
      <c r="O34" s="530" t="s">
        <v>1695</v>
      </c>
      <c r="P34" s="531">
        <v>48</v>
      </c>
      <c r="Q34" s="655">
        <v>1</v>
      </c>
      <c r="R34" s="824">
        <v>1</v>
      </c>
      <c r="S34" s="883"/>
      <c r="T34" s="532"/>
      <c r="U34" s="532"/>
      <c r="V34" s="479"/>
      <c r="W34" s="460"/>
      <c r="X34" s="532"/>
      <c r="Y34" s="460"/>
      <c r="Z34" s="458"/>
      <c r="AA34" s="460"/>
      <c r="AB34" s="458"/>
      <c r="AC34" s="460"/>
      <c r="AD34" s="458"/>
      <c r="AE34" s="461"/>
      <c r="AF34" s="475"/>
      <c r="AG34" s="475"/>
      <c r="AH34" s="450"/>
      <c r="AI34" s="353"/>
      <c r="AJ34" s="464"/>
      <c r="AK34" s="884"/>
      <c r="AL34" s="353"/>
      <c r="AM34" s="353"/>
      <c r="AN34" s="884"/>
      <c r="AO34" s="353"/>
      <c r="AP34" s="353"/>
    </row>
    <row r="35" spans="1:42" ht="162" customHeight="1" x14ac:dyDescent="0.25">
      <c r="A35" s="452"/>
      <c r="B35" s="888"/>
      <c r="C35" s="888" t="s">
        <v>164</v>
      </c>
      <c r="D35" s="471">
        <v>32</v>
      </c>
      <c r="E35" s="888" t="s">
        <v>165</v>
      </c>
      <c r="F35" s="888" t="s">
        <v>166</v>
      </c>
      <c r="G35" s="888" t="s">
        <v>167</v>
      </c>
      <c r="H35" s="888" t="s">
        <v>168</v>
      </c>
      <c r="I35" s="888" t="s">
        <v>1696</v>
      </c>
      <c r="J35" s="888" t="s">
        <v>1692</v>
      </c>
      <c r="K35" s="888" t="s">
        <v>1693</v>
      </c>
      <c r="L35" s="527">
        <v>1905021</v>
      </c>
      <c r="M35" s="528" t="s">
        <v>1694</v>
      </c>
      <c r="N35" s="529">
        <v>190502100</v>
      </c>
      <c r="O35" s="530" t="s">
        <v>1695</v>
      </c>
      <c r="P35" s="531">
        <v>48</v>
      </c>
      <c r="Q35" s="655">
        <v>0.9</v>
      </c>
      <c r="R35" s="879">
        <v>12</v>
      </c>
      <c r="S35" s="890">
        <v>4</v>
      </c>
      <c r="T35" s="533"/>
      <c r="U35" s="533"/>
      <c r="V35" s="479">
        <v>0.33</v>
      </c>
      <c r="W35" s="889"/>
      <c r="X35" s="533"/>
      <c r="Y35" s="460"/>
      <c r="Z35" s="458"/>
      <c r="AA35" s="460"/>
      <c r="AB35" s="458"/>
      <c r="AC35" s="460"/>
      <c r="AD35" s="458"/>
      <c r="AE35" s="461"/>
      <c r="AF35" s="461"/>
      <c r="AG35" s="461"/>
      <c r="AH35" s="460" t="s">
        <v>2980</v>
      </c>
      <c r="AI35" s="884" t="s">
        <v>2981</v>
      </c>
      <c r="AJ35" s="464"/>
      <c r="AK35" s="884" t="s">
        <v>3059</v>
      </c>
      <c r="AL35" s="353" t="s">
        <v>3060</v>
      </c>
      <c r="AM35" s="516"/>
      <c r="AN35" s="884"/>
      <c r="AO35" s="884"/>
      <c r="AP35" s="884"/>
    </row>
    <row r="36" spans="1:42" ht="127.5" customHeight="1" x14ac:dyDescent="0.25">
      <c r="A36" s="452"/>
      <c r="B36" s="888"/>
      <c r="C36" s="888"/>
      <c r="D36" s="471">
        <v>33</v>
      </c>
      <c r="E36" s="888" t="s">
        <v>170</v>
      </c>
      <c r="F36" s="888" t="s">
        <v>171</v>
      </c>
      <c r="G36" s="888" t="s">
        <v>172</v>
      </c>
      <c r="H36" s="888" t="s">
        <v>173</v>
      </c>
      <c r="I36" s="888" t="s">
        <v>1708</v>
      </c>
      <c r="J36" s="512" t="s">
        <v>1622</v>
      </c>
      <c r="K36" s="512" t="s">
        <v>1693</v>
      </c>
      <c r="L36" s="512">
        <v>1905014</v>
      </c>
      <c r="M36" s="512" t="s">
        <v>1709</v>
      </c>
      <c r="N36" s="512" t="s">
        <v>1710</v>
      </c>
      <c r="O36" s="534" t="s">
        <v>1711</v>
      </c>
      <c r="P36" s="512">
        <v>12</v>
      </c>
      <c r="Q36" s="880">
        <v>1</v>
      </c>
      <c r="R36" s="965">
        <v>1</v>
      </c>
      <c r="S36" s="965">
        <v>1</v>
      </c>
      <c r="T36" s="166"/>
      <c r="U36" s="166"/>
      <c r="V36" s="479">
        <v>1</v>
      </c>
      <c r="W36" s="889"/>
      <c r="X36" s="166"/>
      <c r="Y36" s="460"/>
      <c r="Z36" s="458"/>
      <c r="AA36" s="460"/>
      <c r="AB36" s="458"/>
      <c r="AC36" s="460"/>
      <c r="AD36" s="458"/>
      <c r="AE36" s="498"/>
      <c r="AF36" s="461"/>
      <c r="AG36" s="461"/>
      <c r="AH36" s="460" t="s">
        <v>3024</v>
      </c>
      <c r="AI36" s="884" t="s">
        <v>3025</v>
      </c>
      <c r="AJ36" s="464"/>
      <c r="AK36" s="884"/>
      <c r="AL36" s="353"/>
      <c r="AM36" s="516"/>
      <c r="AN36" s="884"/>
      <c r="AO36" s="884"/>
      <c r="AP36" s="353"/>
    </row>
    <row r="37" spans="1:42" ht="270" customHeight="1" x14ac:dyDescent="0.25">
      <c r="A37" s="452"/>
      <c r="B37" s="888"/>
      <c r="C37" s="888"/>
      <c r="D37" s="471">
        <v>34</v>
      </c>
      <c r="E37" s="888" t="s">
        <v>175</v>
      </c>
      <c r="F37" s="888" t="s">
        <v>176</v>
      </c>
      <c r="G37" s="888" t="s">
        <v>177</v>
      </c>
      <c r="H37" s="888" t="s">
        <v>178</v>
      </c>
      <c r="I37" s="888" t="s">
        <v>179</v>
      </c>
      <c r="J37" s="535" t="s">
        <v>254</v>
      </c>
      <c r="K37" s="536" t="s">
        <v>262</v>
      </c>
      <c r="L37" s="537">
        <v>1905022</v>
      </c>
      <c r="M37" s="538" t="s">
        <v>1718</v>
      </c>
      <c r="N37" s="539">
        <v>190502200</v>
      </c>
      <c r="O37" s="540" t="s">
        <v>1719</v>
      </c>
      <c r="P37" s="541">
        <v>60</v>
      </c>
      <c r="Q37" s="880" t="s">
        <v>2924</v>
      </c>
      <c r="R37" s="879"/>
      <c r="S37" s="883"/>
      <c r="T37" s="574"/>
      <c r="U37" s="574"/>
      <c r="V37" s="479"/>
      <c r="W37" s="460"/>
      <c r="X37" s="574"/>
      <c r="Y37" s="460"/>
      <c r="Z37" s="458"/>
      <c r="AA37" s="460"/>
      <c r="AB37" s="458"/>
      <c r="AC37" s="460"/>
      <c r="AD37" s="458"/>
      <c r="AE37" s="486"/>
      <c r="AF37" s="461"/>
      <c r="AG37" s="461"/>
      <c r="AH37" s="460"/>
      <c r="AI37" s="353"/>
      <c r="AJ37" s="476"/>
      <c r="AK37" s="353"/>
      <c r="AL37" s="353"/>
      <c r="AM37" s="353"/>
      <c r="AN37" s="353"/>
      <c r="AO37" s="353"/>
      <c r="AP37" s="353"/>
    </row>
    <row r="38" spans="1:42" ht="102" x14ac:dyDescent="0.25">
      <c r="A38" s="452"/>
      <c r="B38" s="888"/>
      <c r="C38" s="888"/>
      <c r="D38" s="471">
        <v>35</v>
      </c>
      <c r="E38" s="888" t="s">
        <v>180</v>
      </c>
      <c r="F38" s="888" t="s">
        <v>1182</v>
      </c>
      <c r="G38" s="888" t="s">
        <v>1183</v>
      </c>
      <c r="H38" s="888" t="s">
        <v>183</v>
      </c>
      <c r="I38" s="888" t="s">
        <v>1724</v>
      </c>
      <c r="J38" s="542" t="s">
        <v>1371</v>
      </c>
      <c r="K38" s="542" t="s">
        <v>1371</v>
      </c>
      <c r="L38" s="542" t="s">
        <v>1371</v>
      </c>
      <c r="M38" s="542" t="s">
        <v>1371</v>
      </c>
      <c r="N38" s="542" t="s">
        <v>1371</v>
      </c>
      <c r="O38" s="542" t="s">
        <v>1371</v>
      </c>
      <c r="P38" s="541" t="s">
        <v>1371</v>
      </c>
      <c r="Q38" s="117">
        <v>0.9</v>
      </c>
      <c r="R38" s="964">
        <v>0.9</v>
      </c>
      <c r="S38" s="883"/>
      <c r="T38" s="517"/>
      <c r="U38" s="473"/>
      <c r="V38" s="479"/>
      <c r="W38" s="460"/>
      <c r="X38" s="458"/>
      <c r="Y38" s="460"/>
      <c r="Z38" s="458"/>
      <c r="AA38" s="460"/>
      <c r="AB38" s="458"/>
      <c r="AC38" s="460"/>
      <c r="AD38" s="458"/>
      <c r="AE38" s="486"/>
      <c r="AF38" s="461"/>
      <c r="AG38" s="461"/>
      <c r="AH38" s="886"/>
      <c r="AI38" s="886"/>
      <c r="AJ38" s="476"/>
      <c r="AK38" s="353"/>
      <c r="AL38" s="353"/>
      <c r="AM38" s="353"/>
      <c r="AN38" s="884"/>
      <c r="AO38" s="353"/>
      <c r="AP38" s="353"/>
    </row>
    <row r="39" spans="1:42" ht="213.75" customHeight="1" x14ac:dyDescent="0.25">
      <c r="A39" s="452"/>
      <c r="B39" s="888"/>
      <c r="C39" s="888"/>
      <c r="D39" s="471">
        <v>36</v>
      </c>
      <c r="E39" s="888" t="s">
        <v>185</v>
      </c>
      <c r="F39" s="888" t="s">
        <v>186</v>
      </c>
      <c r="G39" s="888" t="s">
        <v>1186</v>
      </c>
      <c r="H39" s="888" t="s">
        <v>1187</v>
      </c>
      <c r="I39" s="888" t="s">
        <v>1728</v>
      </c>
      <c r="J39" s="888" t="s">
        <v>1692</v>
      </c>
      <c r="K39" s="480" t="s">
        <v>1693</v>
      </c>
      <c r="L39" s="543">
        <v>1905015</v>
      </c>
      <c r="M39" s="544" t="s">
        <v>1729</v>
      </c>
      <c r="N39" s="543">
        <v>190501503</v>
      </c>
      <c r="O39" s="545" t="s">
        <v>1730</v>
      </c>
      <c r="P39" s="546">
        <v>60</v>
      </c>
      <c r="Q39" s="880" t="s">
        <v>2925</v>
      </c>
      <c r="R39" s="878"/>
      <c r="S39" s="883"/>
      <c r="T39" s="517"/>
      <c r="U39" s="473"/>
      <c r="V39" s="479"/>
      <c r="W39" s="460"/>
      <c r="X39" s="458"/>
      <c r="Y39" s="460"/>
      <c r="Z39" s="458"/>
      <c r="AA39" s="460"/>
      <c r="AB39" s="458"/>
      <c r="AC39" s="460"/>
      <c r="AD39" s="458"/>
      <c r="AE39" s="486"/>
      <c r="AF39" s="475"/>
      <c r="AG39" s="475"/>
      <c r="AH39" s="886"/>
      <c r="AI39" s="503"/>
      <c r="AJ39" s="476"/>
      <c r="AK39" s="884"/>
      <c r="AL39" s="353"/>
      <c r="AM39" s="353"/>
      <c r="AN39" s="884"/>
      <c r="AO39" s="884"/>
      <c r="AP39" s="353"/>
    </row>
    <row r="40" spans="1:42" ht="222.75" customHeight="1" x14ac:dyDescent="0.25">
      <c r="A40" s="452"/>
      <c r="B40" s="888"/>
      <c r="C40" s="888" t="s">
        <v>190</v>
      </c>
      <c r="D40" s="471">
        <v>37</v>
      </c>
      <c r="E40" s="888" t="s">
        <v>1189</v>
      </c>
      <c r="F40" s="888" t="s">
        <v>192</v>
      </c>
      <c r="G40" s="888" t="s">
        <v>193</v>
      </c>
      <c r="H40" s="888" t="s">
        <v>194</v>
      </c>
      <c r="I40" s="888" t="s">
        <v>179</v>
      </c>
      <c r="J40" s="888" t="s">
        <v>1692</v>
      </c>
      <c r="K40" s="547" t="s">
        <v>1736</v>
      </c>
      <c r="L40" s="548">
        <v>1903015</v>
      </c>
      <c r="M40" s="549" t="s">
        <v>1737</v>
      </c>
      <c r="N40" s="550">
        <v>190301500</v>
      </c>
      <c r="O40" s="551" t="s">
        <v>1738</v>
      </c>
      <c r="P40" s="541">
        <v>48</v>
      </c>
      <c r="Q40" s="117">
        <v>1</v>
      </c>
      <c r="R40" s="964">
        <v>1</v>
      </c>
      <c r="S40" s="973"/>
      <c r="T40" s="552"/>
      <c r="U40" s="552">
        <v>19200000</v>
      </c>
      <c r="V40" s="479"/>
      <c r="W40" s="553"/>
      <c r="X40" s="552"/>
      <c r="Y40" s="460"/>
      <c r="Z40" s="458">
        <v>19200000</v>
      </c>
      <c r="AA40" s="460"/>
      <c r="AB40" s="458"/>
      <c r="AC40" s="770"/>
      <c r="AD40" s="458"/>
      <c r="AE40" s="461"/>
      <c r="AF40" s="461"/>
      <c r="AG40" s="461"/>
      <c r="AH40" s="460" t="s">
        <v>2982</v>
      </c>
      <c r="AI40" s="353" t="s">
        <v>2983</v>
      </c>
      <c r="AJ40" s="476"/>
      <c r="AK40" s="884"/>
      <c r="AL40" s="353"/>
      <c r="AM40" s="516"/>
      <c r="AN40" s="884"/>
      <c r="AO40" s="353"/>
      <c r="AP40" s="353"/>
    </row>
    <row r="41" spans="1:42" ht="104.25" customHeight="1" x14ac:dyDescent="0.25">
      <c r="A41" s="452"/>
      <c r="B41" s="888"/>
      <c r="C41" s="888"/>
      <c r="D41" s="471">
        <v>38</v>
      </c>
      <c r="E41" s="888" t="s">
        <v>195</v>
      </c>
      <c r="F41" s="888" t="s">
        <v>192</v>
      </c>
      <c r="G41" s="888" t="s">
        <v>193</v>
      </c>
      <c r="H41" s="888" t="s">
        <v>194</v>
      </c>
      <c r="I41" s="888" t="s">
        <v>179</v>
      </c>
      <c r="J41" s="542" t="s">
        <v>1371</v>
      </c>
      <c r="K41" s="542" t="s">
        <v>1371</v>
      </c>
      <c r="L41" s="542" t="s">
        <v>1371</v>
      </c>
      <c r="M41" s="542" t="s">
        <v>1371</v>
      </c>
      <c r="N41" s="542" t="s">
        <v>1371</v>
      </c>
      <c r="O41" s="542" t="s">
        <v>1371</v>
      </c>
      <c r="P41" s="541" t="s">
        <v>1371</v>
      </c>
      <c r="Q41" s="117">
        <v>1</v>
      </c>
      <c r="R41" s="964">
        <v>1</v>
      </c>
      <c r="S41" s="523"/>
      <c r="T41" s="552"/>
      <c r="U41" s="554">
        <v>19200000</v>
      </c>
      <c r="V41" s="875"/>
      <c r="W41" s="497"/>
      <c r="X41" s="554"/>
      <c r="Y41" s="460"/>
      <c r="Z41" s="458">
        <v>19200000</v>
      </c>
      <c r="AA41" s="460"/>
      <c r="AB41" s="458"/>
      <c r="AC41" s="770"/>
      <c r="AD41" s="458"/>
      <c r="AE41" s="461"/>
      <c r="AF41" s="461"/>
      <c r="AG41" s="461"/>
      <c r="AH41" s="460" t="s">
        <v>2982</v>
      </c>
      <c r="AI41" s="353" t="s">
        <v>2983</v>
      </c>
      <c r="AJ41" s="464"/>
      <c r="AK41" s="353"/>
      <c r="AL41" s="353"/>
      <c r="AM41" s="353"/>
      <c r="AN41" s="884"/>
      <c r="AO41" s="353"/>
      <c r="AP41" s="353"/>
    </row>
    <row r="42" spans="1:42" ht="102.75" customHeight="1" x14ac:dyDescent="0.25">
      <c r="A42" s="452"/>
      <c r="B42" s="888"/>
      <c r="C42" s="888"/>
      <c r="D42" s="471">
        <v>39</v>
      </c>
      <c r="E42" s="888" t="s">
        <v>1191</v>
      </c>
      <c r="F42" s="888" t="s">
        <v>197</v>
      </c>
      <c r="G42" s="888" t="s">
        <v>198</v>
      </c>
      <c r="H42" s="888" t="s">
        <v>199</v>
      </c>
      <c r="I42" s="888" t="s">
        <v>179</v>
      </c>
      <c r="J42" s="556"/>
      <c r="K42" s="557"/>
      <c r="L42" s="557"/>
      <c r="M42" s="557"/>
      <c r="N42" s="557"/>
      <c r="O42" s="557"/>
      <c r="P42" s="557"/>
      <c r="Q42" s="880" t="s">
        <v>198</v>
      </c>
      <c r="R42" s="877"/>
      <c r="S42" s="495"/>
      <c r="T42" s="517"/>
      <c r="U42" s="517"/>
      <c r="V42" s="479"/>
      <c r="W42" s="517"/>
      <c r="X42" s="517"/>
      <c r="Y42" s="460"/>
      <c r="Z42" s="458"/>
      <c r="AA42" s="460"/>
      <c r="AB42" s="458"/>
      <c r="AC42" s="460"/>
      <c r="AD42" s="458"/>
      <c r="AE42" s="461"/>
      <c r="AF42" s="461"/>
      <c r="AG42" s="461"/>
      <c r="AH42" s="450"/>
      <c r="AI42" s="353"/>
      <c r="AJ42" s="464"/>
      <c r="AK42" s="353"/>
      <c r="AL42" s="353"/>
      <c r="AM42" s="353"/>
      <c r="AN42" s="884"/>
      <c r="AO42" s="353"/>
      <c r="AP42" s="353"/>
    </row>
    <row r="43" spans="1:42" ht="112.5" customHeight="1" x14ac:dyDescent="0.25">
      <c r="A43" s="452"/>
      <c r="B43" s="888"/>
      <c r="C43" s="888"/>
      <c r="D43" s="471">
        <v>40</v>
      </c>
      <c r="E43" s="888" t="s">
        <v>200</v>
      </c>
      <c r="F43" s="888" t="s">
        <v>201</v>
      </c>
      <c r="G43" s="888" t="s">
        <v>202</v>
      </c>
      <c r="H43" s="888" t="s">
        <v>203</v>
      </c>
      <c r="I43" s="888" t="s">
        <v>1745</v>
      </c>
      <c r="J43" s="558" t="s">
        <v>1371</v>
      </c>
      <c r="K43" s="558" t="s">
        <v>1371</v>
      </c>
      <c r="L43" s="558" t="s">
        <v>1371</v>
      </c>
      <c r="M43" s="558" t="s">
        <v>1371</v>
      </c>
      <c r="N43" s="558" t="s">
        <v>1371</v>
      </c>
      <c r="O43" s="558" t="s">
        <v>1371</v>
      </c>
      <c r="P43" s="558" t="s">
        <v>1371</v>
      </c>
      <c r="Q43" s="880" t="s">
        <v>202</v>
      </c>
      <c r="R43" s="877"/>
      <c r="S43" s="890"/>
      <c r="T43" s="517"/>
      <c r="U43" s="473"/>
      <c r="V43" s="479"/>
      <c r="W43" s="497"/>
      <c r="X43" s="559"/>
      <c r="Y43" s="460"/>
      <c r="Z43" s="458"/>
      <c r="AA43" s="460"/>
      <c r="AB43" s="458"/>
      <c r="AC43" s="460"/>
      <c r="AD43" s="458"/>
      <c r="AE43" s="461"/>
      <c r="AF43" s="461"/>
      <c r="AG43" s="461"/>
      <c r="AH43" s="886"/>
      <c r="AI43" s="503"/>
      <c r="AJ43" s="476"/>
      <c r="AK43" s="884"/>
      <c r="AL43" s="353"/>
      <c r="AM43" s="353"/>
      <c r="AN43" s="353"/>
      <c r="AO43" s="353"/>
      <c r="AP43" s="353"/>
    </row>
    <row r="44" spans="1:42" ht="148.5" customHeight="1" x14ac:dyDescent="0.25">
      <c r="A44" s="560" t="s">
        <v>292</v>
      </c>
      <c r="B44" s="888" t="s">
        <v>293</v>
      </c>
      <c r="C44" s="888" t="s">
        <v>1194</v>
      </c>
      <c r="D44" s="471">
        <v>41</v>
      </c>
      <c r="E44" s="888" t="s">
        <v>295</v>
      </c>
      <c r="F44" s="888" t="s">
        <v>1195</v>
      </c>
      <c r="G44" s="888" t="s">
        <v>297</v>
      </c>
      <c r="H44" s="888" t="s">
        <v>298</v>
      </c>
      <c r="I44" s="888" t="s">
        <v>1748</v>
      </c>
      <c r="J44" s="561" t="s">
        <v>1749</v>
      </c>
      <c r="K44" s="561" t="s">
        <v>1750</v>
      </c>
      <c r="L44" s="561">
        <v>4502001</v>
      </c>
      <c r="M44" s="561" t="s">
        <v>1751</v>
      </c>
      <c r="N44" s="561">
        <v>450200100</v>
      </c>
      <c r="O44" s="561" t="s">
        <v>1752</v>
      </c>
      <c r="P44" s="561">
        <v>3</v>
      </c>
      <c r="Q44" s="117">
        <v>0.9</v>
      </c>
      <c r="R44" s="964">
        <v>0.9</v>
      </c>
      <c r="S44" s="883"/>
      <c r="T44" s="895">
        <v>6000000</v>
      </c>
      <c r="U44" s="895">
        <v>3000000</v>
      </c>
      <c r="V44" s="479"/>
      <c r="W44" s="460"/>
      <c r="X44" s="562"/>
      <c r="Y44" s="460"/>
      <c r="Z44" s="458">
        <v>300000</v>
      </c>
      <c r="AA44" s="460"/>
      <c r="AB44" s="458"/>
      <c r="AC44" s="460"/>
      <c r="AD44" s="458"/>
      <c r="AE44" s="461"/>
      <c r="AF44" s="461"/>
      <c r="AG44" s="461"/>
      <c r="AH44" s="460" t="s">
        <v>3039</v>
      </c>
      <c r="AI44" s="353" t="s">
        <v>1763</v>
      </c>
      <c r="AJ44" s="464"/>
      <c r="AK44" s="884"/>
      <c r="AL44" s="884"/>
      <c r="AM44" s="353"/>
      <c r="AN44" s="884"/>
      <c r="AO44" s="353"/>
      <c r="AP44" s="353"/>
    </row>
    <row r="45" spans="1:42" ht="102" customHeight="1" x14ac:dyDescent="0.25">
      <c r="A45" s="560"/>
      <c r="B45" s="888"/>
      <c r="C45" s="888"/>
      <c r="D45" s="877">
        <v>42</v>
      </c>
      <c r="E45" s="888" t="s">
        <v>1198</v>
      </c>
      <c r="F45" s="888" t="s">
        <v>301</v>
      </c>
      <c r="G45" s="888" t="s">
        <v>302</v>
      </c>
      <c r="H45" s="888" t="s">
        <v>303</v>
      </c>
      <c r="I45" s="888" t="s">
        <v>1756</v>
      </c>
      <c r="J45" s="563"/>
      <c r="K45" s="520"/>
      <c r="L45" s="520"/>
      <c r="M45" s="520"/>
      <c r="N45" s="520"/>
      <c r="O45" s="520"/>
      <c r="P45" s="520"/>
      <c r="Q45" s="657" t="s">
        <v>302</v>
      </c>
      <c r="R45" s="879"/>
      <c r="S45" s="890"/>
      <c r="T45" s="883"/>
      <c r="U45" s="501"/>
      <c r="V45" s="479"/>
      <c r="W45" s="497"/>
      <c r="X45" s="564"/>
      <c r="Y45" s="460"/>
      <c r="Z45" s="458"/>
      <c r="AA45" s="460"/>
      <c r="AB45" s="458"/>
      <c r="AC45" s="460"/>
      <c r="AD45" s="458"/>
      <c r="AE45" s="486"/>
      <c r="AF45" s="461"/>
      <c r="AG45" s="461"/>
      <c r="AH45" s="450"/>
      <c r="AI45" s="353"/>
      <c r="AJ45" s="476"/>
      <c r="AK45" s="884"/>
      <c r="AL45" s="353"/>
      <c r="AM45" s="353"/>
      <c r="AN45" s="884"/>
      <c r="AO45" s="353"/>
      <c r="AP45" s="353"/>
    </row>
    <row r="46" spans="1:42" ht="178.5" customHeight="1" x14ac:dyDescent="0.25">
      <c r="A46" s="560"/>
      <c r="B46" s="888"/>
      <c r="C46" s="888"/>
      <c r="D46" s="877">
        <v>43</v>
      </c>
      <c r="E46" s="888" t="s">
        <v>1202</v>
      </c>
      <c r="F46" s="888" t="s">
        <v>306</v>
      </c>
      <c r="G46" s="888" t="s">
        <v>307</v>
      </c>
      <c r="H46" s="888" t="s">
        <v>308</v>
      </c>
      <c r="I46" s="888" t="s">
        <v>1761</v>
      </c>
      <c r="J46" s="401"/>
      <c r="K46" s="888"/>
      <c r="L46" s="888"/>
      <c r="M46" s="888"/>
      <c r="N46" s="888"/>
      <c r="O46" s="888"/>
      <c r="P46" s="888"/>
      <c r="Q46" s="657" t="s">
        <v>307</v>
      </c>
      <c r="R46" s="879"/>
      <c r="S46" s="890"/>
      <c r="T46" s="883"/>
      <c r="U46" s="501"/>
      <c r="V46" s="479"/>
      <c r="W46" s="497"/>
      <c r="X46" s="564"/>
      <c r="Y46" s="460"/>
      <c r="Z46" s="458"/>
      <c r="AA46" s="460"/>
      <c r="AB46" s="458"/>
      <c r="AC46" s="460"/>
      <c r="AD46" s="458"/>
      <c r="AE46" s="486"/>
      <c r="AF46" s="565"/>
      <c r="AG46" s="565"/>
      <c r="AH46" s="566"/>
      <c r="AI46" s="886"/>
      <c r="AJ46" s="476"/>
      <c r="AK46" s="884"/>
      <c r="AL46" s="353"/>
      <c r="AM46" s="353"/>
      <c r="AN46" s="884"/>
      <c r="AO46" s="353"/>
      <c r="AP46" s="353"/>
    </row>
    <row r="47" spans="1:42" ht="127.5" customHeight="1" x14ac:dyDescent="0.25">
      <c r="A47" s="560"/>
      <c r="B47" s="888"/>
      <c r="C47" s="888"/>
      <c r="D47" s="877">
        <v>44</v>
      </c>
      <c r="E47" s="888" t="s">
        <v>1204</v>
      </c>
      <c r="F47" s="888" t="s">
        <v>1765</v>
      </c>
      <c r="G47" s="888" t="s">
        <v>312</v>
      </c>
      <c r="H47" s="888" t="s">
        <v>313</v>
      </c>
      <c r="I47" s="888" t="s">
        <v>1761</v>
      </c>
      <c r="J47" s="558"/>
      <c r="K47" s="567"/>
      <c r="L47" s="567"/>
      <c r="M47" s="567"/>
      <c r="N47" s="567"/>
      <c r="O47" s="567"/>
      <c r="P47" s="567"/>
      <c r="Q47" s="117">
        <v>1</v>
      </c>
      <c r="R47" s="964">
        <v>1</v>
      </c>
      <c r="S47" s="890"/>
      <c r="T47" s="883"/>
      <c r="U47" s="501"/>
      <c r="V47" s="479"/>
      <c r="W47" s="497"/>
      <c r="X47" s="564"/>
      <c r="Y47" s="460"/>
      <c r="Z47" s="458"/>
      <c r="AA47" s="460"/>
      <c r="AB47" s="458"/>
      <c r="AC47" s="460"/>
      <c r="AD47" s="458"/>
      <c r="AE47" s="486"/>
      <c r="AF47" s="565"/>
      <c r="AG47" s="565"/>
      <c r="AH47" s="460"/>
      <c r="AI47" s="353"/>
      <c r="AJ47" s="476"/>
      <c r="AK47" s="884"/>
      <c r="AL47" s="353"/>
      <c r="AM47" s="353"/>
      <c r="AN47" s="884"/>
      <c r="AO47" s="353"/>
      <c r="AP47" s="353"/>
    </row>
    <row r="48" spans="1:42" ht="167.25" customHeight="1" x14ac:dyDescent="0.25">
      <c r="A48" s="560"/>
      <c r="B48" s="888" t="s">
        <v>380</v>
      </c>
      <c r="C48" s="888" t="s">
        <v>315</v>
      </c>
      <c r="D48" s="877">
        <v>45</v>
      </c>
      <c r="E48" s="888" t="s">
        <v>316</v>
      </c>
      <c r="F48" s="888" t="s">
        <v>317</v>
      </c>
      <c r="G48" s="888" t="s">
        <v>318</v>
      </c>
      <c r="H48" s="888" t="s">
        <v>319</v>
      </c>
      <c r="I48" s="888" t="s">
        <v>1766</v>
      </c>
      <c r="J48" s="568" t="s">
        <v>1767</v>
      </c>
      <c r="K48" s="568" t="s">
        <v>1768</v>
      </c>
      <c r="L48" s="568">
        <v>1202004</v>
      </c>
      <c r="M48" s="569" t="s">
        <v>1769</v>
      </c>
      <c r="N48" s="561">
        <v>120200400</v>
      </c>
      <c r="O48" s="561" t="s">
        <v>1770</v>
      </c>
      <c r="P48" s="570">
        <v>12</v>
      </c>
      <c r="Q48" s="6" t="s">
        <v>318</v>
      </c>
      <c r="R48" s="8"/>
      <c r="S48" s="883">
        <v>1</v>
      </c>
      <c r="T48" s="968">
        <v>5700000</v>
      </c>
      <c r="U48" s="969">
        <v>3800000</v>
      </c>
      <c r="V48" s="479">
        <v>1</v>
      </c>
      <c r="W48" s="460">
        <v>1</v>
      </c>
      <c r="X48" s="571"/>
      <c r="Y48" s="460"/>
      <c r="Z48" s="458"/>
      <c r="AA48" s="460">
        <v>3</v>
      </c>
      <c r="AB48" s="458">
        <v>3800000</v>
      </c>
      <c r="AC48" s="460"/>
      <c r="AD48" s="458"/>
      <c r="AE48" s="486" t="s">
        <v>2926</v>
      </c>
      <c r="AF48" s="461" t="s">
        <v>2927</v>
      </c>
      <c r="AG48" s="461"/>
      <c r="AH48" s="460"/>
      <c r="AI48" s="353"/>
      <c r="AJ48" s="464"/>
      <c r="AK48" s="460" t="s">
        <v>3073</v>
      </c>
      <c r="AL48" s="460" t="s">
        <v>1763</v>
      </c>
      <c r="AM48" s="353"/>
      <c r="AN48" s="353"/>
      <c r="AO48" s="353"/>
      <c r="AP48" s="353"/>
    </row>
    <row r="49" spans="1:42" ht="157.5" customHeight="1" x14ac:dyDescent="0.25">
      <c r="A49" s="560"/>
      <c r="B49" s="888"/>
      <c r="C49" s="888" t="s">
        <v>321</v>
      </c>
      <c r="D49" s="877">
        <v>46</v>
      </c>
      <c r="E49" s="888" t="s">
        <v>322</v>
      </c>
      <c r="F49" s="888" t="s">
        <v>323</v>
      </c>
      <c r="G49" s="888" t="s">
        <v>324</v>
      </c>
      <c r="H49" s="888" t="s">
        <v>325</v>
      </c>
      <c r="I49" s="888" t="s">
        <v>1775</v>
      </c>
      <c r="J49" s="572" t="s">
        <v>1749</v>
      </c>
      <c r="K49" s="572" t="s">
        <v>1750</v>
      </c>
      <c r="L49" s="561">
        <v>4502001</v>
      </c>
      <c r="M49" s="572" t="s">
        <v>1751</v>
      </c>
      <c r="N49" s="561">
        <v>450200100</v>
      </c>
      <c r="O49" s="572" t="s">
        <v>1752</v>
      </c>
      <c r="P49" s="561">
        <v>3</v>
      </c>
      <c r="Q49" s="117">
        <v>0.9</v>
      </c>
      <c r="R49" s="964">
        <v>0.9</v>
      </c>
      <c r="S49" s="890"/>
      <c r="T49" s="240"/>
      <c r="U49" s="501"/>
      <c r="V49" s="479"/>
      <c r="W49" s="497"/>
      <c r="X49" s="564"/>
      <c r="Y49" s="460"/>
      <c r="Z49" s="458"/>
      <c r="AA49" s="460"/>
      <c r="AB49" s="458"/>
      <c r="AC49" s="460"/>
      <c r="AD49" s="458"/>
      <c r="AE49" s="486" t="s">
        <v>2928</v>
      </c>
      <c r="AF49" s="461" t="s">
        <v>1763</v>
      </c>
      <c r="AG49" s="461"/>
      <c r="AH49" s="460" t="s">
        <v>2984</v>
      </c>
      <c r="AI49" s="353" t="s">
        <v>1763</v>
      </c>
      <c r="AJ49" s="464"/>
      <c r="AK49" s="460"/>
      <c r="AL49" s="460"/>
      <c r="AM49" s="353"/>
      <c r="AN49" s="884"/>
      <c r="AO49" s="353"/>
      <c r="AP49" s="353"/>
    </row>
    <row r="50" spans="1:42" ht="180.75" customHeight="1" x14ac:dyDescent="0.25">
      <c r="A50" s="560"/>
      <c r="B50" s="888"/>
      <c r="C50" s="888"/>
      <c r="D50" s="573">
        <v>47</v>
      </c>
      <c r="E50" s="877" t="s">
        <v>1777</v>
      </c>
      <c r="F50" s="888" t="s">
        <v>1211</v>
      </c>
      <c r="G50" s="888" t="s">
        <v>1212</v>
      </c>
      <c r="H50" s="888" t="s">
        <v>330</v>
      </c>
      <c r="I50" s="888" t="s">
        <v>1778</v>
      </c>
      <c r="J50" s="574" t="s">
        <v>1779</v>
      </c>
      <c r="K50" s="888" t="s">
        <v>1780</v>
      </c>
      <c r="L50" s="575">
        <v>4599019</v>
      </c>
      <c r="M50" s="888" t="s">
        <v>1781</v>
      </c>
      <c r="N50" s="888">
        <v>459901900</v>
      </c>
      <c r="O50" s="576" t="s">
        <v>1782</v>
      </c>
      <c r="P50" s="888">
        <v>1</v>
      </c>
      <c r="Q50" s="117">
        <v>1</v>
      </c>
      <c r="R50" s="964">
        <v>1</v>
      </c>
      <c r="S50" s="890"/>
      <c r="T50" s="577"/>
      <c r="U50" s="577"/>
      <c r="V50" s="479"/>
      <c r="W50" s="889"/>
      <c r="X50" s="577"/>
      <c r="Y50" s="460"/>
      <c r="Z50" s="458"/>
      <c r="AA50" s="460"/>
      <c r="AB50" s="458"/>
      <c r="AC50" s="460"/>
      <c r="AD50" s="458"/>
      <c r="AE50" s="486" t="s">
        <v>2928</v>
      </c>
      <c r="AF50" s="461" t="s">
        <v>1763</v>
      </c>
      <c r="AG50" s="461"/>
      <c r="AH50" s="460" t="s">
        <v>2984</v>
      </c>
      <c r="AI50" s="353" t="s">
        <v>1763</v>
      </c>
      <c r="AJ50" s="464"/>
      <c r="AK50" s="884"/>
      <c r="AL50" s="884"/>
      <c r="AM50" s="353"/>
      <c r="AN50" s="884"/>
      <c r="AO50" s="884"/>
      <c r="AP50" s="353"/>
    </row>
    <row r="51" spans="1:42" ht="282" customHeight="1" x14ac:dyDescent="0.25">
      <c r="A51" s="560"/>
      <c r="B51" s="888"/>
      <c r="C51" s="888"/>
      <c r="D51" s="877">
        <v>48</v>
      </c>
      <c r="E51" s="877" t="s">
        <v>332</v>
      </c>
      <c r="F51" s="888" t="s">
        <v>333</v>
      </c>
      <c r="G51" s="888" t="s">
        <v>334</v>
      </c>
      <c r="H51" s="888" t="s">
        <v>335</v>
      </c>
      <c r="I51" s="888" t="s">
        <v>1788</v>
      </c>
      <c r="J51" s="578" t="s">
        <v>1538</v>
      </c>
      <c r="K51" s="579" t="s">
        <v>1789</v>
      </c>
      <c r="L51" s="580">
        <v>1702011</v>
      </c>
      <c r="M51" s="579" t="s">
        <v>1790</v>
      </c>
      <c r="N51" s="580" t="s">
        <v>1791</v>
      </c>
      <c r="O51" s="510" t="s">
        <v>1792</v>
      </c>
      <c r="P51" s="542">
        <v>4</v>
      </c>
      <c r="Q51" s="117">
        <v>1</v>
      </c>
      <c r="R51" s="964">
        <v>1</v>
      </c>
      <c r="S51" s="495"/>
      <c r="T51" s="577"/>
      <c r="U51" s="577"/>
      <c r="V51" s="479"/>
      <c r="W51" s="889"/>
      <c r="X51" s="577"/>
      <c r="Y51" s="460"/>
      <c r="Z51" s="458"/>
      <c r="AA51" s="460"/>
      <c r="AB51" s="458"/>
      <c r="AC51" s="460"/>
      <c r="AD51" s="458"/>
      <c r="AE51" s="486" t="s">
        <v>2928</v>
      </c>
      <c r="AF51" s="461" t="s">
        <v>1763</v>
      </c>
      <c r="AG51" s="461"/>
      <c r="AH51" s="460" t="s">
        <v>2984</v>
      </c>
      <c r="AI51" s="353" t="s">
        <v>1763</v>
      </c>
      <c r="AJ51" s="464"/>
      <c r="AK51" s="884"/>
      <c r="AL51" s="884"/>
      <c r="AM51" s="353"/>
      <c r="AN51" s="884"/>
      <c r="AO51" s="884"/>
      <c r="AP51" s="353"/>
    </row>
    <row r="52" spans="1:42" ht="165.75" customHeight="1" x14ac:dyDescent="0.25">
      <c r="A52" s="560" t="s">
        <v>292</v>
      </c>
      <c r="B52" s="888"/>
      <c r="C52" s="888" t="s">
        <v>337</v>
      </c>
      <c r="D52" s="888">
        <v>49</v>
      </c>
      <c r="E52" s="877" t="s">
        <v>1805</v>
      </c>
      <c r="F52" s="888" t="s">
        <v>339</v>
      </c>
      <c r="G52" s="888" t="s">
        <v>1218</v>
      </c>
      <c r="H52" s="888" t="s">
        <v>341</v>
      </c>
      <c r="I52" s="888" t="s">
        <v>1806</v>
      </c>
      <c r="J52" s="888" t="s">
        <v>1807</v>
      </c>
      <c r="K52" s="888" t="s">
        <v>1750</v>
      </c>
      <c r="L52" s="888">
        <v>4502001</v>
      </c>
      <c r="M52" s="888" t="s">
        <v>1751</v>
      </c>
      <c r="N52" s="888">
        <v>450200108</v>
      </c>
      <c r="O52" s="888" t="s">
        <v>1808</v>
      </c>
      <c r="P52" s="888">
        <v>1</v>
      </c>
      <c r="Q52" s="117">
        <v>1</v>
      </c>
      <c r="R52" s="964">
        <v>1</v>
      </c>
      <c r="S52" s="888"/>
      <c r="T52" s="577"/>
      <c r="U52" s="577"/>
      <c r="V52" s="479"/>
      <c r="W52" s="889"/>
      <c r="X52" s="577"/>
      <c r="Y52" s="460"/>
      <c r="Z52" s="458"/>
      <c r="AA52" s="460"/>
      <c r="AB52" s="458"/>
      <c r="AC52" s="460"/>
      <c r="AD52" s="458"/>
      <c r="AE52" s="486" t="s">
        <v>2928</v>
      </c>
      <c r="AF52" s="461" t="s">
        <v>1763</v>
      </c>
      <c r="AG52" s="461"/>
      <c r="AH52" s="460" t="s">
        <v>2984</v>
      </c>
      <c r="AI52" s="353" t="s">
        <v>1763</v>
      </c>
      <c r="AJ52" s="464"/>
      <c r="AK52" s="460"/>
      <c r="AL52" s="884"/>
      <c r="AM52" s="353"/>
      <c r="AN52" s="884"/>
      <c r="AO52" s="884"/>
      <c r="AP52" s="353"/>
    </row>
    <row r="53" spans="1:42" ht="169.5" customHeight="1" x14ac:dyDescent="0.25">
      <c r="A53" s="560"/>
      <c r="B53" s="888"/>
      <c r="C53" s="888"/>
      <c r="D53" s="471">
        <v>50</v>
      </c>
      <c r="E53" s="888" t="s">
        <v>1815</v>
      </c>
      <c r="F53" s="888" t="s">
        <v>344</v>
      </c>
      <c r="G53" s="888" t="s">
        <v>345</v>
      </c>
      <c r="H53" s="888" t="s">
        <v>346</v>
      </c>
      <c r="I53" s="888" t="s">
        <v>1816</v>
      </c>
      <c r="J53" s="561" t="s">
        <v>1817</v>
      </c>
      <c r="K53" s="561" t="s">
        <v>1818</v>
      </c>
      <c r="L53" s="561">
        <v>4501024</v>
      </c>
      <c r="M53" s="561" t="s">
        <v>1819</v>
      </c>
      <c r="N53" s="561" t="s">
        <v>1820</v>
      </c>
      <c r="O53" s="561" t="s">
        <v>1821</v>
      </c>
      <c r="P53" s="561">
        <v>10</v>
      </c>
      <c r="Q53" s="117">
        <v>1</v>
      </c>
      <c r="R53" s="964">
        <v>1</v>
      </c>
      <c r="S53" s="477"/>
      <c r="T53" s="658"/>
      <c r="U53" s="658"/>
      <c r="V53" s="479"/>
      <c r="W53" s="889"/>
      <c r="X53" s="581"/>
      <c r="Y53" s="460"/>
      <c r="Z53" s="458"/>
      <c r="AA53" s="460"/>
      <c r="AB53" s="458"/>
      <c r="AC53" s="460"/>
      <c r="AD53" s="458"/>
      <c r="AE53" s="486" t="s">
        <v>2928</v>
      </c>
      <c r="AF53" s="461" t="s">
        <v>1763</v>
      </c>
      <c r="AG53" s="461"/>
      <c r="AH53" s="460" t="s">
        <v>2984</v>
      </c>
      <c r="AI53" s="353" t="s">
        <v>1763</v>
      </c>
      <c r="AJ53" s="464"/>
      <c r="AK53" s="460"/>
      <c r="AL53" s="884"/>
      <c r="AM53" s="353"/>
      <c r="AN53" s="884"/>
      <c r="AO53" s="884"/>
      <c r="AP53" s="353"/>
    </row>
    <row r="54" spans="1:42" ht="205.5" customHeight="1" x14ac:dyDescent="0.25">
      <c r="A54" s="560"/>
      <c r="B54" s="888" t="s">
        <v>1829</v>
      </c>
      <c r="C54" s="888" t="s">
        <v>348</v>
      </c>
      <c r="D54" s="471">
        <v>51</v>
      </c>
      <c r="E54" s="888" t="s">
        <v>349</v>
      </c>
      <c r="F54" s="888" t="s">
        <v>1830</v>
      </c>
      <c r="G54" s="888" t="s">
        <v>351</v>
      </c>
      <c r="H54" s="888" t="s">
        <v>1224</v>
      </c>
      <c r="I54" s="888" t="s">
        <v>1831</v>
      </c>
      <c r="J54" s="884" t="s">
        <v>1661</v>
      </c>
      <c r="K54" s="884" t="s">
        <v>1662</v>
      </c>
      <c r="L54" s="884">
        <v>2201074</v>
      </c>
      <c r="M54" s="884" t="s">
        <v>1832</v>
      </c>
      <c r="N54" s="884">
        <v>2201067</v>
      </c>
      <c r="O54" s="884" t="s">
        <v>1833</v>
      </c>
      <c r="P54" s="884">
        <v>54</v>
      </c>
      <c r="Q54" s="117">
        <v>1</v>
      </c>
      <c r="R54" s="964">
        <v>1</v>
      </c>
      <c r="S54" s="890">
        <v>100</v>
      </c>
      <c r="T54" s="885">
        <v>370800000</v>
      </c>
      <c r="U54" s="769"/>
      <c r="V54" s="479">
        <v>1</v>
      </c>
      <c r="W54" s="660"/>
      <c r="X54" s="564"/>
      <c r="Y54" s="770">
        <v>1</v>
      </c>
      <c r="Z54" s="885">
        <v>370800000</v>
      </c>
      <c r="AA54" s="770">
        <v>1</v>
      </c>
      <c r="AB54" s="458"/>
      <c r="AC54" s="460"/>
      <c r="AD54" s="458"/>
      <c r="AE54" s="498"/>
      <c r="AF54" s="461"/>
      <c r="AG54" s="461"/>
      <c r="AH54" s="460" t="s">
        <v>3026</v>
      </c>
      <c r="AI54" s="884" t="s">
        <v>3027</v>
      </c>
      <c r="AJ54" s="476"/>
      <c r="AK54" s="503" t="s">
        <v>3065</v>
      </c>
      <c r="AL54" s="353" t="s">
        <v>2058</v>
      </c>
      <c r="AM54" s="353"/>
      <c r="AN54" s="884"/>
      <c r="AO54" s="353"/>
      <c r="AP54" s="353"/>
    </row>
    <row r="55" spans="1:42" ht="152.25" customHeight="1" x14ac:dyDescent="0.25">
      <c r="A55" s="560" t="s">
        <v>292</v>
      </c>
      <c r="B55" s="888"/>
      <c r="C55" s="888"/>
      <c r="D55" s="877">
        <v>52</v>
      </c>
      <c r="E55" s="877" t="s">
        <v>1225</v>
      </c>
      <c r="F55" s="888" t="s">
        <v>1226</v>
      </c>
      <c r="G55" s="888" t="s">
        <v>356</v>
      </c>
      <c r="H55" s="888" t="s">
        <v>357</v>
      </c>
      <c r="I55" s="888" t="s">
        <v>1844</v>
      </c>
      <c r="J55" s="583" t="s">
        <v>1779</v>
      </c>
      <c r="K55" s="584" t="s">
        <v>1845</v>
      </c>
      <c r="L55" s="585">
        <f>[1]FAMILIA!$E$60</f>
        <v>4103050</v>
      </c>
      <c r="M55" s="586" t="str">
        <f>[1]FAMILIA!$F$60</f>
        <v>Servicio de acompañamiento familiar y comunitario para la superación de la pobreza</v>
      </c>
      <c r="N55" s="585">
        <f>[1]FAMILIA!$G$60</f>
        <v>410305001</v>
      </c>
      <c r="O55" s="585" t="str">
        <f>[1]FAMILIA!$H$60</f>
        <v>Comunidades con acompañamiento familiar.</v>
      </c>
      <c r="P55" s="585">
        <v>12</v>
      </c>
      <c r="Q55" s="880">
        <v>10</v>
      </c>
      <c r="R55" s="879">
        <v>1</v>
      </c>
      <c r="S55" s="890">
        <v>1</v>
      </c>
      <c r="T55" s="883">
        <v>2130000</v>
      </c>
      <c r="U55" s="501">
        <v>2130000</v>
      </c>
      <c r="V55" s="479">
        <v>1</v>
      </c>
      <c r="W55" s="497"/>
      <c r="X55" s="564"/>
      <c r="Y55" s="460"/>
      <c r="Z55" s="458"/>
      <c r="AA55" s="460">
        <v>1</v>
      </c>
      <c r="AB55" s="458">
        <v>2130000</v>
      </c>
      <c r="AC55" s="460"/>
      <c r="AD55" s="458"/>
      <c r="AE55" s="461"/>
      <c r="AF55" s="475"/>
      <c r="AG55" s="475"/>
      <c r="AH55" s="450"/>
      <c r="AI55" s="353"/>
      <c r="AJ55" s="464"/>
      <c r="AK55" s="503" t="s">
        <v>3105</v>
      </c>
      <c r="AL55" s="884" t="s">
        <v>3103</v>
      </c>
      <c r="AM55" s="353"/>
      <c r="AN55" s="884"/>
      <c r="AO55" s="353"/>
      <c r="AP55" s="353"/>
    </row>
    <row r="56" spans="1:42" ht="191.25" customHeight="1" x14ac:dyDescent="0.25">
      <c r="A56" s="560"/>
      <c r="B56" s="888"/>
      <c r="C56" s="888"/>
      <c r="D56" s="877">
        <v>53</v>
      </c>
      <c r="E56" s="888" t="s">
        <v>1849</v>
      </c>
      <c r="F56" s="888" t="s">
        <v>1850</v>
      </c>
      <c r="G56" s="888" t="s">
        <v>1229</v>
      </c>
      <c r="H56" s="888" t="s">
        <v>361</v>
      </c>
      <c r="I56" s="888" t="s">
        <v>1851</v>
      </c>
      <c r="J56" s="587" t="s">
        <v>1852</v>
      </c>
      <c r="K56" s="587" t="s">
        <v>1852</v>
      </c>
      <c r="L56" s="587" t="s">
        <v>1852</v>
      </c>
      <c r="M56" s="587" t="s">
        <v>1852</v>
      </c>
      <c r="N56" s="587" t="s">
        <v>1852</v>
      </c>
      <c r="O56" s="587" t="s">
        <v>1852</v>
      </c>
      <c r="P56" s="587" t="s">
        <v>1852</v>
      </c>
      <c r="Q56" s="6" t="s">
        <v>360</v>
      </c>
      <c r="R56" s="879"/>
      <c r="S56" s="890"/>
      <c r="T56" s="687"/>
      <c r="U56" s="501"/>
      <c r="V56" s="479"/>
      <c r="W56" s="497"/>
      <c r="X56" s="564"/>
      <c r="Y56" s="460"/>
      <c r="Z56" s="458"/>
      <c r="AA56" s="460"/>
      <c r="AB56" s="458"/>
      <c r="AC56" s="460"/>
      <c r="AD56" s="458"/>
      <c r="AE56" s="486"/>
      <c r="AF56" s="475"/>
      <c r="AG56" s="475"/>
      <c r="AH56" s="460" t="s">
        <v>2985</v>
      </c>
      <c r="AI56" s="353" t="s">
        <v>1660</v>
      </c>
      <c r="AJ56" s="464"/>
      <c r="AK56" s="460"/>
      <c r="AL56" s="884"/>
      <c r="AM56" s="353"/>
      <c r="AN56" s="884"/>
      <c r="AO56" s="353"/>
      <c r="AP56" s="353"/>
    </row>
    <row r="57" spans="1:42" ht="205.5" customHeight="1" x14ac:dyDescent="0.25">
      <c r="A57" s="560"/>
      <c r="B57" s="888"/>
      <c r="C57" s="888"/>
      <c r="D57" s="471">
        <v>54</v>
      </c>
      <c r="E57" s="888" t="s">
        <v>363</v>
      </c>
      <c r="F57" s="888" t="s">
        <v>1231</v>
      </c>
      <c r="G57" s="888" t="s">
        <v>365</v>
      </c>
      <c r="H57" s="888" t="s">
        <v>366</v>
      </c>
      <c r="I57" s="888" t="s">
        <v>1854</v>
      </c>
      <c r="J57" s="588"/>
      <c r="K57" s="456"/>
      <c r="L57" s="589"/>
      <c r="M57" s="456"/>
      <c r="N57" s="456"/>
      <c r="O57" s="456"/>
      <c r="P57" s="456"/>
      <c r="Q57" s="117">
        <v>1</v>
      </c>
      <c r="R57" s="964">
        <v>1</v>
      </c>
      <c r="S57" s="890"/>
      <c r="T57" s="649"/>
      <c r="U57" s="649"/>
      <c r="V57" s="479"/>
      <c r="W57" s="497"/>
      <c r="X57" s="458"/>
      <c r="Y57" s="460"/>
      <c r="Z57" s="458"/>
      <c r="AA57" s="460"/>
      <c r="AB57" s="458"/>
      <c r="AC57" s="460"/>
      <c r="AD57" s="458"/>
      <c r="AE57" s="461"/>
      <c r="AF57" s="461"/>
      <c r="AG57" s="461"/>
      <c r="AH57" s="460" t="s">
        <v>3014</v>
      </c>
      <c r="AI57" s="353" t="s">
        <v>1504</v>
      </c>
      <c r="AJ57" s="476"/>
      <c r="AK57" s="884"/>
      <c r="AL57" s="353"/>
      <c r="AM57" s="353"/>
      <c r="AN57" s="884"/>
      <c r="AO57" s="353"/>
      <c r="AP57" s="353"/>
    </row>
    <row r="58" spans="1:42" ht="224.45" customHeight="1" x14ac:dyDescent="0.25">
      <c r="A58" s="560"/>
      <c r="B58" s="888" t="s">
        <v>368</v>
      </c>
      <c r="C58" s="888" t="s">
        <v>369</v>
      </c>
      <c r="D58" s="877">
        <v>55</v>
      </c>
      <c r="E58" s="877" t="s">
        <v>1233</v>
      </c>
      <c r="F58" s="888" t="s">
        <v>371</v>
      </c>
      <c r="G58" s="888" t="s">
        <v>372</v>
      </c>
      <c r="H58" s="888" t="s">
        <v>373</v>
      </c>
      <c r="I58" s="888" t="s">
        <v>1858</v>
      </c>
      <c r="J58" s="888" t="s">
        <v>1807</v>
      </c>
      <c r="K58" s="888" t="s">
        <v>1750</v>
      </c>
      <c r="L58" s="888">
        <v>4502038</v>
      </c>
      <c r="M58" s="888" t="str">
        <f>[1]FAMILIA!$F$60</f>
        <v>Servicio de acompañamiento familiar y comunitario para la superación de la pobreza</v>
      </c>
      <c r="N58" s="888">
        <v>450203800</v>
      </c>
      <c r="O58" s="888" t="str">
        <f>[1]FAMILIA!$H$97</f>
        <v>Política pública de la mujer y equidad de género   implementada.</v>
      </c>
      <c r="P58" s="888">
        <v>1</v>
      </c>
      <c r="Q58" s="117">
        <v>1</v>
      </c>
      <c r="R58" s="964">
        <v>1</v>
      </c>
      <c r="S58" s="890"/>
      <c r="T58" s="511"/>
      <c r="U58" s="501"/>
      <c r="V58" s="479"/>
      <c r="W58" s="497"/>
      <c r="X58" s="564"/>
      <c r="Y58" s="460"/>
      <c r="Z58" s="458"/>
      <c r="AA58" s="460"/>
      <c r="AB58" s="458"/>
      <c r="AC58" s="460"/>
      <c r="AD58" s="458"/>
      <c r="AE58" s="461" t="s">
        <v>2929</v>
      </c>
      <c r="AF58" s="461" t="s">
        <v>2484</v>
      </c>
      <c r="AG58" s="461"/>
      <c r="AH58" s="460"/>
      <c r="AI58" s="884"/>
      <c r="AJ58" s="464"/>
      <c r="AK58" s="884"/>
      <c r="AL58" s="884"/>
      <c r="AM58" s="353"/>
      <c r="AN58" s="884"/>
      <c r="AO58" s="884"/>
      <c r="AP58" s="884"/>
    </row>
    <row r="59" spans="1:42" ht="127.5" customHeight="1" x14ac:dyDescent="0.25">
      <c r="A59" s="560" t="s">
        <v>292</v>
      </c>
      <c r="B59" s="888"/>
      <c r="C59" s="888"/>
      <c r="D59" s="877">
        <v>56</v>
      </c>
      <c r="E59" s="877" t="s">
        <v>1868</v>
      </c>
      <c r="F59" s="888" t="s">
        <v>1869</v>
      </c>
      <c r="G59" s="888" t="s">
        <v>1237</v>
      </c>
      <c r="H59" s="888" t="s">
        <v>378</v>
      </c>
      <c r="I59" s="888" t="s">
        <v>1870</v>
      </c>
      <c r="J59" s="888" t="s">
        <v>1807</v>
      </c>
      <c r="K59" s="888" t="s">
        <v>1750</v>
      </c>
      <c r="L59" s="888">
        <v>4502038</v>
      </c>
      <c r="M59" s="888" t="str">
        <f>[1]FAMILIA!$F$60</f>
        <v>Servicio de acompañamiento familiar y comunitario para la superación de la pobreza</v>
      </c>
      <c r="N59" s="888">
        <v>450203800</v>
      </c>
      <c r="O59" s="888" t="str">
        <f>[1]FAMILIA!$H$97</f>
        <v>Política pública de la mujer y equidad de género   implementada.</v>
      </c>
      <c r="P59" s="888">
        <v>1</v>
      </c>
      <c r="Q59" s="657" t="s">
        <v>377</v>
      </c>
      <c r="R59" s="879">
        <v>12</v>
      </c>
      <c r="S59" s="890"/>
      <c r="T59" s="577"/>
      <c r="U59" s="577"/>
      <c r="V59" s="479"/>
      <c r="W59" s="497"/>
      <c r="X59" s="590"/>
      <c r="Y59" s="460"/>
      <c r="Z59" s="458"/>
      <c r="AA59" s="460"/>
      <c r="AB59" s="458"/>
      <c r="AC59" s="460"/>
      <c r="AD59" s="458"/>
      <c r="AE59" s="461"/>
      <c r="AF59" s="461"/>
      <c r="AG59" s="461"/>
      <c r="AH59" s="886"/>
      <c r="AI59" s="503"/>
      <c r="AJ59" s="464"/>
      <c r="AK59" s="460"/>
      <c r="AL59" s="884"/>
      <c r="AM59" s="353"/>
      <c r="AN59" s="884"/>
      <c r="AO59" s="353"/>
      <c r="AP59" s="353"/>
    </row>
    <row r="60" spans="1:42" ht="177.75" customHeight="1" x14ac:dyDescent="0.25">
      <c r="A60" s="591" t="s">
        <v>393</v>
      </c>
      <c r="B60" s="877" t="s">
        <v>394</v>
      </c>
      <c r="C60" s="877" t="s">
        <v>1086</v>
      </c>
      <c r="D60" s="471">
        <v>57</v>
      </c>
      <c r="E60" s="888" t="s">
        <v>1876</v>
      </c>
      <c r="F60" s="888" t="s">
        <v>1877</v>
      </c>
      <c r="G60" s="888" t="s">
        <v>1878</v>
      </c>
      <c r="H60" s="888" t="s">
        <v>399</v>
      </c>
      <c r="I60" s="888" t="s">
        <v>1879</v>
      </c>
      <c r="J60" s="542" t="s">
        <v>1661</v>
      </c>
      <c r="K60" s="542" t="s">
        <v>1880</v>
      </c>
      <c r="L60" s="542">
        <v>3301087</v>
      </c>
      <c r="M60" s="542" t="s">
        <v>1881</v>
      </c>
      <c r="N60" s="542">
        <v>330108701</v>
      </c>
      <c r="O60" s="542" t="s">
        <v>1882</v>
      </c>
      <c r="P60" s="542">
        <v>18785</v>
      </c>
      <c r="Q60" s="117">
        <v>1</v>
      </c>
      <c r="R60" s="824">
        <v>1</v>
      </c>
      <c r="S60" s="523"/>
      <c r="T60" s="688">
        <v>95000000</v>
      </c>
      <c r="U60" s="688">
        <v>95000000</v>
      </c>
      <c r="V60" s="479"/>
      <c r="W60" s="889"/>
      <c r="X60" s="166">
        <v>95000000</v>
      </c>
      <c r="Y60" s="460"/>
      <c r="Z60" s="458"/>
      <c r="AA60" s="460"/>
      <c r="AB60" s="688"/>
      <c r="AC60" s="460"/>
      <c r="AD60" s="458"/>
      <c r="AE60" s="461" t="s">
        <v>2930</v>
      </c>
      <c r="AF60" s="461" t="s">
        <v>2931</v>
      </c>
      <c r="AG60" s="461"/>
      <c r="AH60" s="460" t="s">
        <v>2986</v>
      </c>
      <c r="AI60" s="353" t="s">
        <v>1887</v>
      </c>
      <c r="AJ60" s="464"/>
      <c r="AK60" s="884"/>
      <c r="AL60" s="884"/>
      <c r="AM60" s="353"/>
      <c r="AN60" s="884"/>
      <c r="AO60" s="353"/>
      <c r="AP60" s="353"/>
    </row>
    <row r="61" spans="1:42" ht="205.5" customHeight="1" x14ac:dyDescent="0.25">
      <c r="A61" s="591"/>
      <c r="B61" s="877"/>
      <c r="C61" s="877"/>
      <c r="D61" s="471">
        <v>58</v>
      </c>
      <c r="E61" s="888" t="s">
        <v>1243</v>
      </c>
      <c r="F61" s="888" t="s">
        <v>402</v>
      </c>
      <c r="G61" s="888" t="s">
        <v>403</v>
      </c>
      <c r="H61" s="888" t="s">
        <v>404</v>
      </c>
      <c r="I61" s="888" t="s">
        <v>1888</v>
      </c>
      <c r="J61" s="592" t="s">
        <v>1622</v>
      </c>
      <c r="K61" s="592" t="s">
        <v>1889</v>
      </c>
      <c r="L61" s="353">
        <v>4301037</v>
      </c>
      <c r="M61" s="592" t="s">
        <v>1890</v>
      </c>
      <c r="N61" s="593" t="s">
        <v>1891</v>
      </c>
      <c r="O61" s="592" t="s">
        <v>1892</v>
      </c>
      <c r="P61" s="884">
        <v>12</v>
      </c>
      <c r="Q61" s="117">
        <v>1</v>
      </c>
      <c r="R61" s="117">
        <v>1</v>
      </c>
      <c r="S61" s="117">
        <v>1</v>
      </c>
      <c r="T61" s="683">
        <v>365000000</v>
      </c>
      <c r="U61" s="683">
        <v>365000000</v>
      </c>
      <c r="V61" s="479">
        <v>1</v>
      </c>
      <c r="W61" s="889">
        <v>7</v>
      </c>
      <c r="X61" s="526">
        <v>65000000</v>
      </c>
      <c r="Y61" s="460"/>
      <c r="Z61" s="458"/>
      <c r="AA61" s="460">
        <v>12</v>
      </c>
      <c r="AB61" s="961">
        <v>300000000</v>
      </c>
      <c r="AC61" s="460"/>
      <c r="AD61" s="458"/>
      <c r="AE61" s="461" t="s">
        <v>2932</v>
      </c>
      <c r="AF61" s="461" t="s">
        <v>1898</v>
      </c>
      <c r="AG61" s="461"/>
      <c r="AH61" s="460"/>
      <c r="AI61" s="353"/>
      <c r="AJ61" s="464"/>
      <c r="AK61" s="460" t="s">
        <v>3061</v>
      </c>
      <c r="AL61" s="884" t="s">
        <v>1898</v>
      </c>
      <c r="AM61" s="353"/>
      <c r="AN61" s="884"/>
      <c r="AO61" s="884"/>
      <c r="AP61" s="353"/>
    </row>
    <row r="62" spans="1:42" ht="248.25" customHeight="1" x14ac:dyDescent="0.25">
      <c r="A62" s="591"/>
      <c r="B62" s="877"/>
      <c r="C62" s="877"/>
      <c r="D62" s="471">
        <v>59</v>
      </c>
      <c r="E62" s="888" t="s">
        <v>1899</v>
      </c>
      <c r="F62" s="888" t="s">
        <v>1900</v>
      </c>
      <c r="G62" s="888" t="s">
        <v>411</v>
      </c>
      <c r="H62" s="888" t="s">
        <v>412</v>
      </c>
      <c r="I62" s="888" t="s">
        <v>1901</v>
      </c>
      <c r="J62" s="542" t="s">
        <v>1661</v>
      </c>
      <c r="K62" s="542" t="s">
        <v>1880</v>
      </c>
      <c r="L62" s="542">
        <v>3301073</v>
      </c>
      <c r="M62" s="542" t="s">
        <v>1902</v>
      </c>
      <c r="N62" s="542">
        <v>330107301</v>
      </c>
      <c r="O62" s="542" t="s">
        <v>1903</v>
      </c>
      <c r="P62" s="542">
        <v>1800</v>
      </c>
      <c r="Q62" s="117">
        <v>0.9</v>
      </c>
      <c r="R62" s="824">
        <v>0.9</v>
      </c>
      <c r="S62" s="594"/>
      <c r="T62" s="178"/>
      <c r="U62" s="178"/>
      <c r="V62" s="674"/>
      <c r="W62" s="889"/>
      <c r="X62" s="811">
        <v>1516035847</v>
      </c>
      <c r="Y62" s="460"/>
      <c r="Z62" s="458"/>
      <c r="AA62" s="460"/>
      <c r="AB62" s="458"/>
      <c r="AC62" s="460"/>
      <c r="AD62" s="458"/>
      <c r="AE62" s="461" t="s">
        <v>2933</v>
      </c>
      <c r="AF62" s="461" t="s">
        <v>2931</v>
      </c>
      <c r="AG62" s="461"/>
      <c r="AH62" s="460" t="s">
        <v>3012</v>
      </c>
      <c r="AI62" s="353" t="s">
        <v>1504</v>
      </c>
      <c r="AJ62" s="464"/>
      <c r="AK62" s="884"/>
      <c r="AL62" s="353"/>
      <c r="AM62" s="353"/>
      <c r="AN62" s="884"/>
      <c r="AO62" s="353"/>
      <c r="AP62" s="353"/>
    </row>
    <row r="63" spans="1:42" ht="153" x14ac:dyDescent="0.25">
      <c r="A63" s="591"/>
      <c r="B63" s="877"/>
      <c r="C63" s="877"/>
      <c r="D63" s="471">
        <v>60</v>
      </c>
      <c r="E63" s="888" t="s">
        <v>1907</v>
      </c>
      <c r="F63" s="888" t="s">
        <v>415</v>
      </c>
      <c r="G63" s="888" t="s">
        <v>416</v>
      </c>
      <c r="H63" s="888" t="s">
        <v>417</v>
      </c>
      <c r="I63" s="888" t="s">
        <v>1901</v>
      </c>
      <c r="J63" s="557" t="s">
        <v>1908</v>
      </c>
      <c r="K63" s="557"/>
      <c r="L63" s="557"/>
      <c r="M63" s="557"/>
      <c r="N63" s="557"/>
      <c r="O63" s="557"/>
      <c r="P63" s="557"/>
      <c r="Q63" s="661" t="s">
        <v>416</v>
      </c>
      <c r="R63" s="877">
        <v>1</v>
      </c>
      <c r="S63" s="523"/>
      <c r="T63" s="811">
        <v>1516035847</v>
      </c>
      <c r="U63" s="747"/>
      <c r="V63" s="479"/>
      <c r="W63" s="889"/>
      <c r="X63" s="811">
        <v>1516035847</v>
      </c>
      <c r="Y63" s="460"/>
      <c r="Z63" s="458"/>
      <c r="AA63" s="460"/>
      <c r="AB63" s="458"/>
      <c r="AC63" s="460"/>
      <c r="AD63" s="458"/>
      <c r="AE63" s="498" t="s">
        <v>2933</v>
      </c>
      <c r="AF63" s="475" t="s">
        <v>2931</v>
      </c>
      <c r="AG63" s="475"/>
      <c r="AH63" s="460" t="s">
        <v>3011</v>
      </c>
      <c r="AI63" s="353"/>
      <c r="AJ63" s="464"/>
      <c r="AK63" s="884"/>
      <c r="AL63" s="884"/>
      <c r="AM63" s="353"/>
      <c r="AN63" s="884"/>
      <c r="AO63" s="353"/>
      <c r="AP63" s="353"/>
    </row>
    <row r="64" spans="1:42" ht="219" customHeight="1" x14ac:dyDescent="0.25">
      <c r="A64" s="591"/>
      <c r="B64" s="877"/>
      <c r="C64" s="877" t="s">
        <v>418</v>
      </c>
      <c r="D64" s="471">
        <v>61</v>
      </c>
      <c r="E64" s="888" t="s">
        <v>1909</v>
      </c>
      <c r="F64" s="888" t="s">
        <v>420</v>
      </c>
      <c r="G64" s="888" t="s">
        <v>421</v>
      </c>
      <c r="H64" s="888" t="s">
        <v>422</v>
      </c>
      <c r="I64" s="888" t="s">
        <v>1910</v>
      </c>
      <c r="J64" s="561" t="s">
        <v>1817</v>
      </c>
      <c r="K64" s="561" t="s">
        <v>1818</v>
      </c>
      <c r="L64" s="561">
        <v>4501024</v>
      </c>
      <c r="M64" s="561" t="s">
        <v>1819</v>
      </c>
      <c r="N64" s="561" t="s">
        <v>1820</v>
      </c>
      <c r="O64" s="561" t="s">
        <v>1821</v>
      </c>
      <c r="P64" s="561">
        <v>10</v>
      </c>
      <c r="Q64" s="880">
        <v>10</v>
      </c>
      <c r="R64" s="877">
        <v>1</v>
      </c>
      <c r="S64" s="883"/>
      <c r="T64" s="595"/>
      <c r="U64" s="561"/>
      <c r="V64" s="479"/>
      <c r="W64" s="460"/>
      <c r="X64" s="561"/>
      <c r="Y64" s="460"/>
      <c r="Z64" s="458"/>
      <c r="AA64" s="460"/>
      <c r="AB64" s="458"/>
      <c r="AC64" s="460"/>
      <c r="AD64" s="458"/>
      <c r="AE64" s="486"/>
      <c r="AF64" s="461"/>
      <c r="AG64" s="461"/>
      <c r="AH64" s="886"/>
      <c r="AI64" s="503"/>
      <c r="AJ64" s="464"/>
      <c r="AK64" s="884"/>
      <c r="AL64" s="884"/>
      <c r="AM64" s="353"/>
      <c r="AN64" s="884"/>
      <c r="AO64" s="884"/>
      <c r="AP64" s="353"/>
    </row>
    <row r="65" spans="1:42" ht="102" x14ac:dyDescent="0.25">
      <c r="A65" s="591"/>
      <c r="B65" s="877"/>
      <c r="C65" s="877"/>
      <c r="D65" s="877">
        <v>62</v>
      </c>
      <c r="E65" s="888" t="s">
        <v>426</v>
      </c>
      <c r="F65" s="888" t="s">
        <v>427</v>
      </c>
      <c r="G65" s="888" t="s">
        <v>428</v>
      </c>
      <c r="H65" s="888" t="s">
        <v>429</v>
      </c>
      <c r="I65" s="888" t="s">
        <v>1921</v>
      </c>
      <c r="J65" s="557"/>
      <c r="K65" s="557"/>
      <c r="L65" s="557"/>
      <c r="M65" s="557"/>
      <c r="N65" s="557"/>
      <c r="O65" s="557"/>
      <c r="P65" s="557"/>
      <c r="Q65" s="117">
        <v>0.9</v>
      </c>
      <c r="R65" s="824">
        <v>0.9</v>
      </c>
      <c r="S65" s="890"/>
      <c r="T65" s="883"/>
      <c r="U65" s="473"/>
      <c r="V65" s="479"/>
      <c r="W65" s="889"/>
      <c r="X65" s="458"/>
      <c r="Y65" s="460"/>
      <c r="Z65" s="458"/>
      <c r="AA65" s="460"/>
      <c r="AB65" s="458"/>
      <c r="AC65" s="460"/>
      <c r="AD65" s="458"/>
      <c r="AE65" s="486"/>
      <c r="AF65" s="461"/>
      <c r="AG65" s="461"/>
      <c r="AH65" s="450"/>
      <c r="AI65" s="353"/>
      <c r="AJ65" s="476"/>
      <c r="AK65" s="884"/>
      <c r="AL65" s="884"/>
      <c r="AM65" s="353"/>
      <c r="AN65" s="884"/>
      <c r="AO65" s="884"/>
      <c r="AP65" s="353"/>
    </row>
    <row r="66" spans="1:42" ht="164.25" customHeight="1" x14ac:dyDescent="0.25">
      <c r="A66" s="591"/>
      <c r="B66" s="877"/>
      <c r="C66" s="877"/>
      <c r="D66" s="471">
        <v>63</v>
      </c>
      <c r="E66" s="888" t="s">
        <v>431</v>
      </c>
      <c r="F66" s="888" t="s">
        <v>432</v>
      </c>
      <c r="G66" s="888" t="s">
        <v>433</v>
      </c>
      <c r="H66" s="888" t="s">
        <v>434</v>
      </c>
      <c r="I66" s="888" t="s">
        <v>1924</v>
      </c>
      <c r="J66" s="512" t="s">
        <v>1622</v>
      </c>
      <c r="K66" s="512" t="s">
        <v>1925</v>
      </c>
      <c r="L66" s="512" t="s">
        <v>1926</v>
      </c>
      <c r="M66" s="512" t="s">
        <v>1927</v>
      </c>
      <c r="N66" s="512" t="s">
        <v>1928</v>
      </c>
      <c r="O66" s="512"/>
      <c r="P66" s="512">
        <v>48</v>
      </c>
      <c r="Q66" s="880">
        <v>3</v>
      </c>
      <c r="R66" s="879">
        <v>0</v>
      </c>
      <c r="S66" s="883">
        <v>1</v>
      </c>
      <c r="T66" s="811">
        <v>7000000</v>
      </c>
      <c r="U66" s="811">
        <v>7000000</v>
      </c>
      <c r="V66" s="479">
        <v>1</v>
      </c>
      <c r="W66" s="460">
        <v>1</v>
      </c>
      <c r="X66" s="811">
        <v>7000000</v>
      </c>
      <c r="Y66" s="460"/>
      <c r="Z66" s="458"/>
      <c r="AA66" s="460"/>
      <c r="AB66" s="688"/>
      <c r="AC66" s="460"/>
      <c r="AD66" s="458"/>
      <c r="AE66" s="486" t="s">
        <v>2934</v>
      </c>
      <c r="AF66" s="461" t="s">
        <v>2935</v>
      </c>
      <c r="AG66" s="461"/>
      <c r="AH66" s="886" t="s">
        <v>3028</v>
      </c>
      <c r="AI66" s="893" t="s">
        <v>2058</v>
      </c>
      <c r="AJ66" s="464"/>
      <c r="AK66" s="884" t="s">
        <v>3062</v>
      </c>
      <c r="AL66" s="884" t="s">
        <v>1887</v>
      </c>
      <c r="AM66" s="353"/>
      <c r="AN66" s="884"/>
      <c r="AO66" s="353"/>
      <c r="AP66" s="353"/>
    </row>
    <row r="67" spans="1:42" ht="148.5" customHeight="1" x14ac:dyDescent="0.25">
      <c r="A67" s="591"/>
      <c r="B67" s="877"/>
      <c r="C67" s="877"/>
      <c r="D67" s="877">
        <v>64</v>
      </c>
      <c r="E67" s="888" t="s">
        <v>436</v>
      </c>
      <c r="F67" s="888" t="s">
        <v>437</v>
      </c>
      <c r="G67" s="888" t="s">
        <v>438</v>
      </c>
      <c r="H67" s="888" t="s">
        <v>439</v>
      </c>
      <c r="I67" s="888" t="s">
        <v>1932</v>
      </c>
      <c r="J67" s="597"/>
      <c r="K67" s="597"/>
      <c r="L67" s="597"/>
      <c r="M67" s="598"/>
      <c r="N67" s="598"/>
      <c r="O67" s="598"/>
      <c r="P67" s="598"/>
      <c r="Q67" s="662">
        <v>0.5</v>
      </c>
      <c r="R67" s="827">
        <v>0.5</v>
      </c>
      <c r="S67" s="883"/>
      <c r="T67" s="883"/>
      <c r="U67" s="473"/>
      <c r="V67" s="479"/>
      <c r="W67" s="460"/>
      <c r="X67" s="458"/>
      <c r="Y67" s="460"/>
      <c r="Z67" s="458"/>
      <c r="AA67" s="460"/>
      <c r="AB67" s="458"/>
      <c r="AC67" s="460"/>
      <c r="AD67" s="458"/>
      <c r="AE67" s="486"/>
      <c r="AF67" s="461"/>
      <c r="AG67" s="461"/>
      <c r="AH67" s="460"/>
      <c r="AI67" s="353"/>
      <c r="AJ67" s="476"/>
      <c r="AK67" s="884"/>
      <c r="AL67" s="884"/>
      <c r="AM67" s="353"/>
      <c r="AN67" s="884"/>
      <c r="AO67" s="884"/>
      <c r="AP67" s="353"/>
    </row>
    <row r="68" spans="1:42" ht="127.5" x14ac:dyDescent="0.25">
      <c r="A68" s="591"/>
      <c r="B68" s="877"/>
      <c r="C68" s="877"/>
      <c r="D68" s="877">
        <v>65</v>
      </c>
      <c r="E68" s="888" t="s">
        <v>1940</v>
      </c>
      <c r="F68" s="888" t="s">
        <v>1941</v>
      </c>
      <c r="G68" s="888" t="s">
        <v>1942</v>
      </c>
      <c r="H68" s="888" t="s">
        <v>446</v>
      </c>
      <c r="I68" s="888" t="s">
        <v>1943</v>
      </c>
      <c r="J68" s="598"/>
      <c r="K68" s="598"/>
      <c r="L68" s="597"/>
      <c r="M68" s="597"/>
      <c r="N68" s="597"/>
      <c r="O68" s="597"/>
      <c r="P68" s="597"/>
      <c r="Q68" s="117">
        <v>0.9</v>
      </c>
      <c r="R68" s="824">
        <v>0.9</v>
      </c>
      <c r="S68" s="824">
        <v>1</v>
      </c>
      <c r="T68" s="883">
        <v>1065000</v>
      </c>
      <c r="U68" s="473">
        <v>1065000</v>
      </c>
      <c r="V68" s="675">
        <v>1</v>
      </c>
      <c r="W68" s="889"/>
      <c r="X68" s="458"/>
      <c r="Y68" s="460"/>
      <c r="Z68" s="458"/>
      <c r="AA68" s="770">
        <v>1</v>
      </c>
      <c r="AB68" s="458">
        <v>1065000</v>
      </c>
      <c r="AC68" s="460"/>
      <c r="AD68" s="458"/>
      <c r="AE68" s="486"/>
      <c r="AF68" s="461"/>
      <c r="AG68" s="461"/>
      <c r="AH68" s="460"/>
      <c r="AI68" s="353"/>
      <c r="AJ68" s="476"/>
      <c r="AK68" s="884" t="s">
        <v>3106</v>
      </c>
      <c r="AL68" s="884" t="s">
        <v>3101</v>
      </c>
      <c r="AM68" s="353"/>
      <c r="AN68" s="884"/>
      <c r="AO68" s="884"/>
      <c r="AP68" s="353"/>
    </row>
    <row r="69" spans="1:42" ht="114.75" customHeight="1" x14ac:dyDescent="0.25">
      <c r="A69" s="591"/>
      <c r="B69" s="877" t="s">
        <v>448</v>
      </c>
      <c r="C69" s="877" t="s">
        <v>449</v>
      </c>
      <c r="D69" s="877">
        <v>66</v>
      </c>
      <c r="E69" s="888" t="s">
        <v>450</v>
      </c>
      <c r="F69" s="888" t="s">
        <v>451</v>
      </c>
      <c r="G69" s="888" t="s">
        <v>452</v>
      </c>
      <c r="H69" s="888" t="s">
        <v>453</v>
      </c>
      <c r="I69" s="888" t="s">
        <v>1947</v>
      </c>
      <c r="J69" s="598"/>
      <c r="K69" s="598"/>
      <c r="L69" s="597"/>
      <c r="M69" s="597"/>
      <c r="N69" s="597"/>
      <c r="O69" s="597"/>
      <c r="P69" s="597"/>
      <c r="Q69" s="117">
        <v>1</v>
      </c>
      <c r="R69" s="824">
        <v>1</v>
      </c>
      <c r="S69" s="824">
        <v>1</v>
      </c>
      <c r="T69" s="883"/>
      <c r="U69" s="166"/>
      <c r="V69" s="515">
        <v>1</v>
      </c>
      <c r="W69" s="460">
        <v>100</v>
      </c>
      <c r="X69" s="397"/>
      <c r="Y69" s="460"/>
      <c r="Z69" s="458"/>
      <c r="AA69" s="460"/>
      <c r="AB69" s="458"/>
      <c r="AC69" s="460"/>
      <c r="AD69" s="458"/>
      <c r="AE69" s="486" t="s">
        <v>2936</v>
      </c>
      <c r="AF69" s="475" t="s">
        <v>2937</v>
      </c>
      <c r="AG69" s="475"/>
      <c r="AH69" s="460"/>
      <c r="AI69" s="884"/>
      <c r="AJ69" s="464"/>
      <c r="AK69" s="884"/>
      <c r="AL69" s="884"/>
      <c r="AM69" s="353"/>
      <c r="AN69" s="884"/>
      <c r="AO69" s="353"/>
      <c r="AP69" s="353"/>
    </row>
    <row r="70" spans="1:42" ht="89.25" customHeight="1" x14ac:dyDescent="0.25">
      <c r="A70" s="591"/>
      <c r="B70" s="877"/>
      <c r="C70" s="877"/>
      <c r="D70" s="877">
        <v>67</v>
      </c>
      <c r="E70" s="888" t="s">
        <v>456</v>
      </c>
      <c r="F70" s="888" t="s">
        <v>457</v>
      </c>
      <c r="G70" s="888" t="s">
        <v>458</v>
      </c>
      <c r="H70" s="888" t="s">
        <v>459</v>
      </c>
      <c r="I70" s="888" t="s">
        <v>1951</v>
      </c>
      <c r="J70" s="598"/>
      <c r="K70" s="598"/>
      <c r="L70" s="597"/>
      <c r="M70" s="597"/>
      <c r="N70" s="597"/>
      <c r="O70" s="597"/>
      <c r="P70" s="597"/>
      <c r="Q70" s="880">
        <v>6</v>
      </c>
      <c r="R70" s="877">
        <v>0</v>
      </c>
      <c r="S70" s="890"/>
      <c r="T70" s="883"/>
      <c r="U70" s="501"/>
      <c r="V70" s="479"/>
      <c r="W70" s="497"/>
      <c r="X70" s="564"/>
      <c r="Y70" s="460"/>
      <c r="Z70" s="458"/>
      <c r="AA70" s="460"/>
      <c r="AB70" s="458"/>
      <c r="AC70" s="460"/>
      <c r="AD70" s="458"/>
      <c r="AE70" s="461"/>
      <c r="AF70" s="475"/>
      <c r="AG70" s="475"/>
      <c r="AH70" s="460" t="s">
        <v>3040</v>
      </c>
      <c r="AI70" s="353" t="s">
        <v>2979</v>
      </c>
      <c r="AJ70" s="476"/>
      <c r="AK70" s="884"/>
      <c r="AL70" s="353"/>
      <c r="AM70" s="353"/>
      <c r="AN70" s="353"/>
      <c r="AO70" s="353"/>
      <c r="AP70" s="353"/>
    </row>
    <row r="71" spans="1:42" ht="155.25" customHeight="1" x14ac:dyDescent="0.25">
      <c r="A71" s="591"/>
      <c r="B71" s="877"/>
      <c r="C71" s="877"/>
      <c r="D71" s="471">
        <v>68</v>
      </c>
      <c r="E71" s="888" t="s">
        <v>461</v>
      </c>
      <c r="F71" s="888" t="s">
        <v>462</v>
      </c>
      <c r="G71" s="888" t="s">
        <v>463</v>
      </c>
      <c r="H71" s="888" t="s">
        <v>464</v>
      </c>
      <c r="I71" s="888" t="s">
        <v>1954</v>
      </c>
      <c r="J71" s="561" t="s">
        <v>1955</v>
      </c>
      <c r="K71" s="561" t="s">
        <v>1956</v>
      </c>
      <c r="L71" s="561">
        <v>4101023</v>
      </c>
      <c r="M71" s="561" t="s">
        <v>1957</v>
      </c>
      <c r="N71" s="561" t="s">
        <v>1958</v>
      </c>
      <c r="O71" s="561" t="s">
        <v>1959</v>
      </c>
      <c r="P71" s="561">
        <v>2500</v>
      </c>
      <c r="Q71" s="117">
        <v>1</v>
      </c>
      <c r="R71" s="824">
        <v>1</v>
      </c>
      <c r="S71" s="824" t="s">
        <v>3075</v>
      </c>
      <c r="T71" s="581"/>
      <c r="U71" s="581"/>
      <c r="V71" s="479">
        <v>0.33</v>
      </c>
      <c r="W71" s="889"/>
      <c r="X71" s="581"/>
      <c r="Y71" s="460"/>
      <c r="Z71" s="581"/>
      <c r="AA71" s="460">
        <v>4</v>
      </c>
      <c r="AB71" s="458"/>
      <c r="AC71" s="460"/>
      <c r="AD71" s="458"/>
      <c r="AE71" s="486"/>
      <c r="AF71" s="461"/>
      <c r="AG71" s="461"/>
      <c r="AH71" s="886" t="s">
        <v>2987</v>
      </c>
      <c r="AI71" s="503" t="s">
        <v>1660</v>
      </c>
      <c r="AJ71" s="464"/>
      <c r="AK71" s="884" t="s">
        <v>3074</v>
      </c>
      <c r="AL71" s="884" t="s">
        <v>1763</v>
      </c>
      <c r="AM71" s="353"/>
      <c r="AN71" s="884"/>
      <c r="AO71" s="884"/>
      <c r="AP71" s="353"/>
    </row>
    <row r="72" spans="1:42" ht="177.75" customHeight="1" x14ac:dyDescent="0.25">
      <c r="A72" s="591"/>
      <c r="B72" s="877"/>
      <c r="C72" s="877" t="s">
        <v>466</v>
      </c>
      <c r="D72" s="471">
        <v>69</v>
      </c>
      <c r="E72" s="888" t="s">
        <v>467</v>
      </c>
      <c r="F72" s="888" t="s">
        <v>468</v>
      </c>
      <c r="G72" s="888" t="s">
        <v>469</v>
      </c>
      <c r="H72" s="888" t="s">
        <v>470</v>
      </c>
      <c r="I72" s="888" t="s">
        <v>1967</v>
      </c>
      <c r="J72" s="561" t="s">
        <v>1818</v>
      </c>
      <c r="K72" s="561">
        <v>4501024</v>
      </c>
      <c r="L72" s="561" t="s">
        <v>1819</v>
      </c>
      <c r="M72" s="561" t="s">
        <v>1820</v>
      </c>
      <c r="N72" s="561" t="s">
        <v>1821</v>
      </c>
      <c r="O72" s="561">
        <v>10</v>
      </c>
      <c r="P72" s="561">
        <v>10</v>
      </c>
      <c r="Q72" s="117">
        <v>0.5</v>
      </c>
      <c r="R72" s="824">
        <v>0.5</v>
      </c>
      <c r="S72" s="495"/>
      <c r="T72" s="663"/>
      <c r="U72" s="663"/>
      <c r="V72" s="479"/>
      <c r="W72" s="495"/>
      <c r="X72" s="581"/>
      <c r="Y72" s="460"/>
      <c r="Z72" s="458"/>
      <c r="AA72" s="460"/>
      <c r="AB72" s="458"/>
      <c r="AC72" s="460"/>
      <c r="AD72" s="458"/>
      <c r="AE72" s="486"/>
      <c r="AF72" s="461"/>
      <c r="AG72" s="461"/>
      <c r="AH72" s="886" t="s">
        <v>2987</v>
      </c>
      <c r="AI72" s="503" t="s">
        <v>1660</v>
      </c>
      <c r="AJ72" s="476"/>
      <c r="AK72" s="884"/>
      <c r="AL72" s="884"/>
      <c r="AM72" s="353"/>
      <c r="AN72" s="884"/>
      <c r="AO72" s="884"/>
      <c r="AP72" s="353"/>
    </row>
    <row r="73" spans="1:42" ht="185.25" customHeight="1" x14ac:dyDescent="0.25">
      <c r="A73" s="591"/>
      <c r="B73" s="877"/>
      <c r="C73" s="877"/>
      <c r="D73" s="877">
        <v>70</v>
      </c>
      <c r="E73" s="888" t="s">
        <v>472</v>
      </c>
      <c r="F73" s="888" t="s">
        <v>473</v>
      </c>
      <c r="G73" s="888" t="s">
        <v>474</v>
      </c>
      <c r="H73" s="888" t="s">
        <v>475</v>
      </c>
      <c r="I73" s="888" t="s">
        <v>476</v>
      </c>
      <c r="J73" s="601"/>
      <c r="K73" s="602"/>
      <c r="L73" s="602"/>
      <c r="M73" s="597"/>
      <c r="N73" s="597"/>
      <c r="O73" s="597"/>
      <c r="P73" s="597"/>
      <c r="Q73" s="117">
        <v>0.8</v>
      </c>
      <c r="R73" s="824">
        <v>0.8</v>
      </c>
      <c r="S73" s="495"/>
      <c r="T73" s="883"/>
      <c r="U73" s="501"/>
      <c r="V73" s="479"/>
      <c r="W73" s="889"/>
      <c r="X73" s="458"/>
      <c r="Y73" s="460">
        <v>1</v>
      </c>
      <c r="Z73" s="458"/>
      <c r="AA73" s="460"/>
      <c r="AB73" s="458"/>
      <c r="AC73" s="460"/>
      <c r="AD73" s="458"/>
      <c r="AE73" s="461"/>
      <c r="AF73" s="461"/>
      <c r="AG73" s="461"/>
      <c r="AH73" s="460" t="s">
        <v>2988</v>
      </c>
      <c r="AI73" s="884" t="s">
        <v>2989</v>
      </c>
      <c r="AJ73" s="464"/>
      <c r="AK73" s="884"/>
      <c r="AL73" s="884"/>
      <c r="AM73" s="353"/>
      <c r="AN73" s="884"/>
      <c r="AO73" s="884"/>
      <c r="AP73" s="884"/>
    </row>
    <row r="74" spans="1:42" ht="105" x14ac:dyDescent="0.25">
      <c r="A74" s="591"/>
      <c r="B74" s="877"/>
      <c r="C74" s="877"/>
      <c r="D74" s="877">
        <v>71</v>
      </c>
      <c r="E74" s="888" t="s">
        <v>477</v>
      </c>
      <c r="F74" s="888" t="s">
        <v>478</v>
      </c>
      <c r="G74" s="888" t="s">
        <v>479</v>
      </c>
      <c r="H74" s="888" t="s">
        <v>480</v>
      </c>
      <c r="I74" s="888" t="s">
        <v>1990</v>
      </c>
      <c r="J74" s="601"/>
      <c r="K74" s="602"/>
      <c r="L74" s="602"/>
      <c r="M74" s="597"/>
      <c r="N74" s="597"/>
      <c r="O74" s="597"/>
      <c r="P74" s="597"/>
      <c r="Q74" s="117">
        <v>0.8</v>
      </c>
      <c r="R74" s="824">
        <v>0.8</v>
      </c>
      <c r="S74" s="883"/>
      <c r="T74" s="883"/>
      <c r="U74" s="166"/>
      <c r="V74" s="479"/>
      <c r="W74" s="460"/>
      <c r="X74" s="397"/>
      <c r="Y74" s="460"/>
      <c r="Z74" s="458"/>
      <c r="AA74" s="460"/>
      <c r="AB74" s="458"/>
      <c r="AC74" s="460"/>
      <c r="AD74" s="458"/>
      <c r="AE74" s="461" t="s">
        <v>2938</v>
      </c>
      <c r="AF74" s="461" t="s">
        <v>1763</v>
      </c>
      <c r="AG74" s="461"/>
      <c r="AH74" s="886" t="s">
        <v>2990</v>
      </c>
      <c r="AI74" s="503" t="s">
        <v>2991</v>
      </c>
      <c r="AJ74" s="464"/>
      <c r="AK74" s="884"/>
      <c r="AL74" s="884"/>
      <c r="AM74" s="353"/>
      <c r="AN74" s="884"/>
      <c r="AO74" s="884"/>
      <c r="AP74" s="353"/>
    </row>
    <row r="75" spans="1:42" ht="132" customHeight="1" x14ac:dyDescent="0.25">
      <c r="A75" s="591"/>
      <c r="B75" s="877"/>
      <c r="C75" s="877"/>
      <c r="D75" s="877">
        <v>72</v>
      </c>
      <c r="E75" s="888" t="s">
        <v>483</v>
      </c>
      <c r="F75" s="888" t="s">
        <v>484</v>
      </c>
      <c r="G75" s="888" t="s">
        <v>485</v>
      </c>
      <c r="H75" s="888" t="s">
        <v>486</v>
      </c>
      <c r="I75" s="888" t="s">
        <v>1999</v>
      </c>
      <c r="J75" s="561" t="s">
        <v>1526</v>
      </c>
      <c r="K75" s="561" t="s">
        <v>2000</v>
      </c>
      <c r="L75" s="561">
        <v>4501001</v>
      </c>
      <c r="M75" s="561" t="s">
        <v>2001</v>
      </c>
      <c r="N75" s="561">
        <v>450100100</v>
      </c>
      <c r="O75" s="561" t="s">
        <v>2002</v>
      </c>
      <c r="P75" s="561">
        <v>12</v>
      </c>
      <c r="Q75" s="117">
        <v>0.95</v>
      </c>
      <c r="R75" s="824">
        <v>0.95</v>
      </c>
      <c r="S75" s="495"/>
      <c r="T75" s="896">
        <v>9600000</v>
      </c>
      <c r="U75" s="896">
        <v>3200000</v>
      </c>
      <c r="V75" s="479"/>
      <c r="W75" s="889"/>
      <c r="X75" s="603">
        <v>3200000</v>
      </c>
      <c r="Y75" s="460"/>
      <c r="Z75" s="458"/>
      <c r="AA75" s="460"/>
      <c r="AB75" s="458"/>
      <c r="AC75" s="460"/>
      <c r="AD75" s="458"/>
      <c r="AE75" s="486" t="s">
        <v>2939</v>
      </c>
      <c r="AF75" s="461" t="s">
        <v>1763</v>
      </c>
      <c r="AG75" s="461"/>
      <c r="AH75" s="886" t="s">
        <v>2987</v>
      </c>
      <c r="AI75" s="503" t="s">
        <v>1660</v>
      </c>
      <c r="AJ75" s="464"/>
      <c r="AK75" s="884"/>
      <c r="AL75" s="884"/>
      <c r="AM75" s="353"/>
      <c r="AN75" s="884"/>
      <c r="AO75" s="884"/>
      <c r="AP75" s="353"/>
    </row>
    <row r="76" spans="1:42" ht="215.25" customHeight="1" x14ac:dyDescent="0.25">
      <c r="A76" s="591"/>
      <c r="B76" s="877"/>
      <c r="C76" s="877"/>
      <c r="D76" s="471">
        <v>73</v>
      </c>
      <c r="E76" s="888" t="s">
        <v>1260</v>
      </c>
      <c r="F76" s="888" t="s">
        <v>489</v>
      </c>
      <c r="G76" s="888" t="s">
        <v>490</v>
      </c>
      <c r="H76" s="888" t="s">
        <v>491</v>
      </c>
      <c r="I76" s="888" t="s">
        <v>2010</v>
      </c>
      <c r="J76" s="884" t="s">
        <v>1622</v>
      </c>
      <c r="K76" s="884" t="s">
        <v>1956</v>
      </c>
      <c r="L76" s="884" t="s">
        <v>2011</v>
      </c>
      <c r="M76" s="884" t="s">
        <v>2012</v>
      </c>
      <c r="N76" s="884" t="s">
        <v>2013</v>
      </c>
      <c r="O76" s="534" t="s">
        <v>1711</v>
      </c>
      <c r="P76" s="884">
        <v>48</v>
      </c>
      <c r="Q76" s="117">
        <v>0.9</v>
      </c>
      <c r="R76" s="964">
        <v>0.9</v>
      </c>
      <c r="S76" s="604">
        <v>0.38</v>
      </c>
      <c r="T76" s="812">
        <v>9600000</v>
      </c>
      <c r="U76" s="812">
        <v>3200000</v>
      </c>
      <c r="V76" s="479">
        <v>0.38</v>
      </c>
      <c r="W76" s="813">
        <v>0.22</v>
      </c>
      <c r="X76" s="812">
        <v>3200000</v>
      </c>
      <c r="Y76" s="770">
        <v>0.08</v>
      </c>
      <c r="Z76" s="812">
        <v>6400000</v>
      </c>
      <c r="AA76" s="770">
        <v>0.08</v>
      </c>
      <c r="AB76" s="458"/>
      <c r="AC76" s="460"/>
      <c r="AD76" s="458"/>
      <c r="AE76" s="498" t="s">
        <v>2940</v>
      </c>
      <c r="AF76" s="461" t="s">
        <v>1763</v>
      </c>
      <c r="AG76" s="461"/>
      <c r="AH76" s="498" t="s">
        <v>2992</v>
      </c>
      <c r="AI76" s="461" t="s">
        <v>1763</v>
      </c>
      <c r="AJ76" s="605"/>
      <c r="AK76" s="884" t="s">
        <v>3076</v>
      </c>
      <c r="AL76" s="884" t="s">
        <v>1763</v>
      </c>
      <c r="AM76" s="353"/>
      <c r="AN76" s="884"/>
      <c r="AO76" s="884"/>
      <c r="AP76" s="353"/>
    </row>
    <row r="77" spans="1:42" ht="148.5" customHeight="1" x14ac:dyDescent="0.25">
      <c r="A77" s="606" t="s">
        <v>495</v>
      </c>
      <c r="B77" s="877" t="s">
        <v>496</v>
      </c>
      <c r="C77" s="877" t="s">
        <v>497</v>
      </c>
      <c r="D77" s="877">
        <v>74</v>
      </c>
      <c r="E77" s="888" t="s">
        <v>1262</v>
      </c>
      <c r="F77" s="888" t="s">
        <v>1263</v>
      </c>
      <c r="G77" s="888" t="s">
        <v>500</v>
      </c>
      <c r="H77" s="888" t="s">
        <v>501</v>
      </c>
      <c r="I77" s="888" t="s">
        <v>2022</v>
      </c>
      <c r="J77" s="561" t="s">
        <v>1526</v>
      </c>
      <c r="K77" s="561" t="s">
        <v>2000</v>
      </c>
      <c r="L77" s="561">
        <v>4501001</v>
      </c>
      <c r="M77" s="561" t="s">
        <v>2001</v>
      </c>
      <c r="N77" s="561">
        <v>450100100</v>
      </c>
      <c r="O77" s="561" t="s">
        <v>2002</v>
      </c>
      <c r="P77" s="561">
        <v>12</v>
      </c>
      <c r="Q77" s="117">
        <v>0.9</v>
      </c>
      <c r="R77" s="964">
        <v>0.9</v>
      </c>
      <c r="S77" s="883">
        <v>100</v>
      </c>
      <c r="T77" s="897">
        <v>9600000</v>
      </c>
      <c r="U77" s="607">
        <v>8000000</v>
      </c>
      <c r="V77" s="479">
        <v>1</v>
      </c>
      <c r="W77" s="460">
        <v>100</v>
      </c>
      <c r="X77" s="607"/>
      <c r="Y77" s="460">
        <v>3</v>
      </c>
      <c r="Z77" s="458">
        <v>6400000</v>
      </c>
      <c r="AA77" s="460">
        <v>4</v>
      </c>
      <c r="AB77" s="458">
        <v>8000000</v>
      </c>
      <c r="AC77" s="460"/>
      <c r="AD77" s="458"/>
      <c r="AE77" s="486" t="s">
        <v>2941</v>
      </c>
      <c r="AF77" s="461" t="s">
        <v>2942</v>
      </c>
      <c r="AG77" s="461"/>
      <c r="AH77" s="460" t="s">
        <v>2993</v>
      </c>
      <c r="AI77" s="884" t="s">
        <v>1763</v>
      </c>
      <c r="AJ77" s="464"/>
      <c r="AK77" s="884" t="s">
        <v>3077</v>
      </c>
      <c r="AL77" s="884"/>
      <c r="AM77" s="353"/>
      <c r="AN77" s="884"/>
      <c r="AO77" s="884"/>
      <c r="AP77" s="353"/>
    </row>
    <row r="78" spans="1:42" ht="135" customHeight="1" x14ac:dyDescent="0.25">
      <c r="A78" s="606"/>
      <c r="B78" s="877"/>
      <c r="C78" s="877"/>
      <c r="D78" s="877">
        <v>75</v>
      </c>
      <c r="E78" s="888" t="s">
        <v>503</v>
      </c>
      <c r="F78" s="888" t="s">
        <v>504</v>
      </c>
      <c r="G78" s="888" t="s">
        <v>505</v>
      </c>
      <c r="H78" s="888" t="s">
        <v>506</v>
      </c>
      <c r="I78" s="888" t="s">
        <v>2029</v>
      </c>
      <c r="J78" s="572" t="s">
        <v>1526</v>
      </c>
      <c r="K78" s="572" t="s">
        <v>2000</v>
      </c>
      <c r="L78" s="561">
        <v>4501001</v>
      </c>
      <c r="M78" s="572" t="s">
        <v>2001</v>
      </c>
      <c r="N78" s="561">
        <v>450100100</v>
      </c>
      <c r="O78" s="572" t="s">
        <v>2002</v>
      </c>
      <c r="P78" s="561">
        <v>12</v>
      </c>
      <c r="Q78" s="880" t="s">
        <v>505</v>
      </c>
      <c r="R78" s="879"/>
      <c r="S78" s="495"/>
      <c r="T78" s="458"/>
      <c r="U78" s="458"/>
      <c r="V78" s="479"/>
      <c r="W78" s="889"/>
      <c r="X78" s="458"/>
      <c r="Y78" s="460"/>
      <c r="Z78" s="458"/>
      <c r="AA78" s="460"/>
      <c r="AB78" s="458"/>
      <c r="AC78" s="460"/>
      <c r="AD78" s="458"/>
      <c r="AE78" s="486"/>
      <c r="AF78" s="461"/>
      <c r="AG78" s="461"/>
      <c r="AH78" s="460"/>
      <c r="AI78" s="884"/>
      <c r="AJ78" s="464"/>
      <c r="AK78" s="884"/>
      <c r="AL78" s="884"/>
      <c r="AM78" s="353"/>
      <c r="AN78" s="884"/>
      <c r="AO78" s="884"/>
      <c r="AP78" s="353"/>
    </row>
    <row r="79" spans="1:42" ht="89.25" x14ac:dyDescent="0.25">
      <c r="A79" s="606"/>
      <c r="B79" s="877"/>
      <c r="C79" s="877"/>
      <c r="D79" s="877">
        <v>76</v>
      </c>
      <c r="E79" s="888" t="s">
        <v>508</v>
      </c>
      <c r="F79" s="888" t="s">
        <v>509</v>
      </c>
      <c r="G79" s="888" t="s">
        <v>510</v>
      </c>
      <c r="H79" s="888" t="s">
        <v>511</v>
      </c>
      <c r="I79" s="888" t="s">
        <v>2022</v>
      </c>
      <c r="J79" s="557"/>
      <c r="K79" s="557"/>
      <c r="L79" s="608"/>
      <c r="M79" s="557"/>
      <c r="N79" s="557"/>
      <c r="O79" s="557"/>
      <c r="P79" s="557"/>
      <c r="Q79" s="880">
        <v>2</v>
      </c>
      <c r="R79" s="879">
        <v>0</v>
      </c>
      <c r="S79" s="883"/>
      <c r="T79" s="883"/>
      <c r="U79" s="473"/>
      <c r="V79" s="479"/>
      <c r="W79" s="460"/>
      <c r="X79" s="458"/>
      <c r="Y79" s="460"/>
      <c r="Z79" s="458"/>
      <c r="AA79" s="460"/>
      <c r="AB79" s="458"/>
      <c r="AC79" s="460"/>
      <c r="AD79" s="458"/>
      <c r="AE79" s="486"/>
      <c r="AF79" s="461"/>
      <c r="AG79" s="814"/>
      <c r="AH79" s="92"/>
      <c r="AI79" s="884"/>
      <c r="AJ79" s="476"/>
      <c r="AK79" s="884"/>
      <c r="AL79" s="884"/>
      <c r="AM79" s="353"/>
      <c r="AN79" s="884"/>
      <c r="AO79" s="884"/>
      <c r="AP79" s="353"/>
    </row>
    <row r="80" spans="1:42" ht="249.75" customHeight="1" x14ac:dyDescent="0.25">
      <c r="A80" s="606"/>
      <c r="B80" s="877"/>
      <c r="C80" s="877"/>
      <c r="D80" s="471">
        <v>77</v>
      </c>
      <c r="E80" s="888" t="s">
        <v>513</v>
      </c>
      <c r="F80" s="888" t="s">
        <v>514</v>
      </c>
      <c r="G80" s="888" t="s">
        <v>515</v>
      </c>
      <c r="H80" s="888" t="s">
        <v>516</v>
      </c>
      <c r="I80" s="888" t="s">
        <v>2036</v>
      </c>
      <c r="J80" s="557"/>
      <c r="K80" s="557"/>
      <c r="L80" s="608"/>
      <c r="M80" s="557"/>
      <c r="N80" s="557"/>
      <c r="O80" s="557"/>
      <c r="P80" s="557"/>
      <c r="Q80" s="117">
        <v>0.9</v>
      </c>
      <c r="R80" s="963">
        <v>0.9</v>
      </c>
      <c r="S80" s="963">
        <v>1</v>
      </c>
      <c r="T80" s="511">
        <v>9600000</v>
      </c>
      <c r="U80" s="473">
        <v>8000000</v>
      </c>
      <c r="V80" s="479">
        <v>1</v>
      </c>
      <c r="W80" s="497"/>
      <c r="X80" s="564"/>
      <c r="Y80" s="460"/>
      <c r="Z80" s="458"/>
      <c r="AA80" s="770">
        <v>1</v>
      </c>
      <c r="AB80" s="458">
        <v>8000000</v>
      </c>
      <c r="AC80" s="460"/>
      <c r="AD80" s="458"/>
      <c r="AE80" s="486"/>
      <c r="AF80" s="461"/>
      <c r="AG80" s="461"/>
      <c r="AH80" s="886" t="s">
        <v>3015</v>
      </c>
      <c r="AI80" s="503" t="s">
        <v>3016</v>
      </c>
      <c r="AJ80" s="464"/>
      <c r="AK80" s="884" t="s">
        <v>3112</v>
      </c>
      <c r="AL80" s="884" t="s">
        <v>3113</v>
      </c>
      <c r="AM80" s="353"/>
      <c r="AN80" s="884"/>
      <c r="AO80" s="884"/>
      <c r="AP80" s="353"/>
    </row>
    <row r="81" spans="1:42" ht="190.5" customHeight="1" x14ac:dyDescent="0.25">
      <c r="A81" s="606"/>
      <c r="B81" s="877"/>
      <c r="C81" s="877"/>
      <c r="D81" s="877">
        <v>78</v>
      </c>
      <c r="E81" s="888" t="s">
        <v>518</v>
      </c>
      <c r="F81" s="888" t="s">
        <v>519</v>
      </c>
      <c r="G81" s="888" t="s">
        <v>520</v>
      </c>
      <c r="H81" s="888" t="s">
        <v>516</v>
      </c>
      <c r="I81" s="888" t="s">
        <v>2041</v>
      </c>
      <c r="J81" s="480" t="s">
        <v>96</v>
      </c>
      <c r="K81" s="480" t="s">
        <v>96</v>
      </c>
      <c r="L81" s="574" t="s">
        <v>96</v>
      </c>
      <c r="M81" s="480" t="s">
        <v>96</v>
      </c>
      <c r="N81" s="497" t="s">
        <v>96</v>
      </c>
      <c r="O81" s="609" t="s">
        <v>96</v>
      </c>
      <c r="P81" s="610" t="s">
        <v>96</v>
      </c>
      <c r="Q81" s="117">
        <v>0.9</v>
      </c>
      <c r="R81" s="964">
        <v>0.9</v>
      </c>
      <c r="S81" s="974">
        <v>1</v>
      </c>
      <c r="T81" s="511">
        <v>2265000</v>
      </c>
      <c r="U81" s="501">
        <v>2265000</v>
      </c>
      <c r="V81" s="479">
        <v>1</v>
      </c>
      <c r="W81" s="497"/>
      <c r="X81" s="564"/>
      <c r="Y81" s="460"/>
      <c r="Z81" s="458"/>
      <c r="AA81" s="770">
        <v>1</v>
      </c>
      <c r="AB81" s="458">
        <v>2265000</v>
      </c>
      <c r="AC81" s="460"/>
      <c r="AD81" s="458"/>
      <c r="AE81" s="486"/>
      <c r="AF81" s="461"/>
      <c r="AG81" s="461"/>
      <c r="AH81" s="460"/>
      <c r="AI81" s="450"/>
      <c r="AJ81" s="464"/>
      <c r="AK81" s="884" t="s">
        <v>3102</v>
      </c>
      <c r="AL81" s="884" t="s">
        <v>3101</v>
      </c>
      <c r="AM81" s="353"/>
      <c r="AN81" s="884"/>
      <c r="AO81" s="884"/>
      <c r="AP81" s="353"/>
    </row>
    <row r="82" spans="1:42" ht="89.25" x14ac:dyDescent="0.25">
      <c r="A82" s="606"/>
      <c r="B82" s="877"/>
      <c r="C82" s="877" t="s">
        <v>1272</v>
      </c>
      <c r="D82" s="877">
        <v>79</v>
      </c>
      <c r="E82" s="888" t="s">
        <v>523</v>
      </c>
      <c r="F82" s="888" t="s">
        <v>1273</v>
      </c>
      <c r="G82" s="888" t="s">
        <v>1274</v>
      </c>
      <c r="H82" s="888" t="s">
        <v>59</v>
      </c>
      <c r="I82" s="888" t="s">
        <v>2047</v>
      </c>
      <c r="J82" s="480" t="s">
        <v>96</v>
      </c>
      <c r="K82" s="480" t="s">
        <v>96</v>
      </c>
      <c r="L82" s="574" t="s">
        <v>96</v>
      </c>
      <c r="M82" s="480" t="s">
        <v>96</v>
      </c>
      <c r="N82" s="497" t="s">
        <v>96</v>
      </c>
      <c r="O82" s="609" t="s">
        <v>96</v>
      </c>
      <c r="P82" s="610" t="s">
        <v>96</v>
      </c>
      <c r="Q82" s="117">
        <v>0.9</v>
      </c>
      <c r="R82" s="824">
        <v>0.9</v>
      </c>
      <c r="S82" s="890"/>
      <c r="T82" s="883"/>
      <c r="U82" s="473"/>
      <c r="V82" s="479"/>
      <c r="W82" s="889"/>
      <c r="X82" s="458"/>
      <c r="Y82" s="460"/>
      <c r="Z82" s="458"/>
      <c r="AA82" s="460"/>
      <c r="AB82" s="458"/>
      <c r="AC82" s="460"/>
      <c r="AD82" s="458"/>
      <c r="AE82" s="486"/>
      <c r="AF82" s="475"/>
      <c r="AG82" s="475"/>
      <c r="AH82" s="460"/>
      <c r="AI82" s="884"/>
      <c r="AJ82" s="476"/>
      <c r="AK82" s="503"/>
      <c r="AL82" s="884"/>
      <c r="AM82" s="353"/>
      <c r="AN82" s="884"/>
      <c r="AO82" s="884"/>
      <c r="AP82" s="353"/>
    </row>
    <row r="83" spans="1:42" ht="172.5" customHeight="1" x14ac:dyDescent="0.25">
      <c r="A83" s="606"/>
      <c r="B83" s="877"/>
      <c r="C83" s="877"/>
      <c r="D83" s="471">
        <v>80</v>
      </c>
      <c r="E83" s="888" t="s">
        <v>527</v>
      </c>
      <c r="F83" s="888" t="s">
        <v>1276</v>
      </c>
      <c r="G83" s="888" t="s">
        <v>529</v>
      </c>
      <c r="H83" s="888" t="s">
        <v>530</v>
      </c>
      <c r="I83" s="888" t="s">
        <v>2052</v>
      </c>
      <c r="J83" s="884" t="s">
        <v>1622</v>
      </c>
      <c r="K83" s="884" t="s">
        <v>1818</v>
      </c>
      <c r="L83" s="884">
        <v>4501001</v>
      </c>
      <c r="M83" s="884" t="s">
        <v>2053</v>
      </c>
      <c r="N83" s="884" t="s">
        <v>2054</v>
      </c>
      <c r="O83" s="884"/>
      <c r="P83" s="884">
        <v>12</v>
      </c>
      <c r="Q83" s="117">
        <v>1</v>
      </c>
      <c r="R83" s="964">
        <v>0.9</v>
      </c>
      <c r="S83" s="721">
        <v>1</v>
      </c>
      <c r="T83" s="883"/>
      <c r="U83" s="473"/>
      <c r="V83" s="479">
        <v>1</v>
      </c>
      <c r="W83" s="460"/>
      <c r="X83" s="458"/>
      <c r="Y83" s="770">
        <v>1</v>
      </c>
      <c r="Z83" s="458"/>
      <c r="AA83" s="460"/>
      <c r="AB83" s="458"/>
      <c r="AC83" s="460"/>
      <c r="AD83" s="458"/>
      <c r="AE83" s="498"/>
      <c r="AF83" s="461"/>
      <c r="AG83" s="461"/>
      <c r="AH83" s="886" t="s">
        <v>3029</v>
      </c>
      <c r="AI83" s="886" t="s">
        <v>1643</v>
      </c>
      <c r="AJ83" s="464"/>
      <c r="AK83" s="884"/>
      <c r="AL83" s="884"/>
      <c r="AM83" s="353"/>
      <c r="AN83" s="884"/>
      <c r="AO83" s="884"/>
      <c r="AP83" s="353"/>
    </row>
    <row r="84" spans="1:42" ht="190.5" customHeight="1" x14ac:dyDescent="0.25">
      <c r="A84" s="606"/>
      <c r="B84" s="877"/>
      <c r="C84" s="877"/>
      <c r="D84" s="877">
        <v>81</v>
      </c>
      <c r="E84" s="888" t="s">
        <v>1278</v>
      </c>
      <c r="F84" s="888" t="s">
        <v>537</v>
      </c>
      <c r="G84" s="888" t="s">
        <v>538</v>
      </c>
      <c r="H84" s="888" t="s">
        <v>539</v>
      </c>
      <c r="I84" s="888" t="s">
        <v>2061</v>
      </c>
      <c r="J84" s="542" t="s">
        <v>2062</v>
      </c>
      <c r="K84" s="611" t="s">
        <v>1693</v>
      </c>
      <c r="L84" s="561">
        <v>190502100</v>
      </c>
      <c r="M84" s="561" t="s">
        <v>1695</v>
      </c>
      <c r="N84" s="561">
        <v>12</v>
      </c>
      <c r="O84" s="612" t="s">
        <v>2063</v>
      </c>
      <c r="P84" s="613">
        <v>0.56999999999999995</v>
      </c>
      <c r="Q84" s="117">
        <v>0.9</v>
      </c>
      <c r="R84" s="964">
        <v>0.9</v>
      </c>
      <c r="S84" s="964">
        <v>0.9</v>
      </c>
      <c r="T84" s="166"/>
      <c r="U84" s="166"/>
      <c r="V84" s="479">
        <v>1</v>
      </c>
      <c r="W84" s="889"/>
      <c r="X84" s="166"/>
      <c r="Y84" s="460"/>
      <c r="Z84" s="458"/>
      <c r="AA84" s="460">
        <v>4</v>
      </c>
      <c r="AB84" s="458"/>
      <c r="AC84" s="460"/>
      <c r="AD84" s="458"/>
      <c r="AE84" s="486"/>
      <c r="AF84" s="461"/>
      <c r="AG84" s="461"/>
      <c r="AH84" s="460"/>
      <c r="AI84" s="460"/>
      <c r="AJ84" s="476"/>
      <c r="AK84" s="884" t="s">
        <v>3110</v>
      </c>
      <c r="AL84" s="884" t="s">
        <v>3060</v>
      </c>
      <c r="AM84" s="353"/>
      <c r="AN84" s="884"/>
      <c r="AO84" s="353"/>
      <c r="AP84" s="353"/>
    </row>
    <row r="85" spans="1:42" ht="180" customHeight="1" x14ac:dyDescent="0.25">
      <c r="A85" s="606"/>
      <c r="B85" s="877"/>
      <c r="C85" s="877"/>
      <c r="D85" s="471">
        <v>82</v>
      </c>
      <c r="E85" s="888" t="s">
        <v>541</v>
      </c>
      <c r="F85" s="888" t="s">
        <v>1280</v>
      </c>
      <c r="G85" s="888" t="s">
        <v>1281</v>
      </c>
      <c r="H85" s="888" t="s">
        <v>59</v>
      </c>
      <c r="I85" s="520" t="s">
        <v>2068</v>
      </c>
      <c r="J85" s="884" t="s">
        <v>1622</v>
      </c>
      <c r="K85" s="884" t="s">
        <v>1818</v>
      </c>
      <c r="L85" s="884">
        <v>4501001</v>
      </c>
      <c r="M85" s="884" t="s">
        <v>2053</v>
      </c>
      <c r="N85" s="884" t="s">
        <v>2054</v>
      </c>
      <c r="O85" s="884"/>
      <c r="P85" s="884">
        <v>12</v>
      </c>
      <c r="Q85" s="880" t="s">
        <v>623</v>
      </c>
      <c r="R85" s="964">
        <v>0.9</v>
      </c>
      <c r="S85" s="964">
        <v>1</v>
      </c>
      <c r="T85" s="883"/>
      <c r="U85" s="501"/>
      <c r="V85" s="479">
        <v>1</v>
      </c>
      <c r="W85" s="497"/>
      <c r="X85" s="564"/>
      <c r="Y85" s="770">
        <v>1</v>
      </c>
      <c r="Z85" s="458"/>
      <c r="AA85" s="460"/>
      <c r="AB85" s="458"/>
      <c r="AC85" s="460"/>
      <c r="AD85" s="458"/>
      <c r="AE85" s="498"/>
      <c r="AF85" s="461"/>
      <c r="AG85" s="461"/>
      <c r="AH85" s="460" t="s">
        <v>3029</v>
      </c>
      <c r="AI85" s="353" t="s">
        <v>2058</v>
      </c>
      <c r="AJ85" s="464"/>
      <c r="AK85" s="884"/>
      <c r="AL85" s="884"/>
      <c r="AM85" s="353"/>
      <c r="AN85" s="884"/>
      <c r="AO85" s="353"/>
      <c r="AP85" s="353"/>
    </row>
    <row r="86" spans="1:42" ht="208.5" customHeight="1" x14ac:dyDescent="0.25">
      <c r="A86" s="606"/>
      <c r="B86" s="877"/>
      <c r="C86" s="877"/>
      <c r="D86" s="877">
        <v>83</v>
      </c>
      <c r="E86" s="888" t="s">
        <v>1283</v>
      </c>
      <c r="F86" s="888" t="s">
        <v>546</v>
      </c>
      <c r="G86" s="888" t="s">
        <v>547</v>
      </c>
      <c r="H86" s="888" t="s">
        <v>548</v>
      </c>
      <c r="I86" s="567"/>
      <c r="J86" s="567" t="s">
        <v>2076</v>
      </c>
      <c r="K86" s="567" t="s">
        <v>2077</v>
      </c>
      <c r="L86" s="567">
        <v>4102042</v>
      </c>
      <c r="M86" s="567" t="s">
        <v>2078</v>
      </c>
      <c r="N86" s="567">
        <v>410204200</v>
      </c>
      <c r="O86" s="567" t="s">
        <v>2079</v>
      </c>
      <c r="P86" s="567">
        <v>12</v>
      </c>
      <c r="Q86" s="117">
        <v>0.8</v>
      </c>
      <c r="R86" s="964">
        <v>0.8</v>
      </c>
      <c r="S86" s="890"/>
      <c r="T86" s="883"/>
      <c r="U86" s="501"/>
      <c r="V86" s="479"/>
      <c r="W86" s="497"/>
      <c r="X86" s="564"/>
      <c r="Y86" s="460"/>
      <c r="Z86" s="458"/>
      <c r="AA86" s="460"/>
      <c r="AB86" s="458"/>
      <c r="AC86" s="460"/>
      <c r="AD86" s="458"/>
      <c r="AE86" s="461"/>
      <c r="AF86" s="461"/>
      <c r="AG86" s="461"/>
      <c r="AH86" s="460"/>
      <c r="AI86" s="353"/>
      <c r="AJ86" s="464"/>
      <c r="AK86" s="884"/>
      <c r="AL86" s="884"/>
      <c r="AM86" s="353"/>
      <c r="AN86" s="884"/>
      <c r="AO86" s="884"/>
      <c r="AP86" s="353"/>
    </row>
    <row r="87" spans="1:42" ht="132.75" customHeight="1" x14ac:dyDescent="0.25">
      <c r="A87" s="606"/>
      <c r="B87" s="877"/>
      <c r="C87" s="877"/>
      <c r="D87" s="877">
        <v>84</v>
      </c>
      <c r="E87" s="888" t="s">
        <v>549</v>
      </c>
      <c r="F87" s="888" t="s">
        <v>1287</v>
      </c>
      <c r="G87" s="888" t="s">
        <v>1288</v>
      </c>
      <c r="H87" s="888" t="s">
        <v>59</v>
      </c>
      <c r="I87" s="888" t="s">
        <v>2086</v>
      </c>
      <c r="J87" s="557"/>
      <c r="K87" s="557"/>
      <c r="L87" s="608"/>
      <c r="M87" s="557"/>
      <c r="N87" s="557"/>
      <c r="O87" s="557"/>
      <c r="P87" s="557"/>
      <c r="Q87" s="117">
        <v>0.9</v>
      </c>
      <c r="R87" s="964">
        <v>0.9</v>
      </c>
      <c r="S87" s="890"/>
      <c r="T87" s="166"/>
      <c r="U87" s="166"/>
      <c r="V87" s="479"/>
      <c r="W87" s="889"/>
      <c r="X87" s="174"/>
      <c r="Y87" s="460"/>
      <c r="Z87" s="458"/>
      <c r="AA87" s="460"/>
      <c r="AB87" s="458"/>
      <c r="AC87" s="460"/>
      <c r="AD87" s="458"/>
      <c r="AE87" s="461"/>
      <c r="AF87" s="461"/>
      <c r="AG87" s="461"/>
      <c r="AH87" s="460"/>
      <c r="AI87" s="460"/>
      <c r="AJ87" s="476"/>
      <c r="AK87" s="884"/>
      <c r="AL87" s="884"/>
      <c r="AM87" s="353"/>
      <c r="AN87" s="884"/>
      <c r="AO87" s="884"/>
      <c r="AP87" s="353"/>
    </row>
    <row r="88" spans="1:42" ht="114.75" customHeight="1" x14ac:dyDescent="0.25">
      <c r="A88" s="606"/>
      <c r="B88" s="877"/>
      <c r="C88" s="877"/>
      <c r="D88" s="877">
        <v>85</v>
      </c>
      <c r="E88" s="888" t="s">
        <v>553</v>
      </c>
      <c r="F88" s="888" t="s">
        <v>554</v>
      </c>
      <c r="G88" s="888" t="s">
        <v>555</v>
      </c>
      <c r="H88" s="888" t="s">
        <v>556</v>
      </c>
      <c r="I88" s="888" t="s">
        <v>2091</v>
      </c>
      <c r="J88" s="556"/>
      <c r="K88" s="557"/>
      <c r="L88" s="608"/>
      <c r="M88" s="557"/>
      <c r="N88" s="557"/>
      <c r="O88" s="557"/>
      <c r="P88" s="557"/>
      <c r="Q88" s="117">
        <v>0.8</v>
      </c>
      <c r="R88" s="964">
        <v>0.8</v>
      </c>
      <c r="S88" s="890"/>
      <c r="T88" s="883"/>
      <c r="U88" s="501"/>
      <c r="V88" s="479"/>
      <c r="W88" s="497"/>
      <c r="X88" s="564"/>
      <c r="Y88" s="460"/>
      <c r="Z88" s="458"/>
      <c r="AA88" s="460"/>
      <c r="AB88" s="458"/>
      <c r="AC88" s="460"/>
      <c r="AD88" s="458"/>
      <c r="AE88" s="486"/>
      <c r="AF88" s="475"/>
      <c r="AG88" s="475"/>
      <c r="AH88" s="460"/>
      <c r="AI88" s="353"/>
      <c r="AJ88" s="476"/>
      <c r="AK88" s="884"/>
      <c r="AL88" s="884"/>
      <c r="AM88" s="353"/>
      <c r="AN88" s="884"/>
      <c r="AO88" s="884"/>
      <c r="AP88" s="353"/>
    </row>
    <row r="89" spans="1:42" ht="109.5" customHeight="1" x14ac:dyDescent="0.25">
      <c r="A89" s="606"/>
      <c r="B89" s="877" t="s">
        <v>558</v>
      </c>
      <c r="C89" s="877" t="s">
        <v>559</v>
      </c>
      <c r="D89" s="877">
        <v>86</v>
      </c>
      <c r="E89" s="888" t="s">
        <v>560</v>
      </c>
      <c r="F89" s="888" t="s">
        <v>561</v>
      </c>
      <c r="G89" s="888" t="s">
        <v>562</v>
      </c>
      <c r="H89" s="888" t="s">
        <v>563</v>
      </c>
      <c r="I89" s="888" t="s">
        <v>2093</v>
      </c>
      <c r="J89" s="556"/>
      <c r="K89" s="557"/>
      <c r="L89" s="608"/>
      <c r="M89" s="557"/>
      <c r="N89" s="557"/>
      <c r="O89" s="557"/>
      <c r="P89" s="557"/>
      <c r="Q89" s="880" t="s">
        <v>562</v>
      </c>
      <c r="R89" s="879"/>
      <c r="S89" s="890"/>
      <c r="T89" s="883"/>
      <c r="U89" s="501"/>
      <c r="V89" s="479"/>
      <c r="W89" s="497"/>
      <c r="X89" s="564"/>
      <c r="Y89" s="460"/>
      <c r="Z89" s="458"/>
      <c r="AA89" s="460"/>
      <c r="AB89" s="458"/>
      <c r="AC89" s="460"/>
      <c r="AD89" s="458"/>
      <c r="AE89" s="486"/>
      <c r="AF89" s="461"/>
      <c r="AG89" s="461"/>
      <c r="AH89" s="460"/>
      <c r="AI89" s="884"/>
      <c r="AJ89" s="476"/>
      <c r="AK89" s="884"/>
      <c r="AL89" s="884"/>
      <c r="AM89" s="353"/>
      <c r="AN89" s="884"/>
      <c r="AO89" s="884"/>
      <c r="AP89" s="353"/>
    </row>
    <row r="90" spans="1:42" ht="189.75" customHeight="1" x14ac:dyDescent="0.25">
      <c r="A90" s="606"/>
      <c r="B90" s="877"/>
      <c r="C90" s="877"/>
      <c r="D90" s="877">
        <v>87</v>
      </c>
      <c r="E90" s="888" t="s">
        <v>565</v>
      </c>
      <c r="F90" s="888" t="s">
        <v>566</v>
      </c>
      <c r="G90" s="888" t="s">
        <v>567</v>
      </c>
      <c r="H90" s="888" t="s">
        <v>568</v>
      </c>
      <c r="I90" s="888" t="s">
        <v>1294</v>
      </c>
      <c r="J90" s="614"/>
      <c r="K90" s="615"/>
      <c r="L90" s="616"/>
      <c r="M90" s="615"/>
      <c r="N90" s="615"/>
      <c r="O90" s="615"/>
      <c r="P90" s="615"/>
      <c r="Q90" s="117">
        <v>0.9</v>
      </c>
      <c r="R90" s="964">
        <v>0.9</v>
      </c>
      <c r="S90" s="964">
        <v>1</v>
      </c>
      <c r="T90" s="883"/>
      <c r="U90" s="501"/>
      <c r="V90" s="479"/>
      <c r="W90" s="497"/>
      <c r="X90" s="564"/>
      <c r="Y90" s="770">
        <v>1</v>
      </c>
      <c r="Z90" s="458"/>
      <c r="AA90" s="460"/>
      <c r="AB90" s="458"/>
      <c r="AC90" s="460"/>
      <c r="AD90" s="458"/>
      <c r="AE90" s="486"/>
      <c r="AF90" s="461"/>
      <c r="AG90" s="461"/>
      <c r="AH90" s="460" t="s">
        <v>2994</v>
      </c>
      <c r="AI90" s="884" t="s">
        <v>1660</v>
      </c>
      <c r="AJ90" s="476"/>
      <c r="AK90" s="884"/>
      <c r="AL90" s="884"/>
      <c r="AM90" s="353"/>
      <c r="AN90" s="884"/>
      <c r="AO90" s="884"/>
      <c r="AP90" s="353"/>
    </row>
    <row r="91" spans="1:42" ht="102" x14ac:dyDescent="0.25">
      <c r="A91" s="606"/>
      <c r="B91" s="877"/>
      <c r="C91" s="877"/>
      <c r="D91" s="877">
        <v>88</v>
      </c>
      <c r="E91" s="888" t="s">
        <v>570</v>
      </c>
      <c r="F91" s="888" t="s">
        <v>1295</v>
      </c>
      <c r="G91" s="888" t="s">
        <v>1296</v>
      </c>
      <c r="H91" s="888" t="s">
        <v>59</v>
      </c>
      <c r="I91" s="888" t="s">
        <v>2108</v>
      </c>
      <c r="J91" s="614"/>
      <c r="K91" s="615"/>
      <c r="L91" s="616"/>
      <c r="M91" s="615"/>
      <c r="N91" s="615"/>
      <c r="O91" s="615"/>
      <c r="P91" s="615"/>
      <c r="Q91" s="117">
        <v>0.9</v>
      </c>
      <c r="R91" s="829">
        <v>0.9</v>
      </c>
      <c r="S91" s="883"/>
      <c r="T91" s="883"/>
      <c r="U91" s="473"/>
      <c r="V91" s="479"/>
      <c r="W91" s="460"/>
      <c r="X91" s="458"/>
      <c r="Y91" s="460"/>
      <c r="Z91" s="458"/>
      <c r="AA91" s="460"/>
      <c r="AB91" s="458"/>
      <c r="AC91" s="460"/>
      <c r="AD91" s="458"/>
      <c r="AE91" s="617"/>
      <c r="AF91" s="475"/>
      <c r="AG91" s="475"/>
      <c r="AH91" s="450"/>
      <c r="AI91" s="353"/>
      <c r="AJ91" s="476"/>
      <c r="AK91" s="353"/>
      <c r="AL91" s="353"/>
      <c r="AM91" s="353"/>
      <c r="AN91" s="884"/>
      <c r="AO91" s="353"/>
      <c r="AP91" s="353"/>
    </row>
    <row r="92" spans="1:42" ht="153" customHeight="1" x14ac:dyDescent="0.25">
      <c r="A92" s="606"/>
      <c r="B92" s="877" t="s">
        <v>558</v>
      </c>
      <c r="C92" s="877" t="s">
        <v>559</v>
      </c>
      <c r="D92" s="877">
        <v>89</v>
      </c>
      <c r="E92" s="888" t="s">
        <v>575</v>
      </c>
      <c r="F92" s="888" t="s">
        <v>1298</v>
      </c>
      <c r="G92" s="888" t="s">
        <v>1299</v>
      </c>
      <c r="H92" s="888" t="s">
        <v>59</v>
      </c>
      <c r="I92" s="888" t="s">
        <v>2109</v>
      </c>
      <c r="J92" s="614"/>
      <c r="K92" s="615"/>
      <c r="L92" s="616"/>
      <c r="M92" s="615"/>
      <c r="N92" s="615"/>
      <c r="O92" s="615"/>
      <c r="P92" s="615"/>
      <c r="Q92" s="117">
        <v>0.9</v>
      </c>
      <c r="R92" s="964">
        <v>0.9</v>
      </c>
      <c r="S92" s="974">
        <v>0.4</v>
      </c>
      <c r="T92" s="883">
        <v>1065000</v>
      </c>
      <c r="U92" s="501">
        <v>1065000</v>
      </c>
      <c r="V92" s="479">
        <v>0.44</v>
      </c>
      <c r="W92" s="497"/>
      <c r="X92" s="564"/>
      <c r="Y92" s="460"/>
      <c r="Z92" s="458"/>
      <c r="AA92" s="770">
        <v>0.4</v>
      </c>
      <c r="AB92" s="458">
        <v>1065000</v>
      </c>
      <c r="AC92" s="460"/>
      <c r="AD92" s="458"/>
      <c r="AE92" s="486"/>
      <c r="AF92" s="475"/>
      <c r="AG92" s="475"/>
      <c r="AH92" s="460"/>
      <c r="AI92" s="353"/>
      <c r="AJ92" s="476"/>
      <c r="AK92" s="884" t="s">
        <v>3108</v>
      </c>
      <c r="AL92" s="884" t="s">
        <v>3103</v>
      </c>
      <c r="AM92" s="353"/>
      <c r="AN92" s="884"/>
      <c r="AO92" s="884"/>
      <c r="AP92" s="353"/>
    </row>
    <row r="93" spans="1:42" ht="140.25" customHeight="1" x14ac:dyDescent="0.25">
      <c r="A93" s="606"/>
      <c r="B93" s="877"/>
      <c r="C93" s="877"/>
      <c r="D93" s="877">
        <v>90</v>
      </c>
      <c r="E93" s="888" t="s">
        <v>579</v>
      </c>
      <c r="F93" s="888" t="s">
        <v>580</v>
      </c>
      <c r="G93" s="888" t="s">
        <v>581</v>
      </c>
      <c r="H93" s="888" t="s">
        <v>563</v>
      </c>
      <c r="I93" s="888" t="s">
        <v>2110</v>
      </c>
      <c r="J93" s="504"/>
      <c r="K93" s="505"/>
      <c r="L93" s="618"/>
      <c r="M93" s="505"/>
      <c r="N93" s="505"/>
      <c r="O93" s="505"/>
      <c r="P93" s="505"/>
      <c r="Q93" s="880" t="s">
        <v>581</v>
      </c>
      <c r="R93" s="879"/>
      <c r="S93" s="604"/>
      <c r="T93" s="619"/>
      <c r="U93" s="577"/>
      <c r="V93" s="479"/>
      <c r="W93" s="497"/>
      <c r="X93" s="577"/>
      <c r="Y93" s="460"/>
      <c r="Z93" s="458"/>
      <c r="AA93" s="460"/>
      <c r="AB93" s="458"/>
      <c r="AC93" s="460"/>
      <c r="AD93" s="458"/>
      <c r="AE93" s="461"/>
      <c r="AF93" s="461"/>
      <c r="AG93" s="461"/>
      <c r="AH93" s="460"/>
      <c r="AI93" s="884"/>
      <c r="AJ93" s="476"/>
      <c r="AK93" s="884"/>
      <c r="AL93" s="884"/>
      <c r="AM93" s="353"/>
      <c r="AN93" s="884"/>
      <c r="AO93" s="884"/>
      <c r="AP93" s="353"/>
    </row>
    <row r="94" spans="1:42" ht="211.5" customHeight="1" x14ac:dyDescent="0.25">
      <c r="A94" s="606"/>
      <c r="B94" s="877"/>
      <c r="C94" s="877"/>
      <c r="D94" s="877">
        <v>91</v>
      </c>
      <c r="E94" s="888" t="s">
        <v>583</v>
      </c>
      <c r="F94" s="888" t="s">
        <v>584</v>
      </c>
      <c r="G94" s="888" t="s">
        <v>585</v>
      </c>
      <c r="H94" s="888" t="s">
        <v>586</v>
      </c>
      <c r="I94" s="888" t="s">
        <v>2119</v>
      </c>
      <c r="J94" s="456"/>
      <c r="K94" s="456"/>
      <c r="L94" s="456"/>
      <c r="M94" s="456"/>
      <c r="N94" s="456"/>
      <c r="O94" s="456"/>
      <c r="P94" s="456"/>
      <c r="Q94" s="117">
        <v>0.9</v>
      </c>
      <c r="R94" s="964">
        <v>0.9</v>
      </c>
      <c r="S94" s="890"/>
      <c r="T94" s="574"/>
      <c r="U94" s="574"/>
      <c r="V94" s="479"/>
      <c r="W94" s="889"/>
      <c r="X94" s="574"/>
      <c r="Y94" s="460"/>
      <c r="Z94" s="458"/>
      <c r="AA94" s="460"/>
      <c r="AB94" s="458"/>
      <c r="AC94" s="460"/>
      <c r="AD94" s="458"/>
      <c r="AE94" s="486"/>
      <c r="AF94" s="475"/>
      <c r="AG94" s="475"/>
      <c r="AH94" s="460"/>
      <c r="AI94" s="353"/>
      <c r="AJ94" s="476"/>
      <c r="AK94" s="884"/>
      <c r="AL94" s="353"/>
      <c r="AM94" s="353"/>
      <c r="AN94" s="884"/>
      <c r="AO94" s="884"/>
      <c r="AP94" s="353"/>
    </row>
    <row r="95" spans="1:42" ht="176.25" customHeight="1" x14ac:dyDescent="0.25">
      <c r="A95" s="606"/>
      <c r="B95" s="877"/>
      <c r="C95" s="877"/>
      <c r="D95" s="877">
        <v>92</v>
      </c>
      <c r="E95" s="888" t="s">
        <v>1303</v>
      </c>
      <c r="F95" s="888" t="s">
        <v>593</v>
      </c>
      <c r="G95" s="888" t="s">
        <v>594</v>
      </c>
      <c r="H95" s="888" t="s">
        <v>595</v>
      </c>
      <c r="I95" s="888" t="s">
        <v>2122</v>
      </c>
      <c r="J95" s="557"/>
      <c r="K95" s="557"/>
      <c r="L95" s="608"/>
      <c r="M95" s="557"/>
      <c r="N95" s="557"/>
      <c r="O95" s="557"/>
      <c r="P95" s="557"/>
      <c r="Q95" s="880">
        <v>2</v>
      </c>
      <c r="R95" s="879">
        <v>0</v>
      </c>
      <c r="S95" s="890"/>
      <c r="T95" s="883"/>
      <c r="U95" s="473"/>
      <c r="V95" s="479"/>
      <c r="W95" s="889"/>
      <c r="X95" s="458"/>
      <c r="Y95" s="460"/>
      <c r="Z95" s="458"/>
      <c r="AA95" s="460"/>
      <c r="AB95" s="458"/>
      <c r="AC95" s="460"/>
      <c r="AD95" s="458"/>
      <c r="AE95" s="461" t="s">
        <v>2943</v>
      </c>
      <c r="AF95" s="475" t="s">
        <v>1763</v>
      </c>
      <c r="AG95" s="475"/>
      <c r="AH95" s="460"/>
      <c r="AI95" s="450"/>
      <c r="AJ95" s="476"/>
      <c r="AK95" s="884"/>
      <c r="AL95" s="353"/>
      <c r="AM95" s="353"/>
      <c r="AN95" s="884"/>
      <c r="AO95" s="884"/>
      <c r="AP95" s="353"/>
    </row>
    <row r="96" spans="1:42" ht="194.25" customHeight="1" x14ac:dyDescent="0.25">
      <c r="A96" s="606"/>
      <c r="B96" s="877"/>
      <c r="C96" s="877"/>
      <c r="D96" s="877">
        <v>93</v>
      </c>
      <c r="E96" s="888" t="s">
        <v>598</v>
      </c>
      <c r="F96" s="888" t="s">
        <v>599</v>
      </c>
      <c r="G96" s="888" t="s">
        <v>600</v>
      </c>
      <c r="H96" s="888" t="s">
        <v>601</v>
      </c>
      <c r="I96" s="888" t="s">
        <v>2124</v>
      </c>
      <c r="J96" s="557"/>
      <c r="K96" s="557"/>
      <c r="L96" s="557"/>
      <c r="M96" s="557"/>
      <c r="N96" s="557"/>
      <c r="O96" s="557"/>
      <c r="P96" s="557"/>
      <c r="Q96" s="880" t="s">
        <v>600</v>
      </c>
      <c r="R96" s="26"/>
      <c r="S96" s="883"/>
      <c r="T96" s="883"/>
      <c r="U96" s="166"/>
      <c r="V96" s="479"/>
      <c r="W96" s="460"/>
      <c r="X96" s="397"/>
      <c r="Y96" s="460"/>
      <c r="Z96" s="458"/>
      <c r="AA96" s="460"/>
      <c r="AB96" s="458"/>
      <c r="AC96" s="460"/>
      <c r="AD96" s="458"/>
      <c r="AE96" s="475"/>
      <c r="AF96" s="475"/>
      <c r="AG96" s="475"/>
      <c r="AH96" s="460"/>
      <c r="AI96" s="353"/>
      <c r="AJ96" s="476"/>
      <c r="AK96" s="353"/>
      <c r="AL96" s="353"/>
      <c r="AM96" s="353"/>
      <c r="AN96" s="884"/>
      <c r="AO96" s="353"/>
      <c r="AP96" s="353"/>
    </row>
    <row r="97" spans="1:42" ht="371.25" customHeight="1" x14ac:dyDescent="0.25">
      <c r="A97" s="606"/>
      <c r="B97" s="877"/>
      <c r="C97" s="877"/>
      <c r="D97" s="471">
        <v>94</v>
      </c>
      <c r="E97" s="888" t="s">
        <v>1306</v>
      </c>
      <c r="F97" s="888" t="s">
        <v>1307</v>
      </c>
      <c r="G97" s="888" t="s">
        <v>607</v>
      </c>
      <c r="H97" s="888" t="s">
        <v>608</v>
      </c>
      <c r="I97" s="888" t="s">
        <v>2126</v>
      </c>
      <c r="J97" s="620" t="s">
        <v>1955</v>
      </c>
      <c r="K97" s="620" t="s">
        <v>2127</v>
      </c>
      <c r="L97" s="621">
        <v>1905022</v>
      </c>
      <c r="M97" s="620" t="s">
        <v>2128</v>
      </c>
      <c r="N97" s="622">
        <v>190502200</v>
      </c>
      <c r="O97" s="623" t="s">
        <v>2129</v>
      </c>
      <c r="P97" s="624">
        <v>48</v>
      </c>
      <c r="Q97" s="880" t="s">
        <v>607</v>
      </c>
      <c r="R97" s="879"/>
      <c r="S97" s="883"/>
      <c r="T97" s="883"/>
      <c r="U97" s="166"/>
      <c r="V97" s="479"/>
      <c r="W97" s="460"/>
      <c r="X97" s="625"/>
      <c r="Y97" s="460"/>
      <c r="Z97" s="458"/>
      <c r="AA97" s="460"/>
      <c r="AB97" s="458"/>
      <c r="AC97" s="460"/>
      <c r="AD97" s="458"/>
      <c r="AE97" s="461"/>
      <c r="AF97" s="475"/>
      <c r="AG97" s="475"/>
      <c r="AH97" s="460"/>
      <c r="AI97" s="353"/>
      <c r="AJ97" s="464"/>
      <c r="AK97" s="503"/>
      <c r="AL97" s="884"/>
      <c r="AM97" s="353"/>
      <c r="AN97" s="884"/>
      <c r="AO97" s="884"/>
      <c r="AP97" s="353"/>
    </row>
    <row r="98" spans="1:42" ht="371.25" customHeight="1" x14ac:dyDescent="0.25">
      <c r="A98" s="606"/>
      <c r="B98" s="877"/>
      <c r="C98" s="877"/>
      <c r="D98" s="877">
        <v>95</v>
      </c>
      <c r="E98" s="877" t="s">
        <v>610</v>
      </c>
      <c r="F98" s="888" t="s">
        <v>611</v>
      </c>
      <c r="G98" s="888" t="s">
        <v>1309</v>
      </c>
      <c r="H98" s="888" t="s">
        <v>87</v>
      </c>
      <c r="I98" s="888" t="s">
        <v>2131</v>
      </c>
      <c r="J98" s="567" t="s">
        <v>2076</v>
      </c>
      <c r="K98" s="567" t="s">
        <v>2077</v>
      </c>
      <c r="L98" s="567">
        <v>4102042</v>
      </c>
      <c r="M98" s="567" t="s">
        <v>2078</v>
      </c>
      <c r="N98" s="567">
        <v>410204200</v>
      </c>
      <c r="O98" s="567" t="s">
        <v>2079</v>
      </c>
      <c r="P98" s="567">
        <v>12</v>
      </c>
      <c r="Q98" s="880" t="s">
        <v>612</v>
      </c>
      <c r="R98" s="879">
        <v>1</v>
      </c>
      <c r="S98" s="495">
        <v>2</v>
      </c>
      <c r="T98" s="884">
        <v>151300000</v>
      </c>
      <c r="U98" s="884">
        <v>3140000</v>
      </c>
      <c r="V98" s="479">
        <v>1</v>
      </c>
      <c r="W98" s="497">
        <v>10</v>
      </c>
      <c r="X98" s="577">
        <v>3140000</v>
      </c>
      <c r="Y98" s="884">
        <v>2</v>
      </c>
      <c r="Z98" s="884"/>
      <c r="AA98" s="960">
        <v>107</v>
      </c>
      <c r="AB98" s="626">
        <v>39900000</v>
      </c>
      <c r="AC98" s="460"/>
      <c r="AD98" s="458"/>
      <c r="AE98" s="461" t="s">
        <v>2944</v>
      </c>
      <c r="AF98" s="461" t="s">
        <v>2945</v>
      </c>
      <c r="AG98" s="461"/>
      <c r="AH98" s="886" t="s">
        <v>2995</v>
      </c>
      <c r="AI98" s="503" t="s">
        <v>2996</v>
      </c>
      <c r="AJ98" s="464"/>
      <c r="AK98" s="884" t="s">
        <v>3078</v>
      </c>
      <c r="AL98" s="884" t="s">
        <v>3079</v>
      </c>
      <c r="AM98" s="353"/>
      <c r="AN98" s="884"/>
      <c r="AO98" s="884"/>
      <c r="AP98" s="353"/>
    </row>
    <row r="99" spans="1:42" ht="296.25" customHeight="1" x14ac:dyDescent="0.25">
      <c r="A99" s="606"/>
      <c r="B99" s="877"/>
      <c r="C99" s="877"/>
      <c r="D99" s="877">
        <v>96</v>
      </c>
      <c r="E99" s="877" t="s">
        <v>614</v>
      </c>
      <c r="F99" s="888" t="s">
        <v>1310</v>
      </c>
      <c r="G99" s="888" t="s">
        <v>1311</v>
      </c>
      <c r="H99" s="888" t="s">
        <v>59</v>
      </c>
      <c r="I99" s="888" t="s">
        <v>2145</v>
      </c>
      <c r="J99" s="567" t="s">
        <v>2076</v>
      </c>
      <c r="K99" s="567" t="s">
        <v>2077</v>
      </c>
      <c r="L99" s="567">
        <v>4102042</v>
      </c>
      <c r="M99" s="567" t="s">
        <v>2078</v>
      </c>
      <c r="N99" s="567">
        <v>410204200</v>
      </c>
      <c r="O99" s="567" t="s">
        <v>2079</v>
      </c>
      <c r="P99" s="567">
        <v>12</v>
      </c>
      <c r="Q99" s="117">
        <v>0.9</v>
      </c>
      <c r="R99" s="964">
        <v>0.9</v>
      </c>
      <c r="S99" s="890"/>
      <c r="T99" s="883"/>
      <c r="U99" s="473"/>
      <c r="V99" s="479"/>
      <c r="W99" s="889"/>
      <c r="X99" s="458"/>
      <c r="Y99" s="460">
        <v>1</v>
      </c>
      <c r="Z99" s="458"/>
      <c r="AA99" s="460">
        <v>1</v>
      </c>
      <c r="AB99" s="626"/>
      <c r="AC99" s="460"/>
      <c r="AD99" s="458"/>
      <c r="AE99" s="461" t="s">
        <v>2946</v>
      </c>
      <c r="AF99" s="461" t="s">
        <v>2947</v>
      </c>
      <c r="AG99" s="461" t="s">
        <v>2915</v>
      </c>
      <c r="AH99" s="886" t="s">
        <v>2997</v>
      </c>
      <c r="AI99" s="503" t="s">
        <v>2998</v>
      </c>
      <c r="AJ99" s="464"/>
      <c r="AK99" s="884" t="s">
        <v>3056</v>
      </c>
      <c r="AL99" s="884" t="s">
        <v>3057</v>
      </c>
      <c r="AM99" s="353"/>
      <c r="AN99" s="884"/>
      <c r="AO99" s="884"/>
      <c r="AP99" s="353"/>
    </row>
    <row r="100" spans="1:42" ht="157.5" customHeight="1" x14ac:dyDescent="0.25">
      <c r="A100" s="606"/>
      <c r="B100" s="877"/>
      <c r="C100" s="877" t="s">
        <v>618</v>
      </c>
      <c r="D100" s="877">
        <v>97</v>
      </c>
      <c r="E100" s="877" t="s">
        <v>619</v>
      </c>
      <c r="F100" s="888" t="s">
        <v>1313</v>
      </c>
      <c r="G100" s="888" t="s">
        <v>1314</v>
      </c>
      <c r="H100" s="888" t="s">
        <v>59</v>
      </c>
      <c r="I100" s="888" t="s">
        <v>2158</v>
      </c>
      <c r="J100" s="567" t="s">
        <v>2076</v>
      </c>
      <c r="K100" s="567" t="s">
        <v>2077</v>
      </c>
      <c r="L100" s="567">
        <v>4102042</v>
      </c>
      <c r="M100" s="567" t="s">
        <v>2078</v>
      </c>
      <c r="N100" s="567">
        <v>410204200</v>
      </c>
      <c r="O100" s="567" t="s">
        <v>2079</v>
      </c>
      <c r="P100" s="567">
        <v>12</v>
      </c>
      <c r="Q100" s="117">
        <v>0.9</v>
      </c>
      <c r="R100" s="964">
        <v>0.9</v>
      </c>
      <c r="S100" s="883"/>
      <c r="T100" s="883"/>
      <c r="U100" s="166"/>
      <c r="V100" s="479"/>
      <c r="W100" s="460"/>
      <c r="X100" s="397"/>
      <c r="Y100" s="460"/>
      <c r="Z100" s="458"/>
      <c r="AA100" s="460"/>
      <c r="AB100" s="458"/>
      <c r="AC100" s="460"/>
      <c r="AD100" s="458"/>
      <c r="AE100" s="461"/>
      <c r="AF100" s="461"/>
      <c r="AG100" s="461"/>
      <c r="AH100" s="460"/>
      <c r="AI100" s="353"/>
      <c r="AJ100" s="476"/>
      <c r="AK100" s="884"/>
      <c r="AL100" s="884"/>
      <c r="AM100" s="353"/>
      <c r="AN100" s="353"/>
      <c r="AO100" s="353"/>
      <c r="AP100" s="353"/>
    </row>
    <row r="101" spans="1:42" ht="140.25" customHeight="1" x14ac:dyDescent="0.25">
      <c r="A101" s="877" t="s">
        <v>624</v>
      </c>
      <c r="B101" s="877" t="s">
        <v>625</v>
      </c>
      <c r="C101" s="877" t="s">
        <v>1315</v>
      </c>
      <c r="D101" s="877">
        <v>98</v>
      </c>
      <c r="E101" s="877" t="s">
        <v>1316</v>
      </c>
      <c r="F101" s="888" t="s">
        <v>1317</v>
      </c>
      <c r="G101" s="888" t="s">
        <v>629</v>
      </c>
      <c r="H101" s="888" t="s">
        <v>630</v>
      </c>
      <c r="I101" s="888" t="s">
        <v>2162</v>
      </c>
      <c r="J101" s="401" t="s">
        <v>1807</v>
      </c>
      <c r="K101" s="888" t="s">
        <v>1750</v>
      </c>
      <c r="L101" s="888">
        <v>4502038</v>
      </c>
      <c r="M101" s="888" t="s">
        <v>2163</v>
      </c>
      <c r="N101" s="888">
        <v>450203800</v>
      </c>
      <c r="O101" s="888" t="s">
        <v>2164</v>
      </c>
      <c r="P101" s="888">
        <v>1</v>
      </c>
      <c r="Q101" s="117">
        <v>1</v>
      </c>
      <c r="R101" s="824">
        <v>1</v>
      </c>
      <c r="S101" s="890"/>
      <c r="T101" s="883"/>
      <c r="U101" s="501"/>
      <c r="V101" s="479"/>
      <c r="W101" s="497"/>
      <c r="X101" s="564"/>
      <c r="Y101" s="460"/>
      <c r="Z101" s="458"/>
      <c r="AA101" s="460"/>
      <c r="AB101" s="458"/>
      <c r="AC101" s="460"/>
      <c r="AD101" s="458"/>
      <c r="AE101" s="461"/>
      <c r="AF101" s="461"/>
      <c r="AG101" s="461"/>
      <c r="AH101" s="450"/>
      <c r="AI101" s="353"/>
      <c r="AJ101" s="476"/>
      <c r="AK101" s="884"/>
      <c r="AL101" s="884"/>
      <c r="AM101" s="353"/>
      <c r="AN101" s="353"/>
      <c r="AO101" s="353"/>
      <c r="AP101" s="353"/>
    </row>
    <row r="102" spans="1:42" ht="102" customHeight="1" x14ac:dyDescent="0.25">
      <c r="A102" s="877"/>
      <c r="B102" s="877"/>
      <c r="C102" s="877"/>
      <c r="D102" s="877">
        <v>99</v>
      </c>
      <c r="E102" s="877" t="s">
        <v>1319</v>
      </c>
      <c r="F102" s="888" t="s">
        <v>633</v>
      </c>
      <c r="G102" s="888" t="s">
        <v>634</v>
      </c>
      <c r="H102" s="888" t="s">
        <v>635</v>
      </c>
      <c r="I102" s="888" t="s">
        <v>2162</v>
      </c>
      <c r="J102" s="401" t="s">
        <v>1807</v>
      </c>
      <c r="K102" s="888" t="s">
        <v>1750</v>
      </c>
      <c r="L102" s="888">
        <v>4502038</v>
      </c>
      <c r="M102" s="888" t="s">
        <v>2163</v>
      </c>
      <c r="N102" s="888">
        <v>450203800</v>
      </c>
      <c r="O102" s="888" t="s">
        <v>2164</v>
      </c>
      <c r="P102" s="888">
        <v>1</v>
      </c>
      <c r="Q102" s="117">
        <v>0.8</v>
      </c>
      <c r="R102" s="824">
        <v>0.8</v>
      </c>
      <c r="S102" s="890">
        <v>80</v>
      </c>
      <c r="T102" s="894">
        <v>10131089</v>
      </c>
      <c r="U102" s="894">
        <v>10131089</v>
      </c>
      <c r="V102" s="479">
        <v>1</v>
      </c>
      <c r="W102" s="497"/>
      <c r="X102" s="564"/>
      <c r="Y102" s="460"/>
      <c r="Z102" s="894">
        <v>8001089</v>
      </c>
      <c r="AA102" s="770">
        <v>0.8</v>
      </c>
      <c r="AB102" s="458">
        <v>2130000</v>
      </c>
      <c r="AC102" s="460"/>
      <c r="AD102" s="458"/>
      <c r="AE102" s="461"/>
      <c r="AF102" s="475"/>
      <c r="AG102" s="475"/>
      <c r="AH102" s="460" t="s">
        <v>2999</v>
      </c>
      <c r="AI102" s="353" t="s">
        <v>2979</v>
      </c>
      <c r="AJ102" s="476"/>
      <c r="AK102" s="884" t="s">
        <v>3104</v>
      </c>
      <c r="AL102" s="884" t="s">
        <v>3103</v>
      </c>
      <c r="AM102" s="353"/>
      <c r="AN102" s="884"/>
      <c r="AO102" s="353"/>
      <c r="AP102" s="353"/>
    </row>
    <row r="103" spans="1:42" ht="102" customHeight="1" x14ac:dyDescent="0.25">
      <c r="A103" s="877"/>
      <c r="B103" s="877"/>
      <c r="C103" s="877" t="s">
        <v>636</v>
      </c>
      <c r="D103" s="877">
        <v>100</v>
      </c>
      <c r="E103" s="877" t="s">
        <v>1321</v>
      </c>
      <c r="F103" s="888" t="s">
        <v>638</v>
      </c>
      <c r="G103" s="888" t="s">
        <v>639</v>
      </c>
      <c r="H103" s="888" t="s">
        <v>1322</v>
      </c>
      <c r="I103" s="888" t="s">
        <v>2168</v>
      </c>
      <c r="J103" s="401" t="s">
        <v>1807</v>
      </c>
      <c r="K103" s="888" t="s">
        <v>1750</v>
      </c>
      <c r="L103" s="888">
        <v>4502038</v>
      </c>
      <c r="M103" s="888" t="s">
        <v>2163</v>
      </c>
      <c r="N103" s="888">
        <v>450203800</v>
      </c>
      <c r="O103" s="888" t="s">
        <v>2164</v>
      </c>
      <c r="P103" s="888">
        <v>1</v>
      </c>
      <c r="Q103" s="117">
        <v>0.9</v>
      </c>
      <c r="R103" s="824">
        <v>0.9</v>
      </c>
      <c r="S103" s="890"/>
      <c r="T103" s="577"/>
      <c r="U103" s="577"/>
      <c r="V103" s="479"/>
      <c r="W103" s="497"/>
      <c r="X103" s="577"/>
      <c r="Y103" s="460"/>
      <c r="Z103" s="458"/>
      <c r="AA103" s="460"/>
      <c r="AB103" s="458"/>
      <c r="AC103" s="460"/>
      <c r="AD103" s="458"/>
      <c r="AE103" s="461"/>
      <c r="AF103" s="475"/>
      <c r="AG103" s="475"/>
      <c r="AH103" s="450"/>
      <c r="AI103" s="353"/>
      <c r="AJ103" s="476"/>
      <c r="AK103" s="884"/>
      <c r="AL103" s="884"/>
      <c r="AM103" s="353"/>
      <c r="AN103" s="353"/>
      <c r="AO103" s="353"/>
      <c r="AP103" s="353"/>
    </row>
    <row r="104" spans="1:42" ht="126" customHeight="1" x14ac:dyDescent="0.25">
      <c r="A104" s="877"/>
      <c r="B104" s="877"/>
      <c r="C104" s="877"/>
      <c r="D104" s="877">
        <v>101</v>
      </c>
      <c r="E104" s="877" t="s">
        <v>642</v>
      </c>
      <c r="F104" s="888" t="s">
        <v>1324</v>
      </c>
      <c r="G104" s="888" t="s">
        <v>1325</v>
      </c>
      <c r="H104" s="888" t="s">
        <v>645</v>
      </c>
      <c r="I104" s="888" t="s">
        <v>2168</v>
      </c>
      <c r="J104" s="401" t="s">
        <v>1807</v>
      </c>
      <c r="K104" s="888" t="s">
        <v>1750</v>
      </c>
      <c r="L104" s="888">
        <v>4502038</v>
      </c>
      <c r="M104" s="888" t="s">
        <v>2163</v>
      </c>
      <c r="N104" s="888">
        <v>450203800</v>
      </c>
      <c r="O104" s="888" t="s">
        <v>2164</v>
      </c>
      <c r="P104" s="888">
        <v>1</v>
      </c>
      <c r="Q104" s="117">
        <v>0.9</v>
      </c>
      <c r="R104" s="824">
        <v>0.9</v>
      </c>
      <c r="S104" s="495"/>
      <c r="T104" s="577"/>
      <c r="U104" s="577"/>
      <c r="V104" s="479"/>
      <c r="W104" s="497"/>
      <c r="X104" s="577"/>
      <c r="Y104" s="460"/>
      <c r="Z104" s="458"/>
      <c r="AA104" s="460"/>
      <c r="AB104" s="458"/>
      <c r="AC104" s="460"/>
      <c r="AD104" s="458"/>
      <c r="AE104" s="461"/>
      <c r="AF104" s="475"/>
      <c r="AG104" s="475"/>
      <c r="AH104" s="460"/>
      <c r="AI104" s="353"/>
      <c r="AJ104" s="464"/>
      <c r="AK104" s="460"/>
      <c r="AL104" s="884"/>
      <c r="AM104" s="353"/>
      <c r="AN104" s="884"/>
      <c r="AO104" s="353"/>
      <c r="AP104" s="353"/>
    </row>
    <row r="105" spans="1:42" ht="261" customHeight="1" x14ac:dyDescent="0.25">
      <c r="A105" s="877"/>
      <c r="B105" s="877"/>
      <c r="C105" s="877"/>
      <c r="D105" s="877">
        <v>102</v>
      </c>
      <c r="E105" s="888" t="s">
        <v>646</v>
      </c>
      <c r="F105" s="888" t="s">
        <v>647</v>
      </c>
      <c r="G105" s="888" t="s">
        <v>648</v>
      </c>
      <c r="H105" s="888" t="s">
        <v>649</v>
      </c>
      <c r="I105" s="888" t="s">
        <v>1327</v>
      </c>
      <c r="J105" s="401" t="s">
        <v>1807</v>
      </c>
      <c r="K105" s="888" t="s">
        <v>2077</v>
      </c>
      <c r="L105" s="888">
        <v>4102042</v>
      </c>
      <c r="M105" s="888" t="s">
        <v>2078</v>
      </c>
      <c r="N105" s="888">
        <v>410204200</v>
      </c>
      <c r="O105" s="888" t="s">
        <v>2173</v>
      </c>
      <c r="P105" s="888">
        <v>12</v>
      </c>
      <c r="Q105" s="117">
        <v>0.9</v>
      </c>
      <c r="R105" s="877">
        <v>2</v>
      </c>
      <c r="S105" s="898">
        <v>6</v>
      </c>
      <c r="T105" s="526">
        <v>1257307</v>
      </c>
      <c r="U105" s="526">
        <v>1257307</v>
      </c>
      <c r="V105" s="515">
        <v>0</v>
      </c>
      <c r="W105" s="889"/>
      <c r="X105" s="627" t="s">
        <v>2948</v>
      </c>
      <c r="Y105" s="460">
        <v>4</v>
      </c>
      <c r="Z105" s="526">
        <v>192307</v>
      </c>
      <c r="AA105" s="460">
        <v>100</v>
      </c>
      <c r="AB105" s="458">
        <v>1065000</v>
      </c>
      <c r="AC105" s="460"/>
      <c r="AD105" s="458"/>
      <c r="AE105" s="461" t="s">
        <v>2949</v>
      </c>
      <c r="AF105" s="461" t="s">
        <v>2950</v>
      </c>
      <c r="AG105" s="461"/>
      <c r="AH105" s="886" t="s">
        <v>3000</v>
      </c>
      <c r="AI105" s="503" t="s">
        <v>3001</v>
      </c>
      <c r="AJ105" s="464"/>
      <c r="AK105" s="92" t="s">
        <v>3111</v>
      </c>
      <c r="AL105" s="176" t="s">
        <v>3103</v>
      </c>
      <c r="AM105" s="884"/>
      <c r="AN105" s="884"/>
      <c r="AO105" s="884"/>
      <c r="AP105" s="353"/>
    </row>
    <row r="106" spans="1:42" ht="165.75" x14ac:dyDescent="0.25">
      <c r="A106" s="877"/>
      <c r="B106" s="877"/>
      <c r="C106" s="877"/>
      <c r="D106" s="877">
        <v>103</v>
      </c>
      <c r="E106" s="877" t="s">
        <v>1329</v>
      </c>
      <c r="F106" s="888" t="s">
        <v>652</v>
      </c>
      <c r="G106" s="888" t="s">
        <v>1330</v>
      </c>
      <c r="H106" s="888" t="s">
        <v>654</v>
      </c>
      <c r="I106" s="888" t="s">
        <v>2190</v>
      </c>
      <c r="J106" s="401" t="s">
        <v>1807</v>
      </c>
      <c r="K106" s="587" t="s">
        <v>2077</v>
      </c>
      <c r="L106" s="587">
        <v>4102042</v>
      </c>
      <c r="M106" s="587" t="s">
        <v>2078</v>
      </c>
      <c r="N106" s="587">
        <v>410204200</v>
      </c>
      <c r="O106" s="587" t="s">
        <v>2173</v>
      </c>
      <c r="P106" s="587">
        <v>12</v>
      </c>
      <c r="Q106" s="117">
        <v>0.9</v>
      </c>
      <c r="R106" s="824">
        <v>0.9</v>
      </c>
      <c r="S106" s="890"/>
      <c r="T106" s="883"/>
      <c r="U106" s="883"/>
      <c r="V106" s="479"/>
      <c r="W106" s="497"/>
      <c r="X106" s="883"/>
      <c r="Y106" s="460"/>
      <c r="Z106" s="458"/>
      <c r="AA106" s="460"/>
      <c r="AB106" s="458"/>
      <c r="AC106" s="460"/>
      <c r="AD106" s="458"/>
      <c r="AE106" s="461"/>
      <c r="AF106" s="461"/>
      <c r="AG106" s="461"/>
      <c r="AH106" s="460"/>
      <c r="AI106" s="353"/>
      <c r="AJ106" s="464"/>
      <c r="AK106" s="884"/>
      <c r="AL106" s="884"/>
      <c r="AM106" s="353"/>
      <c r="AN106" s="884"/>
      <c r="AO106" s="353"/>
      <c r="AP106" s="353"/>
    </row>
    <row r="107" spans="1:42" ht="162.75" customHeight="1" x14ac:dyDescent="0.25">
      <c r="A107" s="877"/>
      <c r="B107" s="877"/>
      <c r="C107" s="877"/>
      <c r="D107" s="877">
        <v>104</v>
      </c>
      <c r="E107" s="877" t="s">
        <v>656</v>
      </c>
      <c r="F107" s="888" t="s">
        <v>657</v>
      </c>
      <c r="G107" s="888" t="s">
        <v>658</v>
      </c>
      <c r="H107" s="888" t="s">
        <v>659</v>
      </c>
      <c r="I107" s="888" t="s">
        <v>2198</v>
      </c>
      <c r="J107" s="401" t="s">
        <v>1807</v>
      </c>
      <c r="K107" s="630" t="s">
        <v>2077</v>
      </c>
      <c r="L107" s="631">
        <v>4102042</v>
      </c>
      <c r="M107" s="631" t="s">
        <v>2078</v>
      </c>
      <c r="N107" s="631">
        <v>410204200</v>
      </c>
      <c r="O107" s="631" t="s">
        <v>2173</v>
      </c>
      <c r="P107" s="576">
        <v>12</v>
      </c>
      <c r="Q107" s="117">
        <v>0.9</v>
      </c>
      <c r="R107" s="824">
        <v>0.9</v>
      </c>
      <c r="S107" s="824">
        <v>1</v>
      </c>
      <c r="T107" s="511">
        <v>1065000</v>
      </c>
      <c r="U107" s="473">
        <v>1065000</v>
      </c>
      <c r="V107" s="479">
        <v>1</v>
      </c>
      <c r="W107" s="497"/>
      <c r="X107" s="458"/>
      <c r="Y107" s="460"/>
      <c r="Z107" s="458"/>
      <c r="AA107" s="460">
        <v>100</v>
      </c>
      <c r="AB107" s="458">
        <v>1065000</v>
      </c>
      <c r="AC107" s="460"/>
      <c r="AD107" s="458"/>
      <c r="AE107" s="461"/>
      <c r="AF107" s="461"/>
      <c r="AG107" s="461"/>
      <c r="AH107" s="450"/>
      <c r="AI107" s="353"/>
      <c r="AJ107" s="476"/>
      <c r="AK107" s="884" t="s">
        <v>3109</v>
      </c>
      <c r="AL107" s="884" t="s">
        <v>3103</v>
      </c>
      <c r="AM107" s="353"/>
      <c r="AN107" s="884"/>
      <c r="AO107" s="884"/>
      <c r="AP107" s="353"/>
    </row>
    <row r="108" spans="1:42" ht="102" customHeight="1" x14ac:dyDescent="0.25">
      <c r="A108" s="877"/>
      <c r="B108" s="877"/>
      <c r="C108" s="877"/>
      <c r="D108" s="877">
        <v>105</v>
      </c>
      <c r="E108" s="888" t="s">
        <v>1334</v>
      </c>
      <c r="F108" s="888" t="s">
        <v>662</v>
      </c>
      <c r="G108" s="888" t="s">
        <v>663</v>
      </c>
      <c r="H108" s="888" t="s">
        <v>664</v>
      </c>
      <c r="I108" s="888" t="s">
        <v>2202</v>
      </c>
      <c r="J108" s="632"/>
      <c r="K108" s="633"/>
      <c r="L108" s="633"/>
      <c r="M108" s="633"/>
      <c r="N108" s="633"/>
      <c r="O108" s="633"/>
      <c r="P108" s="633"/>
      <c r="Q108" s="878" t="s">
        <v>663</v>
      </c>
      <c r="R108" s="877">
        <v>13</v>
      </c>
      <c r="S108" s="890"/>
      <c r="T108" s="883"/>
      <c r="U108" s="501"/>
      <c r="V108" s="479"/>
      <c r="W108" s="497"/>
      <c r="X108" s="564"/>
      <c r="Y108" s="460"/>
      <c r="Z108" s="458"/>
      <c r="AA108" s="460"/>
      <c r="AB108" s="458"/>
      <c r="AC108" s="460"/>
      <c r="AD108" s="458"/>
      <c r="AE108" s="461"/>
      <c r="AF108" s="461"/>
      <c r="AG108" s="461"/>
      <c r="AH108" s="460"/>
      <c r="AI108" s="353"/>
      <c r="AJ108" s="464"/>
      <c r="AK108" s="884"/>
      <c r="AL108" s="884"/>
      <c r="AM108" s="353"/>
      <c r="AN108" s="884"/>
      <c r="AO108" s="353"/>
      <c r="AP108" s="353"/>
    </row>
    <row r="109" spans="1:42" ht="400.5" customHeight="1" x14ac:dyDescent="0.25">
      <c r="A109" s="877"/>
      <c r="B109" s="877"/>
      <c r="C109" s="877"/>
      <c r="D109" s="877">
        <v>106</v>
      </c>
      <c r="E109" s="877" t="s">
        <v>666</v>
      </c>
      <c r="F109" s="888" t="s">
        <v>1336</v>
      </c>
      <c r="G109" s="888" t="s">
        <v>668</v>
      </c>
      <c r="H109" s="888" t="s">
        <v>669</v>
      </c>
      <c r="I109" s="888" t="s">
        <v>2204</v>
      </c>
      <c r="J109" s="574" t="s">
        <v>1779</v>
      </c>
      <c r="K109" s="634" t="s">
        <v>2077</v>
      </c>
      <c r="L109" s="635">
        <v>4102042</v>
      </c>
      <c r="M109" s="635" t="s">
        <v>2078</v>
      </c>
      <c r="N109" s="635">
        <v>410204200</v>
      </c>
      <c r="O109" s="635" t="str">
        <f>[1]FAMILIA!$H$97</f>
        <v>Política pública de la mujer y equidad de género   implementada.</v>
      </c>
      <c r="P109" s="574">
        <v>12</v>
      </c>
      <c r="Q109" s="117">
        <v>0.9</v>
      </c>
      <c r="R109" s="877">
        <v>4</v>
      </c>
      <c r="S109" s="965">
        <v>10</v>
      </c>
      <c r="T109" s="628">
        <v>692307</v>
      </c>
      <c r="U109" s="628">
        <v>692307</v>
      </c>
      <c r="V109" s="479">
        <v>1</v>
      </c>
      <c r="W109" s="889"/>
      <c r="X109" s="628">
        <v>500000</v>
      </c>
      <c r="Y109" s="460">
        <v>10</v>
      </c>
      <c r="Z109" s="628">
        <v>192307</v>
      </c>
      <c r="AA109" s="460"/>
      <c r="AB109" s="458">
        <v>1065000</v>
      </c>
      <c r="AC109" s="460"/>
      <c r="AD109" s="458"/>
      <c r="AE109" s="461" t="s">
        <v>2951</v>
      </c>
      <c r="AF109" s="461" t="s">
        <v>2952</v>
      </c>
      <c r="AG109" s="461"/>
      <c r="AH109" s="461" t="s">
        <v>3002</v>
      </c>
      <c r="AI109" s="503" t="s">
        <v>3003</v>
      </c>
      <c r="AJ109" s="464"/>
      <c r="AK109" s="884" t="s">
        <v>3107</v>
      </c>
      <c r="AL109" s="884" t="s">
        <v>3103</v>
      </c>
      <c r="AM109" s="884"/>
      <c r="AN109" s="884"/>
      <c r="AO109" s="884"/>
      <c r="AP109" s="884"/>
    </row>
    <row r="110" spans="1:42" ht="89.25" x14ac:dyDescent="0.25">
      <c r="A110" s="877"/>
      <c r="B110" s="877"/>
      <c r="C110" s="877"/>
      <c r="D110" s="877">
        <v>107</v>
      </c>
      <c r="E110" s="877" t="s">
        <v>1338</v>
      </c>
      <c r="F110" s="888" t="s">
        <v>1339</v>
      </c>
      <c r="G110" s="888" t="s">
        <v>1340</v>
      </c>
      <c r="H110" s="888" t="s">
        <v>59</v>
      </c>
      <c r="I110" s="888" t="s">
        <v>2217</v>
      </c>
      <c r="J110" s="636" t="s">
        <v>1807</v>
      </c>
      <c r="K110" s="587" t="s">
        <v>1750</v>
      </c>
      <c r="L110" s="587">
        <v>4502038</v>
      </c>
      <c r="M110" s="587" t="s">
        <v>2218</v>
      </c>
      <c r="N110" s="587">
        <v>450203800</v>
      </c>
      <c r="O110" s="587" t="s">
        <v>2079</v>
      </c>
      <c r="P110" s="587">
        <v>1</v>
      </c>
      <c r="Q110" s="117">
        <v>0.9</v>
      </c>
      <c r="R110" s="824">
        <v>0.9</v>
      </c>
      <c r="S110" s="890"/>
      <c r="T110" s="883"/>
      <c r="U110" s="501"/>
      <c r="V110" s="479"/>
      <c r="W110" s="497"/>
      <c r="X110" s="564"/>
      <c r="Y110" s="460"/>
      <c r="Z110" s="458"/>
      <c r="AA110" s="460"/>
      <c r="AB110" s="458"/>
      <c r="AC110" s="460"/>
      <c r="AD110" s="458"/>
      <c r="AE110" s="461"/>
      <c r="AF110" s="475"/>
      <c r="AG110" s="475"/>
      <c r="AH110" s="450"/>
      <c r="AI110" s="353"/>
      <c r="AJ110" s="464"/>
      <c r="AK110" s="884"/>
      <c r="AL110" s="884"/>
      <c r="AM110" s="353"/>
      <c r="AN110" s="353"/>
      <c r="AO110" s="353"/>
      <c r="AP110" s="353"/>
    </row>
    <row r="111" spans="1:42" ht="169.5" customHeight="1" x14ac:dyDescent="0.25">
      <c r="A111" s="877"/>
      <c r="B111" s="877" t="s">
        <v>675</v>
      </c>
      <c r="C111" s="877" t="s">
        <v>676</v>
      </c>
      <c r="D111" s="877">
        <v>108</v>
      </c>
      <c r="E111" s="877" t="s">
        <v>677</v>
      </c>
      <c r="F111" s="888" t="s">
        <v>678</v>
      </c>
      <c r="G111" s="888" t="s">
        <v>679</v>
      </c>
      <c r="H111" s="888" t="s">
        <v>680</v>
      </c>
      <c r="I111" s="888" t="s">
        <v>2220</v>
      </c>
      <c r="J111" s="637"/>
      <c r="K111" s="597"/>
      <c r="L111" s="597"/>
      <c r="M111" s="597"/>
      <c r="N111" s="597"/>
      <c r="O111" s="597"/>
      <c r="P111" s="597"/>
      <c r="Q111" s="117">
        <v>0.9</v>
      </c>
      <c r="R111" s="877">
        <v>1</v>
      </c>
      <c r="S111" s="495">
        <v>1</v>
      </c>
      <c r="T111" s="883"/>
      <c r="U111" s="473"/>
      <c r="V111" s="479">
        <v>1</v>
      </c>
      <c r="W111" s="889"/>
      <c r="X111" s="458"/>
      <c r="Y111" s="460">
        <v>1</v>
      </c>
      <c r="Z111" s="458"/>
      <c r="AA111" s="460"/>
      <c r="AB111" s="458"/>
      <c r="AC111" s="460"/>
      <c r="AD111" s="458"/>
      <c r="AE111" s="461" t="s">
        <v>2953</v>
      </c>
      <c r="AF111" s="461" t="s">
        <v>2484</v>
      </c>
      <c r="AG111" s="461"/>
      <c r="AH111" s="460" t="s">
        <v>3041</v>
      </c>
      <c r="AI111" s="884" t="s">
        <v>3004</v>
      </c>
      <c r="AJ111" s="476"/>
      <c r="AK111" s="884" t="s">
        <v>3055</v>
      </c>
      <c r="AL111" s="884" t="s">
        <v>2484</v>
      </c>
      <c r="AM111" s="353"/>
      <c r="AN111" s="884"/>
      <c r="AO111" s="884"/>
      <c r="AP111" s="353"/>
    </row>
    <row r="112" spans="1:42" ht="229.5" customHeight="1" thickBot="1" x14ac:dyDescent="0.3">
      <c r="A112" s="877"/>
      <c r="B112" s="877"/>
      <c r="C112" s="877"/>
      <c r="D112" s="877">
        <v>109</v>
      </c>
      <c r="E112" s="877" t="s">
        <v>681</v>
      </c>
      <c r="F112" s="888" t="s">
        <v>682</v>
      </c>
      <c r="G112" s="888" t="s">
        <v>683</v>
      </c>
      <c r="H112" s="888" t="s">
        <v>1343</v>
      </c>
      <c r="I112" s="888" t="s">
        <v>2230</v>
      </c>
      <c r="J112" s="558" t="s">
        <v>1807</v>
      </c>
      <c r="K112" s="567" t="s">
        <v>1750</v>
      </c>
      <c r="L112" s="638">
        <v>4502001</v>
      </c>
      <c r="M112" s="639" t="s">
        <v>1751</v>
      </c>
      <c r="N112" s="639">
        <v>450200108</v>
      </c>
      <c r="O112" s="639" t="s">
        <v>1808</v>
      </c>
      <c r="P112" s="638">
        <v>1</v>
      </c>
      <c r="Q112" s="71">
        <v>0.9</v>
      </c>
      <c r="R112" s="901">
        <v>0.9</v>
      </c>
      <c r="S112" s="891">
        <v>1</v>
      </c>
      <c r="T112" s="640"/>
      <c r="U112" s="640"/>
      <c r="V112" s="674">
        <v>0.11</v>
      </c>
      <c r="W112" s="889"/>
      <c r="X112" s="640"/>
      <c r="Y112" s="460">
        <v>1</v>
      </c>
      <c r="Z112" s="458"/>
      <c r="AA112" s="460"/>
      <c r="AB112" s="458"/>
      <c r="AC112" s="460"/>
      <c r="AD112" s="458"/>
      <c r="AE112" s="461" t="s">
        <v>2954</v>
      </c>
      <c r="AF112" s="461" t="s">
        <v>2484</v>
      </c>
      <c r="AG112" s="461"/>
      <c r="AH112" s="460" t="s">
        <v>3005</v>
      </c>
      <c r="AI112" s="884" t="s">
        <v>3006</v>
      </c>
      <c r="AJ112" s="464"/>
      <c r="AK112" s="884"/>
      <c r="AL112" s="884"/>
      <c r="AM112" s="353"/>
      <c r="AN112" s="884"/>
      <c r="AO112" s="884"/>
      <c r="AP112" s="353"/>
    </row>
    <row r="113" spans="1:31" s="376" customFormat="1" x14ac:dyDescent="0.25">
      <c r="A113" s="2"/>
      <c r="B113" s="2"/>
      <c r="C113" s="2"/>
      <c r="D113" s="2"/>
      <c r="E113" s="2"/>
      <c r="F113" s="2"/>
      <c r="G113" s="2"/>
      <c r="H113" s="2"/>
      <c r="I113" s="2"/>
      <c r="J113" s="641"/>
      <c r="K113" s="641"/>
      <c r="L113" s="641"/>
      <c r="M113" s="641"/>
      <c r="N113" s="641"/>
      <c r="O113" s="641"/>
      <c r="P113" s="641"/>
      <c r="Q113" s="117"/>
      <c r="R113" s="373"/>
      <c r="S113" s="373"/>
      <c r="T113" s="373"/>
      <c r="U113" s="373"/>
      <c r="V113" s="373"/>
      <c r="W113" s="373"/>
      <c r="X113" s="374"/>
      <c r="Y113" s="373"/>
      <c r="Z113" s="374"/>
      <c r="AA113" s="373"/>
      <c r="AB113" s="374"/>
      <c r="AC113" s="373"/>
      <c r="AD113" s="374"/>
      <c r="AE113" s="375"/>
    </row>
    <row r="114" spans="1:31" s="376" customFormat="1" x14ac:dyDescent="0.2">
      <c r="A114" s="2"/>
      <c r="B114" s="2"/>
      <c r="C114" s="2"/>
      <c r="D114" s="2"/>
      <c r="E114" s="2"/>
      <c r="F114" s="2"/>
      <c r="G114" s="2"/>
      <c r="H114" s="2"/>
      <c r="I114" s="2"/>
      <c r="J114" s="641"/>
      <c r="K114" s="641"/>
      <c r="L114" s="641"/>
      <c r="M114" s="641"/>
      <c r="N114" s="641"/>
      <c r="O114" s="641"/>
      <c r="P114" s="641"/>
      <c r="Q114" s="117"/>
      <c r="R114" s="373"/>
      <c r="S114" s="373"/>
      <c r="T114" s="373"/>
      <c r="U114" s="373"/>
      <c r="V114" s="373"/>
      <c r="W114" s="373"/>
      <c r="X114" s="374"/>
      <c r="Y114" s="373"/>
      <c r="Z114" s="374"/>
      <c r="AA114" s="373"/>
      <c r="AB114" s="374"/>
      <c r="AC114" s="373"/>
      <c r="AD114" s="374"/>
      <c r="AE114" s="642"/>
    </row>
    <row r="115" spans="1:31" s="376" customFormat="1" ht="15.75" thickBot="1" x14ac:dyDescent="0.3">
      <c r="A115" s="2"/>
      <c r="B115" s="2"/>
      <c r="C115" s="2"/>
      <c r="D115" s="2"/>
      <c r="E115" s="2"/>
      <c r="F115" s="2"/>
      <c r="G115" s="2"/>
      <c r="H115" s="2"/>
      <c r="I115" s="2"/>
      <c r="J115" s="641"/>
      <c r="K115" s="641"/>
      <c r="L115" s="641"/>
      <c r="M115" s="641"/>
      <c r="N115" s="641"/>
      <c r="O115" s="641"/>
      <c r="P115" s="641"/>
      <c r="Q115" s="71"/>
      <c r="R115" s="373"/>
      <c r="S115" s="373"/>
      <c r="T115" s="373"/>
      <c r="U115" s="373"/>
      <c r="V115" s="373"/>
      <c r="W115" s="373"/>
      <c r="X115" s="374"/>
      <c r="Y115" s="373"/>
      <c r="Z115" s="374"/>
      <c r="AA115" s="373"/>
      <c r="AB115" s="374"/>
      <c r="AC115" s="373"/>
      <c r="AD115" s="374"/>
      <c r="AE115" s="375"/>
    </row>
    <row r="116" spans="1:31" s="376" customFormat="1" x14ac:dyDescent="0.25">
      <c r="A116" s="2"/>
      <c r="B116" s="2"/>
      <c r="C116" s="2"/>
      <c r="D116" s="2"/>
      <c r="E116" s="2"/>
      <c r="F116" s="2"/>
      <c r="G116" s="2"/>
      <c r="H116" s="2"/>
      <c r="I116" s="2"/>
      <c r="J116" s="641"/>
      <c r="K116" s="641"/>
      <c r="L116" s="641"/>
      <c r="M116" s="641"/>
      <c r="N116" s="641"/>
      <c r="O116" s="641"/>
      <c r="P116" s="641"/>
      <c r="Q116" s="2"/>
      <c r="R116" s="373"/>
      <c r="S116" s="373"/>
      <c r="T116" s="373"/>
      <c r="U116" s="373"/>
      <c r="V116" s="373"/>
      <c r="W116" s="373"/>
      <c r="X116" s="374"/>
      <c r="Y116" s="373"/>
      <c r="Z116" s="374"/>
      <c r="AA116" s="373"/>
      <c r="AB116" s="374"/>
      <c r="AC116" s="373"/>
      <c r="AD116" s="374"/>
      <c r="AE116" s="375"/>
    </row>
    <row r="117" spans="1:31" s="376" customFormat="1" x14ac:dyDescent="0.25">
      <c r="A117" s="2"/>
      <c r="B117" s="2"/>
      <c r="C117" s="2"/>
      <c r="D117" s="2"/>
      <c r="E117" s="2"/>
      <c r="F117" s="2"/>
      <c r="G117" s="2"/>
      <c r="H117" s="2"/>
      <c r="I117" s="2"/>
      <c r="J117" s="641"/>
      <c r="K117" s="641"/>
      <c r="L117" s="641"/>
      <c r="M117" s="641"/>
      <c r="N117" s="641"/>
      <c r="O117" s="641"/>
      <c r="P117" s="641"/>
      <c r="Q117" s="2"/>
      <c r="R117" s="373"/>
      <c r="S117" s="373"/>
      <c r="T117" s="373"/>
      <c r="U117" s="373"/>
      <c r="V117" s="373"/>
      <c r="W117" s="373"/>
      <c r="X117" s="374"/>
      <c r="Y117" s="373"/>
      <c r="Z117" s="374"/>
      <c r="AA117" s="373"/>
      <c r="AB117" s="374"/>
      <c r="AC117" s="373"/>
      <c r="AD117" s="374"/>
      <c r="AE117" s="375"/>
    </row>
    <row r="118" spans="1:31" s="376" customFormat="1" x14ac:dyDescent="0.25">
      <c r="A118" s="2"/>
      <c r="B118" s="2"/>
      <c r="C118" s="2"/>
      <c r="D118" s="2"/>
      <c r="E118" s="2"/>
      <c r="F118" s="2"/>
      <c r="G118" s="2"/>
      <c r="H118" s="2"/>
      <c r="I118" s="2"/>
      <c r="J118" s="641"/>
      <c r="K118" s="641"/>
      <c r="L118" s="641"/>
      <c r="M118" s="641"/>
      <c r="N118" s="641"/>
      <c r="O118" s="641"/>
      <c r="P118" s="641"/>
      <c r="Q118" s="2"/>
      <c r="R118" s="373"/>
      <c r="S118" s="373"/>
      <c r="T118" s="373"/>
      <c r="U118" s="373"/>
      <c r="V118" s="373"/>
      <c r="W118" s="373"/>
      <c r="X118" s="374"/>
      <c r="Y118" s="373"/>
      <c r="Z118" s="374"/>
      <c r="AA118" s="373"/>
      <c r="AB118" s="374"/>
      <c r="AC118" s="373"/>
      <c r="AD118" s="374"/>
      <c r="AE118" s="375"/>
    </row>
    <row r="119" spans="1:31" s="376" customFormat="1" x14ac:dyDescent="0.25">
      <c r="A119" s="2"/>
      <c r="B119" s="2"/>
      <c r="C119" s="2"/>
      <c r="D119" s="2"/>
      <c r="E119" s="2"/>
      <c r="F119" s="2"/>
      <c r="G119" s="2"/>
      <c r="H119" s="2"/>
      <c r="I119" s="2"/>
      <c r="J119" s="641"/>
      <c r="K119" s="641"/>
      <c r="L119" s="641"/>
      <c r="M119" s="641"/>
      <c r="N119" s="641"/>
      <c r="O119" s="641"/>
      <c r="P119" s="641"/>
      <c r="Q119" s="2"/>
      <c r="R119" s="373"/>
      <c r="S119" s="373"/>
      <c r="T119" s="373"/>
      <c r="U119" s="373"/>
      <c r="V119" s="373"/>
      <c r="W119" s="373"/>
      <c r="X119" s="374"/>
      <c r="Y119" s="373"/>
      <c r="Z119" s="374"/>
      <c r="AA119" s="373"/>
      <c r="AB119" s="374"/>
      <c r="AC119" s="373"/>
      <c r="AD119" s="374"/>
      <c r="AE119" s="375"/>
    </row>
    <row r="120" spans="1:31" s="376" customFormat="1" x14ac:dyDescent="0.25">
      <c r="A120" s="2"/>
      <c r="B120" s="2"/>
      <c r="C120" s="2"/>
      <c r="D120" s="2"/>
      <c r="E120" s="2"/>
      <c r="F120" s="2"/>
      <c r="G120" s="2"/>
      <c r="H120" s="2"/>
      <c r="I120" s="2"/>
      <c r="J120" s="641"/>
      <c r="K120" s="641"/>
      <c r="L120" s="641"/>
      <c r="M120" s="641"/>
      <c r="N120" s="641"/>
      <c r="O120" s="641"/>
      <c r="P120" s="641"/>
      <c r="Q120" s="2"/>
      <c r="R120" s="373"/>
      <c r="S120" s="373"/>
      <c r="T120" s="373"/>
      <c r="U120" s="373"/>
      <c r="V120" s="373"/>
      <c r="W120" s="373"/>
      <c r="X120" s="374"/>
      <c r="Y120" s="373"/>
      <c r="Z120" s="374"/>
      <c r="AA120" s="373"/>
      <c r="AB120" s="374"/>
      <c r="AC120" s="373"/>
      <c r="AD120" s="374"/>
      <c r="AE120" s="375"/>
    </row>
    <row r="121" spans="1:31" s="376" customFormat="1" x14ac:dyDescent="0.25">
      <c r="A121" s="2"/>
      <c r="B121" s="2"/>
      <c r="C121" s="2"/>
      <c r="D121" s="2"/>
      <c r="E121" s="2"/>
      <c r="F121" s="2"/>
      <c r="G121" s="2"/>
      <c r="H121" s="2"/>
      <c r="I121" s="2"/>
      <c r="J121" s="641"/>
      <c r="K121" s="641"/>
      <c r="L121" s="641"/>
      <c r="M121" s="641"/>
      <c r="N121" s="641"/>
      <c r="O121" s="641"/>
      <c r="P121" s="641"/>
      <c r="Q121" s="2"/>
      <c r="R121" s="373"/>
      <c r="S121" s="373"/>
      <c r="T121" s="373"/>
      <c r="U121" s="373"/>
      <c r="V121" s="373"/>
      <c r="W121" s="373"/>
      <c r="X121" s="374"/>
      <c r="Y121" s="373"/>
      <c r="Z121" s="374"/>
      <c r="AA121" s="373"/>
      <c r="AB121" s="374"/>
      <c r="AC121" s="373"/>
      <c r="AD121" s="374"/>
      <c r="AE121" s="375"/>
    </row>
    <row r="122" spans="1:31" s="376" customFormat="1" x14ac:dyDescent="0.25">
      <c r="A122" s="2"/>
      <c r="B122" s="2"/>
      <c r="C122" s="2"/>
      <c r="D122" s="2"/>
      <c r="E122" s="2"/>
      <c r="F122" s="2"/>
      <c r="G122" s="2"/>
      <c r="H122" s="2"/>
      <c r="I122" s="2"/>
      <c r="J122" s="641"/>
      <c r="K122" s="641"/>
      <c r="L122" s="641"/>
      <c r="M122" s="641"/>
      <c r="N122" s="641"/>
      <c r="O122" s="641"/>
      <c r="P122" s="641"/>
      <c r="Q122" s="2"/>
      <c r="R122" s="373"/>
      <c r="S122" s="373"/>
      <c r="T122" s="373"/>
      <c r="U122" s="373"/>
      <c r="V122" s="373"/>
      <c r="W122" s="373"/>
      <c r="X122" s="374"/>
      <c r="Y122" s="373"/>
      <c r="Z122" s="374"/>
      <c r="AA122" s="373"/>
      <c r="AB122" s="374"/>
      <c r="AC122" s="373"/>
      <c r="AD122" s="374"/>
      <c r="AE122" s="375"/>
    </row>
    <row r="123" spans="1:31" s="376" customFormat="1" x14ac:dyDescent="0.25">
      <c r="A123" s="2"/>
      <c r="B123" s="2"/>
      <c r="C123" s="2"/>
      <c r="D123" s="2"/>
      <c r="E123" s="2"/>
      <c r="F123" s="2"/>
      <c r="G123" s="2"/>
      <c r="H123" s="2"/>
      <c r="I123" s="2"/>
      <c r="J123" s="641"/>
      <c r="K123" s="641"/>
      <c r="L123" s="641"/>
      <c r="M123" s="641"/>
      <c r="N123" s="641"/>
      <c r="O123" s="641"/>
      <c r="P123" s="641"/>
      <c r="Q123" s="2"/>
      <c r="R123" s="373"/>
      <c r="S123" s="373"/>
      <c r="T123" s="373"/>
      <c r="U123" s="373"/>
      <c r="V123" s="373"/>
      <c r="W123" s="373"/>
      <c r="X123" s="374"/>
      <c r="Y123" s="373"/>
      <c r="Z123" s="374"/>
      <c r="AA123" s="373"/>
      <c r="AB123" s="374"/>
      <c r="AC123" s="373"/>
      <c r="AD123" s="374"/>
      <c r="AE123" s="375"/>
    </row>
    <row r="124" spans="1:31" s="376" customFormat="1" x14ac:dyDescent="0.25">
      <c r="A124" s="2"/>
      <c r="B124" s="2"/>
      <c r="C124" s="2"/>
      <c r="D124" s="2"/>
      <c r="E124" s="2"/>
      <c r="F124" s="2"/>
      <c r="G124" s="2"/>
      <c r="H124" s="2"/>
      <c r="I124" s="2"/>
      <c r="J124" s="641"/>
      <c r="K124" s="641"/>
      <c r="L124" s="641"/>
      <c r="M124" s="641"/>
      <c r="N124" s="641"/>
      <c r="O124" s="641"/>
      <c r="P124" s="641"/>
      <c r="Q124" s="2"/>
      <c r="R124" s="373"/>
      <c r="S124" s="373"/>
      <c r="T124" s="373"/>
      <c r="U124" s="373"/>
      <c r="V124" s="373"/>
      <c r="W124" s="373"/>
      <c r="X124" s="374"/>
      <c r="Y124" s="373"/>
      <c r="Z124" s="374"/>
      <c r="AA124" s="373"/>
      <c r="AB124" s="374"/>
      <c r="AC124" s="373"/>
      <c r="AD124" s="374"/>
      <c r="AE124" s="375"/>
    </row>
    <row r="125" spans="1:31" s="376" customFormat="1" x14ac:dyDescent="0.25">
      <c r="A125" s="2"/>
      <c r="B125" s="2"/>
      <c r="C125" s="2"/>
      <c r="D125" s="2"/>
      <c r="E125" s="2"/>
      <c r="F125" s="2"/>
      <c r="G125" s="2"/>
      <c r="H125" s="2"/>
      <c r="I125" s="2"/>
      <c r="J125" s="641"/>
      <c r="K125" s="641"/>
      <c r="L125" s="641"/>
      <c r="M125" s="641"/>
      <c r="N125" s="641"/>
      <c r="O125" s="641"/>
      <c r="P125" s="641"/>
      <c r="Q125" s="2"/>
      <c r="R125" s="373"/>
      <c r="S125" s="373"/>
      <c r="T125" s="373"/>
      <c r="U125" s="373"/>
      <c r="V125" s="373"/>
      <c r="W125" s="373"/>
      <c r="X125" s="374"/>
      <c r="Y125" s="373"/>
      <c r="Z125" s="374"/>
      <c r="AA125" s="373"/>
      <c r="AB125" s="374"/>
      <c r="AC125" s="373"/>
      <c r="AD125" s="374"/>
      <c r="AE125" s="375"/>
    </row>
    <row r="126" spans="1:31" s="376" customFormat="1" x14ac:dyDescent="0.25">
      <c r="A126" s="2"/>
      <c r="B126" s="2"/>
      <c r="C126" s="2"/>
      <c r="D126" s="2"/>
      <c r="E126" s="2"/>
      <c r="F126" s="2"/>
      <c r="G126" s="2"/>
      <c r="H126" s="2"/>
      <c r="I126" s="2"/>
      <c r="J126" s="641"/>
      <c r="K126" s="641"/>
      <c r="L126" s="641"/>
      <c r="M126" s="641"/>
      <c r="N126" s="641"/>
      <c r="O126" s="641"/>
      <c r="P126" s="641"/>
      <c r="Q126" s="2"/>
      <c r="R126" s="373"/>
      <c r="S126" s="373"/>
      <c r="T126" s="373"/>
      <c r="U126" s="373"/>
      <c r="V126" s="373"/>
      <c r="W126" s="373"/>
      <c r="X126" s="374"/>
      <c r="Y126" s="373"/>
      <c r="Z126" s="374"/>
      <c r="AA126" s="373"/>
      <c r="AB126" s="374"/>
      <c r="AC126" s="373"/>
      <c r="AD126" s="374"/>
      <c r="AE126" s="375"/>
    </row>
    <row r="127" spans="1:31" s="376" customFormat="1" x14ac:dyDescent="0.25">
      <c r="A127" s="2"/>
      <c r="B127" s="2"/>
      <c r="C127" s="2"/>
      <c r="D127" s="2"/>
      <c r="E127" s="2"/>
      <c r="F127" s="2"/>
      <c r="G127" s="2"/>
      <c r="H127" s="2"/>
      <c r="I127" s="2"/>
      <c r="J127" s="641"/>
      <c r="K127" s="641"/>
      <c r="L127" s="641"/>
      <c r="M127" s="641"/>
      <c r="N127" s="641"/>
      <c r="O127" s="641"/>
      <c r="P127" s="641"/>
      <c r="Q127" s="2"/>
      <c r="R127" s="373"/>
      <c r="S127" s="373"/>
      <c r="T127" s="373"/>
      <c r="U127" s="373"/>
      <c r="V127" s="373"/>
      <c r="W127" s="373"/>
      <c r="X127" s="374"/>
      <c r="Y127" s="373"/>
      <c r="Z127" s="374"/>
      <c r="AA127" s="373"/>
      <c r="AB127" s="374"/>
      <c r="AC127" s="373"/>
      <c r="AD127" s="374"/>
      <c r="AE127" s="375"/>
    </row>
    <row r="128" spans="1:31" s="376" customFormat="1" x14ac:dyDescent="0.25">
      <c r="A128" s="2"/>
      <c r="B128" s="2"/>
      <c r="C128" s="2"/>
      <c r="D128" s="2"/>
      <c r="E128" s="2"/>
      <c r="F128" s="2"/>
      <c r="G128" s="2"/>
      <c r="H128" s="2"/>
      <c r="I128" s="2"/>
      <c r="J128" s="641"/>
      <c r="K128" s="641"/>
      <c r="L128" s="641"/>
      <c r="M128" s="641"/>
      <c r="N128" s="641"/>
      <c r="O128" s="641"/>
      <c r="P128" s="641"/>
      <c r="Q128" s="2"/>
      <c r="R128" s="373"/>
      <c r="S128" s="373"/>
      <c r="T128" s="373"/>
      <c r="U128" s="373"/>
      <c r="V128" s="373"/>
      <c r="W128" s="373"/>
      <c r="X128" s="374"/>
      <c r="Y128" s="373"/>
      <c r="Z128" s="374"/>
      <c r="AA128" s="373"/>
      <c r="AB128" s="374"/>
      <c r="AC128" s="373"/>
      <c r="AD128" s="374"/>
      <c r="AE128" s="375"/>
    </row>
    <row r="129" spans="1:31" s="376" customFormat="1" x14ac:dyDescent="0.25">
      <c r="A129" s="2"/>
      <c r="B129" s="2"/>
      <c r="C129" s="2"/>
      <c r="D129" s="2"/>
      <c r="E129" s="2"/>
      <c r="F129" s="2"/>
      <c r="G129" s="2"/>
      <c r="H129" s="2"/>
      <c r="I129" s="2"/>
      <c r="J129" s="641"/>
      <c r="K129" s="641"/>
      <c r="L129" s="641"/>
      <c r="M129" s="641"/>
      <c r="N129" s="641"/>
      <c r="O129" s="641"/>
      <c r="P129" s="641"/>
      <c r="Q129" s="2"/>
      <c r="R129" s="373"/>
      <c r="S129" s="373"/>
      <c r="T129" s="373"/>
      <c r="U129" s="373"/>
      <c r="V129" s="373"/>
      <c r="W129" s="373"/>
      <c r="X129" s="374"/>
      <c r="Y129" s="373"/>
      <c r="Z129" s="374"/>
      <c r="AA129" s="373"/>
      <c r="AB129" s="374"/>
      <c r="AC129" s="373"/>
      <c r="AD129" s="374"/>
      <c r="AE129" s="375"/>
    </row>
    <row r="130" spans="1:31" s="376" customFormat="1" x14ac:dyDescent="0.25">
      <c r="A130" s="2"/>
      <c r="B130" s="2"/>
      <c r="C130" s="2"/>
      <c r="D130" s="2"/>
      <c r="E130" s="2"/>
      <c r="F130" s="2"/>
      <c r="G130" s="2"/>
      <c r="H130" s="2"/>
      <c r="I130" s="2"/>
      <c r="J130" s="641"/>
      <c r="K130" s="641"/>
      <c r="L130" s="641"/>
      <c r="M130" s="641"/>
      <c r="N130" s="641"/>
      <c r="O130" s="641"/>
      <c r="P130" s="641"/>
      <c r="Q130" s="2"/>
      <c r="R130" s="373"/>
      <c r="S130" s="373"/>
      <c r="T130" s="373"/>
      <c r="U130" s="373"/>
      <c r="V130" s="373"/>
      <c r="W130" s="373"/>
      <c r="X130" s="374"/>
      <c r="Y130" s="373"/>
      <c r="Z130" s="374"/>
      <c r="AA130" s="373"/>
      <c r="AB130" s="374"/>
      <c r="AC130" s="373"/>
      <c r="AD130" s="374"/>
      <c r="AE130" s="375"/>
    </row>
    <row r="131" spans="1:31" s="376" customFormat="1" x14ac:dyDescent="0.25">
      <c r="A131" s="2"/>
      <c r="B131" s="2"/>
      <c r="C131" s="2"/>
      <c r="D131" s="2"/>
      <c r="E131" s="2"/>
      <c r="F131" s="2"/>
      <c r="G131" s="2"/>
      <c r="H131" s="2"/>
      <c r="I131" s="2"/>
      <c r="J131" s="641"/>
      <c r="K131" s="641"/>
      <c r="L131" s="641"/>
      <c r="M131" s="641"/>
      <c r="N131" s="641"/>
      <c r="O131" s="641"/>
      <c r="P131" s="641"/>
      <c r="Q131" s="2"/>
      <c r="R131" s="373"/>
      <c r="S131" s="373"/>
      <c r="T131" s="373"/>
      <c r="U131" s="373"/>
      <c r="V131" s="373"/>
      <c r="W131" s="373"/>
      <c r="X131" s="374"/>
      <c r="Y131" s="373"/>
      <c r="Z131" s="374"/>
      <c r="AA131" s="373"/>
      <c r="AB131" s="374"/>
      <c r="AC131" s="373"/>
      <c r="AD131" s="374"/>
      <c r="AE131" s="375"/>
    </row>
    <row r="132" spans="1:31" s="376" customFormat="1" x14ac:dyDescent="0.25">
      <c r="A132" s="2"/>
      <c r="B132" s="2"/>
      <c r="C132" s="2"/>
      <c r="D132" s="2"/>
      <c r="E132" s="2"/>
      <c r="F132" s="2"/>
      <c r="G132" s="2"/>
      <c r="H132" s="2"/>
      <c r="I132" s="2"/>
      <c r="J132" s="641"/>
      <c r="K132" s="641"/>
      <c r="L132" s="641"/>
      <c r="M132" s="641"/>
      <c r="N132" s="641"/>
      <c r="O132" s="641"/>
      <c r="P132" s="641"/>
      <c r="Q132" s="2"/>
      <c r="R132" s="373"/>
      <c r="S132" s="373"/>
      <c r="T132" s="373"/>
      <c r="U132" s="373"/>
      <c r="V132" s="373"/>
      <c r="W132" s="373"/>
      <c r="X132" s="374"/>
      <c r="Y132" s="373"/>
      <c r="Z132" s="374"/>
      <c r="AA132" s="373"/>
      <c r="AB132" s="374"/>
      <c r="AC132" s="373"/>
      <c r="AD132" s="374"/>
      <c r="AE132" s="375"/>
    </row>
    <row r="133" spans="1:31" s="376" customFormat="1" x14ac:dyDescent="0.25">
      <c r="A133" s="2"/>
      <c r="B133" s="2"/>
      <c r="C133" s="2"/>
      <c r="D133" s="2"/>
      <c r="E133" s="2"/>
      <c r="F133" s="2"/>
      <c r="G133" s="2"/>
      <c r="H133" s="2"/>
      <c r="I133" s="2"/>
      <c r="J133" s="641"/>
      <c r="K133" s="641"/>
      <c r="L133" s="641"/>
      <c r="M133" s="641"/>
      <c r="N133" s="641"/>
      <c r="O133" s="641"/>
      <c r="P133" s="641"/>
      <c r="Q133" s="2"/>
      <c r="R133" s="373"/>
      <c r="S133" s="373"/>
      <c r="T133" s="373"/>
      <c r="U133" s="373"/>
      <c r="V133" s="373"/>
      <c r="W133" s="373"/>
      <c r="X133" s="374"/>
      <c r="Y133" s="373"/>
      <c r="Z133" s="374"/>
      <c r="AA133" s="373"/>
      <c r="AB133" s="374"/>
      <c r="AC133" s="373"/>
      <c r="AD133" s="374"/>
      <c r="AE133" s="375"/>
    </row>
    <row r="134" spans="1:31" s="376" customFormat="1" x14ac:dyDescent="0.25">
      <c r="A134" s="2"/>
      <c r="B134" s="2"/>
      <c r="C134" s="2"/>
      <c r="D134" s="2"/>
      <c r="E134" s="2"/>
      <c r="F134" s="2"/>
      <c r="G134" s="2"/>
      <c r="H134" s="2"/>
      <c r="I134" s="2"/>
      <c r="J134" s="641"/>
      <c r="K134" s="641"/>
      <c r="L134" s="641"/>
      <c r="M134" s="641"/>
      <c r="N134" s="641"/>
      <c r="O134" s="641"/>
      <c r="P134" s="641"/>
      <c r="Q134" s="2"/>
      <c r="R134" s="373"/>
      <c r="S134" s="373"/>
      <c r="T134" s="373"/>
      <c r="U134" s="373"/>
      <c r="V134" s="373"/>
      <c r="W134" s="373"/>
      <c r="X134" s="374"/>
      <c r="Y134" s="373"/>
      <c r="Z134" s="374"/>
      <c r="AA134" s="373"/>
      <c r="AB134" s="374"/>
      <c r="AC134" s="373"/>
      <c r="AD134" s="374"/>
      <c r="AE134" s="375"/>
    </row>
    <row r="135" spans="1:31" s="376" customFormat="1" x14ac:dyDescent="0.25">
      <c r="A135" s="2"/>
      <c r="B135" s="2"/>
      <c r="C135" s="2"/>
      <c r="D135" s="2"/>
      <c r="E135" s="2"/>
      <c r="F135" s="2"/>
      <c r="G135" s="2"/>
      <c r="H135" s="2"/>
      <c r="I135" s="2"/>
      <c r="J135" s="641"/>
      <c r="K135" s="641"/>
      <c r="L135" s="641"/>
      <c r="M135" s="641"/>
      <c r="N135" s="641"/>
      <c r="O135" s="641"/>
      <c r="P135" s="641"/>
      <c r="Q135" s="2"/>
      <c r="R135" s="373"/>
      <c r="S135" s="373"/>
      <c r="T135" s="373"/>
      <c r="U135" s="373"/>
      <c r="V135" s="373"/>
      <c r="W135" s="373"/>
      <c r="X135" s="374"/>
      <c r="Y135" s="373"/>
      <c r="Z135" s="374"/>
      <c r="AA135" s="373"/>
      <c r="AB135" s="374"/>
      <c r="AC135" s="373"/>
      <c r="AD135" s="374"/>
      <c r="AE135" s="375"/>
    </row>
    <row r="136" spans="1:31" s="376" customFormat="1" x14ac:dyDescent="0.25">
      <c r="A136" s="2"/>
      <c r="B136" s="2"/>
      <c r="C136" s="2"/>
      <c r="D136" s="2"/>
      <c r="E136" s="2"/>
      <c r="F136" s="2"/>
      <c r="G136" s="2"/>
      <c r="H136" s="2"/>
      <c r="I136" s="2"/>
      <c r="J136" s="641"/>
      <c r="K136" s="641"/>
      <c r="L136" s="641"/>
      <c r="M136" s="641"/>
      <c r="N136" s="641"/>
      <c r="O136" s="641"/>
      <c r="P136" s="641"/>
      <c r="Q136" s="2"/>
      <c r="R136" s="373"/>
      <c r="S136" s="373"/>
      <c r="T136" s="373"/>
      <c r="U136" s="373"/>
      <c r="V136" s="373"/>
      <c r="W136" s="373"/>
      <c r="X136" s="374"/>
      <c r="Y136" s="373"/>
      <c r="Z136" s="374"/>
      <c r="AA136" s="373"/>
      <c r="AB136" s="374"/>
      <c r="AC136" s="373"/>
      <c r="AD136" s="374"/>
      <c r="AE136" s="375"/>
    </row>
    <row r="137" spans="1:31" s="376" customFormat="1" x14ac:dyDescent="0.25">
      <c r="A137" s="2"/>
      <c r="B137" s="2"/>
      <c r="C137" s="2"/>
      <c r="D137" s="2"/>
      <c r="E137" s="2"/>
      <c r="F137" s="2"/>
      <c r="G137" s="2"/>
      <c r="H137" s="2"/>
      <c r="I137" s="2"/>
      <c r="J137" s="641"/>
      <c r="K137" s="641"/>
      <c r="L137" s="641"/>
      <c r="M137" s="641"/>
      <c r="N137" s="641"/>
      <c r="O137" s="641"/>
      <c r="P137" s="641"/>
      <c r="Q137" s="2"/>
      <c r="R137" s="373"/>
      <c r="S137" s="373"/>
      <c r="T137" s="373"/>
      <c r="U137" s="373"/>
      <c r="V137" s="373"/>
      <c r="W137" s="373"/>
      <c r="X137" s="374"/>
      <c r="Y137" s="373"/>
      <c r="Z137" s="374"/>
      <c r="AA137" s="373"/>
      <c r="AB137" s="374"/>
      <c r="AC137" s="373"/>
      <c r="AD137" s="374"/>
      <c r="AE137" s="375"/>
    </row>
    <row r="138" spans="1:31" s="376" customFormat="1" x14ac:dyDescent="0.25">
      <c r="A138" s="2"/>
      <c r="B138" s="2"/>
      <c r="C138" s="2"/>
      <c r="D138" s="2"/>
      <c r="E138" s="2"/>
      <c r="F138" s="2"/>
      <c r="G138" s="2"/>
      <c r="H138" s="2"/>
      <c r="I138" s="2"/>
      <c r="J138" s="641"/>
      <c r="K138" s="641"/>
      <c r="L138" s="641"/>
      <c r="M138" s="641"/>
      <c r="N138" s="641"/>
      <c r="O138" s="641"/>
      <c r="P138" s="641"/>
      <c r="Q138" s="2"/>
      <c r="R138" s="373"/>
      <c r="S138" s="373"/>
      <c r="T138" s="373"/>
      <c r="U138" s="373"/>
      <c r="V138" s="373"/>
      <c r="W138" s="373"/>
      <c r="X138" s="374"/>
      <c r="Y138" s="373"/>
      <c r="Z138" s="374"/>
      <c r="AA138" s="373"/>
      <c r="AB138" s="374"/>
      <c r="AC138" s="373"/>
      <c r="AD138" s="374"/>
      <c r="AE138" s="375"/>
    </row>
    <row r="139" spans="1:31" s="376" customFormat="1" x14ac:dyDescent="0.25">
      <c r="A139" s="2"/>
      <c r="B139" s="2"/>
      <c r="C139" s="2"/>
      <c r="D139" s="2"/>
      <c r="E139" s="2"/>
      <c r="F139" s="2"/>
      <c r="G139" s="2"/>
      <c r="H139" s="2"/>
      <c r="I139" s="2"/>
      <c r="J139" s="641"/>
      <c r="K139" s="641"/>
      <c r="L139" s="641"/>
      <c r="M139" s="641"/>
      <c r="N139" s="641"/>
      <c r="O139" s="641"/>
      <c r="P139" s="641"/>
      <c r="Q139" s="2"/>
      <c r="R139" s="373"/>
      <c r="S139" s="373"/>
      <c r="T139" s="373"/>
      <c r="U139" s="373"/>
      <c r="V139" s="373"/>
      <c r="W139" s="373"/>
      <c r="X139" s="374"/>
      <c r="Y139" s="373"/>
      <c r="Z139" s="374"/>
      <c r="AA139" s="373"/>
      <c r="AB139" s="374"/>
      <c r="AC139" s="373"/>
      <c r="AD139" s="374"/>
      <c r="AE139" s="375"/>
    </row>
    <row r="140" spans="1:31" s="376" customFormat="1" x14ac:dyDescent="0.25">
      <c r="A140" s="2"/>
      <c r="B140" s="2"/>
      <c r="C140" s="2"/>
      <c r="D140" s="2"/>
      <c r="E140" s="2"/>
      <c r="F140" s="2"/>
      <c r="G140" s="2"/>
      <c r="H140" s="2"/>
      <c r="I140" s="2"/>
      <c r="J140" s="641"/>
      <c r="K140" s="641"/>
      <c r="L140" s="641"/>
      <c r="M140" s="641"/>
      <c r="N140" s="641"/>
      <c r="O140" s="641"/>
      <c r="P140" s="641"/>
      <c r="Q140" s="2"/>
      <c r="R140" s="373"/>
      <c r="S140" s="373"/>
      <c r="T140" s="373"/>
      <c r="U140" s="373"/>
      <c r="V140" s="373"/>
      <c r="W140" s="373"/>
      <c r="X140" s="374"/>
      <c r="Y140" s="373"/>
      <c r="Z140" s="374"/>
      <c r="AA140" s="373"/>
      <c r="AB140" s="374"/>
      <c r="AC140" s="373"/>
      <c r="AD140" s="374"/>
      <c r="AE140" s="375"/>
    </row>
    <row r="141" spans="1:31" s="376" customFormat="1" x14ac:dyDescent="0.25">
      <c r="A141" s="2"/>
      <c r="B141" s="2"/>
      <c r="C141" s="2"/>
      <c r="D141" s="2"/>
      <c r="E141" s="2"/>
      <c r="F141" s="2"/>
      <c r="G141" s="2"/>
      <c r="H141" s="2"/>
      <c r="I141" s="2"/>
      <c r="J141" s="641"/>
      <c r="K141" s="641"/>
      <c r="L141" s="641"/>
      <c r="M141" s="641"/>
      <c r="N141" s="641"/>
      <c r="O141" s="641"/>
      <c r="P141" s="641"/>
      <c r="Q141" s="2"/>
      <c r="R141" s="373"/>
      <c r="S141" s="373"/>
      <c r="T141" s="373"/>
      <c r="U141" s="373"/>
      <c r="V141" s="373"/>
      <c r="W141" s="373"/>
      <c r="X141" s="374"/>
      <c r="Y141" s="373"/>
      <c r="Z141" s="374"/>
      <c r="AA141" s="373"/>
      <c r="AB141" s="374"/>
      <c r="AC141" s="373"/>
      <c r="AD141" s="374"/>
      <c r="AE141" s="375"/>
    </row>
    <row r="142" spans="1:31" s="376" customFormat="1" x14ac:dyDescent="0.25">
      <c r="A142" s="2"/>
      <c r="B142" s="2"/>
      <c r="C142" s="2"/>
      <c r="D142" s="2"/>
      <c r="E142" s="2"/>
      <c r="F142" s="2"/>
      <c r="G142" s="2"/>
      <c r="H142" s="2"/>
      <c r="I142" s="2"/>
      <c r="J142" s="641"/>
      <c r="K142" s="641"/>
      <c r="L142" s="641"/>
      <c r="M142" s="641"/>
      <c r="N142" s="641"/>
      <c r="O142" s="641"/>
      <c r="P142" s="641"/>
      <c r="Q142" s="2"/>
      <c r="R142" s="373"/>
      <c r="S142" s="373"/>
      <c r="T142" s="373"/>
      <c r="U142" s="373"/>
      <c r="V142" s="373"/>
      <c r="W142" s="373"/>
      <c r="X142" s="374"/>
      <c r="Y142" s="373"/>
      <c r="Z142" s="374"/>
      <c r="AA142" s="373"/>
      <c r="AB142" s="374"/>
      <c r="AC142" s="373"/>
      <c r="AD142" s="374"/>
      <c r="AE142" s="375"/>
    </row>
    <row r="143" spans="1:31" s="376" customFormat="1" x14ac:dyDescent="0.25">
      <c r="A143" s="2"/>
      <c r="B143" s="2"/>
      <c r="C143" s="2"/>
      <c r="D143" s="2"/>
      <c r="E143" s="2"/>
      <c r="F143" s="2"/>
      <c r="G143" s="2"/>
      <c r="H143" s="2"/>
      <c r="I143" s="2"/>
      <c r="J143" s="641"/>
      <c r="K143" s="641"/>
      <c r="L143" s="641"/>
      <c r="M143" s="641"/>
      <c r="N143" s="641"/>
      <c r="O143" s="641"/>
      <c r="P143" s="641"/>
      <c r="Q143" s="2"/>
      <c r="R143" s="373"/>
      <c r="S143" s="373"/>
      <c r="T143" s="373"/>
      <c r="U143" s="373"/>
      <c r="V143" s="373"/>
      <c r="W143" s="373"/>
      <c r="X143" s="374"/>
      <c r="Y143" s="373"/>
      <c r="Z143" s="374"/>
      <c r="AA143" s="373"/>
      <c r="AB143" s="374"/>
      <c r="AC143" s="373"/>
      <c r="AD143" s="374"/>
      <c r="AE143" s="375"/>
    </row>
    <row r="144" spans="1:31" s="376" customFormat="1" x14ac:dyDescent="0.25">
      <c r="A144" s="2"/>
      <c r="B144" s="2"/>
      <c r="C144" s="2"/>
      <c r="D144" s="2"/>
      <c r="E144" s="2"/>
      <c r="F144" s="2"/>
      <c r="G144" s="2"/>
      <c r="H144" s="2"/>
      <c r="I144" s="2"/>
      <c r="J144" s="641"/>
      <c r="K144" s="641"/>
      <c r="L144" s="641"/>
      <c r="M144" s="641"/>
      <c r="N144" s="641"/>
      <c r="O144" s="641"/>
      <c r="P144" s="641"/>
      <c r="Q144" s="2"/>
      <c r="R144" s="373"/>
      <c r="S144" s="373"/>
      <c r="T144" s="373"/>
      <c r="U144" s="373"/>
      <c r="V144" s="373"/>
      <c r="W144" s="373"/>
      <c r="X144" s="374"/>
      <c r="Y144" s="373"/>
      <c r="Z144" s="374"/>
      <c r="AA144" s="373"/>
      <c r="AB144" s="374"/>
      <c r="AC144" s="373"/>
      <c r="AD144" s="374"/>
      <c r="AE144" s="375"/>
    </row>
    <row r="145" spans="1:31" s="376" customFormat="1" x14ac:dyDescent="0.25">
      <c r="A145" s="2"/>
      <c r="B145" s="2"/>
      <c r="C145" s="2"/>
      <c r="D145" s="2"/>
      <c r="E145" s="2"/>
      <c r="F145" s="2"/>
      <c r="G145" s="2"/>
      <c r="H145" s="2"/>
      <c r="I145" s="2"/>
      <c r="J145" s="641"/>
      <c r="K145" s="641"/>
      <c r="L145" s="641"/>
      <c r="M145" s="641"/>
      <c r="N145" s="641"/>
      <c r="O145" s="641"/>
      <c r="P145" s="641"/>
      <c r="Q145" s="2"/>
      <c r="R145" s="373"/>
      <c r="S145" s="373"/>
      <c r="T145" s="373"/>
      <c r="U145" s="373"/>
      <c r="V145" s="373"/>
      <c r="W145" s="373"/>
      <c r="X145" s="374"/>
      <c r="Y145" s="373"/>
      <c r="Z145" s="374"/>
      <c r="AA145" s="373"/>
      <c r="AB145" s="374"/>
      <c r="AC145" s="373"/>
      <c r="AD145" s="374"/>
      <c r="AE145" s="375"/>
    </row>
    <row r="146" spans="1:31" s="376" customFormat="1" x14ac:dyDescent="0.25">
      <c r="A146" s="2"/>
      <c r="B146" s="2"/>
      <c r="C146" s="2"/>
      <c r="D146" s="2"/>
      <c r="E146" s="2"/>
      <c r="F146" s="2"/>
      <c r="G146" s="2"/>
      <c r="H146" s="2"/>
      <c r="I146" s="2"/>
      <c r="J146" s="641"/>
      <c r="K146" s="641"/>
      <c r="L146" s="641"/>
      <c r="M146" s="641"/>
      <c r="N146" s="641"/>
      <c r="O146" s="641"/>
      <c r="P146" s="641"/>
      <c r="Q146" s="2"/>
      <c r="R146" s="373"/>
      <c r="S146" s="373"/>
      <c r="T146" s="373"/>
      <c r="U146" s="373"/>
      <c r="V146" s="373"/>
      <c r="W146" s="373"/>
      <c r="X146" s="374"/>
      <c r="Y146" s="373"/>
      <c r="Z146" s="374"/>
      <c r="AA146" s="373"/>
      <c r="AB146" s="374"/>
      <c r="AC146" s="373"/>
      <c r="AD146" s="374"/>
      <c r="AE146" s="375"/>
    </row>
    <row r="147" spans="1:31" s="376" customFormat="1" x14ac:dyDescent="0.25">
      <c r="A147" s="2"/>
      <c r="B147" s="2"/>
      <c r="C147" s="2"/>
      <c r="D147" s="2"/>
      <c r="E147" s="2"/>
      <c r="F147" s="2"/>
      <c r="G147" s="2"/>
      <c r="H147" s="2"/>
      <c r="I147" s="2"/>
      <c r="J147" s="641"/>
      <c r="K147" s="641"/>
      <c r="L147" s="641"/>
      <c r="M147" s="641"/>
      <c r="N147" s="641"/>
      <c r="O147" s="641"/>
      <c r="P147" s="641"/>
      <c r="Q147" s="2"/>
      <c r="R147" s="373"/>
      <c r="S147" s="373"/>
      <c r="T147" s="373"/>
      <c r="U147" s="373"/>
      <c r="V147" s="373"/>
      <c r="W147" s="373"/>
      <c r="X147" s="374"/>
      <c r="Y147" s="373"/>
      <c r="Z147" s="374"/>
      <c r="AA147" s="373"/>
      <c r="AB147" s="374"/>
      <c r="AC147" s="373"/>
      <c r="AD147" s="374"/>
      <c r="AE147" s="375"/>
    </row>
    <row r="148" spans="1:31" s="376" customFormat="1" x14ac:dyDescent="0.25">
      <c r="A148" s="2"/>
      <c r="B148" s="2"/>
      <c r="C148" s="2"/>
      <c r="D148" s="2"/>
      <c r="E148" s="2"/>
      <c r="F148" s="2"/>
      <c r="G148" s="2"/>
      <c r="H148" s="2"/>
      <c r="I148" s="2"/>
      <c r="J148" s="641"/>
      <c r="K148" s="641"/>
      <c r="L148" s="641"/>
      <c r="M148" s="641"/>
      <c r="N148" s="641"/>
      <c r="O148" s="641"/>
      <c r="P148" s="641"/>
      <c r="Q148" s="2"/>
      <c r="R148" s="373"/>
      <c r="S148" s="373"/>
      <c r="T148" s="373"/>
      <c r="U148" s="373"/>
      <c r="V148" s="373"/>
      <c r="W148" s="373"/>
      <c r="X148" s="374"/>
      <c r="Y148" s="373"/>
      <c r="Z148" s="374"/>
      <c r="AA148" s="373"/>
      <c r="AB148" s="374"/>
      <c r="AC148" s="373"/>
      <c r="AD148" s="374"/>
      <c r="AE148" s="375"/>
    </row>
    <row r="149" spans="1:31" s="376" customFormat="1" x14ac:dyDescent="0.25">
      <c r="A149" s="2"/>
      <c r="B149" s="2"/>
      <c r="C149" s="2"/>
      <c r="D149" s="2"/>
      <c r="E149" s="2"/>
      <c r="F149" s="2"/>
      <c r="G149" s="2"/>
      <c r="H149" s="2"/>
      <c r="I149" s="2"/>
      <c r="J149" s="641"/>
      <c r="K149" s="641"/>
      <c r="L149" s="641"/>
      <c r="M149" s="641"/>
      <c r="N149" s="641"/>
      <c r="O149" s="641"/>
      <c r="P149" s="641"/>
      <c r="Q149" s="2"/>
      <c r="R149" s="373"/>
      <c r="S149" s="373"/>
      <c r="T149" s="373"/>
      <c r="U149" s="373"/>
      <c r="V149" s="373"/>
      <c r="W149" s="373"/>
      <c r="X149" s="374"/>
      <c r="Y149" s="373"/>
      <c r="Z149" s="374"/>
      <c r="AA149" s="373"/>
      <c r="AB149" s="374"/>
      <c r="AC149" s="373"/>
      <c r="AD149" s="374"/>
      <c r="AE149" s="375"/>
    </row>
    <row r="150" spans="1:31" s="376" customFormat="1" x14ac:dyDescent="0.25">
      <c r="A150" s="2"/>
      <c r="B150" s="2"/>
      <c r="C150" s="2"/>
      <c r="D150" s="2"/>
      <c r="E150" s="2"/>
      <c r="F150" s="2"/>
      <c r="G150" s="2"/>
      <c r="H150" s="2"/>
      <c r="I150" s="2"/>
      <c r="J150" s="641"/>
      <c r="K150" s="641"/>
      <c r="L150" s="641"/>
      <c r="M150" s="641"/>
      <c r="N150" s="641"/>
      <c r="O150" s="641"/>
      <c r="P150" s="641"/>
      <c r="Q150" s="2"/>
      <c r="R150" s="373"/>
      <c r="S150" s="373"/>
      <c r="T150" s="373"/>
      <c r="U150" s="373"/>
      <c r="V150" s="373"/>
      <c r="W150" s="373"/>
      <c r="X150" s="374"/>
      <c r="Y150" s="373"/>
      <c r="Z150" s="374"/>
      <c r="AA150" s="373"/>
      <c r="AB150" s="374"/>
      <c r="AC150" s="373"/>
      <c r="AD150" s="374"/>
      <c r="AE150" s="375"/>
    </row>
    <row r="151" spans="1:31" s="376" customFormat="1" x14ac:dyDescent="0.25">
      <c r="A151" s="2"/>
      <c r="B151" s="2"/>
      <c r="C151" s="2"/>
      <c r="D151" s="2"/>
      <c r="E151" s="2"/>
      <c r="F151" s="2"/>
      <c r="G151" s="2"/>
      <c r="H151" s="2"/>
      <c r="I151" s="2"/>
      <c r="J151" s="641"/>
      <c r="K151" s="641"/>
      <c r="L151" s="641"/>
      <c r="M151" s="641"/>
      <c r="N151" s="641"/>
      <c r="O151" s="641"/>
      <c r="P151" s="641"/>
      <c r="Q151" s="2"/>
      <c r="R151" s="373"/>
      <c r="S151" s="373"/>
      <c r="T151" s="373"/>
      <c r="U151" s="373"/>
      <c r="V151" s="373"/>
      <c r="W151" s="373"/>
      <c r="X151" s="374"/>
      <c r="Y151" s="373"/>
      <c r="Z151" s="374"/>
      <c r="AA151" s="373"/>
      <c r="AB151" s="374"/>
      <c r="AC151" s="373"/>
      <c r="AD151" s="374"/>
      <c r="AE151" s="375"/>
    </row>
    <row r="152" spans="1:31" s="376" customFormat="1" x14ac:dyDescent="0.25">
      <c r="A152" s="2"/>
      <c r="B152" s="2"/>
      <c r="C152" s="2"/>
      <c r="D152" s="2"/>
      <c r="E152" s="2"/>
      <c r="F152" s="2"/>
      <c r="G152" s="2"/>
      <c r="H152" s="2"/>
      <c r="I152" s="2"/>
      <c r="J152" s="641"/>
      <c r="K152" s="641"/>
      <c r="L152" s="641"/>
      <c r="M152" s="641"/>
      <c r="N152" s="641"/>
      <c r="O152" s="641"/>
      <c r="P152" s="641"/>
      <c r="Q152" s="2"/>
      <c r="R152" s="373"/>
      <c r="S152" s="373"/>
      <c r="T152" s="373"/>
      <c r="U152" s="373"/>
      <c r="V152" s="373"/>
      <c r="W152" s="373"/>
      <c r="X152" s="374"/>
      <c r="Y152" s="373"/>
      <c r="Z152" s="374"/>
      <c r="AA152" s="373"/>
      <c r="AB152" s="374"/>
      <c r="AC152" s="373"/>
      <c r="AD152" s="374"/>
      <c r="AE152" s="375"/>
    </row>
    <row r="153" spans="1:31" s="376" customFormat="1" x14ac:dyDescent="0.25">
      <c r="A153" s="2"/>
      <c r="B153" s="2"/>
      <c r="C153" s="2"/>
      <c r="D153" s="2"/>
      <c r="E153" s="2"/>
      <c r="F153" s="2"/>
      <c r="G153" s="2"/>
      <c r="H153" s="2"/>
      <c r="I153" s="2"/>
      <c r="J153" s="641"/>
      <c r="K153" s="641"/>
      <c r="L153" s="641"/>
      <c r="M153" s="641"/>
      <c r="N153" s="641"/>
      <c r="O153" s="641"/>
      <c r="P153" s="641"/>
      <c r="Q153" s="2"/>
      <c r="R153" s="373"/>
      <c r="S153" s="373"/>
      <c r="T153" s="373"/>
      <c r="U153" s="373"/>
      <c r="V153" s="373"/>
      <c r="W153" s="373"/>
      <c r="X153" s="374"/>
      <c r="Y153" s="373"/>
      <c r="Z153" s="374"/>
      <c r="AA153" s="373"/>
      <c r="AB153" s="374"/>
      <c r="AC153" s="373"/>
      <c r="AD153" s="374"/>
      <c r="AE153" s="375"/>
    </row>
    <row r="154" spans="1:31" s="376" customFormat="1" x14ac:dyDescent="0.25">
      <c r="A154" s="2"/>
      <c r="B154" s="2"/>
      <c r="C154" s="2"/>
      <c r="D154" s="2"/>
      <c r="E154" s="2"/>
      <c r="F154" s="2"/>
      <c r="G154" s="2"/>
      <c r="H154" s="2"/>
      <c r="I154" s="2"/>
      <c r="J154" s="641"/>
      <c r="K154" s="641"/>
      <c r="L154" s="641"/>
      <c r="M154" s="641"/>
      <c r="N154" s="641"/>
      <c r="O154" s="641"/>
      <c r="P154" s="641"/>
      <c r="Q154" s="2"/>
      <c r="R154" s="373"/>
      <c r="S154" s="373"/>
      <c r="T154" s="373"/>
      <c r="U154" s="373"/>
      <c r="V154" s="373"/>
      <c r="W154" s="373"/>
      <c r="X154" s="374"/>
      <c r="Y154" s="373"/>
      <c r="Z154" s="374"/>
      <c r="AA154" s="373"/>
      <c r="AB154" s="374"/>
      <c r="AC154" s="373"/>
      <c r="AD154" s="374"/>
      <c r="AE154" s="375"/>
    </row>
    <row r="155" spans="1:31" s="376" customFormat="1" x14ac:dyDescent="0.25">
      <c r="A155" s="2"/>
      <c r="B155" s="2"/>
      <c r="C155" s="2"/>
      <c r="D155" s="2"/>
      <c r="E155" s="2"/>
      <c r="F155" s="2"/>
      <c r="G155" s="2"/>
      <c r="H155" s="2"/>
      <c r="I155" s="2"/>
      <c r="J155" s="641"/>
      <c r="K155" s="641"/>
      <c r="L155" s="641"/>
      <c r="M155" s="641"/>
      <c r="N155" s="641"/>
      <c r="O155" s="641"/>
      <c r="P155" s="641"/>
      <c r="Q155" s="2"/>
      <c r="R155" s="373"/>
      <c r="S155" s="373"/>
      <c r="T155" s="373"/>
      <c r="U155" s="373"/>
      <c r="V155" s="373"/>
      <c r="W155" s="373"/>
      <c r="X155" s="374"/>
      <c r="Y155" s="373"/>
      <c r="Z155" s="374"/>
      <c r="AA155" s="373"/>
      <c r="AB155" s="374"/>
      <c r="AC155" s="373"/>
      <c r="AD155" s="374"/>
      <c r="AE155" s="375"/>
    </row>
    <row r="156" spans="1:31" s="376" customFormat="1" x14ac:dyDescent="0.25">
      <c r="A156" s="2"/>
      <c r="B156" s="2"/>
      <c r="C156" s="2"/>
      <c r="D156" s="2"/>
      <c r="E156" s="2"/>
      <c r="F156" s="2"/>
      <c r="G156" s="2"/>
      <c r="H156" s="2"/>
      <c r="I156" s="2"/>
      <c r="J156" s="641"/>
      <c r="K156" s="641"/>
      <c r="L156" s="641"/>
      <c r="M156" s="641"/>
      <c r="N156" s="641"/>
      <c r="O156" s="641"/>
      <c r="P156" s="641"/>
      <c r="Q156" s="2"/>
      <c r="R156" s="373"/>
      <c r="S156" s="373"/>
      <c r="T156" s="373"/>
      <c r="U156" s="373"/>
      <c r="V156" s="373"/>
      <c r="W156" s="373"/>
      <c r="X156" s="374"/>
      <c r="Y156" s="373"/>
      <c r="Z156" s="374"/>
      <c r="AA156" s="373"/>
      <c r="AB156" s="374"/>
      <c r="AC156" s="373"/>
      <c r="AD156" s="374"/>
      <c r="AE156" s="375"/>
    </row>
    <row r="157" spans="1:31" s="376" customFormat="1" x14ac:dyDescent="0.25">
      <c r="A157" s="2"/>
      <c r="B157" s="2"/>
      <c r="C157" s="2"/>
      <c r="D157" s="2"/>
      <c r="E157" s="2"/>
      <c r="F157" s="2"/>
      <c r="G157" s="2"/>
      <c r="H157" s="2"/>
      <c r="I157" s="2"/>
      <c r="J157" s="641"/>
      <c r="K157" s="641"/>
      <c r="L157" s="641"/>
      <c r="M157" s="641"/>
      <c r="N157" s="641"/>
      <c r="O157" s="641"/>
      <c r="P157" s="641"/>
      <c r="Q157" s="2"/>
      <c r="R157" s="373"/>
      <c r="S157" s="373"/>
      <c r="T157" s="373"/>
      <c r="U157" s="373"/>
      <c r="V157" s="373"/>
      <c r="W157" s="373"/>
      <c r="X157" s="374"/>
      <c r="Y157" s="373"/>
      <c r="Z157" s="374"/>
      <c r="AA157" s="373"/>
      <c r="AB157" s="374"/>
      <c r="AC157" s="373"/>
      <c r="AD157" s="374"/>
      <c r="AE157" s="375"/>
    </row>
    <row r="158" spans="1:31" s="376" customFormat="1" x14ac:dyDescent="0.25">
      <c r="A158" s="2"/>
      <c r="B158" s="2"/>
      <c r="C158" s="2"/>
      <c r="D158" s="2"/>
      <c r="E158" s="2"/>
      <c r="F158" s="2"/>
      <c r="G158" s="2"/>
      <c r="H158" s="2"/>
      <c r="I158" s="2"/>
      <c r="J158" s="641"/>
      <c r="K158" s="641"/>
      <c r="L158" s="641"/>
      <c r="M158" s="641"/>
      <c r="N158" s="641"/>
      <c r="O158" s="641"/>
      <c r="P158" s="641"/>
      <c r="Q158" s="2"/>
      <c r="R158" s="373"/>
      <c r="S158" s="373"/>
      <c r="T158" s="373"/>
      <c r="U158" s="373"/>
      <c r="V158" s="373"/>
      <c r="W158" s="373"/>
      <c r="X158" s="374"/>
      <c r="Y158" s="373"/>
      <c r="Z158" s="374"/>
      <c r="AA158" s="373"/>
      <c r="AB158" s="374"/>
      <c r="AC158" s="373"/>
      <c r="AD158" s="374"/>
      <c r="AE158" s="375"/>
    </row>
    <row r="159" spans="1:31" s="376" customFormat="1" x14ac:dyDescent="0.25">
      <c r="A159" s="2"/>
      <c r="B159" s="2"/>
      <c r="C159" s="2"/>
      <c r="D159" s="2"/>
      <c r="E159" s="2"/>
      <c r="F159" s="2"/>
      <c r="G159" s="2"/>
      <c r="H159" s="2"/>
      <c r="I159" s="2"/>
      <c r="J159" s="641"/>
      <c r="K159" s="641"/>
      <c r="L159" s="641"/>
      <c r="M159" s="641"/>
      <c r="N159" s="641"/>
      <c r="O159" s="641"/>
      <c r="P159" s="641"/>
      <c r="Q159" s="2"/>
      <c r="R159" s="373"/>
      <c r="S159" s="373"/>
      <c r="T159" s="373"/>
      <c r="U159" s="373"/>
      <c r="V159" s="373"/>
      <c r="W159" s="373"/>
      <c r="X159" s="374"/>
      <c r="Y159" s="373"/>
      <c r="Z159" s="374"/>
      <c r="AA159" s="373"/>
      <c r="AB159" s="374"/>
      <c r="AC159" s="373"/>
      <c r="AD159" s="374"/>
      <c r="AE159" s="375"/>
    </row>
    <row r="160" spans="1:31" s="376" customFormat="1" x14ac:dyDescent="0.25">
      <c r="A160" s="2"/>
      <c r="B160" s="2"/>
      <c r="C160" s="2"/>
      <c r="D160" s="2"/>
      <c r="E160" s="2"/>
      <c r="F160" s="2"/>
      <c r="G160" s="2"/>
      <c r="H160" s="2"/>
      <c r="I160" s="2"/>
      <c r="J160" s="641"/>
      <c r="K160" s="641"/>
      <c r="L160" s="641"/>
      <c r="M160" s="641"/>
      <c r="N160" s="641"/>
      <c r="O160" s="641"/>
      <c r="P160" s="641"/>
      <c r="Q160" s="2"/>
      <c r="R160" s="373"/>
      <c r="S160" s="373"/>
      <c r="T160" s="373"/>
      <c r="U160" s="373"/>
      <c r="V160" s="373"/>
      <c r="W160" s="373"/>
      <c r="X160" s="374"/>
      <c r="Y160" s="373"/>
      <c r="Z160" s="374"/>
      <c r="AA160" s="373"/>
      <c r="AB160" s="374"/>
      <c r="AC160" s="373"/>
      <c r="AD160" s="374"/>
      <c r="AE160" s="375"/>
    </row>
    <row r="161" spans="1:31" s="376" customFormat="1" x14ac:dyDescent="0.25">
      <c r="A161" s="2"/>
      <c r="B161" s="2"/>
      <c r="C161" s="2"/>
      <c r="D161" s="2"/>
      <c r="E161" s="2"/>
      <c r="F161" s="2"/>
      <c r="G161" s="2"/>
      <c r="H161" s="2"/>
      <c r="I161" s="2"/>
      <c r="J161" s="641"/>
      <c r="K161" s="641"/>
      <c r="L161" s="641"/>
      <c r="M161" s="641"/>
      <c r="N161" s="641"/>
      <c r="O161" s="641"/>
      <c r="P161" s="641"/>
      <c r="Q161" s="2"/>
      <c r="R161" s="373"/>
      <c r="S161" s="373"/>
      <c r="T161" s="373"/>
      <c r="U161" s="373"/>
      <c r="V161" s="373"/>
      <c r="W161" s="373"/>
      <c r="X161" s="374"/>
      <c r="Y161" s="373"/>
      <c r="Z161" s="374"/>
      <c r="AA161" s="373"/>
      <c r="AB161" s="374"/>
      <c r="AC161" s="373"/>
      <c r="AD161" s="374"/>
      <c r="AE161" s="375"/>
    </row>
    <row r="162" spans="1:31" s="376" customFormat="1" x14ac:dyDescent="0.25">
      <c r="A162" s="2"/>
      <c r="B162" s="2"/>
      <c r="C162" s="2"/>
      <c r="D162" s="2"/>
      <c r="E162" s="2"/>
      <c r="F162" s="2"/>
      <c r="G162" s="2"/>
      <c r="H162" s="2"/>
      <c r="I162" s="2"/>
      <c r="J162" s="641"/>
      <c r="K162" s="641"/>
      <c r="L162" s="641"/>
      <c r="M162" s="641"/>
      <c r="N162" s="641"/>
      <c r="O162" s="641"/>
      <c r="P162" s="641"/>
      <c r="Q162" s="2"/>
      <c r="R162" s="373"/>
      <c r="S162" s="373"/>
      <c r="T162" s="373"/>
      <c r="U162" s="373"/>
      <c r="V162" s="373"/>
      <c r="W162" s="373"/>
      <c r="X162" s="374"/>
      <c r="Y162" s="373"/>
      <c r="Z162" s="374"/>
      <c r="AA162" s="373"/>
      <c r="AB162" s="374"/>
      <c r="AC162" s="373"/>
      <c r="AD162" s="374"/>
      <c r="AE162" s="375"/>
    </row>
    <row r="163" spans="1:31" s="376" customFormat="1" x14ac:dyDescent="0.25">
      <c r="A163" s="2"/>
      <c r="B163" s="2"/>
      <c r="C163" s="2"/>
      <c r="D163" s="2"/>
      <c r="E163" s="2"/>
      <c r="F163" s="2"/>
      <c r="G163" s="2"/>
      <c r="H163" s="2"/>
      <c r="I163" s="2"/>
      <c r="J163" s="641"/>
      <c r="K163" s="641"/>
      <c r="L163" s="641"/>
      <c r="M163" s="641"/>
      <c r="N163" s="641"/>
      <c r="O163" s="641"/>
      <c r="P163" s="641"/>
      <c r="Q163" s="2"/>
      <c r="R163" s="373"/>
      <c r="S163" s="373"/>
      <c r="T163" s="373"/>
      <c r="U163" s="373"/>
      <c r="V163" s="373"/>
      <c r="W163" s="373"/>
      <c r="X163" s="374"/>
      <c r="Y163" s="373"/>
      <c r="Z163" s="374"/>
      <c r="AA163" s="373"/>
      <c r="AB163" s="374"/>
      <c r="AC163" s="373"/>
      <c r="AD163" s="374"/>
      <c r="AE163" s="375"/>
    </row>
    <row r="164" spans="1:31" s="376" customFormat="1" x14ac:dyDescent="0.25">
      <c r="A164" s="2"/>
      <c r="B164" s="2"/>
      <c r="C164" s="2"/>
      <c r="D164" s="2"/>
      <c r="E164" s="2"/>
      <c r="F164" s="2"/>
      <c r="G164" s="2"/>
      <c r="H164" s="2"/>
      <c r="I164" s="2"/>
      <c r="J164" s="641"/>
      <c r="K164" s="641"/>
      <c r="L164" s="641"/>
      <c r="M164" s="641"/>
      <c r="N164" s="641"/>
      <c r="O164" s="641"/>
      <c r="P164" s="641"/>
      <c r="Q164" s="2"/>
      <c r="R164" s="373"/>
      <c r="S164" s="373"/>
      <c r="T164" s="373"/>
      <c r="U164" s="373"/>
      <c r="V164" s="373"/>
      <c r="W164" s="373"/>
      <c r="X164" s="374"/>
      <c r="Y164" s="373"/>
      <c r="Z164" s="374"/>
      <c r="AA164" s="373"/>
      <c r="AB164" s="374"/>
      <c r="AC164" s="373"/>
      <c r="AD164" s="374"/>
      <c r="AE164" s="375"/>
    </row>
    <row r="165" spans="1:31" s="376" customFormat="1" x14ac:dyDescent="0.25">
      <c r="A165" s="2"/>
      <c r="B165" s="2"/>
      <c r="C165" s="2"/>
      <c r="D165" s="2"/>
      <c r="E165" s="2"/>
      <c r="F165" s="2"/>
      <c r="G165" s="2"/>
      <c r="H165" s="2"/>
      <c r="I165" s="2"/>
      <c r="J165" s="641"/>
      <c r="K165" s="641"/>
      <c r="L165" s="641"/>
      <c r="M165" s="641"/>
      <c r="N165" s="641"/>
      <c r="O165" s="641"/>
      <c r="P165" s="641"/>
      <c r="Q165" s="2"/>
      <c r="R165" s="373"/>
      <c r="S165" s="373"/>
      <c r="T165" s="373"/>
      <c r="U165" s="373"/>
      <c r="V165" s="373"/>
      <c r="W165" s="373"/>
      <c r="X165" s="374"/>
      <c r="Y165" s="373"/>
      <c r="Z165" s="374"/>
      <c r="AA165" s="373"/>
      <c r="AB165" s="374"/>
      <c r="AC165" s="373"/>
      <c r="AD165" s="374"/>
      <c r="AE165" s="375"/>
    </row>
    <row r="166" spans="1:31" s="376" customFormat="1" x14ac:dyDescent="0.25">
      <c r="A166" s="2"/>
      <c r="B166" s="2"/>
      <c r="C166" s="2"/>
      <c r="D166" s="2"/>
      <c r="E166" s="2"/>
      <c r="F166" s="2"/>
      <c r="G166" s="2"/>
      <c r="H166" s="2"/>
      <c r="I166" s="2"/>
      <c r="J166" s="641"/>
      <c r="K166" s="641"/>
      <c r="L166" s="641"/>
      <c r="M166" s="641"/>
      <c r="N166" s="641"/>
      <c r="O166" s="641"/>
      <c r="P166" s="641"/>
      <c r="Q166" s="2"/>
      <c r="R166" s="373"/>
      <c r="S166" s="373"/>
      <c r="T166" s="373"/>
      <c r="U166" s="373"/>
      <c r="V166" s="373"/>
      <c r="W166" s="373"/>
      <c r="X166" s="374"/>
      <c r="Y166" s="373"/>
      <c r="Z166" s="374"/>
      <c r="AA166" s="373"/>
      <c r="AB166" s="374"/>
      <c r="AC166" s="373"/>
      <c r="AD166" s="374"/>
      <c r="AE166" s="375"/>
    </row>
    <row r="167" spans="1:31" s="376" customFormat="1" x14ac:dyDescent="0.25">
      <c r="A167" s="2"/>
      <c r="B167" s="2"/>
      <c r="C167" s="2"/>
      <c r="D167" s="2"/>
      <c r="E167" s="2"/>
      <c r="F167" s="2"/>
      <c r="G167" s="2"/>
      <c r="H167" s="2"/>
      <c r="I167" s="2"/>
      <c r="J167" s="641"/>
      <c r="K167" s="641"/>
      <c r="L167" s="641"/>
      <c r="M167" s="641"/>
      <c r="N167" s="641"/>
      <c r="O167" s="641"/>
      <c r="P167" s="641"/>
      <c r="Q167" s="2"/>
      <c r="R167" s="373"/>
      <c r="S167" s="373"/>
      <c r="T167" s="373"/>
      <c r="U167" s="373"/>
      <c r="V167" s="373"/>
      <c r="W167" s="373"/>
      <c r="X167" s="374"/>
      <c r="Y167" s="373"/>
      <c r="Z167" s="374"/>
      <c r="AA167" s="373"/>
      <c r="AB167" s="374"/>
      <c r="AC167" s="373"/>
      <c r="AD167" s="374"/>
      <c r="AE167" s="375"/>
    </row>
    <row r="168" spans="1:31" s="376" customFormat="1" x14ac:dyDescent="0.25">
      <c r="A168" s="2"/>
      <c r="B168" s="2"/>
      <c r="C168" s="2"/>
      <c r="D168" s="2"/>
      <c r="E168" s="2"/>
      <c r="F168" s="2"/>
      <c r="G168" s="2"/>
      <c r="H168" s="2"/>
      <c r="I168" s="2"/>
      <c r="J168" s="641"/>
      <c r="K168" s="641"/>
      <c r="L168" s="641"/>
      <c r="M168" s="641"/>
      <c r="N168" s="641"/>
      <c r="O168" s="641"/>
      <c r="P168" s="641"/>
      <c r="Q168" s="2"/>
      <c r="R168" s="373"/>
      <c r="S168" s="373"/>
      <c r="T168" s="373"/>
      <c r="U168" s="373"/>
      <c r="V168" s="373"/>
      <c r="W168" s="373"/>
      <c r="X168" s="374"/>
      <c r="Y168" s="373"/>
      <c r="Z168" s="374"/>
      <c r="AA168" s="373"/>
      <c r="AB168" s="374"/>
      <c r="AC168" s="373"/>
      <c r="AD168" s="374"/>
      <c r="AE168" s="375"/>
    </row>
    <row r="169" spans="1:31" s="376" customFormat="1" x14ac:dyDescent="0.25">
      <c r="A169" s="2"/>
      <c r="B169" s="2"/>
      <c r="C169" s="2"/>
      <c r="D169" s="2"/>
      <c r="E169" s="2"/>
      <c r="F169" s="2"/>
      <c r="G169" s="2"/>
      <c r="H169" s="2"/>
      <c r="I169" s="2"/>
      <c r="J169" s="641"/>
      <c r="K169" s="641"/>
      <c r="L169" s="641"/>
      <c r="M169" s="641"/>
      <c r="N169" s="641"/>
      <c r="O169" s="641"/>
      <c r="P169" s="641"/>
      <c r="Q169" s="2"/>
      <c r="R169" s="373"/>
      <c r="S169" s="373"/>
      <c r="T169" s="373"/>
      <c r="U169" s="373"/>
      <c r="V169" s="373"/>
      <c r="W169" s="373"/>
      <c r="X169" s="374"/>
      <c r="Y169" s="373"/>
      <c r="Z169" s="374"/>
      <c r="AA169" s="373"/>
      <c r="AB169" s="374"/>
      <c r="AC169" s="373"/>
      <c r="AD169" s="374"/>
      <c r="AE169" s="375"/>
    </row>
    <row r="170" spans="1:31" s="376" customFormat="1" x14ac:dyDescent="0.25">
      <c r="A170" s="2"/>
      <c r="B170" s="2"/>
      <c r="C170" s="2"/>
      <c r="D170" s="2"/>
      <c r="E170" s="2"/>
      <c r="F170" s="2"/>
      <c r="G170" s="2"/>
      <c r="H170" s="2"/>
      <c r="I170" s="2"/>
      <c r="J170" s="641"/>
      <c r="K170" s="641"/>
      <c r="L170" s="641"/>
      <c r="M170" s="641"/>
      <c r="N170" s="641"/>
      <c r="O170" s="641"/>
      <c r="P170" s="641"/>
      <c r="Q170" s="2"/>
      <c r="R170" s="373"/>
      <c r="S170" s="373"/>
      <c r="T170" s="373"/>
      <c r="U170" s="373"/>
      <c r="V170" s="373"/>
      <c r="W170" s="373"/>
      <c r="X170" s="374"/>
      <c r="Y170" s="373"/>
      <c r="Z170" s="374"/>
      <c r="AA170" s="373"/>
      <c r="AB170" s="374"/>
      <c r="AC170" s="373"/>
      <c r="AD170" s="374"/>
      <c r="AE170" s="375"/>
    </row>
    <row r="171" spans="1:31" s="376" customFormat="1" x14ac:dyDescent="0.25">
      <c r="A171" s="2"/>
      <c r="B171" s="2"/>
      <c r="C171" s="2"/>
      <c r="D171" s="2"/>
      <c r="E171" s="2"/>
      <c r="F171" s="2"/>
      <c r="G171" s="2"/>
      <c r="H171" s="2"/>
      <c r="I171" s="2"/>
      <c r="J171" s="641"/>
      <c r="K171" s="641"/>
      <c r="L171" s="641"/>
      <c r="M171" s="641"/>
      <c r="N171" s="641"/>
      <c r="O171" s="641"/>
      <c r="P171" s="641"/>
      <c r="Q171" s="2"/>
      <c r="R171" s="373"/>
      <c r="S171" s="373"/>
      <c r="T171" s="373"/>
      <c r="U171" s="373"/>
      <c r="V171" s="373"/>
      <c r="W171" s="373"/>
      <c r="X171" s="374"/>
      <c r="Y171" s="373"/>
      <c r="Z171" s="374"/>
      <c r="AA171" s="373"/>
      <c r="AB171" s="374"/>
      <c r="AC171" s="373"/>
      <c r="AD171" s="374"/>
      <c r="AE171" s="375"/>
    </row>
    <row r="172" spans="1:31" s="376" customFormat="1" x14ac:dyDescent="0.25">
      <c r="A172" s="2"/>
      <c r="B172" s="2"/>
      <c r="C172" s="2"/>
      <c r="D172" s="2"/>
      <c r="E172" s="2"/>
      <c r="F172" s="2"/>
      <c r="G172" s="2"/>
      <c r="H172" s="2"/>
      <c r="I172" s="2"/>
      <c r="J172" s="641"/>
      <c r="K172" s="641"/>
      <c r="L172" s="641"/>
      <c r="M172" s="641"/>
      <c r="N172" s="641"/>
      <c r="O172" s="641"/>
      <c r="P172" s="641"/>
      <c r="Q172" s="2"/>
      <c r="R172" s="373"/>
      <c r="S172" s="373"/>
      <c r="T172" s="373"/>
      <c r="U172" s="373"/>
      <c r="V172" s="373"/>
      <c r="W172" s="373"/>
      <c r="X172" s="374"/>
      <c r="Y172" s="373"/>
      <c r="Z172" s="374"/>
      <c r="AA172" s="373"/>
      <c r="AB172" s="374"/>
      <c r="AC172" s="373"/>
      <c r="AD172" s="374"/>
      <c r="AE172" s="375"/>
    </row>
    <row r="173" spans="1:31" s="376" customFormat="1" x14ac:dyDescent="0.25">
      <c r="A173" s="2"/>
      <c r="B173" s="2"/>
      <c r="C173" s="2"/>
      <c r="D173" s="2"/>
      <c r="E173" s="2"/>
      <c r="F173" s="2"/>
      <c r="G173" s="2"/>
      <c r="H173" s="2"/>
      <c r="I173" s="2"/>
      <c r="J173" s="641"/>
      <c r="K173" s="641"/>
      <c r="L173" s="641"/>
      <c r="M173" s="641"/>
      <c r="N173" s="641"/>
      <c r="O173" s="641"/>
      <c r="P173" s="641"/>
      <c r="Q173" s="2"/>
      <c r="R173" s="373"/>
      <c r="S173" s="373"/>
      <c r="T173" s="373"/>
      <c r="U173" s="373"/>
      <c r="V173" s="373"/>
      <c r="W173" s="373"/>
      <c r="X173" s="374"/>
      <c r="Y173" s="373"/>
      <c r="Z173" s="374"/>
      <c r="AA173" s="373"/>
      <c r="AB173" s="374"/>
      <c r="AC173" s="373"/>
      <c r="AD173" s="374"/>
      <c r="AE173" s="375"/>
    </row>
    <row r="174" spans="1:31" s="376" customFormat="1" x14ac:dyDescent="0.25">
      <c r="A174" s="2"/>
      <c r="B174" s="2"/>
      <c r="C174" s="2"/>
      <c r="D174" s="2"/>
      <c r="E174" s="2"/>
      <c r="F174" s="2"/>
      <c r="G174" s="2"/>
      <c r="H174" s="2"/>
      <c r="I174" s="2"/>
      <c r="J174" s="641"/>
      <c r="K174" s="641"/>
      <c r="L174" s="641"/>
      <c r="M174" s="641"/>
      <c r="N174" s="641"/>
      <c r="O174" s="641"/>
      <c r="P174" s="641"/>
      <c r="Q174" s="2"/>
      <c r="R174" s="373"/>
      <c r="S174" s="373"/>
      <c r="T174" s="373"/>
      <c r="U174" s="373"/>
      <c r="V174" s="373"/>
      <c r="W174" s="373"/>
      <c r="X174" s="374"/>
      <c r="Y174" s="373"/>
      <c r="Z174" s="374"/>
      <c r="AA174" s="373"/>
      <c r="AB174" s="374"/>
      <c r="AC174" s="373"/>
      <c r="AD174" s="374"/>
      <c r="AE174" s="375"/>
    </row>
    <row r="175" spans="1:31" s="376" customFormat="1" x14ac:dyDescent="0.25">
      <c r="A175" s="2"/>
      <c r="B175" s="2"/>
      <c r="C175" s="2"/>
      <c r="D175" s="2"/>
      <c r="E175" s="2"/>
      <c r="F175" s="2"/>
      <c r="G175" s="2"/>
      <c r="H175" s="2"/>
      <c r="I175" s="2"/>
      <c r="J175" s="641"/>
      <c r="K175" s="641"/>
      <c r="L175" s="641"/>
      <c r="M175" s="641"/>
      <c r="N175" s="641"/>
      <c r="O175" s="641"/>
      <c r="P175" s="641"/>
      <c r="Q175" s="2"/>
      <c r="R175" s="373"/>
      <c r="S175" s="373"/>
      <c r="T175" s="373"/>
      <c r="U175" s="373"/>
      <c r="V175" s="373"/>
      <c r="W175" s="373"/>
      <c r="X175" s="374"/>
      <c r="Y175" s="373"/>
      <c r="Z175" s="374"/>
      <c r="AA175" s="373"/>
      <c r="AB175" s="374"/>
      <c r="AC175" s="373"/>
      <c r="AD175" s="374"/>
      <c r="AE175" s="375"/>
    </row>
    <row r="176" spans="1:31" s="376" customFormat="1" x14ac:dyDescent="0.25">
      <c r="A176" s="2"/>
      <c r="B176" s="2"/>
      <c r="C176" s="2"/>
      <c r="D176" s="2"/>
      <c r="E176" s="2"/>
      <c r="F176" s="2"/>
      <c r="G176" s="2"/>
      <c r="H176" s="2"/>
      <c r="I176" s="2"/>
      <c r="J176" s="641"/>
      <c r="K176" s="641"/>
      <c r="L176" s="641"/>
      <c r="M176" s="641"/>
      <c r="N176" s="641"/>
      <c r="O176" s="641"/>
      <c r="P176" s="641"/>
      <c r="Q176" s="2"/>
      <c r="R176" s="373"/>
      <c r="S176" s="373"/>
      <c r="T176" s="373"/>
      <c r="U176" s="373"/>
      <c r="V176" s="373"/>
      <c r="W176" s="373"/>
      <c r="X176" s="374"/>
      <c r="Y176" s="373"/>
      <c r="Z176" s="374"/>
      <c r="AA176" s="373"/>
      <c r="AB176" s="374"/>
      <c r="AC176" s="373"/>
      <c r="AD176" s="374"/>
      <c r="AE176" s="375"/>
    </row>
    <row r="177" spans="1:31" s="376" customFormat="1" x14ac:dyDescent="0.25">
      <c r="A177" s="2"/>
      <c r="B177" s="2"/>
      <c r="C177" s="2"/>
      <c r="D177" s="2"/>
      <c r="E177" s="2"/>
      <c r="F177" s="2"/>
      <c r="G177" s="2"/>
      <c r="H177" s="2"/>
      <c r="I177" s="2"/>
      <c r="J177" s="641"/>
      <c r="K177" s="641"/>
      <c r="L177" s="641"/>
      <c r="M177" s="641"/>
      <c r="N177" s="641"/>
      <c r="O177" s="641"/>
      <c r="P177" s="641"/>
      <c r="Q177" s="2"/>
      <c r="R177" s="373"/>
      <c r="S177" s="373"/>
      <c r="T177" s="373"/>
      <c r="U177" s="373"/>
      <c r="V177" s="373"/>
      <c r="W177" s="373"/>
      <c r="X177" s="374"/>
      <c r="Y177" s="373"/>
      <c r="Z177" s="374"/>
      <c r="AA177" s="373"/>
      <c r="AB177" s="374"/>
      <c r="AC177" s="373"/>
      <c r="AD177" s="374"/>
      <c r="AE177" s="375"/>
    </row>
    <row r="178" spans="1:31" s="376" customFormat="1" x14ac:dyDescent="0.25">
      <c r="A178" s="2"/>
      <c r="B178" s="2"/>
      <c r="C178" s="2"/>
      <c r="D178" s="2"/>
      <c r="E178" s="2"/>
      <c r="F178" s="2"/>
      <c r="G178" s="2"/>
      <c r="H178" s="2"/>
      <c r="I178" s="2"/>
      <c r="J178" s="641"/>
      <c r="K178" s="641"/>
      <c r="L178" s="641"/>
      <c r="M178" s="641"/>
      <c r="N178" s="641"/>
      <c r="O178" s="641"/>
      <c r="P178" s="641"/>
      <c r="Q178" s="2"/>
      <c r="R178" s="373"/>
      <c r="S178" s="373"/>
      <c r="T178" s="373"/>
      <c r="U178" s="373"/>
      <c r="V178" s="373"/>
      <c r="W178" s="373"/>
      <c r="X178" s="374"/>
      <c r="Y178" s="373"/>
      <c r="Z178" s="374"/>
      <c r="AA178" s="373"/>
      <c r="AB178" s="374"/>
      <c r="AC178" s="373"/>
      <c r="AD178" s="374"/>
      <c r="AE178" s="375"/>
    </row>
    <row r="179" spans="1:31" s="376" customFormat="1" x14ac:dyDescent="0.25">
      <c r="A179" s="2"/>
      <c r="B179" s="2"/>
      <c r="C179" s="2"/>
      <c r="D179" s="2"/>
      <c r="E179" s="2"/>
      <c r="F179" s="2"/>
      <c r="G179" s="2"/>
      <c r="H179" s="2"/>
      <c r="I179" s="2"/>
      <c r="J179" s="641"/>
      <c r="K179" s="641"/>
      <c r="L179" s="641"/>
      <c r="M179" s="641"/>
      <c r="N179" s="641"/>
      <c r="O179" s="641"/>
      <c r="P179" s="641"/>
      <c r="Q179" s="2"/>
      <c r="R179" s="373"/>
      <c r="S179" s="373"/>
      <c r="T179" s="373"/>
      <c r="U179" s="373"/>
      <c r="V179" s="373"/>
      <c r="W179" s="373"/>
      <c r="X179" s="374"/>
      <c r="Y179" s="373"/>
      <c r="Z179" s="374"/>
      <c r="AA179" s="373"/>
      <c r="AB179" s="374"/>
      <c r="AC179" s="373"/>
      <c r="AD179" s="374"/>
      <c r="AE179" s="375"/>
    </row>
    <row r="180" spans="1:31" s="376" customFormat="1" x14ac:dyDescent="0.25">
      <c r="A180" s="2"/>
      <c r="B180" s="2"/>
      <c r="C180" s="2"/>
      <c r="D180" s="2"/>
      <c r="E180" s="2"/>
      <c r="F180" s="2"/>
      <c r="G180" s="2"/>
      <c r="H180" s="2"/>
      <c r="I180" s="2"/>
      <c r="J180" s="641"/>
      <c r="K180" s="641"/>
      <c r="L180" s="641"/>
      <c r="M180" s="641"/>
      <c r="N180" s="641"/>
      <c r="O180" s="641"/>
      <c r="P180" s="641"/>
      <c r="Q180" s="2"/>
      <c r="R180" s="373"/>
      <c r="S180" s="373"/>
      <c r="T180" s="373"/>
      <c r="U180" s="373"/>
      <c r="V180" s="373"/>
      <c r="W180" s="373"/>
      <c r="X180" s="374"/>
      <c r="Y180" s="373"/>
      <c r="Z180" s="374"/>
      <c r="AA180" s="373"/>
      <c r="AB180" s="374"/>
      <c r="AC180" s="373"/>
      <c r="AD180" s="374"/>
      <c r="AE180" s="375"/>
    </row>
    <row r="181" spans="1:31" s="376" customFormat="1" x14ac:dyDescent="0.25">
      <c r="A181" s="2"/>
      <c r="B181" s="2"/>
      <c r="C181" s="2"/>
      <c r="D181" s="2"/>
      <c r="E181" s="2"/>
      <c r="F181" s="2"/>
      <c r="G181" s="2"/>
      <c r="H181" s="2"/>
      <c r="I181" s="2"/>
      <c r="J181" s="641"/>
      <c r="K181" s="641"/>
      <c r="L181" s="641"/>
      <c r="M181" s="641"/>
      <c r="N181" s="641"/>
      <c r="O181" s="641"/>
      <c r="P181" s="641"/>
      <c r="Q181" s="2"/>
      <c r="R181" s="373"/>
      <c r="S181" s="373"/>
      <c r="T181" s="373"/>
      <c r="U181" s="373"/>
      <c r="V181" s="373"/>
      <c r="W181" s="373"/>
      <c r="X181" s="374"/>
      <c r="Y181" s="373"/>
      <c r="Z181" s="374"/>
      <c r="AA181" s="373"/>
      <c r="AB181" s="374"/>
      <c r="AC181" s="373"/>
      <c r="AD181" s="374"/>
      <c r="AE181" s="375"/>
    </row>
    <row r="182" spans="1:31" s="376" customFormat="1" x14ac:dyDescent="0.25">
      <c r="A182" s="2"/>
      <c r="B182" s="2"/>
      <c r="C182" s="2"/>
      <c r="D182" s="2"/>
      <c r="E182" s="2"/>
      <c r="F182" s="2"/>
      <c r="G182" s="2"/>
      <c r="H182" s="2"/>
      <c r="I182" s="2"/>
      <c r="J182" s="641"/>
      <c r="K182" s="641"/>
      <c r="L182" s="641"/>
      <c r="M182" s="641"/>
      <c r="N182" s="641"/>
      <c r="O182" s="641"/>
      <c r="P182" s="641"/>
      <c r="Q182" s="2"/>
      <c r="R182" s="373"/>
      <c r="S182" s="373"/>
      <c r="T182" s="373"/>
      <c r="U182" s="373"/>
      <c r="V182" s="373"/>
      <c r="W182" s="373"/>
      <c r="X182" s="374"/>
      <c r="Y182" s="373"/>
      <c r="Z182" s="374"/>
      <c r="AA182" s="373"/>
      <c r="AB182" s="374"/>
      <c r="AC182" s="373"/>
      <c r="AD182" s="374"/>
      <c r="AE182" s="375"/>
    </row>
    <row r="183" spans="1:31" s="376" customFormat="1" x14ac:dyDescent="0.25">
      <c r="A183" s="2"/>
      <c r="B183" s="2"/>
      <c r="C183" s="2"/>
      <c r="D183" s="2"/>
      <c r="E183" s="2"/>
      <c r="F183" s="2"/>
      <c r="G183" s="2"/>
      <c r="H183" s="2"/>
      <c r="I183" s="2"/>
      <c r="J183" s="641"/>
      <c r="K183" s="641"/>
      <c r="L183" s="641"/>
      <c r="M183" s="641"/>
      <c r="N183" s="641"/>
      <c r="O183" s="641"/>
      <c r="P183" s="641"/>
      <c r="Q183" s="2"/>
      <c r="R183" s="373"/>
      <c r="S183" s="373"/>
      <c r="T183" s="373"/>
      <c r="U183" s="373"/>
      <c r="V183" s="373"/>
      <c r="W183" s="373"/>
      <c r="X183" s="374"/>
      <c r="Y183" s="373"/>
      <c r="Z183" s="374"/>
      <c r="AA183" s="373"/>
      <c r="AB183" s="374"/>
      <c r="AC183" s="373"/>
      <c r="AD183" s="374"/>
      <c r="AE183" s="375"/>
    </row>
    <row r="184" spans="1:31" s="376" customFormat="1" x14ac:dyDescent="0.25">
      <c r="A184" s="2"/>
      <c r="B184" s="2"/>
      <c r="C184" s="2"/>
      <c r="D184" s="2"/>
      <c r="E184" s="2"/>
      <c r="F184" s="2"/>
      <c r="G184" s="2"/>
      <c r="H184" s="2"/>
      <c r="I184" s="2"/>
      <c r="J184" s="641"/>
      <c r="K184" s="641"/>
      <c r="L184" s="641"/>
      <c r="M184" s="641"/>
      <c r="N184" s="641"/>
      <c r="O184" s="641"/>
      <c r="P184" s="641"/>
      <c r="Q184" s="2"/>
      <c r="R184" s="373"/>
      <c r="S184" s="373"/>
      <c r="T184" s="373"/>
      <c r="U184" s="373"/>
      <c r="V184" s="373"/>
      <c r="W184" s="373"/>
      <c r="X184" s="374"/>
      <c r="Y184" s="373"/>
      <c r="Z184" s="374"/>
      <c r="AA184" s="373"/>
      <c r="AB184" s="374"/>
      <c r="AC184" s="373"/>
      <c r="AD184" s="374"/>
      <c r="AE184" s="375"/>
    </row>
    <row r="185" spans="1:31" s="376" customFormat="1" x14ac:dyDescent="0.25">
      <c r="A185" s="2"/>
      <c r="B185" s="2"/>
      <c r="C185" s="2"/>
      <c r="D185" s="2"/>
      <c r="E185" s="2"/>
      <c r="F185" s="2"/>
      <c r="G185" s="2"/>
      <c r="H185" s="2"/>
      <c r="I185" s="2"/>
      <c r="J185" s="641"/>
      <c r="K185" s="641"/>
      <c r="L185" s="641"/>
      <c r="M185" s="641"/>
      <c r="N185" s="641"/>
      <c r="O185" s="641"/>
      <c r="P185" s="641"/>
      <c r="Q185" s="2"/>
      <c r="R185" s="373"/>
      <c r="S185" s="373"/>
      <c r="T185" s="373"/>
      <c r="U185" s="373"/>
      <c r="V185" s="373"/>
      <c r="W185" s="373"/>
      <c r="X185" s="374"/>
      <c r="Y185" s="373"/>
      <c r="Z185" s="374"/>
      <c r="AA185" s="373"/>
      <c r="AB185" s="374"/>
      <c r="AC185" s="373"/>
      <c r="AD185" s="374"/>
      <c r="AE185" s="375"/>
    </row>
    <row r="186" spans="1:31" s="376" customFormat="1" x14ac:dyDescent="0.25">
      <c r="A186" s="2"/>
      <c r="B186" s="2"/>
      <c r="C186" s="2"/>
      <c r="D186" s="2"/>
      <c r="E186" s="2"/>
      <c r="F186" s="2"/>
      <c r="G186" s="2"/>
      <c r="H186" s="2"/>
      <c r="I186" s="2"/>
      <c r="J186" s="641"/>
      <c r="K186" s="641"/>
      <c r="L186" s="641"/>
      <c r="M186" s="641"/>
      <c r="N186" s="641"/>
      <c r="O186" s="641"/>
      <c r="P186" s="641"/>
      <c r="Q186" s="2"/>
      <c r="R186" s="373"/>
      <c r="S186" s="373"/>
      <c r="T186" s="373"/>
      <c r="U186" s="373"/>
      <c r="V186" s="373"/>
      <c r="W186" s="373"/>
      <c r="X186" s="374"/>
      <c r="Y186" s="373"/>
      <c r="Z186" s="374"/>
      <c r="AA186" s="373"/>
      <c r="AB186" s="374"/>
      <c r="AC186" s="373"/>
      <c r="AD186" s="374"/>
      <c r="AE186" s="375"/>
    </row>
    <row r="187" spans="1:31" s="376" customFormat="1" x14ac:dyDescent="0.25">
      <c r="A187" s="2"/>
      <c r="B187" s="2"/>
      <c r="C187" s="2"/>
      <c r="D187" s="2"/>
      <c r="E187" s="2"/>
      <c r="F187" s="2"/>
      <c r="G187" s="2"/>
      <c r="H187" s="2"/>
      <c r="I187" s="2"/>
      <c r="J187" s="641"/>
      <c r="K187" s="641"/>
      <c r="L187" s="641"/>
      <c r="M187" s="641"/>
      <c r="N187" s="641"/>
      <c r="O187" s="641"/>
      <c r="P187" s="641"/>
      <c r="Q187" s="2"/>
      <c r="R187" s="373"/>
      <c r="S187" s="373"/>
      <c r="T187" s="373"/>
      <c r="U187" s="373"/>
      <c r="V187" s="373"/>
      <c r="W187" s="373"/>
      <c r="X187" s="374"/>
      <c r="Y187" s="373"/>
      <c r="Z187" s="374"/>
      <c r="AA187" s="373"/>
      <c r="AB187" s="374"/>
      <c r="AC187" s="373"/>
      <c r="AD187" s="374"/>
      <c r="AE187" s="375"/>
    </row>
    <row r="188" spans="1:31" s="376" customFormat="1" x14ac:dyDescent="0.25">
      <c r="A188" s="2"/>
      <c r="B188" s="2"/>
      <c r="C188" s="2"/>
      <c r="D188" s="2"/>
      <c r="E188" s="2"/>
      <c r="F188" s="2"/>
      <c r="G188" s="2"/>
      <c r="H188" s="2"/>
      <c r="I188" s="2"/>
      <c r="J188" s="641"/>
      <c r="K188" s="641"/>
      <c r="L188" s="641"/>
      <c r="M188" s="641"/>
      <c r="N188" s="641"/>
      <c r="O188" s="641"/>
      <c r="P188" s="641"/>
      <c r="Q188" s="2"/>
      <c r="R188" s="373"/>
      <c r="S188" s="373"/>
      <c r="T188" s="373"/>
      <c r="U188" s="373"/>
      <c r="V188" s="373"/>
      <c r="W188" s="373"/>
      <c r="X188" s="374"/>
      <c r="Y188" s="373"/>
      <c r="Z188" s="374"/>
      <c r="AA188" s="373"/>
      <c r="AB188" s="374"/>
      <c r="AC188" s="373"/>
      <c r="AD188" s="374"/>
      <c r="AE188" s="375"/>
    </row>
    <row r="189" spans="1:31" s="376" customFormat="1" x14ac:dyDescent="0.25">
      <c r="A189" s="2"/>
      <c r="B189" s="2"/>
      <c r="C189" s="2"/>
      <c r="D189" s="2"/>
      <c r="E189" s="2"/>
      <c r="F189" s="2"/>
      <c r="G189" s="2"/>
      <c r="H189" s="2"/>
      <c r="I189" s="2"/>
      <c r="J189" s="641"/>
      <c r="K189" s="641"/>
      <c r="L189" s="641"/>
      <c r="M189" s="641"/>
      <c r="N189" s="641"/>
      <c r="O189" s="641"/>
      <c r="P189" s="641"/>
      <c r="Q189" s="2"/>
      <c r="R189" s="373"/>
      <c r="S189" s="373"/>
      <c r="T189" s="373"/>
      <c r="U189" s="373"/>
      <c r="V189" s="373"/>
      <c r="W189" s="373"/>
      <c r="X189" s="374"/>
      <c r="Y189" s="373"/>
      <c r="Z189" s="374"/>
      <c r="AA189" s="373"/>
      <c r="AB189" s="374"/>
      <c r="AC189" s="373"/>
      <c r="AD189" s="374"/>
      <c r="AE189" s="375"/>
    </row>
    <row r="190" spans="1:31" s="376" customFormat="1" x14ac:dyDescent="0.25">
      <c r="A190" s="2"/>
      <c r="B190" s="2"/>
      <c r="C190" s="2"/>
      <c r="D190" s="2"/>
      <c r="E190" s="2"/>
      <c r="F190" s="2"/>
      <c r="G190" s="2"/>
      <c r="H190" s="2"/>
      <c r="I190" s="2"/>
      <c r="J190" s="641"/>
      <c r="K190" s="641"/>
      <c r="L190" s="641"/>
      <c r="M190" s="641"/>
      <c r="N190" s="641"/>
      <c r="O190" s="641"/>
      <c r="P190" s="641"/>
      <c r="Q190" s="2"/>
      <c r="R190" s="373"/>
      <c r="S190" s="373"/>
      <c r="T190" s="373"/>
      <c r="U190" s="373"/>
      <c r="V190" s="373"/>
      <c r="W190" s="373"/>
      <c r="X190" s="374"/>
      <c r="Y190" s="373"/>
      <c r="Z190" s="374"/>
      <c r="AA190" s="373"/>
      <c r="AB190" s="374"/>
      <c r="AC190" s="373"/>
      <c r="AD190" s="374"/>
      <c r="AE190" s="375"/>
    </row>
    <row r="191" spans="1:31" s="376" customFormat="1" x14ac:dyDescent="0.25">
      <c r="A191" s="2"/>
      <c r="B191" s="2"/>
      <c r="C191" s="2"/>
      <c r="D191" s="2"/>
      <c r="E191" s="2"/>
      <c r="F191" s="2"/>
      <c r="G191" s="2"/>
      <c r="H191" s="2"/>
      <c r="I191" s="2"/>
      <c r="J191" s="641"/>
      <c r="K191" s="641"/>
      <c r="L191" s="641"/>
      <c r="M191" s="641"/>
      <c r="N191" s="641"/>
      <c r="O191" s="641"/>
      <c r="P191" s="641"/>
      <c r="Q191" s="2"/>
      <c r="R191" s="373"/>
      <c r="S191" s="373"/>
      <c r="T191" s="373"/>
      <c r="U191" s="373"/>
      <c r="V191" s="373"/>
      <c r="W191" s="373"/>
      <c r="X191" s="374"/>
      <c r="Y191" s="373"/>
      <c r="Z191" s="374"/>
      <c r="AA191" s="373"/>
      <c r="AB191" s="374"/>
      <c r="AC191" s="373"/>
      <c r="AD191" s="374"/>
      <c r="AE191" s="375"/>
    </row>
    <row r="192" spans="1:31" s="376" customFormat="1" x14ac:dyDescent="0.25">
      <c r="A192" s="2"/>
      <c r="B192" s="2"/>
      <c r="C192" s="2"/>
      <c r="D192" s="2"/>
      <c r="E192" s="2"/>
      <c r="F192" s="2"/>
      <c r="G192" s="2"/>
      <c r="H192" s="2"/>
      <c r="I192" s="2"/>
      <c r="J192" s="641"/>
      <c r="K192" s="641"/>
      <c r="L192" s="641"/>
      <c r="M192" s="641"/>
      <c r="N192" s="641"/>
      <c r="O192" s="641"/>
      <c r="P192" s="641"/>
      <c r="Q192" s="2"/>
      <c r="R192" s="373"/>
      <c r="S192" s="373"/>
      <c r="T192" s="373"/>
      <c r="U192" s="373"/>
      <c r="V192" s="373"/>
      <c r="W192" s="373"/>
      <c r="X192" s="374"/>
      <c r="Y192" s="373"/>
      <c r="Z192" s="374"/>
      <c r="AA192" s="373"/>
      <c r="AB192" s="374"/>
      <c r="AC192" s="373"/>
      <c r="AD192" s="374"/>
      <c r="AE192" s="375"/>
    </row>
    <row r="193" spans="1:31" s="376" customFormat="1" x14ac:dyDescent="0.25">
      <c r="A193" s="2"/>
      <c r="B193" s="2"/>
      <c r="C193" s="2"/>
      <c r="D193" s="2"/>
      <c r="E193" s="2"/>
      <c r="F193" s="2"/>
      <c r="G193" s="2"/>
      <c r="H193" s="2"/>
      <c r="I193" s="2"/>
      <c r="J193" s="641"/>
      <c r="K193" s="641"/>
      <c r="L193" s="641"/>
      <c r="M193" s="641"/>
      <c r="N193" s="641"/>
      <c r="O193" s="641"/>
      <c r="P193" s="641"/>
      <c r="Q193" s="2"/>
      <c r="R193" s="373"/>
      <c r="S193" s="373"/>
      <c r="T193" s="373"/>
      <c r="U193" s="373"/>
      <c r="V193" s="373"/>
      <c r="W193" s="373"/>
      <c r="X193" s="374"/>
      <c r="Y193" s="373"/>
      <c r="Z193" s="374"/>
      <c r="AA193" s="373"/>
      <c r="AB193" s="374"/>
      <c r="AC193" s="373"/>
      <c r="AD193" s="374"/>
      <c r="AE193" s="375"/>
    </row>
    <row r="194" spans="1:31" s="376" customFormat="1" x14ac:dyDescent="0.25">
      <c r="A194" s="2"/>
      <c r="B194" s="2"/>
      <c r="C194" s="2"/>
      <c r="D194" s="2"/>
      <c r="E194" s="2"/>
      <c r="F194" s="2"/>
      <c r="G194" s="2"/>
      <c r="H194" s="2"/>
      <c r="I194" s="2"/>
      <c r="J194" s="641"/>
      <c r="K194" s="641"/>
      <c r="L194" s="641"/>
      <c r="M194" s="641"/>
      <c r="N194" s="641"/>
      <c r="O194" s="641"/>
      <c r="P194" s="641"/>
      <c r="Q194" s="2"/>
      <c r="R194" s="373"/>
      <c r="S194" s="373"/>
      <c r="T194" s="373"/>
      <c r="U194" s="373"/>
      <c r="V194" s="373"/>
      <c r="W194" s="373"/>
      <c r="X194" s="374"/>
      <c r="Y194" s="373"/>
      <c r="Z194" s="374"/>
      <c r="AA194" s="373"/>
      <c r="AB194" s="374"/>
      <c r="AC194" s="373"/>
      <c r="AD194" s="374"/>
      <c r="AE194" s="375"/>
    </row>
    <row r="195" spans="1:31" s="376" customFormat="1" x14ac:dyDescent="0.25">
      <c r="A195" s="2"/>
      <c r="B195" s="2"/>
      <c r="C195" s="2"/>
      <c r="D195" s="2"/>
      <c r="E195" s="2"/>
      <c r="F195" s="2"/>
      <c r="G195" s="2"/>
      <c r="H195" s="2"/>
      <c r="I195" s="2"/>
      <c r="J195" s="641"/>
      <c r="K195" s="641"/>
      <c r="L195" s="641"/>
      <c r="M195" s="641"/>
      <c r="N195" s="641"/>
      <c r="O195" s="641"/>
      <c r="P195" s="641"/>
      <c r="Q195" s="2"/>
      <c r="R195" s="373"/>
      <c r="S195" s="373"/>
      <c r="T195" s="373"/>
      <c r="U195" s="373"/>
      <c r="V195" s="373"/>
      <c r="W195" s="373"/>
      <c r="X195" s="374"/>
      <c r="Y195" s="373"/>
      <c r="Z195" s="374"/>
      <c r="AA195" s="373"/>
      <c r="AB195" s="374"/>
      <c r="AC195" s="373"/>
      <c r="AD195" s="374"/>
      <c r="AE195" s="375"/>
    </row>
    <row r="196" spans="1:31" s="376" customFormat="1" x14ac:dyDescent="0.25">
      <c r="A196" s="2"/>
      <c r="B196" s="2"/>
      <c r="C196" s="2"/>
      <c r="D196" s="2"/>
      <c r="E196" s="2"/>
      <c r="F196" s="2"/>
      <c r="G196" s="2"/>
      <c r="H196" s="2"/>
      <c r="I196" s="2"/>
      <c r="J196" s="641"/>
      <c r="K196" s="641"/>
      <c r="L196" s="641"/>
      <c r="M196" s="641"/>
      <c r="N196" s="641"/>
      <c r="O196" s="641"/>
      <c r="P196" s="641"/>
      <c r="Q196" s="2"/>
      <c r="R196" s="373"/>
      <c r="S196" s="373"/>
      <c r="T196" s="373"/>
      <c r="U196" s="373"/>
      <c r="V196" s="373"/>
      <c r="W196" s="373"/>
      <c r="X196" s="374"/>
      <c r="Y196" s="373"/>
      <c r="Z196" s="374"/>
      <c r="AA196" s="373"/>
      <c r="AB196" s="374"/>
      <c r="AC196" s="373"/>
      <c r="AD196" s="374"/>
      <c r="AE196" s="375"/>
    </row>
    <row r="197" spans="1:31" s="376" customFormat="1" x14ac:dyDescent="0.25">
      <c r="A197" s="2"/>
      <c r="B197" s="2"/>
      <c r="C197" s="2"/>
      <c r="D197" s="2"/>
      <c r="E197" s="2"/>
      <c r="F197" s="2"/>
      <c r="G197" s="2"/>
      <c r="H197" s="2"/>
      <c r="I197" s="2"/>
      <c r="J197" s="641"/>
      <c r="K197" s="641"/>
      <c r="L197" s="641"/>
      <c r="M197" s="641"/>
      <c r="N197" s="641"/>
      <c r="O197" s="641"/>
      <c r="P197" s="641"/>
      <c r="Q197" s="2"/>
      <c r="R197" s="373"/>
      <c r="S197" s="373"/>
      <c r="T197" s="373"/>
      <c r="U197" s="373"/>
      <c r="V197" s="373"/>
      <c r="W197" s="373"/>
      <c r="X197" s="374"/>
      <c r="Y197" s="373"/>
      <c r="Z197" s="374"/>
      <c r="AA197" s="373"/>
      <c r="AB197" s="374"/>
      <c r="AC197" s="373"/>
      <c r="AD197" s="374"/>
      <c r="AE197" s="375"/>
    </row>
    <row r="198" spans="1:31" s="376" customFormat="1" x14ac:dyDescent="0.25">
      <c r="A198" s="2"/>
      <c r="B198" s="2"/>
      <c r="C198" s="2"/>
      <c r="D198" s="2"/>
      <c r="E198" s="2"/>
      <c r="F198" s="2"/>
      <c r="G198" s="2"/>
      <c r="H198" s="2"/>
      <c r="I198" s="2"/>
      <c r="J198" s="641"/>
      <c r="K198" s="641"/>
      <c r="L198" s="641"/>
      <c r="M198" s="641"/>
      <c r="N198" s="641"/>
      <c r="O198" s="641"/>
      <c r="P198" s="641"/>
      <c r="Q198" s="2"/>
      <c r="R198" s="373"/>
      <c r="S198" s="373"/>
      <c r="T198" s="373"/>
      <c r="U198" s="373"/>
      <c r="V198" s="373"/>
      <c r="W198" s="373"/>
      <c r="X198" s="374"/>
      <c r="Y198" s="373"/>
      <c r="Z198" s="374"/>
      <c r="AA198" s="373"/>
      <c r="AB198" s="374"/>
      <c r="AC198" s="373"/>
      <c r="AD198" s="374"/>
      <c r="AE198" s="375"/>
    </row>
    <row r="199" spans="1:31" s="376" customFormat="1" x14ac:dyDescent="0.25">
      <c r="A199" s="2"/>
      <c r="B199" s="2"/>
      <c r="C199" s="2"/>
      <c r="D199" s="2"/>
      <c r="E199" s="2"/>
      <c r="F199" s="2"/>
      <c r="G199" s="2"/>
      <c r="H199" s="2"/>
      <c r="I199" s="2"/>
      <c r="J199" s="641"/>
      <c r="K199" s="641"/>
      <c r="L199" s="641"/>
      <c r="M199" s="641"/>
      <c r="N199" s="641"/>
      <c r="O199" s="641"/>
      <c r="P199" s="641"/>
      <c r="Q199" s="2"/>
      <c r="R199" s="373"/>
      <c r="S199" s="373"/>
      <c r="T199" s="373"/>
      <c r="U199" s="373"/>
      <c r="V199" s="373"/>
      <c r="W199" s="373"/>
      <c r="X199" s="374"/>
      <c r="Y199" s="373"/>
      <c r="Z199" s="374"/>
      <c r="AA199" s="373"/>
      <c r="AB199" s="374"/>
      <c r="AC199" s="373"/>
      <c r="AD199" s="374"/>
      <c r="AE199" s="375"/>
    </row>
    <row r="200" spans="1:31" s="376" customFormat="1" x14ac:dyDescent="0.25">
      <c r="A200" s="2"/>
      <c r="B200" s="2"/>
      <c r="C200" s="2"/>
      <c r="D200" s="2"/>
      <c r="E200" s="2"/>
      <c r="F200" s="2"/>
      <c r="G200" s="2"/>
      <c r="H200" s="2"/>
      <c r="I200" s="2"/>
      <c r="J200" s="641"/>
      <c r="K200" s="641"/>
      <c r="L200" s="641"/>
      <c r="M200" s="641"/>
      <c r="N200" s="641"/>
      <c r="O200" s="641"/>
      <c r="P200" s="641"/>
      <c r="Q200" s="2"/>
      <c r="R200" s="373"/>
      <c r="S200" s="373"/>
      <c r="T200" s="373"/>
      <c r="U200" s="373"/>
      <c r="V200" s="373"/>
      <c r="W200" s="373"/>
      <c r="X200" s="374"/>
      <c r="Y200" s="373"/>
      <c r="Z200" s="374"/>
      <c r="AA200" s="373"/>
      <c r="AB200" s="374"/>
      <c r="AC200" s="373"/>
      <c r="AD200" s="374"/>
      <c r="AE200" s="375"/>
    </row>
    <row r="201" spans="1:31" s="376" customFormat="1" x14ac:dyDescent="0.25">
      <c r="A201" s="2"/>
      <c r="B201" s="2"/>
      <c r="C201" s="2"/>
      <c r="D201" s="2"/>
      <c r="E201" s="2"/>
      <c r="F201" s="2"/>
      <c r="G201" s="2"/>
      <c r="H201" s="2"/>
      <c r="I201" s="2"/>
      <c r="J201" s="641"/>
      <c r="K201" s="641"/>
      <c r="L201" s="641"/>
      <c r="M201" s="641"/>
      <c r="N201" s="641"/>
      <c r="O201" s="641"/>
      <c r="P201" s="641"/>
      <c r="Q201" s="2"/>
      <c r="R201" s="373"/>
      <c r="S201" s="373"/>
      <c r="T201" s="373"/>
      <c r="U201" s="373"/>
      <c r="V201" s="373"/>
      <c r="W201" s="373"/>
      <c r="X201" s="374"/>
      <c r="Y201" s="373"/>
      <c r="Z201" s="374"/>
      <c r="AA201" s="373"/>
      <c r="AB201" s="374"/>
      <c r="AC201" s="373"/>
      <c r="AD201" s="374"/>
      <c r="AE201" s="375"/>
    </row>
    <row r="202" spans="1:31" s="376" customFormat="1" x14ac:dyDescent="0.25">
      <c r="A202" s="2"/>
      <c r="B202" s="2"/>
      <c r="C202" s="2"/>
      <c r="D202" s="2"/>
      <c r="E202" s="2"/>
      <c r="F202" s="2"/>
      <c r="G202" s="2"/>
      <c r="H202" s="2"/>
      <c r="I202" s="2"/>
      <c r="J202" s="641"/>
      <c r="K202" s="641"/>
      <c r="L202" s="641"/>
      <c r="M202" s="641"/>
      <c r="N202" s="641"/>
      <c r="O202" s="641"/>
      <c r="P202" s="641"/>
      <c r="Q202" s="2"/>
      <c r="R202" s="373"/>
      <c r="S202" s="373"/>
      <c r="T202" s="373"/>
      <c r="U202" s="373"/>
      <c r="V202" s="373"/>
      <c r="W202" s="373"/>
      <c r="X202" s="374"/>
      <c r="Y202" s="373"/>
      <c r="Z202" s="374"/>
      <c r="AA202" s="373"/>
      <c r="AB202" s="374"/>
      <c r="AC202" s="373"/>
      <c r="AD202" s="374"/>
      <c r="AE202" s="375"/>
    </row>
    <row r="203" spans="1:31" s="376" customFormat="1" x14ac:dyDescent="0.25">
      <c r="A203" s="2"/>
      <c r="B203" s="2"/>
      <c r="C203" s="2"/>
      <c r="D203" s="2"/>
      <c r="E203" s="2"/>
      <c r="F203" s="2"/>
      <c r="G203" s="2"/>
      <c r="H203" s="2"/>
      <c r="I203" s="2"/>
      <c r="J203" s="641"/>
      <c r="K203" s="641"/>
      <c r="L203" s="641"/>
      <c r="M203" s="641"/>
      <c r="N203" s="641"/>
      <c r="O203" s="641"/>
      <c r="P203" s="641"/>
      <c r="Q203" s="2"/>
      <c r="R203" s="373"/>
      <c r="S203" s="373"/>
      <c r="T203" s="373"/>
      <c r="U203" s="373"/>
      <c r="V203" s="373"/>
      <c r="W203" s="373"/>
      <c r="X203" s="374"/>
      <c r="Y203" s="373"/>
      <c r="Z203" s="374"/>
      <c r="AA203" s="373"/>
      <c r="AB203" s="374"/>
      <c r="AC203" s="373"/>
      <c r="AD203" s="374"/>
      <c r="AE203" s="375"/>
    </row>
    <row r="204" spans="1:31" s="376" customFormat="1" x14ac:dyDescent="0.25">
      <c r="A204" s="2"/>
      <c r="B204" s="2"/>
      <c r="C204" s="2"/>
      <c r="D204" s="2"/>
      <c r="E204" s="2"/>
      <c r="F204" s="2"/>
      <c r="G204" s="2"/>
      <c r="H204" s="2"/>
      <c r="I204" s="2"/>
      <c r="J204" s="641"/>
      <c r="K204" s="641"/>
      <c r="L204" s="641"/>
      <c r="M204" s="641"/>
      <c r="N204" s="641"/>
      <c r="O204" s="641"/>
      <c r="P204" s="641"/>
      <c r="Q204" s="2"/>
      <c r="R204" s="373"/>
      <c r="S204" s="373"/>
      <c r="T204" s="373"/>
      <c r="U204" s="373"/>
      <c r="V204" s="373"/>
      <c r="W204" s="373"/>
      <c r="X204" s="374"/>
      <c r="Y204" s="373"/>
      <c r="Z204" s="374"/>
      <c r="AA204" s="373"/>
      <c r="AB204" s="374"/>
      <c r="AC204" s="373"/>
      <c r="AD204" s="374"/>
      <c r="AE204" s="375"/>
    </row>
    <row r="205" spans="1:31" s="376" customFormat="1" x14ac:dyDescent="0.25">
      <c r="A205" s="2"/>
      <c r="B205" s="2"/>
      <c r="C205" s="2"/>
      <c r="D205" s="2"/>
      <c r="E205" s="2"/>
      <c r="F205" s="2"/>
      <c r="G205" s="2"/>
      <c r="H205" s="2"/>
      <c r="I205" s="2"/>
      <c r="J205" s="641"/>
      <c r="K205" s="641"/>
      <c r="L205" s="641"/>
      <c r="M205" s="641"/>
      <c r="N205" s="641"/>
      <c r="O205" s="641"/>
      <c r="P205" s="641"/>
      <c r="Q205" s="2"/>
      <c r="R205" s="373"/>
      <c r="S205" s="373"/>
      <c r="T205" s="373"/>
      <c r="U205" s="373"/>
      <c r="V205" s="373"/>
      <c r="W205" s="373"/>
      <c r="X205" s="374"/>
      <c r="Y205" s="373"/>
      <c r="Z205" s="374"/>
      <c r="AA205" s="373"/>
      <c r="AB205" s="374"/>
      <c r="AC205" s="373"/>
      <c r="AD205" s="374"/>
      <c r="AE205" s="375"/>
    </row>
    <row r="206" spans="1:31" s="376" customFormat="1" x14ac:dyDescent="0.25">
      <c r="A206" s="2"/>
      <c r="B206" s="2"/>
      <c r="C206" s="2"/>
      <c r="D206" s="2"/>
      <c r="E206" s="2"/>
      <c r="F206" s="2"/>
      <c r="G206" s="2"/>
      <c r="H206" s="2"/>
      <c r="I206" s="2"/>
      <c r="J206" s="641"/>
      <c r="K206" s="641"/>
      <c r="L206" s="641"/>
      <c r="M206" s="641"/>
      <c r="N206" s="641"/>
      <c r="O206" s="641"/>
      <c r="P206" s="641"/>
      <c r="Q206" s="2"/>
      <c r="R206" s="373"/>
      <c r="S206" s="373"/>
      <c r="T206" s="373"/>
      <c r="U206" s="373"/>
      <c r="V206" s="373"/>
      <c r="W206" s="373"/>
      <c r="X206" s="374"/>
      <c r="Y206" s="373"/>
      <c r="Z206" s="374"/>
      <c r="AA206" s="373"/>
      <c r="AB206" s="374"/>
      <c r="AC206" s="373"/>
      <c r="AD206" s="374"/>
      <c r="AE206" s="375"/>
    </row>
    <row r="207" spans="1:31" s="376" customFormat="1" x14ac:dyDescent="0.25">
      <c r="A207" s="2"/>
      <c r="B207" s="2"/>
      <c r="C207" s="2"/>
      <c r="D207" s="2"/>
      <c r="E207" s="2"/>
      <c r="F207" s="2"/>
      <c r="G207" s="2"/>
      <c r="H207" s="2"/>
      <c r="I207" s="2"/>
      <c r="J207" s="641"/>
      <c r="K207" s="641"/>
      <c r="L207" s="641"/>
      <c r="M207" s="641"/>
      <c r="N207" s="641"/>
      <c r="O207" s="641"/>
      <c r="P207" s="641"/>
      <c r="Q207" s="2"/>
      <c r="R207" s="373"/>
      <c r="S207" s="373"/>
      <c r="T207" s="373"/>
      <c r="U207" s="373"/>
      <c r="V207" s="373"/>
      <c r="W207" s="373"/>
      <c r="X207" s="374"/>
      <c r="Y207" s="373"/>
      <c r="Z207" s="374"/>
      <c r="AA207" s="373"/>
      <c r="AB207" s="374"/>
      <c r="AC207" s="373"/>
      <c r="AD207" s="374"/>
      <c r="AE207" s="375"/>
    </row>
    <row r="208" spans="1:31" s="376" customFormat="1" x14ac:dyDescent="0.25">
      <c r="A208" s="2"/>
      <c r="B208" s="2"/>
      <c r="C208" s="2"/>
      <c r="D208" s="2"/>
      <c r="E208" s="2"/>
      <c r="F208" s="2"/>
      <c r="G208" s="2"/>
      <c r="H208" s="2"/>
      <c r="I208" s="2"/>
      <c r="J208" s="641"/>
      <c r="K208" s="641"/>
      <c r="L208" s="641"/>
      <c r="M208" s="641"/>
      <c r="N208" s="641"/>
      <c r="O208" s="641"/>
      <c r="P208" s="641"/>
      <c r="Q208" s="2"/>
      <c r="R208" s="373"/>
      <c r="S208" s="373"/>
      <c r="T208" s="373"/>
      <c r="U208" s="373"/>
      <c r="V208" s="373"/>
      <c r="W208" s="373"/>
      <c r="X208" s="374"/>
      <c r="Y208" s="373"/>
      <c r="Z208" s="374"/>
      <c r="AA208" s="373"/>
      <c r="AB208" s="374"/>
      <c r="AC208" s="373"/>
      <c r="AD208" s="374"/>
      <c r="AE208" s="375"/>
    </row>
    <row r="209" spans="1:31" s="376" customFormat="1" x14ac:dyDescent="0.25">
      <c r="A209" s="2"/>
      <c r="B209" s="2"/>
      <c r="C209" s="2"/>
      <c r="D209" s="2"/>
      <c r="E209" s="2"/>
      <c r="F209" s="2"/>
      <c r="G209" s="2"/>
      <c r="H209" s="2"/>
      <c r="I209" s="2"/>
      <c r="J209" s="641"/>
      <c r="K209" s="641"/>
      <c r="L209" s="641"/>
      <c r="M209" s="641"/>
      <c r="N209" s="641"/>
      <c r="O209" s="641"/>
      <c r="P209" s="641"/>
      <c r="Q209" s="2"/>
      <c r="R209" s="373"/>
      <c r="S209" s="373"/>
      <c r="T209" s="373"/>
      <c r="U209" s="373"/>
      <c r="V209" s="373"/>
      <c r="W209" s="373"/>
      <c r="X209" s="374"/>
      <c r="Y209" s="373"/>
      <c r="Z209" s="374"/>
      <c r="AA209" s="373"/>
      <c r="AB209" s="374"/>
      <c r="AC209" s="373"/>
      <c r="AD209" s="374"/>
      <c r="AE209" s="375"/>
    </row>
    <row r="210" spans="1:31" s="376" customFormat="1" x14ac:dyDescent="0.25">
      <c r="A210" s="2"/>
      <c r="B210" s="2"/>
      <c r="C210" s="2"/>
      <c r="D210" s="2"/>
      <c r="E210" s="2"/>
      <c r="F210" s="2"/>
      <c r="G210" s="2"/>
      <c r="H210" s="2"/>
      <c r="I210" s="2"/>
      <c r="J210" s="641"/>
      <c r="K210" s="641"/>
      <c r="L210" s="641"/>
      <c r="M210" s="641"/>
      <c r="N210" s="641"/>
      <c r="O210" s="641"/>
      <c r="P210" s="641"/>
      <c r="Q210" s="2"/>
      <c r="R210" s="373"/>
      <c r="S210" s="373"/>
      <c r="T210" s="373"/>
      <c r="U210" s="373"/>
      <c r="V210" s="373"/>
      <c r="W210" s="373"/>
      <c r="X210" s="374"/>
      <c r="Y210" s="373"/>
      <c r="Z210" s="374"/>
      <c r="AA210" s="373"/>
      <c r="AB210" s="374"/>
      <c r="AC210" s="373"/>
      <c r="AD210" s="374"/>
      <c r="AE210" s="375"/>
    </row>
    <row r="211" spans="1:31" s="376" customFormat="1" x14ac:dyDescent="0.25">
      <c r="A211" s="2"/>
      <c r="B211" s="2"/>
      <c r="C211" s="2"/>
      <c r="D211" s="2"/>
      <c r="E211" s="2"/>
      <c r="F211" s="2"/>
      <c r="G211" s="2"/>
      <c r="H211" s="2"/>
      <c r="I211" s="2"/>
      <c r="J211" s="641"/>
      <c r="K211" s="641"/>
      <c r="L211" s="641"/>
      <c r="M211" s="641"/>
      <c r="N211" s="641"/>
      <c r="O211" s="641"/>
      <c r="P211" s="641"/>
      <c r="Q211" s="2"/>
      <c r="R211" s="373"/>
      <c r="S211" s="373"/>
      <c r="T211" s="373"/>
      <c r="U211" s="373"/>
      <c r="V211" s="373"/>
      <c r="W211" s="373"/>
      <c r="X211" s="374"/>
      <c r="Y211" s="373"/>
      <c r="Z211" s="374"/>
      <c r="AA211" s="373"/>
      <c r="AB211" s="374"/>
      <c r="AC211" s="373"/>
      <c r="AD211" s="374"/>
      <c r="AE211" s="375"/>
    </row>
    <row r="212" spans="1:31" s="376" customFormat="1" x14ac:dyDescent="0.25">
      <c r="A212" s="2"/>
      <c r="B212" s="2"/>
      <c r="C212" s="2"/>
      <c r="D212" s="2"/>
      <c r="E212" s="2"/>
      <c r="F212" s="2"/>
      <c r="G212" s="2"/>
      <c r="H212" s="2"/>
      <c r="I212" s="2"/>
      <c r="J212" s="641"/>
      <c r="K212" s="641"/>
      <c r="L212" s="641"/>
      <c r="M212" s="641"/>
      <c r="N212" s="641"/>
      <c r="O212" s="641"/>
      <c r="P212" s="641"/>
      <c r="Q212" s="2"/>
      <c r="R212" s="373"/>
      <c r="S212" s="373"/>
      <c r="T212" s="373"/>
      <c r="U212" s="373"/>
      <c r="V212" s="373"/>
      <c r="W212" s="373"/>
      <c r="X212" s="374"/>
      <c r="Y212" s="373"/>
      <c r="Z212" s="374"/>
      <c r="AA212" s="373"/>
      <c r="AB212" s="374"/>
      <c r="AC212" s="373"/>
      <c r="AD212" s="374"/>
      <c r="AE212" s="375"/>
    </row>
    <row r="213" spans="1:31" s="376" customFormat="1" x14ac:dyDescent="0.25">
      <c r="A213" s="2"/>
      <c r="B213" s="2"/>
      <c r="C213" s="2"/>
      <c r="D213" s="2"/>
      <c r="E213" s="2"/>
      <c r="F213" s="2"/>
      <c r="G213" s="2"/>
      <c r="H213" s="2"/>
      <c r="I213" s="2"/>
      <c r="J213" s="641"/>
      <c r="K213" s="641"/>
      <c r="L213" s="641"/>
      <c r="M213" s="641"/>
      <c r="N213" s="641"/>
      <c r="O213" s="641"/>
      <c r="P213" s="641"/>
      <c r="Q213" s="2"/>
      <c r="R213" s="373"/>
      <c r="S213" s="373"/>
      <c r="T213" s="373"/>
      <c r="U213" s="373"/>
      <c r="V213" s="373"/>
      <c r="W213" s="373"/>
      <c r="X213" s="374"/>
      <c r="Y213" s="373"/>
      <c r="Z213" s="374"/>
      <c r="AA213" s="373"/>
      <c r="AB213" s="374"/>
      <c r="AC213" s="373"/>
      <c r="AD213" s="374"/>
      <c r="AE213" s="375"/>
    </row>
    <row r="214" spans="1:31" s="376" customFormat="1" x14ac:dyDescent="0.25">
      <c r="A214" s="2"/>
      <c r="B214" s="2"/>
      <c r="C214" s="2"/>
      <c r="D214" s="2"/>
      <c r="E214" s="2"/>
      <c r="F214" s="2"/>
      <c r="G214" s="2"/>
      <c r="H214" s="2"/>
      <c r="I214" s="2"/>
      <c r="J214" s="641"/>
      <c r="K214" s="641"/>
      <c r="L214" s="641"/>
      <c r="M214" s="641"/>
      <c r="N214" s="641"/>
      <c r="O214" s="641"/>
      <c r="P214" s="641"/>
      <c r="Q214" s="2"/>
      <c r="R214" s="373"/>
      <c r="S214" s="373"/>
      <c r="T214" s="373"/>
      <c r="U214" s="373"/>
      <c r="V214" s="373"/>
      <c r="W214" s="373"/>
      <c r="X214" s="374"/>
      <c r="Y214" s="373"/>
      <c r="Z214" s="374"/>
      <c r="AA214" s="373"/>
      <c r="AB214" s="374"/>
      <c r="AC214" s="373"/>
      <c r="AD214" s="374"/>
      <c r="AE214" s="375"/>
    </row>
    <row r="215" spans="1:31" s="376" customFormat="1" x14ac:dyDescent="0.25">
      <c r="A215" s="2"/>
      <c r="B215" s="2"/>
      <c r="C215" s="2"/>
      <c r="D215" s="2"/>
      <c r="E215" s="2"/>
      <c r="F215" s="2"/>
      <c r="G215" s="2"/>
      <c r="H215" s="2"/>
      <c r="I215" s="2"/>
      <c r="J215" s="641"/>
      <c r="K215" s="641"/>
      <c r="L215" s="641"/>
      <c r="M215" s="641"/>
      <c r="N215" s="641"/>
      <c r="O215" s="641"/>
      <c r="P215" s="641"/>
      <c r="Q215" s="2"/>
      <c r="R215" s="373"/>
      <c r="S215" s="373"/>
      <c r="T215" s="373"/>
      <c r="U215" s="373"/>
      <c r="V215" s="373"/>
      <c r="W215" s="373"/>
      <c r="X215" s="374"/>
      <c r="Y215" s="373"/>
      <c r="Z215" s="374"/>
      <c r="AA215" s="373"/>
      <c r="AB215" s="374"/>
      <c r="AC215" s="373"/>
      <c r="AD215" s="374"/>
      <c r="AE215" s="375"/>
    </row>
    <row r="216" spans="1:31" s="376" customFormat="1" x14ac:dyDescent="0.25">
      <c r="A216" s="2"/>
      <c r="B216" s="2"/>
      <c r="C216" s="2"/>
      <c r="D216" s="2"/>
      <c r="E216" s="2"/>
      <c r="F216" s="2"/>
      <c r="G216" s="2"/>
      <c r="H216" s="2"/>
      <c r="I216" s="2"/>
      <c r="J216" s="641"/>
      <c r="K216" s="641"/>
      <c r="L216" s="641"/>
      <c r="M216" s="641"/>
      <c r="N216" s="641"/>
      <c r="O216" s="641"/>
      <c r="P216" s="641"/>
      <c r="Q216" s="2"/>
      <c r="R216" s="373"/>
      <c r="S216" s="373"/>
      <c r="T216" s="373"/>
      <c r="U216" s="373"/>
      <c r="V216" s="373"/>
      <c r="W216" s="373"/>
      <c r="X216" s="374"/>
      <c r="Y216" s="373"/>
      <c r="Z216" s="374"/>
      <c r="AA216" s="373"/>
      <c r="AB216" s="374"/>
      <c r="AC216" s="373"/>
      <c r="AD216" s="374"/>
      <c r="AE216" s="375"/>
    </row>
    <row r="217" spans="1:31" s="376" customFormat="1" x14ac:dyDescent="0.25">
      <c r="A217" s="2"/>
      <c r="B217" s="2"/>
      <c r="C217" s="2"/>
      <c r="D217" s="2"/>
      <c r="E217" s="2"/>
      <c r="F217" s="2"/>
      <c r="G217" s="2"/>
      <c r="H217" s="2"/>
      <c r="I217" s="2"/>
      <c r="J217" s="641"/>
      <c r="K217" s="641"/>
      <c r="L217" s="641"/>
      <c r="M217" s="641"/>
      <c r="N217" s="641"/>
      <c r="O217" s="641"/>
      <c r="P217" s="641"/>
      <c r="Q217" s="2"/>
      <c r="R217" s="373"/>
      <c r="S217" s="373"/>
      <c r="T217" s="373"/>
      <c r="U217" s="373"/>
      <c r="V217" s="373"/>
      <c r="W217" s="373"/>
      <c r="X217" s="374"/>
      <c r="Y217" s="373"/>
      <c r="Z217" s="374"/>
      <c r="AA217" s="373"/>
      <c r="AB217" s="374"/>
      <c r="AC217" s="373"/>
      <c r="AD217" s="374"/>
      <c r="AE217" s="375"/>
    </row>
    <row r="218" spans="1:31" s="376" customFormat="1" x14ac:dyDescent="0.25">
      <c r="A218" s="2"/>
      <c r="B218" s="2"/>
      <c r="C218" s="2"/>
      <c r="D218" s="2"/>
      <c r="E218" s="2"/>
      <c r="F218" s="2"/>
      <c r="G218" s="2"/>
      <c r="H218" s="2"/>
      <c r="I218" s="2"/>
      <c r="J218" s="641"/>
      <c r="K218" s="641"/>
      <c r="L218" s="641"/>
      <c r="M218" s="641"/>
      <c r="N218" s="641"/>
      <c r="O218" s="641"/>
      <c r="P218" s="641"/>
      <c r="Q218" s="2"/>
      <c r="R218" s="373"/>
      <c r="S218" s="373"/>
      <c r="T218" s="373"/>
      <c r="U218" s="373"/>
      <c r="V218" s="373"/>
      <c r="W218" s="373"/>
      <c r="X218" s="374"/>
      <c r="Y218" s="373"/>
      <c r="Z218" s="374"/>
      <c r="AA218" s="373"/>
      <c r="AB218" s="374"/>
      <c r="AC218" s="373"/>
      <c r="AD218" s="374"/>
      <c r="AE218" s="375"/>
    </row>
    <row r="219" spans="1:31" s="376" customFormat="1" x14ac:dyDescent="0.25">
      <c r="A219" s="2"/>
      <c r="B219" s="2"/>
      <c r="C219" s="2"/>
      <c r="D219" s="2"/>
      <c r="E219" s="2"/>
      <c r="F219" s="2"/>
      <c r="G219" s="2"/>
      <c r="H219" s="2"/>
      <c r="I219" s="2"/>
      <c r="J219" s="641"/>
      <c r="K219" s="641"/>
      <c r="L219" s="641"/>
      <c r="M219" s="641"/>
      <c r="N219" s="641"/>
      <c r="O219" s="641"/>
      <c r="P219" s="641"/>
      <c r="Q219" s="2"/>
      <c r="R219" s="373"/>
      <c r="S219" s="373"/>
      <c r="T219" s="373"/>
      <c r="U219" s="373"/>
      <c r="V219" s="373"/>
      <c r="W219" s="373"/>
      <c r="X219" s="374"/>
      <c r="Y219" s="373"/>
      <c r="Z219" s="374"/>
      <c r="AA219" s="373"/>
      <c r="AB219" s="374"/>
      <c r="AC219" s="373"/>
      <c r="AD219" s="374"/>
      <c r="AE219" s="375"/>
    </row>
    <row r="220" spans="1:31" s="376" customFormat="1" x14ac:dyDescent="0.25">
      <c r="A220" s="2"/>
      <c r="B220" s="2"/>
      <c r="C220" s="2"/>
      <c r="D220" s="2"/>
      <c r="E220" s="2"/>
      <c r="F220" s="2"/>
      <c r="G220" s="2"/>
      <c r="H220" s="2"/>
      <c r="I220" s="2"/>
      <c r="J220" s="641"/>
      <c r="K220" s="641"/>
      <c r="L220" s="641"/>
      <c r="M220" s="641"/>
      <c r="N220" s="641"/>
      <c r="O220" s="641"/>
      <c r="P220" s="641"/>
      <c r="Q220" s="2"/>
      <c r="R220" s="373"/>
      <c r="S220" s="373"/>
      <c r="T220" s="373"/>
      <c r="U220" s="373"/>
      <c r="V220" s="373"/>
      <c r="W220" s="373"/>
      <c r="X220" s="374"/>
      <c r="Y220" s="373"/>
      <c r="Z220" s="374"/>
      <c r="AA220" s="373"/>
      <c r="AB220" s="374"/>
      <c r="AC220" s="373"/>
      <c r="AD220" s="374"/>
      <c r="AE220" s="375"/>
    </row>
    <row r="221" spans="1:31" s="376" customFormat="1" x14ac:dyDescent="0.25">
      <c r="A221" s="2"/>
      <c r="B221" s="2"/>
      <c r="C221" s="2"/>
      <c r="D221" s="2"/>
      <c r="E221" s="2"/>
      <c r="F221" s="2"/>
      <c r="G221" s="2"/>
      <c r="H221" s="2"/>
      <c r="I221" s="2"/>
      <c r="J221" s="641"/>
      <c r="K221" s="641"/>
      <c r="L221" s="641"/>
      <c r="M221" s="641"/>
      <c r="N221" s="641"/>
      <c r="O221" s="641"/>
      <c r="P221" s="641"/>
      <c r="Q221" s="2"/>
      <c r="R221" s="373"/>
      <c r="S221" s="373"/>
      <c r="T221" s="373"/>
      <c r="U221" s="373"/>
      <c r="V221" s="373"/>
      <c r="W221" s="373"/>
      <c r="X221" s="374"/>
      <c r="Y221" s="373"/>
      <c r="Z221" s="374"/>
      <c r="AA221" s="373"/>
      <c r="AB221" s="374"/>
      <c r="AC221" s="373"/>
      <c r="AD221" s="374"/>
      <c r="AE221" s="375"/>
    </row>
    <row r="222" spans="1:31" s="376" customFormat="1" x14ac:dyDescent="0.25">
      <c r="A222" s="2"/>
      <c r="B222" s="2"/>
      <c r="C222" s="2"/>
      <c r="D222" s="2"/>
      <c r="E222" s="2"/>
      <c r="F222" s="2"/>
      <c r="G222" s="2"/>
      <c r="H222" s="2"/>
      <c r="I222" s="2"/>
      <c r="J222" s="641"/>
      <c r="K222" s="641"/>
      <c r="L222" s="641"/>
      <c r="M222" s="641"/>
      <c r="N222" s="641"/>
      <c r="O222" s="641"/>
      <c r="P222" s="641"/>
      <c r="Q222" s="2"/>
      <c r="R222" s="373"/>
      <c r="S222" s="373"/>
      <c r="T222" s="373"/>
      <c r="U222" s="373"/>
      <c r="V222" s="373"/>
      <c r="W222" s="373"/>
      <c r="X222" s="374"/>
      <c r="Y222" s="373"/>
      <c r="Z222" s="374"/>
      <c r="AA222" s="373"/>
      <c r="AB222" s="374"/>
      <c r="AC222" s="373"/>
      <c r="AD222" s="374"/>
      <c r="AE222" s="375"/>
    </row>
    <row r="223" spans="1:31" s="376" customFormat="1" x14ac:dyDescent="0.25">
      <c r="A223" s="2"/>
      <c r="B223" s="2"/>
      <c r="C223" s="2"/>
      <c r="D223" s="2"/>
      <c r="E223" s="2"/>
      <c r="F223" s="2"/>
      <c r="G223" s="2"/>
      <c r="H223" s="2"/>
      <c r="I223" s="2"/>
      <c r="J223" s="641"/>
      <c r="K223" s="641"/>
      <c r="L223" s="641"/>
      <c r="M223" s="641"/>
      <c r="N223" s="641"/>
      <c r="O223" s="641"/>
      <c r="P223" s="641"/>
      <c r="Q223" s="2"/>
      <c r="R223" s="373"/>
      <c r="S223" s="373"/>
      <c r="T223" s="373"/>
      <c r="U223" s="373"/>
      <c r="V223" s="373"/>
      <c r="W223" s="373"/>
      <c r="X223" s="374"/>
      <c r="Y223" s="373"/>
      <c r="Z223" s="374"/>
      <c r="AA223" s="373"/>
      <c r="AB223" s="374"/>
      <c r="AC223" s="373"/>
      <c r="AD223" s="374"/>
      <c r="AE223" s="375"/>
    </row>
    <row r="224" spans="1:31" s="376" customFormat="1" x14ac:dyDescent="0.25">
      <c r="A224" s="2"/>
      <c r="B224" s="2"/>
      <c r="C224" s="2"/>
      <c r="D224" s="2"/>
      <c r="E224" s="2"/>
      <c r="F224" s="2"/>
      <c r="G224" s="2"/>
      <c r="H224" s="2"/>
      <c r="I224" s="2"/>
      <c r="J224" s="641"/>
      <c r="K224" s="641"/>
      <c r="L224" s="641"/>
      <c r="M224" s="641"/>
      <c r="N224" s="641"/>
      <c r="O224" s="641"/>
      <c r="P224" s="641"/>
      <c r="Q224" s="2"/>
      <c r="R224" s="373"/>
      <c r="S224" s="373"/>
      <c r="T224" s="373"/>
      <c r="U224" s="373"/>
      <c r="V224" s="373"/>
      <c r="W224" s="373"/>
      <c r="X224" s="374"/>
      <c r="Y224" s="373"/>
      <c r="Z224" s="374"/>
      <c r="AA224" s="373"/>
      <c r="AB224" s="374"/>
      <c r="AC224" s="373"/>
      <c r="AD224" s="374"/>
      <c r="AE224" s="375"/>
    </row>
    <row r="225" spans="1:31" s="376" customFormat="1" x14ac:dyDescent="0.25">
      <c r="A225" s="2"/>
      <c r="B225" s="2"/>
      <c r="C225" s="2"/>
      <c r="D225" s="2"/>
      <c r="E225" s="2"/>
      <c r="F225" s="2"/>
      <c r="G225" s="2"/>
      <c r="H225" s="2"/>
      <c r="I225" s="2"/>
      <c r="J225" s="641"/>
      <c r="K225" s="641"/>
      <c r="L225" s="641"/>
      <c r="M225" s="641"/>
      <c r="N225" s="641"/>
      <c r="O225" s="641"/>
      <c r="P225" s="641"/>
      <c r="Q225" s="2"/>
      <c r="R225" s="373"/>
      <c r="S225" s="373"/>
      <c r="T225" s="373"/>
      <c r="U225" s="373"/>
      <c r="V225" s="373"/>
      <c r="W225" s="373"/>
      <c r="X225" s="374"/>
      <c r="Y225" s="373"/>
      <c r="Z225" s="374"/>
      <c r="AA225" s="373"/>
      <c r="AB225" s="374"/>
      <c r="AC225" s="373"/>
      <c r="AD225" s="374"/>
      <c r="AE225" s="375"/>
    </row>
    <row r="226" spans="1:31" s="376" customFormat="1" x14ac:dyDescent="0.25">
      <c r="A226" s="2"/>
      <c r="B226" s="2"/>
      <c r="C226" s="2"/>
      <c r="D226" s="2"/>
      <c r="E226" s="2"/>
      <c r="F226" s="2"/>
      <c r="G226" s="2"/>
      <c r="H226" s="2"/>
      <c r="I226" s="2"/>
      <c r="J226" s="641"/>
      <c r="K226" s="641"/>
      <c r="L226" s="641"/>
      <c r="M226" s="641"/>
      <c r="N226" s="641"/>
      <c r="O226" s="641"/>
      <c r="P226" s="641"/>
      <c r="Q226" s="2"/>
      <c r="R226" s="373"/>
      <c r="S226" s="373"/>
      <c r="T226" s="373"/>
      <c r="U226" s="373"/>
      <c r="V226" s="373"/>
      <c r="W226" s="373"/>
      <c r="X226" s="374"/>
      <c r="Y226" s="373"/>
      <c r="Z226" s="374"/>
      <c r="AA226" s="373"/>
      <c r="AB226" s="374"/>
      <c r="AC226" s="373"/>
      <c r="AD226" s="374"/>
      <c r="AE226" s="375"/>
    </row>
    <row r="227" spans="1:31" s="376" customFormat="1" x14ac:dyDescent="0.25">
      <c r="A227" s="2"/>
      <c r="B227" s="2"/>
      <c r="C227" s="2"/>
      <c r="D227" s="2"/>
      <c r="E227" s="2"/>
      <c r="F227" s="2"/>
      <c r="G227" s="2"/>
      <c r="H227" s="2"/>
      <c r="I227" s="2"/>
      <c r="J227" s="641"/>
      <c r="K227" s="641"/>
      <c r="L227" s="641"/>
      <c r="M227" s="641"/>
      <c r="N227" s="641"/>
      <c r="O227" s="641"/>
      <c r="P227" s="641"/>
      <c r="Q227" s="2"/>
      <c r="R227" s="373"/>
      <c r="S227" s="373"/>
      <c r="T227" s="373"/>
      <c r="U227" s="373"/>
      <c r="V227" s="373"/>
      <c r="W227" s="373"/>
      <c r="X227" s="374"/>
      <c r="Y227" s="373"/>
      <c r="Z227" s="374"/>
      <c r="AA227" s="373"/>
      <c r="AB227" s="374"/>
      <c r="AC227" s="373"/>
      <c r="AD227" s="374"/>
      <c r="AE227" s="375"/>
    </row>
    <row r="228" spans="1:31" s="376" customFormat="1" x14ac:dyDescent="0.25">
      <c r="A228" s="2"/>
      <c r="B228" s="2"/>
      <c r="C228" s="2"/>
      <c r="D228" s="2"/>
      <c r="E228" s="2"/>
      <c r="F228" s="2"/>
      <c r="G228" s="2"/>
      <c r="H228" s="2"/>
      <c r="I228" s="2"/>
      <c r="J228" s="641"/>
      <c r="K228" s="641"/>
      <c r="L228" s="641"/>
      <c r="M228" s="641"/>
      <c r="N228" s="641"/>
      <c r="O228" s="641"/>
      <c r="P228" s="641"/>
      <c r="Q228" s="2"/>
      <c r="R228" s="373"/>
      <c r="S228" s="373"/>
      <c r="T228" s="373"/>
      <c r="U228" s="373"/>
      <c r="V228" s="373"/>
      <c r="W228" s="373"/>
      <c r="X228" s="374"/>
      <c r="Y228" s="373"/>
      <c r="Z228" s="374"/>
      <c r="AA228" s="373"/>
      <c r="AB228" s="374"/>
      <c r="AC228" s="373"/>
      <c r="AD228" s="374"/>
      <c r="AE228" s="375"/>
    </row>
    <row r="229" spans="1:31" s="376" customFormat="1" x14ac:dyDescent="0.25">
      <c r="A229" s="2"/>
      <c r="B229" s="2"/>
      <c r="C229" s="2"/>
      <c r="D229" s="2"/>
      <c r="E229" s="2"/>
      <c r="F229" s="2"/>
      <c r="G229" s="2"/>
      <c r="H229" s="2"/>
      <c r="I229" s="2"/>
      <c r="J229" s="641"/>
      <c r="K229" s="641"/>
      <c r="L229" s="641"/>
      <c r="M229" s="641"/>
      <c r="N229" s="641"/>
      <c r="O229" s="641"/>
      <c r="P229" s="641"/>
      <c r="Q229" s="2"/>
      <c r="R229" s="373"/>
      <c r="S229" s="373"/>
      <c r="T229" s="373"/>
      <c r="U229" s="373"/>
      <c r="V229" s="373"/>
      <c r="W229" s="373"/>
      <c r="X229" s="374"/>
      <c r="Y229" s="373"/>
      <c r="Z229" s="374"/>
      <c r="AA229" s="373"/>
      <c r="AB229" s="374"/>
      <c r="AC229" s="373"/>
      <c r="AD229" s="374"/>
      <c r="AE229" s="375"/>
    </row>
    <row r="230" spans="1:31" s="376" customFormat="1" x14ac:dyDescent="0.25">
      <c r="A230" s="2"/>
      <c r="B230" s="2"/>
      <c r="C230" s="2"/>
      <c r="D230" s="2"/>
      <c r="E230" s="2"/>
      <c r="F230" s="2"/>
      <c r="G230" s="2"/>
      <c r="H230" s="2"/>
      <c r="I230" s="2"/>
      <c r="J230" s="641"/>
      <c r="K230" s="641"/>
      <c r="L230" s="641"/>
      <c r="M230" s="641"/>
      <c r="N230" s="641"/>
      <c r="O230" s="641"/>
      <c r="P230" s="641"/>
      <c r="Q230" s="2"/>
      <c r="R230" s="373"/>
      <c r="S230" s="373"/>
      <c r="T230" s="373"/>
      <c r="U230" s="373"/>
      <c r="V230" s="373"/>
      <c r="W230" s="373"/>
      <c r="X230" s="374"/>
      <c r="Y230" s="373"/>
      <c r="Z230" s="374"/>
      <c r="AA230" s="373"/>
      <c r="AB230" s="374"/>
      <c r="AC230" s="373"/>
      <c r="AD230" s="374"/>
      <c r="AE230" s="375"/>
    </row>
    <row r="231" spans="1:31" s="376" customFormat="1" x14ac:dyDescent="0.25">
      <c r="A231" s="2"/>
      <c r="B231" s="2"/>
      <c r="C231" s="2"/>
      <c r="D231" s="2"/>
      <c r="E231" s="2"/>
      <c r="F231" s="2"/>
      <c r="G231" s="2"/>
      <c r="H231" s="2"/>
      <c r="I231" s="2"/>
      <c r="J231" s="641"/>
      <c r="K231" s="641"/>
      <c r="L231" s="641"/>
      <c r="M231" s="641"/>
      <c r="N231" s="641"/>
      <c r="O231" s="641"/>
      <c r="P231" s="641"/>
      <c r="Q231" s="2"/>
      <c r="R231" s="373"/>
      <c r="S231" s="373"/>
      <c r="T231" s="373"/>
      <c r="U231" s="373"/>
      <c r="V231" s="373"/>
      <c r="W231" s="373"/>
      <c r="X231" s="374"/>
      <c r="Y231" s="373"/>
      <c r="Z231" s="374"/>
      <c r="AA231" s="373"/>
      <c r="AB231" s="374"/>
      <c r="AC231" s="373"/>
      <c r="AD231" s="374"/>
      <c r="AE231" s="375"/>
    </row>
    <row r="232" spans="1:31" s="376" customFormat="1" x14ac:dyDescent="0.25">
      <c r="A232" s="2"/>
      <c r="B232" s="2"/>
      <c r="C232" s="2"/>
      <c r="D232" s="2"/>
      <c r="E232" s="2"/>
      <c r="F232" s="2"/>
      <c r="G232" s="2"/>
      <c r="H232" s="2"/>
      <c r="I232" s="2"/>
      <c r="J232" s="641"/>
      <c r="K232" s="641"/>
      <c r="L232" s="641"/>
      <c r="M232" s="641"/>
      <c r="N232" s="641"/>
      <c r="O232" s="641"/>
      <c r="P232" s="641"/>
      <c r="Q232" s="2"/>
      <c r="R232" s="373"/>
      <c r="S232" s="373"/>
      <c r="T232" s="373"/>
      <c r="U232" s="373"/>
      <c r="V232" s="373"/>
      <c r="W232" s="373"/>
      <c r="X232" s="374"/>
      <c r="Y232" s="373"/>
      <c r="Z232" s="374"/>
      <c r="AA232" s="373"/>
      <c r="AB232" s="374"/>
      <c r="AC232" s="373"/>
      <c r="AD232" s="374"/>
      <c r="AE232" s="375"/>
    </row>
    <row r="233" spans="1:31" s="376" customFormat="1" x14ac:dyDescent="0.25">
      <c r="A233" s="2"/>
      <c r="B233" s="2"/>
      <c r="C233" s="2"/>
      <c r="D233" s="2"/>
      <c r="E233" s="2"/>
      <c r="F233" s="2"/>
      <c r="G233" s="2"/>
      <c r="H233" s="2"/>
      <c r="I233" s="2"/>
      <c r="J233" s="641"/>
      <c r="K233" s="641"/>
      <c r="L233" s="641"/>
      <c r="M233" s="641"/>
      <c r="N233" s="641"/>
      <c r="O233" s="641"/>
      <c r="P233" s="641"/>
      <c r="Q233" s="2"/>
      <c r="R233" s="373"/>
      <c r="S233" s="373"/>
      <c r="T233" s="373"/>
      <c r="U233" s="373"/>
      <c r="V233" s="373"/>
      <c r="W233" s="373"/>
      <c r="X233" s="374"/>
      <c r="Y233" s="373"/>
      <c r="Z233" s="374"/>
      <c r="AA233" s="373"/>
      <c r="AB233" s="374"/>
      <c r="AC233" s="373"/>
      <c r="AD233" s="374"/>
      <c r="AE233" s="375"/>
    </row>
    <row r="234" spans="1:31" s="376" customFormat="1" x14ac:dyDescent="0.25">
      <c r="A234" s="2"/>
      <c r="B234" s="2"/>
      <c r="C234" s="2"/>
      <c r="D234" s="2"/>
      <c r="E234" s="2"/>
      <c r="F234" s="2"/>
      <c r="G234" s="2"/>
      <c r="H234" s="2"/>
      <c r="I234" s="2"/>
      <c r="J234" s="641"/>
      <c r="K234" s="641"/>
      <c r="L234" s="641"/>
      <c r="M234" s="641"/>
      <c r="N234" s="641"/>
      <c r="O234" s="641"/>
      <c r="P234" s="641"/>
      <c r="Q234" s="2"/>
      <c r="R234" s="373"/>
      <c r="S234" s="373"/>
      <c r="T234" s="373"/>
      <c r="U234" s="373"/>
      <c r="V234" s="373"/>
      <c r="W234" s="373"/>
      <c r="X234" s="374"/>
      <c r="Y234" s="373"/>
      <c r="Z234" s="374"/>
      <c r="AA234" s="373"/>
      <c r="AB234" s="374"/>
      <c r="AC234" s="373"/>
      <c r="AD234" s="374"/>
      <c r="AE234" s="375"/>
    </row>
    <row r="235" spans="1:31" s="376" customFormat="1" x14ac:dyDescent="0.25">
      <c r="A235" s="2"/>
      <c r="B235" s="2"/>
      <c r="C235" s="2"/>
      <c r="D235" s="2"/>
      <c r="E235" s="2"/>
      <c r="F235" s="2"/>
      <c r="G235" s="2"/>
      <c r="H235" s="2"/>
      <c r="I235" s="2"/>
      <c r="J235" s="641"/>
      <c r="K235" s="641"/>
      <c r="L235" s="641"/>
      <c r="M235" s="641"/>
      <c r="N235" s="641"/>
      <c r="O235" s="641"/>
      <c r="P235" s="641"/>
      <c r="Q235" s="2"/>
      <c r="R235" s="373"/>
      <c r="S235" s="373"/>
      <c r="T235" s="373"/>
      <c r="U235" s="373"/>
      <c r="V235" s="373"/>
      <c r="W235" s="373"/>
      <c r="X235" s="374"/>
      <c r="Y235" s="373"/>
      <c r="Z235" s="374"/>
      <c r="AA235" s="373"/>
      <c r="AB235" s="374"/>
      <c r="AC235" s="373"/>
      <c r="AD235" s="374"/>
      <c r="AE235" s="375"/>
    </row>
    <row r="236" spans="1:31" s="376" customFormat="1" x14ac:dyDescent="0.25">
      <c r="A236" s="2"/>
      <c r="B236" s="2"/>
      <c r="C236" s="2"/>
      <c r="D236" s="2"/>
      <c r="E236" s="2"/>
      <c r="F236" s="2"/>
      <c r="G236" s="2"/>
      <c r="H236" s="2"/>
      <c r="I236" s="2"/>
      <c r="J236" s="641"/>
      <c r="K236" s="641"/>
      <c r="L236" s="641"/>
      <c r="M236" s="641"/>
      <c r="N236" s="641"/>
      <c r="O236" s="641"/>
      <c r="P236" s="641"/>
      <c r="Q236" s="2"/>
      <c r="R236" s="373"/>
      <c r="S236" s="373"/>
      <c r="T236" s="373"/>
      <c r="U236" s="373"/>
      <c r="V236" s="373"/>
      <c r="W236" s="373"/>
      <c r="X236" s="374"/>
      <c r="Y236" s="373"/>
      <c r="Z236" s="374"/>
      <c r="AA236" s="373"/>
      <c r="AB236" s="374"/>
      <c r="AC236" s="373"/>
      <c r="AD236" s="374"/>
      <c r="AE236" s="375"/>
    </row>
    <row r="237" spans="1:31" s="376" customFormat="1" x14ac:dyDescent="0.25">
      <c r="A237" s="2"/>
      <c r="B237" s="2"/>
      <c r="C237" s="2"/>
      <c r="D237" s="2"/>
      <c r="E237" s="2"/>
      <c r="F237" s="2"/>
      <c r="G237" s="2"/>
      <c r="H237" s="2"/>
      <c r="I237" s="2"/>
      <c r="J237" s="641"/>
      <c r="K237" s="641"/>
      <c r="L237" s="641"/>
      <c r="M237" s="641"/>
      <c r="N237" s="641"/>
      <c r="O237" s="641"/>
      <c r="P237" s="641"/>
      <c r="Q237" s="2"/>
      <c r="R237" s="373"/>
      <c r="S237" s="373"/>
      <c r="T237" s="373"/>
      <c r="U237" s="373"/>
      <c r="V237" s="373"/>
      <c r="W237" s="373"/>
      <c r="X237" s="374"/>
      <c r="Y237" s="373"/>
      <c r="Z237" s="374"/>
      <c r="AA237" s="373"/>
      <c r="AB237" s="374"/>
      <c r="AC237" s="373"/>
      <c r="AD237" s="374"/>
      <c r="AE237" s="375"/>
    </row>
    <row r="238" spans="1:31" s="376" customFormat="1" x14ac:dyDescent="0.25">
      <c r="A238" s="2"/>
      <c r="B238" s="2"/>
      <c r="C238" s="2"/>
      <c r="D238" s="2"/>
      <c r="E238" s="2"/>
      <c r="F238" s="2"/>
      <c r="G238" s="2"/>
      <c r="H238" s="2"/>
      <c r="I238" s="2"/>
      <c r="J238" s="641"/>
      <c r="K238" s="641"/>
      <c r="L238" s="641"/>
      <c r="M238" s="641"/>
      <c r="N238" s="641"/>
      <c r="O238" s="641"/>
      <c r="P238" s="641"/>
      <c r="Q238" s="2"/>
      <c r="R238" s="373"/>
      <c r="S238" s="373"/>
      <c r="T238" s="373"/>
      <c r="U238" s="373"/>
      <c r="V238" s="373"/>
      <c r="W238" s="373"/>
      <c r="X238" s="374"/>
      <c r="Y238" s="373"/>
      <c r="Z238" s="374"/>
      <c r="AA238" s="373"/>
      <c r="AB238" s="374"/>
      <c r="AC238" s="373"/>
      <c r="AD238" s="374"/>
      <c r="AE238" s="375"/>
    </row>
    <row r="239" spans="1:31" s="376" customFormat="1" x14ac:dyDescent="0.25">
      <c r="A239" s="2"/>
      <c r="B239" s="2"/>
      <c r="C239" s="2"/>
      <c r="D239" s="2"/>
      <c r="E239" s="2"/>
      <c r="F239" s="2"/>
      <c r="G239" s="2"/>
      <c r="H239" s="2"/>
      <c r="I239" s="2"/>
      <c r="J239" s="641"/>
      <c r="K239" s="641"/>
      <c r="L239" s="641"/>
      <c r="M239" s="641"/>
      <c r="N239" s="641"/>
      <c r="O239" s="641"/>
      <c r="P239" s="641"/>
      <c r="Q239" s="2"/>
      <c r="R239" s="373"/>
      <c r="S239" s="373"/>
      <c r="T239" s="373"/>
      <c r="U239" s="373"/>
      <c r="V239" s="373"/>
      <c r="W239" s="373"/>
      <c r="X239" s="374"/>
      <c r="Y239" s="373"/>
      <c r="Z239" s="374"/>
      <c r="AA239" s="373"/>
      <c r="AB239" s="374"/>
      <c r="AC239" s="373"/>
      <c r="AD239" s="374"/>
      <c r="AE239" s="375"/>
    </row>
    <row r="240" spans="1:31" s="376" customFormat="1" x14ac:dyDescent="0.25">
      <c r="A240" s="2"/>
      <c r="B240" s="2"/>
      <c r="C240" s="2"/>
      <c r="D240" s="2"/>
      <c r="E240" s="2"/>
      <c r="F240" s="2"/>
      <c r="G240" s="2"/>
      <c r="H240" s="2"/>
      <c r="I240" s="2"/>
      <c r="J240" s="641"/>
      <c r="K240" s="641"/>
      <c r="L240" s="641"/>
      <c r="M240" s="641"/>
      <c r="N240" s="641"/>
      <c r="O240" s="641"/>
      <c r="P240" s="641"/>
      <c r="Q240" s="2"/>
      <c r="R240" s="373"/>
      <c r="S240" s="373"/>
      <c r="T240" s="373"/>
      <c r="U240" s="373"/>
      <c r="V240" s="373"/>
      <c r="W240" s="373"/>
      <c r="X240" s="374"/>
      <c r="Y240" s="373"/>
      <c r="Z240" s="374"/>
      <c r="AA240" s="373"/>
      <c r="AB240" s="374"/>
      <c r="AC240" s="373"/>
      <c r="AD240" s="374"/>
      <c r="AE240" s="375"/>
    </row>
    <row r="241" spans="1:31" s="376" customFormat="1" x14ac:dyDescent="0.25">
      <c r="A241" s="2"/>
      <c r="B241" s="2"/>
      <c r="C241" s="2"/>
      <c r="D241" s="2"/>
      <c r="E241" s="2"/>
      <c r="F241" s="2"/>
      <c r="G241" s="2"/>
      <c r="H241" s="2"/>
      <c r="I241" s="2"/>
      <c r="J241" s="641"/>
      <c r="K241" s="641"/>
      <c r="L241" s="641"/>
      <c r="M241" s="641"/>
      <c r="N241" s="641"/>
      <c r="O241" s="641"/>
      <c r="P241" s="641"/>
      <c r="Q241" s="2"/>
      <c r="R241" s="373"/>
      <c r="S241" s="373"/>
      <c r="T241" s="373"/>
      <c r="U241" s="373"/>
      <c r="V241" s="373"/>
      <c r="W241" s="373"/>
      <c r="X241" s="374"/>
      <c r="Y241" s="373"/>
      <c r="Z241" s="374"/>
      <c r="AA241" s="373"/>
      <c r="AB241" s="374"/>
      <c r="AC241" s="373"/>
      <c r="AD241" s="374"/>
      <c r="AE241" s="375"/>
    </row>
    <row r="242" spans="1:31" s="376" customFormat="1" x14ac:dyDescent="0.25">
      <c r="A242" s="2"/>
      <c r="B242" s="2"/>
      <c r="C242" s="2"/>
      <c r="D242" s="2"/>
      <c r="E242" s="2"/>
      <c r="F242" s="2"/>
      <c r="G242" s="2"/>
      <c r="H242" s="2"/>
      <c r="I242" s="2"/>
      <c r="J242" s="641"/>
      <c r="K242" s="641"/>
      <c r="L242" s="641"/>
      <c r="M242" s="641"/>
      <c r="N242" s="641"/>
      <c r="O242" s="641"/>
      <c r="P242" s="641"/>
      <c r="Q242" s="2"/>
      <c r="R242" s="373"/>
      <c r="S242" s="373"/>
      <c r="T242" s="373"/>
      <c r="U242" s="373"/>
      <c r="V242" s="373"/>
      <c r="W242" s="373"/>
      <c r="X242" s="374"/>
      <c r="Y242" s="373"/>
      <c r="Z242" s="374"/>
      <c r="AA242" s="373"/>
      <c r="AB242" s="374"/>
      <c r="AC242" s="373"/>
      <c r="AD242" s="374"/>
      <c r="AE242" s="375"/>
    </row>
    <row r="243" spans="1:31" s="376" customFormat="1" x14ac:dyDescent="0.25">
      <c r="A243" s="2"/>
      <c r="B243" s="2"/>
      <c r="C243" s="2"/>
      <c r="D243" s="2"/>
      <c r="E243" s="2"/>
      <c r="F243" s="2"/>
      <c r="G243" s="2"/>
      <c r="H243" s="2"/>
      <c r="I243" s="2"/>
      <c r="J243" s="641"/>
      <c r="K243" s="641"/>
      <c r="L243" s="641"/>
      <c r="M243" s="641"/>
      <c r="N243" s="641"/>
      <c r="O243" s="641"/>
      <c r="P243" s="641"/>
      <c r="Q243" s="2"/>
      <c r="R243" s="373"/>
      <c r="S243" s="373"/>
      <c r="T243" s="373"/>
      <c r="U243" s="373"/>
      <c r="V243" s="373"/>
      <c r="W243" s="373"/>
      <c r="X243" s="374"/>
      <c r="Y243" s="373"/>
      <c r="Z243" s="374"/>
      <c r="AA243" s="373"/>
      <c r="AB243" s="374"/>
      <c r="AC243" s="373"/>
      <c r="AD243" s="374"/>
      <c r="AE243" s="375"/>
    </row>
    <row r="244" spans="1:31" s="376" customFormat="1" x14ac:dyDescent="0.25">
      <c r="A244" s="2"/>
      <c r="B244" s="2"/>
      <c r="C244" s="2"/>
      <c r="D244" s="2"/>
      <c r="E244" s="2"/>
      <c r="F244" s="2"/>
      <c r="G244" s="2"/>
      <c r="H244" s="2"/>
      <c r="I244" s="2"/>
      <c r="J244" s="641"/>
      <c r="K244" s="641"/>
      <c r="L244" s="641"/>
      <c r="M244" s="641"/>
      <c r="N244" s="641"/>
      <c r="O244" s="641"/>
      <c r="P244" s="641"/>
      <c r="Q244" s="2"/>
      <c r="R244" s="373"/>
      <c r="S244" s="373"/>
      <c r="T244" s="373"/>
      <c r="U244" s="373"/>
      <c r="V244" s="373"/>
      <c r="W244" s="373"/>
      <c r="X244" s="374"/>
      <c r="Y244" s="373"/>
      <c r="Z244" s="374"/>
      <c r="AA244" s="373"/>
      <c r="AB244" s="374"/>
      <c r="AC244" s="373"/>
      <c r="AD244" s="374"/>
      <c r="AE244" s="375"/>
    </row>
    <row r="245" spans="1:31" s="376" customFormat="1" x14ac:dyDescent="0.25">
      <c r="A245" s="2"/>
      <c r="B245" s="2"/>
      <c r="C245" s="2"/>
      <c r="D245" s="2"/>
      <c r="E245" s="2"/>
      <c r="F245" s="2"/>
      <c r="G245" s="2"/>
      <c r="H245" s="2"/>
      <c r="I245" s="2"/>
      <c r="J245" s="641"/>
      <c r="K245" s="641"/>
      <c r="L245" s="641"/>
      <c r="M245" s="641"/>
      <c r="N245" s="641"/>
      <c r="O245" s="641"/>
      <c r="P245" s="641"/>
      <c r="Q245" s="2"/>
      <c r="R245" s="373"/>
      <c r="S245" s="373"/>
      <c r="T245" s="373"/>
      <c r="U245" s="373"/>
      <c r="V245" s="373"/>
      <c r="W245" s="373"/>
      <c r="X245" s="374"/>
      <c r="Y245" s="373"/>
      <c r="Z245" s="374"/>
      <c r="AA245" s="373"/>
      <c r="AB245" s="374"/>
      <c r="AC245" s="373"/>
      <c r="AD245" s="374"/>
      <c r="AE245" s="375"/>
    </row>
    <row r="246" spans="1:31" s="376" customFormat="1" x14ac:dyDescent="0.25">
      <c r="A246" s="2"/>
      <c r="B246" s="2"/>
      <c r="C246" s="2"/>
      <c r="D246" s="2"/>
      <c r="E246" s="2"/>
      <c r="F246" s="2"/>
      <c r="G246" s="2"/>
      <c r="H246" s="2"/>
      <c r="I246" s="2"/>
      <c r="J246" s="641"/>
      <c r="K246" s="641"/>
      <c r="L246" s="641"/>
      <c r="M246" s="641"/>
      <c r="N246" s="641"/>
      <c r="O246" s="641"/>
      <c r="P246" s="641"/>
      <c r="Q246" s="2"/>
      <c r="R246" s="373"/>
      <c r="S246" s="373"/>
      <c r="T246" s="373"/>
      <c r="U246" s="373"/>
      <c r="V246" s="373"/>
      <c r="W246" s="373"/>
      <c r="X246" s="374"/>
      <c r="Y246" s="373"/>
      <c r="Z246" s="374"/>
      <c r="AA246" s="373"/>
      <c r="AB246" s="374"/>
      <c r="AC246" s="373"/>
      <c r="AD246" s="374"/>
      <c r="AE246" s="375"/>
    </row>
    <row r="247" spans="1:31" s="376" customFormat="1" x14ac:dyDescent="0.25">
      <c r="A247" s="2"/>
      <c r="B247" s="2"/>
      <c r="C247" s="2"/>
      <c r="D247" s="2"/>
      <c r="E247" s="2"/>
      <c r="F247" s="2"/>
      <c r="G247" s="2"/>
      <c r="H247" s="2"/>
      <c r="I247" s="2"/>
      <c r="J247" s="641"/>
      <c r="K247" s="641"/>
      <c r="L247" s="641"/>
      <c r="M247" s="641"/>
      <c r="N247" s="641"/>
      <c r="O247" s="641"/>
      <c r="P247" s="641"/>
      <c r="Q247" s="2"/>
      <c r="R247" s="373"/>
      <c r="S247" s="373"/>
      <c r="T247" s="373"/>
      <c r="U247" s="373"/>
      <c r="V247" s="373"/>
      <c r="W247" s="373"/>
      <c r="X247" s="374"/>
      <c r="Y247" s="373"/>
      <c r="Z247" s="374"/>
      <c r="AA247" s="373"/>
      <c r="AB247" s="374"/>
      <c r="AC247" s="373"/>
      <c r="AD247" s="374"/>
      <c r="AE247" s="375"/>
    </row>
    <row r="248" spans="1:31" s="376" customFormat="1" x14ac:dyDescent="0.25">
      <c r="A248" s="2"/>
      <c r="B248" s="2"/>
      <c r="C248" s="2"/>
      <c r="D248" s="2"/>
      <c r="E248" s="2"/>
      <c r="F248" s="2"/>
      <c r="G248" s="2"/>
      <c r="H248" s="2"/>
      <c r="I248" s="2"/>
      <c r="J248" s="641"/>
      <c r="K248" s="641"/>
      <c r="L248" s="641"/>
      <c r="M248" s="641"/>
      <c r="N248" s="641"/>
      <c r="O248" s="641"/>
      <c r="P248" s="641"/>
      <c r="Q248" s="2"/>
      <c r="R248" s="373"/>
      <c r="S248" s="373"/>
      <c r="T248" s="373"/>
      <c r="U248" s="373"/>
      <c r="V248" s="373"/>
      <c r="W248" s="373"/>
      <c r="X248" s="374"/>
      <c r="Y248" s="373"/>
      <c r="Z248" s="374"/>
      <c r="AA248" s="373"/>
      <c r="AB248" s="374"/>
      <c r="AC248" s="373"/>
      <c r="AD248" s="374"/>
      <c r="AE248" s="375"/>
    </row>
    <row r="249" spans="1:31" s="376" customFormat="1" x14ac:dyDescent="0.25">
      <c r="A249" s="2"/>
      <c r="B249" s="2"/>
      <c r="C249" s="2"/>
      <c r="D249" s="2"/>
      <c r="E249" s="2"/>
      <c r="F249" s="2"/>
      <c r="G249" s="2"/>
      <c r="H249" s="2"/>
      <c r="I249" s="2"/>
      <c r="J249" s="641"/>
      <c r="K249" s="641"/>
      <c r="L249" s="641"/>
      <c r="M249" s="641"/>
      <c r="N249" s="641"/>
      <c r="O249" s="641"/>
      <c r="P249" s="641"/>
      <c r="Q249" s="2"/>
      <c r="R249" s="373"/>
      <c r="S249" s="373"/>
      <c r="T249" s="373"/>
      <c r="U249" s="373"/>
      <c r="V249" s="373"/>
      <c r="W249" s="373"/>
      <c r="X249" s="374"/>
      <c r="Y249" s="373"/>
      <c r="Z249" s="374"/>
      <c r="AA249" s="373"/>
      <c r="AB249" s="374"/>
      <c r="AC249" s="373"/>
      <c r="AD249" s="374"/>
      <c r="AE249" s="375"/>
    </row>
    <row r="250" spans="1:31" s="376" customFormat="1" x14ac:dyDescent="0.25">
      <c r="A250" s="2"/>
      <c r="B250" s="2"/>
      <c r="C250" s="2"/>
      <c r="D250" s="2"/>
      <c r="E250" s="2"/>
      <c r="F250" s="2"/>
      <c r="G250" s="2"/>
      <c r="H250" s="2"/>
      <c r="I250" s="2"/>
      <c r="J250" s="641"/>
      <c r="K250" s="641"/>
      <c r="L250" s="641"/>
      <c r="M250" s="641"/>
      <c r="N250" s="641"/>
      <c r="O250" s="641"/>
      <c r="P250" s="641"/>
      <c r="Q250" s="2"/>
      <c r="R250" s="373"/>
      <c r="S250" s="373"/>
      <c r="T250" s="373"/>
      <c r="U250" s="373"/>
      <c r="V250" s="373"/>
      <c r="W250" s="373"/>
      <c r="X250" s="374"/>
      <c r="Y250" s="373"/>
      <c r="Z250" s="374"/>
      <c r="AA250" s="373"/>
      <c r="AB250" s="374"/>
      <c r="AC250" s="373"/>
      <c r="AD250" s="374"/>
      <c r="AE250" s="375"/>
    </row>
    <row r="251" spans="1:31" s="376" customFormat="1" x14ac:dyDescent="0.25">
      <c r="A251" s="2"/>
      <c r="B251" s="2"/>
      <c r="C251" s="2"/>
      <c r="D251" s="2"/>
      <c r="E251" s="2"/>
      <c r="F251" s="2"/>
      <c r="G251" s="2"/>
      <c r="H251" s="2"/>
      <c r="I251" s="2"/>
      <c r="J251" s="641"/>
      <c r="K251" s="641"/>
      <c r="L251" s="641"/>
      <c r="M251" s="641"/>
      <c r="N251" s="641"/>
      <c r="O251" s="641"/>
      <c r="P251" s="641"/>
      <c r="Q251" s="2"/>
      <c r="R251" s="373"/>
      <c r="S251" s="373"/>
      <c r="T251" s="373"/>
      <c r="U251" s="373"/>
      <c r="V251" s="373"/>
      <c r="W251" s="373"/>
      <c r="X251" s="374"/>
      <c r="Y251" s="373"/>
      <c r="Z251" s="374"/>
      <c r="AA251" s="373"/>
      <c r="AB251" s="374"/>
      <c r="AC251" s="373"/>
      <c r="AD251" s="374"/>
      <c r="AE251" s="375"/>
    </row>
    <row r="252" spans="1:31" s="376" customFormat="1" x14ac:dyDescent="0.25">
      <c r="A252" s="2"/>
      <c r="B252" s="2"/>
      <c r="C252" s="2"/>
      <c r="D252" s="2"/>
      <c r="E252" s="2"/>
      <c r="F252" s="2"/>
      <c r="G252" s="2"/>
      <c r="H252" s="2"/>
      <c r="I252" s="2"/>
      <c r="J252" s="641"/>
      <c r="K252" s="641"/>
      <c r="L252" s="641"/>
      <c r="M252" s="641"/>
      <c r="N252" s="641"/>
      <c r="O252" s="641"/>
      <c r="P252" s="641"/>
      <c r="Q252" s="2"/>
      <c r="R252" s="373"/>
      <c r="S252" s="373"/>
      <c r="T252" s="373"/>
      <c r="U252" s="373"/>
      <c r="V252" s="373"/>
      <c r="W252" s="373"/>
      <c r="X252" s="374"/>
      <c r="Y252" s="373"/>
      <c r="Z252" s="374"/>
      <c r="AA252" s="373"/>
      <c r="AB252" s="374"/>
      <c r="AC252" s="373"/>
      <c r="AD252" s="374"/>
      <c r="AE252" s="375"/>
    </row>
    <row r="253" spans="1:31" s="376" customFormat="1" x14ac:dyDescent="0.25">
      <c r="A253" s="2"/>
      <c r="B253" s="2"/>
      <c r="C253" s="2"/>
      <c r="D253" s="2"/>
      <c r="E253" s="2"/>
      <c r="F253" s="2"/>
      <c r="G253" s="2"/>
      <c r="H253" s="2"/>
      <c r="I253" s="2"/>
      <c r="J253" s="641"/>
      <c r="K253" s="641"/>
      <c r="L253" s="641"/>
      <c r="M253" s="641"/>
      <c r="N253" s="641"/>
      <c r="O253" s="641"/>
      <c r="P253" s="641"/>
      <c r="Q253" s="2"/>
      <c r="R253" s="373"/>
      <c r="S253" s="373"/>
      <c r="T253" s="373"/>
      <c r="U253" s="373"/>
      <c r="V253" s="373"/>
      <c r="W253" s="373"/>
      <c r="X253" s="374"/>
      <c r="Y253" s="373"/>
      <c r="Z253" s="374"/>
      <c r="AA253" s="373"/>
      <c r="AB253" s="374"/>
      <c r="AC253" s="373"/>
      <c r="AD253" s="374"/>
      <c r="AE253" s="375"/>
    </row>
    <row r="254" spans="1:31" s="376" customFormat="1" x14ac:dyDescent="0.25">
      <c r="A254" s="2"/>
      <c r="B254" s="2"/>
      <c r="C254" s="2"/>
      <c r="D254" s="2"/>
      <c r="E254" s="2"/>
      <c r="F254" s="2"/>
      <c r="G254" s="2"/>
      <c r="H254" s="2"/>
      <c r="I254" s="2"/>
      <c r="J254" s="641"/>
      <c r="K254" s="641"/>
      <c r="L254" s="641"/>
      <c r="M254" s="641"/>
      <c r="N254" s="641"/>
      <c r="O254" s="641"/>
      <c r="P254" s="641"/>
      <c r="Q254" s="2"/>
      <c r="R254" s="373"/>
      <c r="S254" s="373"/>
      <c r="T254" s="373"/>
      <c r="U254" s="373"/>
      <c r="V254" s="373"/>
      <c r="W254" s="373"/>
      <c r="X254" s="374"/>
      <c r="Y254" s="373"/>
      <c r="Z254" s="374"/>
      <c r="AA254" s="373"/>
      <c r="AB254" s="374"/>
      <c r="AC254" s="373"/>
      <c r="AD254" s="374"/>
      <c r="AE254" s="375"/>
    </row>
    <row r="255" spans="1:31" s="376" customFormat="1" x14ac:dyDescent="0.25">
      <c r="A255" s="2"/>
      <c r="B255" s="2"/>
      <c r="C255" s="2"/>
      <c r="D255" s="2"/>
      <c r="E255" s="2"/>
      <c r="F255" s="2"/>
      <c r="G255" s="2"/>
      <c r="H255" s="2"/>
      <c r="I255" s="2"/>
      <c r="J255" s="641"/>
      <c r="K255" s="641"/>
      <c r="L255" s="641"/>
      <c r="M255" s="641"/>
      <c r="N255" s="641"/>
      <c r="O255" s="641"/>
      <c r="P255" s="641"/>
      <c r="Q255" s="2"/>
      <c r="R255" s="373"/>
      <c r="S255" s="373"/>
      <c r="T255" s="373"/>
      <c r="U255" s="373"/>
      <c r="V255" s="373"/>
      <c r="W255" s="373"/>
      <c r="X255" s="374"/>
      <c r="Y255" s="373"/>
      <c r="Z255" s="374"/>
      <c r="AA255" s="373"/>
      <c r="AB255" s="374"/>
      <c r="AC255" s="373"/>
      <c r="AD255" s="374"/>
      <c r="AE255" s="375"/>
    </row>
    <row r="256" spans="1:31" s="376" customFormat="1" x14ac:dyDescent="0.25">
      <c r="A256" s="2"/>
      <c r="B256" s="2"/>
      <c r="C256" s="2"/>
      <c r="D256" s="2"/>
      <c r="E256" s="2"/>
      <c r="F256" s="2"/>
      <c r="G256" s="2"/>
      <c r="H256" s="2"/>
      <c r="I256" s="2"/>
      <c r="J256" s="641"/>
      <c r="K256" s="641"/>
      <c r="L256" s="641"/>
      <c r="M256" s="641"/>
      <c r="N256" s="641"/>
      <c r="O256" s="641"/>
      <c r="P256" s="641"/>
      <c r="Q256" s="2"/>
      <c r="R256" s="373"/>
      <c r="S256" s="373"/>
      <c r="T256" s="373"/>
      <c r="U256" s="373"/>
      <c r="V256" s="373"/>
      <c r="W256" s="373"/>
      <c r="X256" s="374"/>
      <c r="Y256" s="373"/>
      <c r="Z256" s="374"/>
      <c r="AA256" s="373"/>
      <c r="AB256" s="374"/>
      <c r="AC256" s="373"/>
      <c r="AD256" s="374"/>
      <c r="AE256" s="375"/>
    </row>
    <row r="257" spans="1:31" s="376" customFormat="1" x14ac:dyDescent="0.25">
      <c r="A257" s="2"/>
      <c r="B257" s="2"/>
      <c r="C257" s="2"/>
      <c r="D257" s="2"/>
      <c r="E257" s="2"/>
      <c r="F257" s="2"/>
      <c r="G257" s="2"/>
      <c r="H257" s="2"/>
      <c r="I257" s="2"/>
      <c r="J257" s="641"/>
      <c r="K257" s="641"/>
      <c r="L257" s="641"/>
      <c r="M257" s="641"/>
      <c r="N257" s="641"/>
      <c r="O257" s="641"/>
      <c r="P257" s="641"/>
      <c r="Q257" s="2"/>
      <c r="R257" s="373"/>
      <c r="S257" s="373"/>
      <c r="T257" s="373"/>
      <c r="U257" s="373"/>
      <c r="V257" s="373"/>
      <c r="W257" s="373"/>
      <c r="X257" s="374"/>
      <c r="Y257" s="373"/>
      <c r="Z257" s="374"/>
      <c r="AA257" s="373"/>
      <c r="AB257" s="374"/>
      <c r="AC257" s="373"/>
      <c r="AD257" s="374"/>
      <c r="AE257" s="375"/>
    </row>
    <row r="258" spans="1:31" s="376" customFormat="1" x14ac:dyDescent="0.25">
      <c r="A258" s="2"/>
      <c r="B258" s="2"/>
      <c r="C258" s="2"/>
      <c r="D258" s="2"/>
      <c r="E258" s="2"/>
      <c r="F258" s="2"/>
      <c r="G258" s="2"/>
      <c r="H258" s="2"/>
      <c r="I258" s="2"/>
      <c r="J258" s="641"/>
      <c r="K258" s="641"/>
      <c r="L258" s="641"/>
      <c r="M258" s="641"/>
      <c r="N258" s="641"/>
      <c r="O258" s="641"/>
      <c r="P258" s="641"/>
      <c r="Q258" s="2"/>
      <c r="R258" s="373"/>
      <c r="S258" s="373"/>
      <c r="T258" s="373"/>
      <c r="U258" s="373"/>
      <c r="V258" s="373"/>
      <c r="W258" s="373"/>
      <c r="X258" s="374"/>
      <c r="Y258" s="373"/>
      <c r="Z258" s="374"/>
      <c r="AA258" s="373"/>
      <c r="AB258" s="374"/>
      <c r="AC258" s="373"/>
      <c r="AD258" s="374"/>
      <c r="AE258" s="375"/>
    </row>
    <row r="259" spans="1:31" s="376" customFormat="1" x14ac:dyDescent="0.25">
      <c r="A259" s="2"/>
      <c r="B259" s="2"/>
      <c r="C259" s="2"/>
      <c r="D259" s="2"/>
      <c r="E259" s="2"/>
      <c r="F259" s="2"/>
      <c r="G259" s="2"/>
      <c r="H259" s="2"/>
      <c r="I259" s="2"/>
      <c r="J259" s="641"/>
      <c r="K259" s="641"/>
      <c r="L259" s="641"/>
      <c r="M259" s="641"/>
      <c r="N259" s="641"/>
      <c r="O259" s="641"/>
      <c r="P259" s="641"/>
      <c r="Q259" s="2"/>
      <c r="R259" s="373"/>
      <c r="S259" s="373"/>
      <c r="T259" s="373"/>
      <c r="U259" s="373"/>
      <c r="V259" s="373"/>
      <c r="W259" s="373"/>
      <c r="X259" s="374"/>
      <c r="Y259" s="373"/>
      <c r="Z259" s="374"/>
      <c r="AA259" s="373"/>
      <c r="AB259" s="374"/>
      <c r="AC259" s="373"/>
      <c r="AD259" s="374"/>
      <c r="AE259" s="375"/>
    </row>
    <row r="260" spans="1:31" s="376" customFormat="1" x14ac:dyDescent="0.25">
      <c r="A260" s="2"/>
      <c r="B260" s="2"/>
      <c r="C260" s="2"/>
      <c r="D260" s="2"/>
      <c r="E260" s="2"/>
      <c r="F260" s="2"/>
      <c r="G260" s="2"/>
      <c r="H260" s="2"/>
      <c r="I260" s="2"/>
      <c r="J260" s="641"/>
      <c r="K260" s="641"/>
      <c r="L260" s="641"/>
      <c r="M260" s="641"/>
      <c r="N260" s="641"/>
      <c r="O260" s="641"/>
      <c r="P260" s="641"/>
      <c r="Q260" s="2"/>
      <c r="R260" s="373"/>
      <c r="S260" s="373"/>
      <c r="T260" s="373"/>
      <c r="U260" s="373"/>
      <c r="V260" s="373"/>
      <c r="W260" s="373"/>
      <c r="X260" s="374"/>
      <c r="Y260" s="373"/>
      <c r="Z260" s="374"/>
      <c r="AA260" s="373"/>
      <c r="AB260" s="374"/>
      <c r="AC260" s="373"/>
      <c r="AD260" s="374"/>
      <c r="AE260" s="375"/>
    </row>
    <row r="261" spans="1:31" s="376" customFormat="1" x14ac:dyDescent="0.25">
      <c r="A261" s="2"/>
      <c r="B261" s="2"/>
      <c r="C261" s="2"/>
      <c r="D261" s="2"/>
      <c r="E261" s="2"/>
      <c r="F261" s="2"/>
      <c r="G261" s="2"/>
      <c r="H261" s="2"/>
      <c r="I261" s="2"/>
      <c r="J261" s="641"/>
      <c r="K261" s="641"/>
      <c r="L261" s="641"/>
      <c r="M261" s="641"/>
      <c r="N261" s="641"/>
      <c r="O261" s="641"/>
      <c r="P261" s="641"/>
      <c r="Q261" s="2"/>
      <c r="R261" s="373"/>
      <c r="S261" s="373"/>
      <c r="T261" s="373"/>
      <c r="U261" s="373"/>
      <c r="V261" s="373"/>
      <c r="W261" s="373"/>
      <c r="X261" s="374"/>
      <c r="Y261" s="373"/>
      <c r="Z261" s="374"/>
      <c r="AA261" s="373"/>
      <c r="AB261" s="374"/>
      <c r="AC261" s="373"/>
      <c r="AD261" s="374"/>
      <c r="AE261" s="375"/>
    </row>
    <row r="262" spans="1:31" s="376" customFormat="1" x14ac:dyDescent="0.25">
      <c r="A262" s="2"/>
      <c r="B262" s="2"/>
      <c r="C262" s="2"/>
      <c r="D262" s="2"/>
      <c r="E262" s="2"/>
      <c r="F262" s="2"/>
      <c r="G262" s="2"/>
      <c r="H262" s="2"/>
      <c r="I262" s="2"/>
      <c r="J262" s="641"/>
      <c r="K262" s="641"/>
      <c r="L262" s="641"/>
      <c r="M262" s="641"/>
      <c r="N262" s="641"/>
      <c r="O262" s="641"/>
      <c r="P262" s="641"/>
      <c r="Q262" s="2"/>
      <c r="R262" s="373"/>
      <c r="S262" s="373"/>
      <c r="T262" s="373"/>
      <c r="U262" s="373"/>
      <c r="V262" s="373"/>
      <c r="W262" s="373"/>
      <c r="X262" s="374"/>
      <c r="Y262" s="373"/>
      <c r="Z262" s="374"/>
      <c r="AA262" s="373"/>
      <c r="AB262" s="374"/>
      <c r="AC262" s="373"/>
      <c r="AD262" s="374"/>
      <c r="AE262" s="375"/>
    </row>
    <row r="263" spans="1:31" s="376" customFormat="1" x14ac:dyDescent="0.25">
      <c r="A263" s="2"/>
      <c r="B263" s="2"/>
      <c r="C263" s="2"/>
      <c r="D263" s="2"/>
      <c r="E263" s="2"/>
      <c r="F263" s="2"/>
      <c r="G263" s="2"/>
      <c r="H263" s="2"/>
      <c r="I263" s="2"/>
      <c r="J263" s="641"/>
      <c r="K263" s="641"/>
      <c r="L263" s="641"/>
      <c r="M263" s="641"/>
      <c r="N263" s="641"/>
      <c r="O263" s="641"/>
      <c r="P263" s="641"/>
      <c r="Q263" s="2"/>
      <c r="R263" s="373"/>
      <c r="S263" s="373"/>
      <c r="T263" s="373"/>
      <c r="U263" s="373"/>
      <c r="V263" s="373"/>
      <c r="W263" s="373"/>
      <c r="X263" s="374"/>
      <c r="Y263" s="373"/>
      <c r="Z263" s="374"/>
      <c r="AA263" s="373"/>
      <c r="AB263" s="374"/>
      <c r="AC263" s="373"/>
      <c r="AD263" s="374"/>
      <c r="AE263" s="375"/>
    </row>
    <row r="264" spans="1:31" s="376" customFormat="1" x14ac:dyDescent="0.25">
      <c r="A264" s="2"/>
      <c r="B264" s="2"/>
      <c r="C264" s="2"/>
      <c r="D264" s="2"/>
      <c r="E264" s="2"/>
      <c r="F264" s="2"/>
      <c r="G264" s="2"/>
      <c r="H264" s="2"/>
      <c r="I264" s="2"/>
      <c r="J264" s="641"/>
      <c r="K264" s="641"/>
      <c r="L264" s="641"/>
      <c r="M264" s="641"/>
      <c r="N264" s="641"/>
      <c r="O264" s="641"/>
      <c r="P264" s="641"/>
      <c r="Q264" s="2"/>
      <c r="R264" s="373"/>
      <c r="S264" s="373"/>
      <c r="T264" s="373"/>
      <c r="U264" s="373"/>
      <c r="V264" s="373"/>
      <c r="W264" s="373"/>
      <c r="X264" s="374"/>
      <c r="Y264" s="373"/>
      <c r="Z264" s="374"/>
      <c r="AA264" s="373"/>
      <c r="AB264" s="374"/>
      <c r="AC264" s="373"/>
      <c r="AD264" s="374"/>
      <c r="AE264" s="375"/>
    </row>
    <row r="265" spans="1:31" s="376" customFormat="1" x14ac:dyDescent="0.25">
      <c r="A265" s="2"/>
      <c r="B265" s="2"/>
      <c r="C265" s="2"/>
      <c r="D265" s="2"/>
      <c r="E265" s="2"/>
      <c r="F265" s="2"/>
      <c r="G265" s="2"/>
      <c r="H265" s="2"/>
      <c r="I265" s="2"/>
      <c r="J265" s="641"/>
      <c r="K265" s="641"/>
      <c r="L265" s="641"/>
      <c r="M265" s="641"/>
      <c r="N265" s="641"/>
      <c r="O265" s="641"/>
      <c r="P265" s="641"/>
      <c r="Q265" s="2"/>
      <c r="R265" s="373"/>
      <c r="S265" s="373"/>
      <c r="T265" s="373"/>
      <c r="U265" s="373"/>
      <c r="V265" s="373"/>
      <c r="W265" s="373"/>
      <c r="X265" s="374"/>
      <c r="Y265" s="373"/>
      <c r="Z265" s="374"/>
      <c r="AA265" s="373"/>
      <c r="AB265" s="374"/>
      <c r="AC265" s="373"/>
      <c r="AD265" s="374"/>
      <c r="AE265" s="375"/>
    </row>
    <row r="266" spans="1:31" s="376" customFormat="1" x14ac:dyDescent="0.25">
      <c r="A266" s="2"/>
      <c r="B266" s="2"/>
      <c r="C266" s="2"/>
      <c r="D266" s="2"/>
      <c r="E266" s="2"/>
      <c r="F266" s="2"/>
      <c r="G266" s="2"/>
      <c r="H266" s="2"/>
      <c r="I266" s="2"/>
      <c r="J266" s="641"/>
      <c r="K266" s="641"/>
      <c r="L266" s="641"/>
      <c r="M266" s="641"/>
      <c r="N266" s="641"/>
      <c r="O266" s="641"/>
      <c r="P266" s="641"/>
      <c r="Q266" s="2"/>
      <c r="R266" s="373"/>
      <c r="S266" s="373"/>
      <c r="T266" s="373"/>
      <c r="U266" s="373"/>
      <c r="V266" s="373"/>
      <c r="W266" s="373"/>
      <c r="X266" s="374"/>
      <c r="Y266" s="373"/>
      <c r="Z266" s="374"/>
      <c r="AA266" s="373"/>
      <c r="AB266" s="374"/>
      <c r="AC266" s="373"/>
      <c r="AD266" s="374"/>
      <c r="AE266" s="375"/>
    </row>
    <row r="267" spans="1:31" s="376" customFormat="1" x14ac:dyDescent="0.25">
      <c r="A267" s="2"/>
      <c r="B267" s="2"/>
      <c r="C267" s="2"/>
      <c r="D267" s="2"/>
      <c r="E267" s="2"/>
      <c r="F267" s="2"/>
      <c r="G267" s="2"/>
      <c r="H267" s="2"/>
      <c r="I267" s="2"/>
      <c r="J267" s="641"/>
      <c r="K267" s="641"/>
      <c r="L267" s="641"/>
      <c r="M267" s="641"/>
      <c r="N267" s="641"/>
      <c r="O267" s="641"/>
      <c r="P267" s="641"/>
      <c r="Q267" s="2"/>
      <c r="R267" s="373"/>
      <c r="S267" s="373"/>
      <c r="T267" s="373"/>
      <c r="U267" s="373"/>
      <c r="V267" s="373"/>
      <c r="W267" s="373"/>
      <c r="X267" s="374"/>
      <c r="Y267" s="373"/>
      <c r="Z267" s="374"/>
      <c r="AA267" s="373"/>
      <c r="AB267" s="374"/>
      <c r="AC267" s="373"/>
      <c r="AD267" s="374"/>
      <c r="AE267" s="375"/>
    </row>
    <row r="268" spans="1:31" s="376" customFormat="1" x14ac:dyDescent="0.25">
      <c r="A268" s="2"/>
      <c r="B268" s="2"/>
      <c r="C268" s="2"/>
      <c r="D268" s="2"/>
      <c r="E268" s="2"/>
      <c r="F268" s="2"/>
      <c r="G268" s="2"/>
      <c r="H268" s="2"/>
      <c r="I268" s="2"/>
      <c r="J268" s="641"/>
      <c r="K268" s="641"/>
      <c r="L268" s="641"/>
      <c r="M268" s="641"/>
      <c r="N268" s="641"/>
      <c r="O268" s="641"/>
      <c r="P268" s="641"/>
      <c r="Q268" s="2"/>
      <c r="R268" s="373"/>
      <c r="S268" s="373"/>
      <c r="T268" s="373"/>
      <c r="U268" s="373"/>
      <c r="V268" s="373"/>
      <c r="W268" s="373"/>
      <c r="X268" s="374"/>
      <c r="Y268" s="373"/>
      <c r="Z268" s="374"/>
      <c r="AA268" s="373"/>
      <c r="AB268" s="374"/>
      <c r="AC268" s="373"/>
      <c r="AD268" s="374"/>
      <c r="AE268" s="375"/>
    </row>
    <row r="269" spans="1:31" s="376" customFormat="1" x14ac:dyDescent="0.25">
      <c r="A269" s="2"/>
      <c r="B269" s="2"/>
      <c r="C269" s="2"/>
      <c r="D269" s="2"/>
      <c r="E269" s="2"/>
      <c r="F269" s="2"/>
      <c r="G269" s="2"/>
      <c r="H269" s="2"/>
      <c r="I269" s="2"/>
      <c r="J269" s="641"/>
      <c r="K269" s="641"/>
      <c r="L269" s="641"/>
      <c r="M269" s="641"/>
      <c r="N269" s="641"/>
      <c r="O269" s="641"/>
      <c r="P269" s="641"/>
      <c r="Q269" s="2"/>
      <c r="R269" s="373"/>
      <c r="S269" s="373"/>
      <c r="T269" s="373"/>
      <c r="U269" s="373"/>
      <c r="V269" s="373"/>
      <c r="W269" s="373"/>
      <c r="X269" s="374"/>
      <c r="Y269" s="373"/>
      <c r="Z269" s="374"/>
      <c r="AA269" s="373"/>
      <c r="AB269" s="374"/>
      <c r="AC269" s="373"/>
      <c r="AD269" s="374"/>
      <c r="AE269" s="375"/>
    </row>
    <row r="270" spans="1:31" s="376" customFormat="1" x14ac:dyDescent="0.25">
      <c r="A270" s="2"/>
      <c r="B270" s="2"/>
      <c r="C270" s="2"/>
      <c r="D270" s="2"/>
      <c r="E270" s="2"/>
      <c r="F270" s="2"/>
      <c r="G270" s="2"/>
      <c r="H270" s="2"/>
      <c r="I270" s="2"/>
      <c r="J270" s="641"/>
      <c r="K270" s="641"/>
      <c r="L270" s="641"/>
      <c r="M270" s="641"/>
      <c r="N270" s="641"/>
      <c r="O270" s="641"/>
      <c r="P270" s="641"/>
      <c r="Q270" s="2"/>
      <c r="R270" s="373"/>
      <c r="S270" s="373"/>
      <c r="T270" s="373"/>
      <c r="U270" s="373"/>
      <c r="V270" s="373"/>
      <c r="W270" s="373"/>
      <c r="X270" s="374"/>
      <c r="Y270" s="373"/>
      <c r="Z270" s="374"/>
      <c r="AA270" s="373"/>
      <c r="AB270" s="374"/>
      <c r="AC270" s="373"/>
      <c r="AD270" s="374"/>
      <c r="AE270" s="375"/>
    </row>
    <row r="271" spans="1:31" s="376" customFormat="1" x14ac:dyDescent="0.25">
      <c r="A271" s="2"/>
      <c r="B271" s="2"/>
      <c r="C271" s="2"/>
      <c r="D271" s="2"/>
      <c r="E271" s="2"/>
      <c r="F271" s="2"/>
      <c r="G271" s="2"/>
      <c r="H271" s="2"/>
      <c r="I271" s="2"/>
      <c r="J271" s="641"/>
      <c r="K271" s="641"/>
      <c r="L271" s="641"/>
      <c r="M271" s="641"/>
      <c r="N271" s="641"/>
      <c r="O271" s="641"/>
      <c r="P271" s="641"/>
      <c r="Q271" s="2"/>
      <c r="R271" s="373"/>
      <c r="S271" s="373"/>
      <c r="T271" s="373"/>
      <c r="U271" s="373"/>
      <c r="V271" s="373"/>
      <c r="W271" s="373"/>
      <c r="X271" s="374"/>
      <c r="Y271" s="373"/>
      <c r="Z271" s="374"/>
      <c r="AA271" s="373"/>
      <c r="AB271" s="374"/>
      <c r="AC271" s="373"/>
      <c r="AD271" s="374"/>
      <c r="AE271" s="375"/>
    </row>
    <row r="272" spans="1:31" s="376" customFormat="1" x14ac:dyDescent="0.25">
      <c r="A272" s="2"/>
      <c r="B272" s="2"/>
      <c r="C272" s="2"/>
      <c r="D272" s="2"/>
      <c r="E272" s="2"/>
      <c r="F272" s="2"/>
      <c r="G272" s="2"/>
      <c r="H272" s="2"/>
      <c r="I272" s="2"/>
      <c r="J272" s="641"/>
      <c r="K272" s="641"/>
      <c r="L272" s="641"/>
      <c r="M272" s="641"/>
      <c r="N272" s="641"/>
      <c r="O272" s="641"/>
      <c r="P272" s="641"/>
      <c r="Q272" s="2"/>
      <c r="R272" s="373"/>
      <c r="S272" s="373"/>
      <c r="T272" s="373"/>
      <c r="U272" s="373"/>
      <c r="V272" s="373"/>
      <c r="W272" s="373"/>
      <c r="X272" s="374"/>
      <c r="Y272" s="373"/>
      <c r="Z272" s="374"/>
      <c r="AA272" s="373"/>
      <c r="AB272" s="374"/>
      <c r="AC272" s="373"/>
      <c r="AD272" s="374"/>
      <c r="AE272" s="375"/>
    </row>
    <row r="273" spans="1:31" s="376" customFormat="1" x14ac:dyDescent="0.25">
      <c r="A273" s="2"/>
      <c r="B273" s="2"/>
      <c r="C273" s="2"/>
      <c r="D273" s="2"/>
      <c r="E273" s="2"/>
      <c r="F273" s="2"/>
      <c r="G273" s="2"/>
      <c r="H273" s="2"/>
      <c r="I273" s="2"/>
      <c r="J273" s="641"/>
      <c r="K273" s="641"/>
      <c r="L273" s="641"/>
      <c r="M273" s="641"/>
      <c r="N273" s="641"/>
      <c r="O273" s="641"/>
      <c r="P273" s="641"/>
      <c r="Q273" s="2"/>
      <c r="R273" s="373"/>
      <c r="S273" s="373"/>
      <c r="T273" s="373"/>
      <c r="U273" s="373"/>
      <c r="V273" s="373"/>
      <c r="W273" s="373"/>
      <c r="X273" s="374"/>
      <c r="Y273" s="373"/>
      <c r="Z273" s="374"/>
      <c r="AA273" s="373"/>
      <c r="AB273" s="374"/>
      <c r="AC273" s="373"/>
      <c r="AD273" s="374"/>
      <c r="AE273" s="375"/>
    </row>
    <row r="274" spans="1:31" s="376" customFormat="1" x14ac:dyDescent="0.25">
      <c r="A274" s="2"/>
      <c r="B274" s="2"/>
      <c r="C274" s="2"/>
      <c r="D274" s="2"/>
      <c r="E274" s="2"/>
      <c r="F274" s="2"/>
      <c r="G274" s="2"/>
      <c r="H274" s="2"/>
      <c r="I274" s="2"/>
      <c r="J274" s="641"/>
      <c r="K274" s="641"/>
      <c r="L274" s="641"/>
      <c r="M274" s="641"/>
      <c r="N274" s="641"/>
      <c r="O274" s="641"/>
      <c r="P274" s="641"/>
      <c r="Q274" s="2"/>
      <c r="R274" s="373"/>
      <c r="S274" s="373"/>
      <c r="T274" s="373"/>
      <c r="U274" s="373"/>
      <c r="V274" s="373"/>
      <c r="W274" s="373"/>
      <c r="X274" s="374"/>
      <c r="Y274" s="373"/>
      <c r="Z274" s="374"/>
      <c r="AA274" s="373"/>
      <c r="AB274" s="374"/>
      <c r="AC274" s="373"/>
      <c r="AD274" s="374"/>
      <c r="AE274" s="375"/>
    </row>
    <row r="275" spans="1:31" s="376" customFormat="1" x14ac:dyDescent="0.25">
      <c r="A275" s="2"/>
      <c r="B275" s="2"/>
      <c r="C275" s="2"/>
      <c r="D275" s="2"/>
      <c r="E275" s="2"/>
      <c r="F275" s="2"/>
      <c r="G275" s="2"/>
      <c r="H275" s="2"/>
      <c r="I275" s="2"/>
      <c r="J275" s="641"/>
      <c r="K275" s="641"/>
      <c r="L275" s="641"/>
      <c r="M275" s="641"/>
      <c r="N275" s="641"/>
      <c r="O275" s="641"/>
      <c r="P275" s="641"/>
      <c r="Q275" s="2"/>
      <c r="R275" s="373"/>
      <c r="S275" s="373"/>
      <c r="T275" s="373"/>
      <c r="U275" s="373"/>
      <c r="V275" s="373"/>
      <c r="W275" s="373"/>
      <c r="X275" s="374"/>
      <c r="Y275" s="373"/>
      <c r="Z275" s="374"/>
      <c r="AA275" s="373"/>
      <c r="AB275" s="374"/>
      <c r="AC275" s="373"/>
      <c r="AD275" s="374"/>
      <c r="AE275" s="375"/>
    </row>
    <row r="276" spans="1:31" s="376" customFormat="1" x14ac:dyDescent="0.25">
      <c r="A276" s="2"/>
      <c r="B276" s="2"/>
      <c r="C276" s="2"/>
      <c r="D276" s="2"/>
      <c r="E276" s="2"/>
      <c r="F276" s="2"/>
      <c r="G276" s="2"/>
      <c r="H276" s="2"/>
      <c r="I276" s="2"/>
      <c r="J276" s="641"/>
      <c r="K276" s="641"/>
      <c r="L276" s="641"/>
      <c r="M276" s="641"/>
      <c r="N276" s="641"/>
      <c r="O276" s="641"/>
      <c r="P276" s="641"/>
      <c r="Q276" s="2"/>
      <c r="R276" s="373"/>
      <c r="S276" s="373"/>
      <c r="T276" s="373"/>
      <c r="U276" s="373"/>
      <c r="V276" s="373"/>
      <c r="W276" s="373"/>
      <c r="X276" s="374"/>
      <c r="Y276" s="373"/>
      <c r="Z276" s="374"/>
      <c r="AA276" s="373"/>
      <c r="AB276" s="374"/>
      <c r="AC276" s="373"/>
      <c r="AD276" s="374"/>
      <c r="AE276" s="375"/>
    </row>
    <row r="277" spans="1:31" s="376" customFormat="1" x14ac:dyDescent="0.25">
      <c r="A277" s="2"/>
      <c r="B277" s="2"/>
      <c r="C277" s="2"/>
      <c r="D277" s="2"/>
      <c r="E277" s="2"/>
      <c r="F277" s="2"/>
      <c r="G277" s="2"/>
      <c r="H277" s="2"/>
      <c r="I277" s="2"/>
      <c r="J277" s="641"/>
      <c r="K277" s="641"/>
      <c r="L277" s="641"/>
      <c r="M277" s="641"/>
      <c r="N277" s="641"/>
      <c r="O277" s="641"/>
      <c r="P277" s="641"/>
      <c r="Q277" s="2"/>
      <c r="R277" s="373"/>
      <c r="S277" s="373"/>
      <c r="T277" s="373"/>
      <c r="U277" s="373"/>
      <c r="V277" s="373"/>
      <c r="W277" s="373"/>
      <c r="X277" s="374"/>
      <c r="Y277" s="373"/>
      <c r="Z277" s="374"/>
      <c r="AA277" s="373"/>
      <c r="AB277" s="374"/>
      <c r="AC277" s="373"/>
      <c r="AD277" s="374"/>
      <c r="AE277" s="375"/>
    </row>
    <row r="278" spans="1:31" s="376" customFormat="1" x14ac:dyDescent="0.25">
      <c r="A278" s="2"/>
      <c r="B278" s="2"/>
      <c r="C278" s="2"/>
      <c r="D278" s="2"/>
      <c r="E278" s="2"/>
      <c r="F278" s="2"/>
      <c r="G278" s="2"/>
      <c r="H278" s="2"/>
      <c r="I278" s="2"/>
      <c r="J278" s="641"/>
      <c r="K278" s="641"/>
      <c r="L278" s="641"/>
      <c r="M278" s="641"/>
      <c r="N278" s="641"/>
      <c r="O278" s="641"/>
      <c r="P278" s="641"/>
      <c r="Q278" s="2"/>
      <c r="R278" s="373"/>
      <c r="S278" s="373"/>
      <c r="T278" s="373"/>
      <c r="U278" s="373"/>
      <c r="V278" s="373"/>
      <c r="W278" s="373"/>
      <c r="X278" s="374"/>
      <c r="Y278" s="373"/>
      <c r="Z278" s="374"/>
      <c r="AA278" s="373"/>
      <c r="AB278" s="374"/>
      <c r="AC278" s="373"/>
      <c r="AD278" s="374"/>
      <c r="AE278" s="375"/>
    </row>
    <row r="279" spans="1:31" s="376" customFormat="1" x14ac:dyDescent="0.25">
      <c r="A279" s="2"/>
      <c r="B279" s="2"/>
      <c r="C279" s="2"/>
      <c r="D279" s="2"/>
      <c r="E279" s="2"/>
      <c r="F279" s="2"/>
      <c r="G279" s="2"/>
      <c r="H279" s="2"/>
      <c r="I279" s="2"/>
      <c r="J279" s="641"/>
      <c r="K279" s="641"/>
      <c r="L279" s="641"/>
      <c r="M279" s="641"/>
      <c r="N279" s="641"/>
      <c r="O279" s="641"/>
      <c r="P279" s="641"/>
      <c r="Q279" s="2"/>
      <c r="R279" s="373"/>
      <c r="S279" s="373"/>
      <c r="T279" s="373"/>
      <c r="U279" s="373"/>
      <c r="V279" s="373"/>
      <c r="W279" s="373"/>
      <c r="X279" s="374"/>
      <c r="Y279" s="373"/>
      <c r="Z279" s="374"/>
      <c r="AA279" s="373"/>
      <c r="AB279" s="374"/>
      <c r="AC279" s="373"/>
      <c r="AD279" s="374"/>
      <c r="AE279" s="375"/>
    </row>
    <row r="280" spans="1:31" s="376" customFormat="1" x14ac:dyDescent="0.25">
      <c r="A280" s="2"/>
      <c r="B280" s="2"/>
      <c r="C280" s="2"/>
      <c r="D280" s="2"/>
      <c r="E280" s="2"/>
      <c r="F280" s="2"/>
      <c r="G280" s="2"/>
      <c r="H280" s="2"/>
      <c r="I280" s="2"/>
      <c r="J280" s="641"/>
      <c r="K280" s="641"/>
      <c r="L280" s="641"/>
      <c r="M280" s="641"/>
      <c r="N280" s="641"/>
      <c r="O280" s="641"/>
      <c r="P280" s="641"/>
      <c r="Q280" s="2"/>
      <c r="R280" s="373"/>
      <c r="S280" s="373"/>
      <c r="T280" s="373"/>
      <c r="U280" s="373"/>
      <c r="V280" s="373"/>
      <c r="W280" s="373"/>
      <c r="X280" s="374"/>
      <c r="Y280" s="373"/>
      <c r="Z280" s="374"/>
      <c r="AA280" s="373"/>
      <c r="AB280" s="374"/>
      <c r="AC280" s="373"/>
      <c r="AD280" s="374"/>
      <c r="AE280" s="375"/>
    </row>
    <row r="281" spans="1:31" s="376" customFormat="1" x14ac:dyDescent="0.25">
      <c r="A281" s="2"/>
      <c r="B281" s="2"/>
      <c r="C281" s="2"/>
      <c r="D281" s="2"/>
      <c r="E281" s="2"/>
      <c r="F281" s="2"/>
      <c r="G281" s="2"/>
      <c r="H281" s="2"/>
      <c r="I281" s="2"/>
      <c r="J281" s="641"/>
      <c r="K281" s="641"/>
      <c r="L281" s="641"/>
      <c r="M281" s="641"/>
      <c r="N281" s="641"/>
      <c r="O281" s="641"/>
      <c r="P281" s="641"/>
      <c r="Q281" s="2"/>
      <c r="R281" s="373"/>
      <c r="S281" s="373"/>
      <c r="T281" s="373"/>
      <c r="U281" s="373"/>
      <c r="V281" s="373"/>
      <c r="W281" s="373"/>
      <c r="X281" s="374"/>
      <c r="Y281" s="373"/>
      <c r="Z281" s="374"/>
      <c r="AA281" s="373"/>
      <c r="AB281" s="374"/>
      <c r="AC281" s="373"/>
      <c r="AD281" s="374"/>
      <c r="AE281" s="375"/>
    </row>
    <row r="282" spans="1:31" s="376" customFormat="1" x14ac:dyDescent="0.25">
      <c r="A282" s="2"/>
      <c r="B282" s="2"/>
      <c r="C282" s="2"/>
      <c r="D282" s="2"/>
      <c r="E282" s="2"/>
      <c r="F282" s="2"/>
      <c r="G282" s="2"/>
      <c r="H282" s="2"/>
      <c r="I282" s="2"/>
      <c r="J282" s="641"/>
      <c r="K282" s="641"/>
      <c r="L282" s="641"/>
      <c r="M282" s="641"/>
      <c r="N282" s="641"/>
      <c r="O282" s="641"/>
      <c r="P282" s="641"/>
      <c r="Q282" s="2"/>
      <c r="R282" s="373"/>
      <c r="S282" s="373"/>
      <c r="T282" s="373"/>
      <c r="U282" s="373"/>
      <c r="V282" s="373"/>
      <c r="W282" s="373"/>
      <c r="X282" s="374"/>
      <c r="Y282" s="373"/>
      <c r="Z282" s="374"/>
      <c r="AA282" s="373"/>
      <c r="AB282" s="374"/>
      <c r="AC282" s="373"/>
      <c r="AD282" s="374"/>
      <c r="AE282" s="375"/>
    </row>
    <row r="283" spans="1:31" s="376" customFormat="1" x14ac:dyDescent="0.25">
      <c r="A283" s="2"/>
      <c r="B283" s="2"/>
      <c r="C283" s="2"/>
      <c r="D283" s="2"/>
      <c r="E283" s="2"/>
      <c r="F283" s="2"/>
      <c r="G283" s="2"/>
      <c r="H283" s="2"/>
      <c r="I283" s="2"/>
      <c r="J283" s="641"/>
      <c r="K283" s="641"/>
      <c r="L283" s="641"/>
      <c r="M283" s="641"/>
      <c r="N283" s="641"/>
      <c r="O283" s="641"/>
      <c r="P283" s="641"/>
      <c r="Q283" s="2"/>
      <c r="R283" s="373"/>
      <c r="S283" s="373"/>
      <c r="T283" s="373"/>
      <c r="U283" s="373"/>
      <c r="V283" s="373"/>
      <c r="W283" s="373"/>
      <c r="X283" s="374"/>
      <c r="Y283" s="373"/>
      <c r="Z283" s="374"/>
      <c r="AA283" s="373"/>
      <c r="AB283" s="374"/>
      <c r="AC283" s="373"/>
      <c r="AD283" s="374"/>
      <c r="AE283" s="375"/>
    </row>
    <row r="284" spans="1:31" s="376" customFormat="1" x14ac:dyDescent="0.25">
      <c r="A284" s="2"/>
      <c r="B284" s="2"/>
      <c r="C284" s="2"/>
      <c r="D284" s="2"/>
      <c r="E284" s="2"/>
      <c r="F284" s="2"/>
      <c r="G284" s="2"/>
      <c r="H284" s="2"/>
      <c r="I284" s="2"/>
      <c r="J284" s="641"/>
      <c r="K284" s="641"/>
      <c r="L284" s="641"/>
      <c r="M284" s="641"/>
      <c r="N284" s="641"/>
      <c r="O284" s="641"/>
      <c r="P284" s="641"/>
      <c r="Q284" s="2"/>
      <c r="R284" s="373"/>
      <c r="S284" s="373"/>
      <c r="T284" s="373"/>
      <c r="U284" s="373"/>
      <c r="V284" s="373"/>
      <c r="W284" s="373"/>
      <c r="X284" s="374"/>
      <c r="Y284" s="373"/>
      <c r="Z284" s="374"/>
      <c r="AA284" s="373"/>
      <c r="AB284" s="374"/>
      <c r="AC284" s="373"/>
      <c r="AD284" s="374"/>
      <c r="AE284" s="375"/>
    </row>
    <row r="285" spans="1:31" s="376" customFormat="1" x14ac:dyDescent="0.25">
      <c r="A285" s="2"/>
      <c r="B285" s="2"/>
      <c r="C285" s="2"/>
      <c r="D285" s="2"/>
      <c r="E285" s="2"/>
      <c r="F285" s="2"/>
      <c r="G285" s="2"/>
      <c r="H285" s="2"/>
      <c r="I285" s="2"/>
      <c r="J285" s="641"/>
      <c r="K285" s="641"/>
      <c r="L285" s="641"/>
      <c r="M285" s="641"/>
      <c r="N285" s="641"/>
      <c r="O285" s="641"/>
      <c r="P285" s="641"/>
      <c r="Q285" s="2"/>
      <c r="R285" s="373"/>
      <c r="S285" s="373"/>
      <c r="T285" s="373"/>
      <c r="U285" s="373"/>
      <c r="V285" s="373"/>
      <c r="W285" s="373"/>
      <c r="X285" s="374"/>
      <c r="Y285" s="373"/>
      <c r="Z285" s="374"/>
      <c r="AA285" s="373"/>
      <c r="AB285" s="374"/>
      <c r="AC285" s="373"/>
      <c r="AD285" s="374"/>
      <c r="AE285" s="375"/>
    </row>
    <row r="286" spans="1:31" s="376" customFormat="1" x14ac:dyDescent="0.25">
      <c r="A286" s="2"/>
      <c r="B286" s="2"/>
      <c r="C286" s="2"/>
      <c r="D286" s="2"/>
      <c r="E286" s="2"/>
      <c r="F286" s="2"/>
      <c r="G286" s="2"/>
      <c r="H286" s="2"/>
      <c r="I286" s="2"/>
      <c r="J286" s="641"/>
      <c r="K286" s="641"/>
      <c r="L286" s="641"/>
      <c r="M286" s="641"/>
      <c r="N286" s="641"/>
      <c r="O286" s="641"/>
      <c r="P286" s="641"/>
      <c r="Q286" s="2"/>
      <c r="R286" s="373"/>
      <c r="S286" s="373"/>
      <c r="T286" s="373"/>
      <c r="U286" s="373"/>
      <c r="V286" s="373"/>
      <c r="W286" s="373"/>
      <c r="X286" s="374"/>
      <c r="Y286" s="373"/>
      <c r="Z286" s="374"/>
      <c r="AA286" s="373"/>
      <c r="AB286" s="374"/>
      <c r="AC286" s="373"/>
      <c r="AD286" s="374"/>
      <c r="AE286" s="375"/>
    </row>
    <row r="287" spans="1:31" s="376" customFormat="1" x14ac:dyDescent="0.25">
      <c r="A287" s="2"/>
      <c r="B287" s="2"/>
      <c r="C287" s="2"/>
      <c r="D287" s="2"/>
      <c r="E287" s="2"/>
      <c r="F287" s="2"/>
      <c r="G287" s="2"/>
      <c r="H287" s="2"/>
      <c r="I287" s="2"/>
      <c r="J287" s="641"/>
      <c r="K287" s="641"/>
      <c r="L287" s="641"/>
      <c r="M287" s="641"/>
      <c r="N287" s="641"/>
      <c r="O287" s="641"/>
      <c r="P287" s="641"/>
      <c r="Q287" s="2"/>
      <c r="R287" s="373"/>
      <c r="S287" s="373"/>
      <c r="T287" s="373"/>
      <c r="U287" s="373"/>
      <c r="V287" s="373"/>
      <c r="W287" s="373"/>
      <c r="X287" s="374"/>
      <c r="Y287" s="373"/>
      <c r="Z287" s="374"/>
      <c r="AA287" s="373"/>
      <c r="AB287" s="374"/>
      <c r="AC287" s="373"/>
      <c r="AD287" s="374"/>
      <c r="AE287" s="375"/>
    </row>
    <row r="288" spans="1:31" s="376" customFormat="1" x14ac:dyDescent="0.25">
      <c r="A288" s="2"/>
      <c r="B288" s="2"/>
      <c r="C288" s="2"/>
      <c r="D288" s="2"/>
      <c r="E288" s="2"/>
      <c r="F288" s="2"/>
      <c r="G288" s="2"/>
      <c r="H288" s="2"/>
      <c r="I288" s="2"/>
      <c r="J288" s="641"/>
      <c r="K288" s="641"/>
      <c r="L288" s="641"/>
      <c r="M288" s="641"/>
      <c r="N288" s="641"/>
      <c r="O288" s="641"/>
      <c r="P288" s="641"/>
      <c r="Q288" s="2"/>
      <c r="R288" s="373"/>
      <c r="S288" s="373"/>
      <c r="T288" s="373"/>
      <c r="U288" s="373"/>
      <c r="V288" s="373"/>
      <c r="W288" s="373"/>
      <c r="X288" s="374"/>
      <c r="Y288" s="373"/>
      <c r="Z288" s="374"/>
      <c r="AA288" s="373"/>
      <c r="AB288" s="374"/>
      <c r="AC288" s="373"/>
      <c r="AD288" s="374"/>
      <c r="AE288" s="375"/>
    </row>
    <row r="289" spans="1:31" s="376" customFormat="1" x14ac:dyDescent="0.25">
      <c r="A289" s="2"/>
      <c r="B289" s="2"/>
      <c r="C289" s="2"/>
      <c r="D289" s="2"/>
      <c r="E289" s="2"/>
      <c r="F289" s="2"/>
      <c r="G289" s="2"/>
      <c r="H289" s="2"/>
      <c r="I289" s="2"/>
      <c r="J289" s="641"/>
      <c r="K289" s="641"/>
      <c r="L289" s="641"/>
      <c r="M289" s="641"/>
      <c r="N289" s="641"/>
      <c r="O289" s="641"/>
      <c r="P289" s="641"/>
      <c r="Q289" s="2"/>
      <c r="R289" s="373"/>
      <c r="S289" s="373"/>
      <c r="T289" s="373"/>
      <c r="U289" s="373"/>
      <c r="V289" s="373"/>
      <c r="W289" s="373"/>
      <c r="X289" s="374"/>
      <c r="Y289" s="373"/>
      <c r="Z289" s="374"/>
      <c r="AA289" s="373"/>
      <c r="AB289" s="374"/>
      <c r="AC289" s="373"/>
      <c r="AD289" s="374"/>
      <c r="AE289" s="375"/>
    </row>
    <row r="290" spans="1:31" s="376" customFormat="1" x14ac:dyDescent="0.25">
      <c r="A290" s="2"/>
      <c r="B290" s="2"/>
      <c r="C290" s="2"/>
      <c r="D290" s="2"/>
      <c r="E290" s="2"/>
      <c r="F290" s="2"/>
      <c r="G290" s="2"/>
      <c r="H290" s="2"/>
      <c r="I290" s="2"/>
      <c r="J290" s="641"/>
      <c r="K290" s="641"/>
      <c r="L290" s="641"/>
      <c r="M290" s="641"/>
      <c r="N290" s="641"/>
      <c r="O290" s="641"/>
      <c r="P290" s="641"/>
      <c r="Q290" s="2"/>
      <c r="R290" s="373"/>
      <c r="S290" s="373"/>
      <c r="T290" s="373"/>
      <c r="U290" s="373"/>
      <c r="V290" s="373"/>
      <c r="W290" s="373"/>
      <c r="X290" s="374"/>
      <c r="Y290" s="373"/>
      <c r="Z290" s="374"/>
      <c r="AA290" s="373"/>
      <c r="AB290" s="374"/>
      <c r="AC290" s="373"/>
      <c r="AD290" s="374"/>
      <c r="AE290" s="375"/>
    </row>
    <row r="291" spans="1:31" s="376" customFormat="1" x14ac:dyDescent="0.25">
      <c r="A291" s="2"/>
      <c r="B291" s="2"/>
      <c r="C291" s="2"/>
      <c r="D291" s="2"/>
      <c r="E291" s="2"/>
      <c r="F291" s="2"/>
      <c r="G291" s="2"/>
      <c r="H291" s="2"/>
      <c r="I291" s="2"/>
      <c r="J291" s="641"/>
      <c r="K291" s="641"/>
      <c r="L291" s="641"/>
      <c r="M291" s="641"/>
      <c r="N291" s="641"/>
      <c r="O291" s="641"/>
      <c r="P291" s="641"/>
      <c r="Q291" s="2"/>
      <c r="R291" s="373"/>
      <c r="S291" s="373"/>
      <c r="T291" s="373"/>
      <c r="U291" s="373"/>
      <c r="V291" s="373"/>
      <c r="W291" s="373"/>
      <c r="X291" s="374"/>
      <c r="Y291" s="373"/>
      <c r="Z291" s="374"/>
      <c r="AA291" s="373"/>
      <c r="AB291" s="374"/>
      <c r="AC291" s="373"/>
      <c r="AD291" s="374"/>
      <c r="AE291" s="375"/>
    </row>
    <row r="292" spans="1:31" s="376" customFormat="1" x14ac:dyDescent="0.25">
      <c r="A292" s="2"/>
      <c r="B292" s="2"/>
      <c r="C292" s="2"/>
      <c r="D292" s="2"/>
      <c r="E292" s="2"/>
      <c r="F292" s="2"/>
      <c r="G292" s="2"/>
      <c r="H292" s="2"/>
      <c r="I292" s="2"/>
      <c r="J292" s="641"/>
      <c r="K292" s="641"/>
      <c r="L292" s="641"/>
      <c r="M292" s="641"/>
      <c r="N292" s="641"/>
      <c r="O292" s="641"/>
      <c r="P292" s="641"/>
      <c r="Q292" s="2"/>
      <c r="R292" s="373"/>
      <c r="S292" s="373"/>
      <c r="T292" s="373"/>
      <c r="U292" s="373"/>
      <c r="V292" s="373"/>
      <c r="W292" s="373"/>
      <c r="X292" s="374"/>
      <c r="Y292" s="373"/>
      <c r="Z292" s="374"/>
      <c r="AA292" s="373"/>
      <c r="AB292" s="374"/>
      <c r="AC292" s="373"/>
      <c r="AD292" s="374"/>
      <c r="AE292" s="375"/>
    </row>
    <row r="293" spans="1:31" s="376" customFormat="1" x14ac:dyDescent="0.25">
      <c r="A293" s="2"/>
      <c r="B293" s="2"/>
      <c r="C293" s="2"/>
      <c r="D293" s="2"/>
      <c r="E293" s="2"/>
      <c r="F293" s="2"/>
      <c r="G293" s="2"/>
      <c r="H293" s="2"/>
      <c r="I293" s="2"/>
      <c r="J293" s="641"/>
      <c r="K293" s="641"/>
      <c r="L293" s="641"/>
      <c r="M293" s="641"/>
      <c r="N293" s="641"/>
      <c r="O293" s="641"/>
      <c r="P293" s="641"/>
      <c r="Q293" s="2"/>
      <c r="R293" s="373"/>
      <c r="S293" s="373"/>
      <c r="T293" s="373"/>
      <c r="U293" s="373"/>
      <c r="V293" s="373"/>
      <c r="W293" s="373"/>
      <c r="X293" s="374"/>
      <c r="Y293" s="373"/>
      <c r="Z293" s="374"/>
      <c r="AA293" s="373"/>
      <c r="AB293" s="374"/>
      <c r="AC293" s="373"/>
      <c r="AD293" s="374"/>
      <c r="AE293" s="375"/>
    </row>
    <row r="294" spans="1:31" s="376" customFormat="1" x14ac:dyDescent="0.25">
      <c r="A294" s="2"/>
      <c r="B294" s="2"/>
      <c r="C294" s="2"/>
      <c r="D294" s="2"/>
      <c r="E294" s="2"/>
      <c r="F294" s="2"/>
      <c r="G294" s="2"/>
      <c r="H294" s="2"/>
      <c r="I294" s="2"/>
      <c r="J294" s="641"/>
      <c r="K294" s="641"/>
      <c r="L294" s="641"/>
      <c r="M294" s="641"/>
      <c r="N294" s="641"/>
      <c r="O294" s="641"/>
      <c r="P294" s="641"/>
      <c r="Q294" s="2"/>
      <c r="R294" s="373"/>
      <c r="S294" s="373"/>
      <c r="T294" s="373"/>
      <c r="U294" s="373"/>
      <c r="V294" s="373"/>
      <c r="W294" s="373"/>
      <c r="X294" s="374"/>
      <c r="Y294" s="373"/>
      <c r="Z294" s="374"/>
      <c r="AA294" s="373"/>
      <c r="AB294" s="374"/>
      <c r="AC294" s="373"/>
      <c r="AD294" s="374"/>
      <c r="AE294" s="375"/>
    </row>
    <row r="295" spans="1:31" s="376" customFormat="1" x14ac:dyDescent="0.25">
      <c r="A295" s="2"/>
      <c r="B295" s="2"/>
      <c r="C295" s="2"/>
      <c r="D295" s="2"/>
      <c r="E295" s="2"/>
      <c r="F295" s="2"/>
      <c r="G295" s="2"/>
      <c r="H295" s="2"/>
      <c r="I295" s="2"/>
      <c r="J295" s="641"/>
      <c r="K295" s="641"/>
      <c r="L295" s="641"/>
      <c r="M295" s="641"/>
      <c r="N295" s="641"/>
      <c r="O295" s="641"/>
      <c r="P295" s="641"/>
      <c r="Q295" s="2"/>
      <c r="R295" s="373"/>
      <c r="S295" s="373"/>
      <c r="T295" s="373"/>
      <c r="U295" s="373"/>
      <c r="V295" s="373"/>
      <c r="W295" s="373"/>
      <c r="X295" s="374"/>
      <c r="Y295" s="373"/>
      <c r="Z295" s="374"/>
      <c r="AA295" s="373"/>
      <c r="AB295" s="374"/>
      <c r="AC295" s="373"/>
      <c r="AD295" s="374"/>
      <c r="AE295" s="375"/>
    </row>
    <row r="296" spans="1:31" s="376" customFormat="1" x14ac:dyDescent="0.25">
      <c r="A296" s="2"/>
      <c r="B296" s="2"/>
      <c r="C296" s="2"/>
      <c r="D296" s="2"/>
      <c r="E296" s="2"/>
      <c r="F296" s="2"/>
      <c r="G296" s="2"/>
      <c r="H296" s="2"/>
      <c r="I296" s="2"/>
      <c r="J296" s="641"/>
      <c r="K296" s="641"/>
      <c r="L296" s="641"/>
      <c r="M296" s="641"/>
      <c r="N296" s="641"/>
      <c r="O296" s="641"/>
      <c r="P296" s="641"/>
      <c r="Q296" s="2"/>
      <c r="R296" s="373"/>
      <c r="S296" s="373"/>
      <c r="T296" s="373"/>
      <c r="U296" s="373"/>
      <c r="V296" s="373"/>
      <c r="W296" s="373"/>
      <c r="X296" s="374"/>
      <c r="Y296" s="373"/>
      <c r="Z296" s="374"/>
      <c r="AA296" s="373"/>
      <c r="AB296" s="374"/>
      <c r="AC296" s="373"/>
      <c r="AD296" s="374"/>
      <c r="AE296" s="375"/>
    </row>
    <row r="297" spans="1:31" s="376" customFormat="1" x14ac:dyDescent="0.25">
      <c r="A297" s="2"/>
      <c r="B297" s="2"/>
      <c r="C297" s="2"/>
      <c r="D297" s="2"/>
      <c r="E297" s="2"/>
      <c r="F297" s="2"/>
      <c r="G297" s="2"/>
      <c r="H297" s="2"/>
      <c r="I297" s="2"/>
      <c r="J297" s="641"/>
      <c r="K297" s="641"/>
      <c r="L297" s="641"/>
      <c r="M297" s="641"/>
      <c r="N297" s="641"/>
      <c r="O297" s="641"/>
      <c r="P297" s="641"/>
      <c r="Q297" s="2"/>
      <c r="R297" s="373"/>
      <c r="S297" s="373"/>
      <c r="T297" s="373"/>
      <c r="U297" s="373"/>
      <c r="V297" s="373"/>
      <c r="W297" s="373"/>
      <c r="X297" s="374"/>
      <c r="Y297" s="373"/>
      <c r="Z297" s="374"/>
      <c r="AA297" s="373"/>
      <c r="AB297" s="374"/>
      <c r="AC297" s="373"/>
      <c r="AD297" s="374"/>
      <c r="AE297" s="375"/>
    </row>
    <row r="298" spans="1:31" s="376" customFormat="1" x14ac:dyDescent="0.25">
      <c r="A298" s="2"/>
      <c r="B298" s="2"/>
      <c r="C298" s="2"/>
      <c r="D298" s="2"/>
      <c r="E298" s="2"/>
      <c r="F298" s="2"/>
      <c r="G298" s="2"/>
      <c r="H298" s="2"/>
      <c r="I298" s="2"/>
      <c r="J298" s="641"/>
      <c r="K298" s="641"/>
      <c r="L298" s="641"/>
      <c r="M298" s="641"/>
      <c r="N298" s="641"/>
      <c r="O298" s="641"/>
      <c r="P298" s="641"/>
      <c r="Q298" s="2"/>
      <c r="R298" s="373"/>
      <c r="S298" s="373"/>
      <c r="T298" s="373"/>
      <c r="U298" s="373"/>
      <c r="V298" s="373"/>
      <c r="W298" s="373"/>
      <c r="X298" s="374"/>
      <c r="Y298" s="373"/>
      <c r="Z298" s="374"/>
      <c r="AA298" s="373"/>
      <c r="AB298" s="374"/>
      <c r="AC298" s="373"/>
      <c r="AD298" s="374"/>
      <c r="AE298" s="375"/>
    </row>
    <row r="299" spans="1:31" s="376" customFormat="1" x14ac:dyDescent="0.25">
      <c r="A299" s="2"/>
      <c r="B299" s="2"/>
      <c r="C299" s="2"/>
      <c r="D299" s="2"/>
      <c r="E299" s="2"/>
      <c r="F299" s="2"/>
      <c r="G299" s="2"/>
      <c r="H299" s="2"/>
      <c r="I299" s="2"/>
      <c r="J299" s="641"/>
      <c r="K299" s="641"/>
      <c r="L299" s="641"/>
      <c r="M299" s="641"/>
      <c r="N299" s="641"/>
      <c r="O299" s="641"/>
      <c r="P299" s="641"/>
      <c r="Q299" s="2"/>
      <c r="R299" s="373"/>
      <c r="S299" s="373"/>
      <c r="T299" s="373"/>
      <c r="U299" s="373"/>
      <c r="V299" s="373"/>
      <c r="W299" s="373"/>
      <c r="X299" s="374"/>
      <c r="Y299" s="373"/>
      <c r="Z299" s="374"/>
      <c r="AA299" s="373"/>
      <c r="AB299" s="374"/>
      <c r="AC299" s="373"/>
      <c r="AD299" s="374"/>
      <c r="AE299" s="375"/>
    </row>
    <row r="300" spans="1:31" s="376" customFormat="1" x14ac:dyDescent="0.25">
      <c r="A300" s="2"/>
      <c r="B300" s="2"/>
      <c r="C300" s="2"/>
      <c r="D300" s="2"/>
      <c r="E300" s="2"/>
      <c r="F300" s="2"/>
      <c r="G300" s="2"/>
      <c r="H300" s="2"/>
      <c r="I300" s="2"/>
      <c r="J300" s="641"/>
      <c r="K300" s="641"/>
      <c r="L300" s="641"/>
      <c r="M300" s="641"/>
      <c r="N300" s="641"/>
      <c r="O300" s="641"/>
      <c r="P300" s="641"/>
      <c r="Q300" s="2"/>
      <c r="R300" s="373"/>
      <c r="S300" s="373"/>
      <c r="T300" s="373"/>
      <c r="U300" s="373"/>
      <c r="V300" s="373"/>
      <c r="W300" s="373"/>
      <c r="X300" s="374"/>
      <c r="Y300" s="373"/>
      <c r="Z300" s="374"/>
      <c r="AA300" s="373"/>
      <c r="AB300" s="374"/>
      <c r="AC300" s="373"/>
      <c r="AD300" s="374"/>
      <c r="AE300" s="375"/>
    </row>
    <row r="301" spans="1:31" s="376" customFormat="1" x14ac:dyDescent="0.25">
      <c r="A301" s="2"/>
      <c r="B301" s="2"/>
      <c r="C301" s="2"/>
      <c r="D301" s="2"/>
      <c r="E301" s="2"/>
      <c r="F301" s="2"/>
      <c r="G301" s="2"/>
      <c r="H301" s="2"/>
      <c r="I301" s="2"/>
      <c r="J301" s="641"/>
      <c r="K301" s="641"/>
      <c r="L301" s="641"/>
      <c r="M301" s="641"/>
      <c r="N301" s="641"/>
      <c r="O301" s="641"/>
      <c r="P301" s="641"/>
      <c r="Q301" s="2"/>
      <c r="R301" s="373"/>
      <c r="S301" s="373"/>
      <c r="T301" s="373"/>
      <c r="U301" s="373"/>
      <c r="V301" s="373"/>
      <c r="W301" s="373"/>
      <c r="X301" s="374"/>
      <c r="Y301" s="373"/>
      <c r="Z301" s="374"/>
      <c r="AA301" s="373"/>
      <c r="AB301" s="374"/>
      <c r="AC301" s="373"/>
      <c r="AD301" s="374"/>
      <c r="AE301" s="375"/>
    </row>
    <row r="302" spans="1:31" s="376" customFormat="1" x14ac:dyDescent="0.25">
      <c r="A302" s="2"/>
      <c r="B302" s="2"/>
      <c r="C302" s="2"/>
      <c r="D302" s="2"/>
      <c r="E302" s="2"/>
      <c r="F302" s="2"/>
      <c r="G302" s="2"/>
      <c r="H302" s="2"/>
      <c r="I302" s="2"/>
      <c r="J302" s="641"/>
      <c r="K302" s="641"/>
      <c r="L302" s="641"/>
      <c r="M302" s="641"/>
      <c r="N302" s="641"/>
      <c r="O302" s="641"/>
      <c r="P302" s="641"/>
      <c r="Q302" s="2"/>
      <c r="R302" s="373"/>
      <c r="S302" s="373"/>
      <c r="T302" s="373"/>
      <c r="U302" s="373"/>
      <c r="V302" s="373"/>
      <c r="W302" s="373"/>
      <c r="X302" s="374"/>
      <c r="Y302" s="373"/>
      <c r="Z302" s="374"/>
      <c r="AA302" s="373"/>
      <c r="AB302" s="374"/>
      <c r="AC302" s="373"/>
      <c r="AD302" s="374"/>
      <c r="AE302" s="375"/>
    </row>
    <row r="303" spans="1:31" s="376" customFormat="1" x14ac:dyDescent="0.25">
      <c r="A303" s="2"/>
      <c r="B303" s="2"/>
      <c r="C303" s="2"/>
      <c r="D303" s="2"/>
      <c r="E303" s="2"/>
      <c r="F303" s="2"/>
      <c r="G303" s="2"/>
      <c r="H303" s="2"/>
      <c r="I303" s="2"/>
      <c r="J303" s="641"/>
      <c r="K303" s="641"/>
      <c r="L303" s="641"/>
      <c r="M303" s="641"/>
      <c r="N303" s="641"/>
      <c r="O303" s="641"/>
      <c r="P303" s="641"/>
      <c r="Q303" s="2"/>
      <c r="R303" s="373"/>
      <c r="S303" s="373"/>
      <c r="T303" s="373"/>
      <c r="U303" s="373"/>
      <c r="V303" s="373"/>
      <c r="W303" s="373"/>
      <c r="X303" s="374"/>
      <c r="Y303" s="373"/>
      <c r="Z303" s="374"/>
      <c r="AA303" s="373"/>
      <c r="AB303" s="374"/>
      <c r="AC303" s="373"/>
      <c r="AD303" s="374"/>
      <c r="AE303" s="375"/>
    </row>
    <row r="304" spans="1:31" s="376" customFormat="1" x14ac:dyDescent="0.25">
      <c r="A304" s="2"/>
      <c r="B304" s="2"/>
      <c r="C304" s="2"/>
      <c r="D304" s="2"/>
      <c r="E304" s="2"/>
      <c r="F304" s="2"/>
      <c r="G304" s="2"/>
      <c r="H304" s="2"/>
      <c r="I304" s="2"/>
      <c r="J304" s="641"/>
      <c r="K304" s="641"/>
      <c r="L304" s="641"/>
      <c r="M304" s="641"/>
      <c r="N304" s="641"/>
      <c r="O304" s="641"/>
      <c r="P304" s="641"/>
      <c r="Q304" s="2"/>
      <c r="R304" s="373"/>
      <c r="S304" s="373"/>
      <c r="T304" s="373"/>
      <c r="U304" s="373"/>
      <c r="V304" s="373"/>
      <c r="W304" s="373"/>
      <c r="X304" s="374"/>
      <c r="Y304" s="373"/>
      <c r="Z304" s="374"/>
      <c r="AA304" s="373"/>
      <c r="AB304" s="374"/>
      <c r="AC304" s="373"/>
      <c r="AD304" s="374"/>
      <c r="AE304" s="375"/>
    </row>
    <row r="305" spans="1:31" s="376" customFormat="1" x14ac:dyDescent="0.25">
      <c r="A305" s="2"/>
      <c r="B305" s="2"/>
      <c r="C305" s="2"/>
      <c r="D305" s="2"/>
      <c r="E305" s="2"/>
      <c r="F305" s="2"/>
      <c r="G305" s="2"/>
      <c r="H305" s="2"/>
      <c r="I305" s="2"/>
      <c r="J305" s="641"/>
      <c r="K305" s="641"/>
      <c r="L305" s="641"/>
      <c r="M305" s="641"/>
      <c r="N305" s="641"/>
      <c r="O305" s="641"/>
      <c r="P305" s="641"/>
      <c r="Q305" s="2"/>
      <c r="R305" s="373"/>
      <c r="S305" s="373"/>
      <c r="T305" s="373"/>
      <c r="U305" s="373"/>
      <c r="V305" s="373"/>
      <c r="W305" s="373"/>
      <c r="X305" s="374"/>
      <c r="Y305" s="373"/>
      <c r="Z305" s="374"/>
      <c r="AA305" s="373"/>
      <c r="AB305" s="374"/>
      <c r="AC305" s="373"/>
      <c r="AD305" s="374"/>
      <c r="AE305" s="375"/>
    </row>
    <row r="306" spans="1:31" s="376" customFormat="1" x14ac:dyDescent="0.25">
      <c r="A306" s="2"/>
      <c r="B306" s="2"/>
      <c r="C306" s="2"/>
      <c r="D306" s="2"/>
      <c r="E306" s="2"/>
      <c r="F306" s="2"/>
      <c r="G306" s="2"/>
      <c r="H306" s="2"/>
      <c r="I306" s="2"/>
      <c r="J306" s="641"/>
      <c r="K306" s="641"/>
      <c r="L306" s="641"/>
      <c r="M306" s="641"/>
      <c r="N306" s="641"/>
      <c r="O306" s="641"/>
      <c r="P306" s="641"/>
      <c r="Q306" s="2"/>
      <c r="R306" s="373"/>
      <c r="S306" s="373"/>
      <c r="T306" s="373"/>
      <c r="U306" s="373"/>
      <c r="V306" s="373"/>
      <c r="W306" s="373"/>
      <c r="X306" s="374"/>
      <c r="Y306" s="373"/>
      <c r="Z306" s="374"/>
      <c r="AA306" s="373"/>
      <c r="AB306" s="374"/>
      <c r="AC306" s="373"/>
      <c r="AD306" s="374"/>
      <c r="AE306" s="375"/>
    </row>
    <row r="307" spans="1:31" s="376" customFormat="1" x14ac:dyDescent="0.25">
      <c r="A307" s="2"/>
      <c r="B307" s="2"/>
      <c r="C307" s="2"/>
      <c r="D307" s="2"/>
      <c r="E307" s="2"/>
      <c r="F307" s="2"/>
      <c r="G307" s="2"/>
      <c r="H307" s="2"/>
      <c r="I307" s="2"/>
      <c r="J307" s="641"/>
      <c r="K307" s="641"/>
      <c r="L307" s="641"/>
      <c r="M307" s="641"/>
      <c r="N307" s="641"/>
      <c r="O307" s="641"/>
      <c r="P307" s="641"/>
      <c r="Q307" s="2"/>
      <c r="R307" s="373"/>
      <c r="S307" s="373"/>
      <c r="T307" s="373"/>
      <c r="U307" s="373"/>
      <c r="V307" s="373"/>
      <c r="W307" s="373"/>
      <c r="X307" s="374"/>
      <c r="Y307" s="373"/>
      <c r="Z307" s="374"/>
      <c r="AA307" s="373"/>
      <c r="AB307" s="374"/>
      <c r="AC307" s="373"/>
      <c r="AD307" s="374"/>
      <c r="AE307" s="375"/>
    </row>
    <row r="308" spans="1:31" s="376" customFormat="1" x14ac:dyDescent="0.25">
      <c r="A308" s="2"/>
      <c r="B308" s="2"/>
      <c r="C308" s="2"/>
      <c r="D308" s="2"/>
      <c r="E308" s="2"/>
      <c r="F308" s="2"/>
      <c r="G308" s="2"/>
      <c r="H308" s="2"/>
      <c r="I308" s="2"/>
      <c r="J308" s="641"/>
      <c r="K308" s="641"/>
      <c r="L308" s="641"/>
      <c r="M308" s="641"/>
      <c r="N308" s="641"/>
      <c r="O308" s="641"/>
      <c r="P308" s="641"/>
      <c r="Q308" s="2"/>
      <c r="R308" s="373"/>
      <c r="S308" s="373"/>
      <c r="T308" s="373"/>
      <c r="U308" s="373"/>
      <c r="V308" s="373"/>
      <c r="W308" s="373"/>
      <c r="X308" s="374"/>
      <c r="Y308" s="373"/>
      <c r="Z308" s="374"/>
      <c r="AA308" s="373"/>
      <c r="AB308" s="374"/>
      <c r="AC308" s="373"/>
      <c r="AD308" s="374"/>
      <c r="AE308" s="375"/>
    </row>
    <row r="309" spans="1:31" s="376" customFormat="1" x14ac:dyDescent="0.25">
      <c r="A309" s="2"/>
      <c r="B309" s="2"/>
      <c r="C309" s="2"/>
      <c r="D309" s="2"/>
      <c r="E309" s="2"/>
      <c r="F309" s="2"/>
      <c r="G309" s="2"/>
      <c r="H309" s="2"/>
      <c r="I309" s="2"/>
      <c r="J309" s="641"/>
      <c r="K309" s="641"/>
      <c r="L309" s="641"/>
      <c r="M309" s="641"/>
      <c r="N309" s="641"/>
      <c r="O309" s="641"/>
      <c r="P309" s="641"/>
      <c r="Q309" s="2"/>
      <c r="R309" s="373"/>
      <c r="S309" s="373"/>
      <c r="T309" s="373"/>
      <c r="U309" s="373"/>
      <c r="V309" s="373"/>
      <c r="W309" s="373"/>
      <c r="X309" s="374"/>
      <c r="Y309" s="373"/>
      <c r="Z309" s="374"/>
      <c r="AA309" s="373"/>
      <c r="AB309" s="374"/>
      <c r="AC309" s="373"/>
      <c r="AD309" s="374"/>
      <c r="AE309" s="375"/>
    </row>
    <row r="310" spans="1:31" s="376" customFormat="1" x14ac:dyDescent="0.25">
      <c r="A310" s="2"/>
      <c r="B310" s="2"/>
      <c r="C310" s="2"/>
      <c r="D310" s="2"/>
      <c r="E310" s="2"/>
      <c r="F310" s="2"/>
      <c r="G310" s="2"/>
      <c r="H310" s="2"/>
      <c r="I310" s="2"/>
      <c r="J310" s="641"/>
      <c r="K310" s="641"/>
      <c r="L310" s="641"/>
      <c r="M310" s="641"/>
      <c r="N310" s="641"/>
      <c r="O310" s="641"/>
      <c r="P310" s="641"/>
      <c r="Q310" s="2"/>
      <c r="R310" s="373"/>
      <c r="S310" s="373"/>
      <c r="T310" s="373"/>
      <c r="U310" s="373"/>
      <c r="V310" s="373"/>
      <c r="W310" s="373"/>
      <c r="X310" s="374"/>
      <c r="Y310" s="373"/>
      <c r="Z310" s="374"/>
      <c r="AA310" s="373"/>
      <c r="AB310" s="374"/>
      <c r="AC310" s="373"/>
      <c r="AD310" s="374"/>
      <c r="AE310" s="375"/>
    </row>
    <row r="311" spans="1:31" s="376" customFormat="1" x14ac:dyDescent="0.25">
      <c r="A311" s="2"/>
      <c r="B311" s="2"/>
      <c r="C311" s="2"/>
      <c r="D311" s="2"/>
      <c r="E311" s="2"/>
      <c r="F311" s="2"/>
      <c r="G311" s="2"/>
      <c r="H311" s="2"/>
      <c r="I311" s="2"/>
      <c r="J311" s="641"/>
      <c r="K311" s="641"/>
      <c r="L311" s="641"/>
      <c r="M311" s="641"/>
      <c r="N311" s="641"/>
      <c r="O311" s="641"/>
      <c r="P311" s="641"/>
      <c r="Q311" s="2"/>
      <c r="R311" s="373"/>
      <c r="S311" s="373"/>
      <c r="T311" s="373"/>
      <c r="U311" s="373"/>
      <c r="V311" s="373"/>
      <c r="W311" s="373"/>
      <c r="X311" s="374"/>
      <c r="Y311" s="373"/>
      <c r="Z311" s="374"/>
      <c r="AA311" s="373"/>
      <c r="AB311" s="374"/>
      <c r="AC311" s="373"/>
      <c r="AD311" s="374"/>
      <c r="AE311" s="375"/>
    </row>
    <row r="312" spans="1:31" s="376" customFormat="1" x14ac:dyDescent="0.25">
      <c r="A312" s="2"/>
      <c r="B312" s="2"/>
      <c r="C312" s="2"/>
      <c r="D312" s="2"/>
      <c r="E312" s="2"/>
      <c r="F312" s="2"/>
      <c r="G312" s="2"/>
      <c r="H312" s="2"/>
      <c r="I312" s="2"/>
      <c r="J312" s="641"/>
      <c r="K312" s="641"/>
      <c r="L312" s="641"/>
      <c r="M312" s="641"/>
      <c r="N312" s="641"/>
      <c r="O312" s="641"/>
      <c r="P312" s="641"/>
      <c r="Q312" s="2"/>
      <c r="R312" s="373"/>
      <c r="S312" s="373"/>
      <c r="T312" s="373"/>
      <c r="U312" s="373"/>
      <c r="V312" s="373"/>
      <c r="W312" s="373"/>
      <c r="X312" s="374"/>
      <c r="Y312" s="373"/>
      <c r="Z312" s="374"/>
      <c r="AA312" s="373"/>
      <c r="AB312" s="374"/>
      <c r="AC312" s="373"/>
      <c r="AD312" s="374"/>
      <c r="AE312" s="375"/>
    </row>
    <row r="313" spans="1:31" s="376" customFormat="1" x14ac:dyDescent="0.25">
      <c r="A313" s="2"/>
      <c r="B313" s="2"/>
      <c r="C313" s="2"/>
      <c r="D313" s="2"/>
      <c r="E313" s="2"/>
      <c r="F313" s="2"/>
      <c r="G313" s="2"/>
      <c r="H313" s="2"/>
      <c r="I313" s="2"/>
      <c r="J313" s="641"/>
      <c r="K313" s="641"/>
      <c r="L313" s="641"/>
      <c r="M313" s="641"/>
      <c r="N313" s="641"/>
      <c r="O313" s="641"/>
      <c r="P313" s="641"/>
      <c r="Q313" s="2"/>
      <c r="R313" s="373"/>
      <c r="S313" s="373"/>
      <c r="T313" s="373"/>
      <c r="U313" s="373"/>
      <c r="V313" s="373"/>
      <c r="W313" s="373"/>
      <c r="X313" s="374"/>
      <c r="Y313" s="373"/>
      <c r="Z313" s="374"/>
      <c r="AA313" s="373"/>
      <c r="AB313" s="374"/>
      <c r="AC313" s="373"/>
      <c r="AD313" s="374"/>
      <c r="AE313" s="375"/>
    </row>
    <row r="314" spans="1:31" s="376" customFormat="1" x14ac:dyDescent="0.25">
      <c r="A314" s="2"/>
      <c r="B314" s="2"/>
      <c r="C314" s="2"/>
      <c r="D314" s="2"/>
      <c r="E314" s="2"/>
      <c r="F314" s="2"/>
      <c r="G314" s="2"/>
      <c r="H314" s="2"/>
      <c r="I314" s="2"/>
      <c r="J314" s="641"/>
      <c r="K314" s="641"/>
      <c r="L314" s="641"/>
      <c r="M314" s="641"/>
      <c r="N314" s="641"/>
      <c r="O314" s="641"/>
      <c r="P314" s="641"/>
      <c r="Q314" s="2"/>
      <c r="R314" s="373"/>
      <c r="S314" s="373"/>
      <c r="T314" s="373"/>
      <c r="U314" s="373"/>
      <c r="V314" s="373"/>
      <c r="W314" s="373"/>
      <c r="X314" s="374"/>
      <c r="Y314" s="373"/>
      <c r="Z314" s="374"/>
      <c r="AA314" s="373"/>
      <c r="AB314" s="374"/>
      <c r="AC314" s="373"/>
      <c r="AD314" s="374"/>
      <c r="AE314" s="375"/>
    </row>
    <row r="315" spans="1:31" s="376" customFormat="1" x14ac:dyDescent="0.25">
      <c r="A315" s="2"/>
      <c r="B315" s="2"/>
      <c r="C315" s="2"/>
      <c r="D315" s="2"/>
      <c r="E315" s="2"/>
      <c r="F315" s="2"/>
      <c r="G315" s="2"/>
      <c r="H315" s="2"/>
      <c r="I315" s="2"/>
      <c r="J315" s="641"/>
      <c r="K315" s="641"/>
      <c r="L315" s="641"/>
      <c r="M315" s="641"/>
      <c r="N315" s="641"/>
      <c r="O315" s="641"/>
      <c r="P315" s="641"/>
      <c r="Q315" s="2"/>
      <c r="R315" s="373"/>
      <c r="S315" s="373"/>
      <c r="T315" s="373"/>
      <c r="U315" s="373"/>
      <c r="V315" s="373"/>
      <c r="W315" s="373"/>
      <c r="X315" s="374"/>
      <c r="Y315" s="373"/>
      <c r="Z315" s="374"/>
      <c r="AA315" s="373"/>
      <c r="AB315" s="374"/>
      <c r="AC315" s="373"/>
      <c r="AD315" s="374"/>
      <c r="AE315" s="375"/>
    </row>
    <row r="316" spans="1:31" s="376" customFormat="1" x14ac:dyDescent="0.25">
      <c r="A316" s="2"/>
      <c r="B316" s="2"/>
      <c r="C316" s="2"/>
      <c r="D316" s="2"/>
      <c r="E316" s="2"/>
      <c r="F316" s="2"/>
      <c r="G316" s="2"/>
      <c r="H316" s="2"/>
      <c r="I316" s="2"/>
      <c r="J316" s="641"/>
      <c r="K316" s="641"/>
      <c r="L316" s="641"/>
      <c r="M316" s="641"/>
      <c r="N316" s="641"/>
      <c r="O316" s="641"/>
      <c r="P316" s="641"/>
      <c r="Q316" s="2"/>
      <c r="R316" s="373"/>
      <c r="S316" s="373"/>
      <c r="T316" s="373"/>
      <c r="U316" s="373"/>
      <c r="V316" s="373"/>
      <c r="W316" s="373"/>
      <c r="X316" s="374"/>
      <c r="Y316" s="373"/>
      <c r="Z316" s="374"/>
      <c r="AA316" s="373"/>
      <c r="AB316" s="374"/>
      <c r="AC316" s="373"/>
      <c r="AD316" s="374"/>
      <c r="AE316" s="375"/>
    </row>
    <row r="317" spans="1:31" s="376" customFormat="1" x14ac:dyDescent="0.25">
      <c r="A317" s="2"/>
      <c r="B317" s="2"/>
      <c r="C317" s="2"/>
      <c r="D317" s="2"/>
      <c r="E317" s="2"/>
      <c r="F317" s="2"/>
      <c r="G317" s="2"/>
      <c r="H317" s="2"/>
      <c r="I317" s="2"/>
      <c r="J317" s="641"/>
      <c r="K317" s="641"/>
      <c r="L317" s="641"/>
      <c r="M317" s="641"/>
      <c r="N317" s="641"/>
      <c r="O317" s="641"/>
      <c r="P317" s="641"/>
      <c r="Q317" s="2"/>
      <c r="R317" s="373"/>
      <c r="S317" s="373"/>
      <c r="T317" s="373"/>
      <c r="U317" s="373"/>
      <c r="V317" s="373"/>
      <c r="W317" s="373"/>
      <c r="X317" s="374"/>
      <c r="Y317" s="373"/>
      <c r="Z317" s="374"/>
      <c r="AA317" s="373"/>
      <c r="AB317" s="374"/>
      <c r="AC317" s="373"/>
      <c r="AD317" s="374"/>
      <c r="AE317" s="375"/>
    </row>
    <row r="318" spans="1:31" s="376" customFormat="1" x14ac:dyDescent="0.25">
      <c r="A318" s="2"/>
      <c r="B318" s="2"/>
      <c r="C318" s="2"/>
      <c r="D318" s="2"/>
      <c r="E318" s="2"/>
      <c r="F318" s="2"/>
      <c r="G318" s="2"/>
      <c r="H318" s="2"/>
      <c r="I318" s="2"/>
      <c r="J318" s="641"/>
      <c r="K318" s="641"/>
      <c r="L318" s="641"/>
      <c r="M318" s="641"/>
      <c r="N318" s="641"/>
      <c r="O318" s="641"/>
      <c r="P318" s="641"/>
      <c r="Q318" s="2"/>
      <c r="R318" s="373"/>
      <c r="S318" s="373"/>
      <c r="T318" s="373"/>
      <c r="U318" s="373"/>
      <c r="V318" s="373"/>
      <c r="W318" s="373"/>
      <c r="X318" s="374"/>
      <c r="Y318" s="373"/>
      <c r="Z318" s="374"/>
      <c r="AA318" s="373"/>
      <c r="AB318" s="374"/>
      <c r="AC318" s="373"/>
      <c r="AD318" s="374"/>
      <c r="AE318" s="375"/>
    </row>
    <row r="319" spans="1:31" s="376" customFormat="1" x14ac:dyDescent="0.25">
      <c r="A319" s="2"/>
      <c r="B319" s="2"/>
      <c r="C319" s="2"/>
      <c r="D319" s="2"/>
      <c r="E319" s="2"/>
      <c r="F319" s="2"/>
      <c r="G319" s="2"/>
      <c r="H319" s="2"/>
      <c r="I319" s="2"/>
      <c r="J319" s="641"/>
      <c r="K319" s="641"/>
      <c r="L319" s="641"/>
      <c r="M319" s="641"/>
      <c r="N319" s="641"/>
      <c r="O319" s="641"/>
      <c r="P319" s="641"/>
      <c r="Q319" s="2"/>
      <c r="R319" s="373"/>
      <c r="S319" s="373"/>
      <c r="T319" s="373"/>
      <c r="U319" s="373"/>
      <c r="V319" s="373"/>
      <c r="W319" s="373"/>
      <c r="X319" s="374"/>
      <c r="Y319" s="373"/>
      <c r="Z319" s="374"/>
      <c r="AA319" s="373"/>
      <c r="AB319" s="374"/>
      <c r="AC319" s="373"/>
      <c r="AD319" s="374"/>
      <c r="AE319" s="375"/>
    </row>
    <row r="320" spans="1:31" s="376" customFormat="1" x14ac:dyDescent="0.25">
      <c r="A320" s="2"/>
      <c r="B320" s="2"/>
      <c r="C320" s="2"/>
      <c r="D320" s="2"/>
      <c r="E320" s="2"/>
      <c r="F320" s="2"/>
      <c r="G320" s="2"/>
      <c r="H320" s="2"/>
      <c r="I320" s="2"/>
      <c r="J320" s="641"/>
      <c r="K320" s="641"/>
      <c r="L320" s="641"/>
      <c r="M320" s="641"/>
      <c r="N320" s="641"/>
      <c r="O320" s="641"/>
      <c r="P320" s="641"/>
      <c r="Q320" s="2"/>
      <c r="R320" s="373"/>
      <c r="S320" s="373"/>
      <c r="T320" s="373"/>
      <c r="U320" s="373"/>
      <c r="V320" s="373"/>
      <c r="W320" s="373"/>
      <c r="X320" s="374"/>
      <c r="Y320" s="373"/>
      <c r="Z320" s="374"/>
      <c r="AA320" s="373"/>
      <c r="AB320" s="374"/>
      <c r="AC320" s="373"/>
      <c r="AD320" s="374"/>
      <c r="AE320" s="375"/>
    </row>
    <row r="321" spans="1:31" s="376" customFormat="1" x14ac:dyDescent="0.25">
      <c r="A321" s="2"/>
      <c r="B321" s="2"/>
      <c r="C321" s="2"/>
      <c r="D321" s="2"/>
      <c r="E321" s="2"/>
      <c r="F321" s="2"/>
      <c r="G321" s="2"/>
      <c r="H321" s="2"/>
      <c r="I321" s="2"/>
      <c r="J321" s="641"/>
      <c r="K321" s="641"/>
      <c r="L321" s="641"/>
      <c r="M321" s="641"/>
      <c r="N321" s="641"/>
      <c r="O321" s="641"/>
      <c r="P321" s="641"/>
      <c r="Q321" s="2"/>
      <c r="R321" s="373"/>
      <c r="S321" s="373"/>
      <c r="T321" s="373"/>
      <c r="U321" s="373"/>
      <c r="V321" s="373"/>
      <c r="W321" s="373"/>
      <c r="X321" s="374"/>
      <c r="Y321" s="373"/>
      <c r="Z321" s="374"/>
      <c r="AA321" s="373"/>
      <c r="AB321" s="374"/>
      <c r="AC321" s="373"/>
      <c r="AD321" s="374"/>
      <c r="AE321" s="375"/>
    </row>
    <row r="322" spans="1:31" s="376" customFormat="1" x14ac:dyDescent="0.25">
      <c r="A322" s="2"/>
      <c r="B322" s="2"/>
      <c r="C322" s="2"/>
      <c r="D322" s="2"/>
      <c r="E322" s="2"/>
      <c r="F322" s="2"/>
      <c r="G322" s="2"/>
      <c r="H322" s="2"/>
      <c r="I322" s="2"/>
      <c r="J322" s="641"/>
      <c r="K322" s="641"/>
      <c r="L322" s="641"/>
      <c r="M322" s="641"/>
      <c r="N322" s="641"/>
      <c r="O322" s="641"/>
      <c r="P322" s="641"/>
      <c r="Q322" s="2"/>
      <c r="R322" s="373"/>
      <c r="S322" s="373"/>
      <c r="T322" s="373"/>
      <c r="U322" s="373"/>
      <c r="V322" s="373"/>
      <c r="W322" s="373"/>
      <c r="X322" s="374"/>
      <c r="Y322" s="373"/>
      <c r="Z322" s="374"/>
      <c r="AA322" s="373"/>
      <c r="AB322" s="374"/>
      <c r="AC322" s="373"/>
      <c r="AD322" s="374"/>
      <c r="AE322" s="375"/>
    </row>
    <row r="323" spans="1:31" s="376" customFormat="1" x14ac:dyDescent="0.25">
      <c r="A323" s="2"/>
      <c r="B323" s="2"/>
      <c r="C323" s="2"/>
      <c r="D323" s="2"/>
      <c r="E323" s="2"/>
      <c r="F323" s="2"/>
      <c r="G323" s="2"/>
      <c r="H323" s="2"/>
      <c r="I323" s="2"/>
      <c r="J323" s="641"/>
      <c r="K323" s="641"/>
      <c r="L323" s="641"/>
      <c r="M323" s="641"/>
      <c r="N323" s="641"/>
      <c r="O323" s="641"/>
      <c r="P323" s="641"/>
      <c r="Q323" s="2"/>
      <c r="R323" s="373"/>
      <c r="S323" s="373"/>
      <c r="T323" s="373"/>
      <c r="U323" s="373"/>
      <c r="V323" s="373"/>
      <c r="W323" s="373"/>
      <c r="X323" s="374"/>
      <c r="Y323" s="373"/>
      <c r="Z323" s="374"/>
      <c r="AA323" s="373"/>
      <c r="AB323" s="374"/>
      <c r="AC323" s="373"/>
      <c r="AD323" s="374"/>
      <c r="AE323" s="375"/>
    </row>
    <row r="324" spans="1:31" s="376" customFormat="1" x14ac:dyDescent="0.25">
      <c r="A324" s="2"/>
      <c r="B324" s="2"/>
      <c r="C324" s="2"/>
      <c r="D324" s="2"/>
      <c r="E324" s="2"/>
      <c r="F324" s="2"/>
      <c r="G324" s="2"/>
      <c r="H324" s="2"/>
      <c r="I324" s="2"/>
      <c r="J324" s="641"/>
      <c r="K324" s="641"/>
      <c r="L324" s="641"/>
      <c r="M324" s="641"/>
      <c r="N324" s="641"/>
      <c r="O324" s="641"/>
      <c r="P324" s="641"/>
      <c r="Q324" s="2"/>
      <c r="R324" s="373"/>
      <c r="S324" s="373"/>
      <c r="T324" s="373"/>
      <c r="U324" s="373"/>
      <c r="V324" s="373"/>
      <c r="W324" s="373"/>
      <c r="X324" s="374"/>
      <c r="Y324" s="373"/>
      <c r="Z324" s="374"/>
      <c r="AA324" s="373"/>
      <c r="AB324" s="374"/>
      <c r="AC324" s="373"/>
      <c r="AD324" s="374"/>
      <c r="AE324" s="375"/>
    </row>
    <row r="325" spans="1:31" s="376" customFormat="1" x14ac:dyDescent="0.25">
      <c r="A325" s="2"/>
      <c r="B325" s="2"/>
      <c r="C325" s="2"/>
      <c r="D325" s="2"/>
      <c r="E325" s="2"/>
      <c r="F325" s="2"/>
      <c r="G325" s="2"/>
      <c r="H325" s="2"/>
      <c r="I325" s="2"/>
      <c r="J325" s="641"/>
      <c r="K325" s="641"/>
      <c r="L325" s="641"/>
      <c r="M325" s="641"/>
      <c r="N325" s="641"/>
      <c r="O325" s="641"/>
      <c r="P325" s="641"/>
      <c r="Q325" s="2"/>
      <c r="R325" s="373"/>
      <c r="S325" s="373"/>
      <c r="T325" s="373"/>
      <c r="U325" s="373"/>
      <c r="V325" s="373"/>
      <c r="W325" s="373"/>
      <c r="X325" s="374"/>
      <c r="Y325" s="373"/>
      <c r="Z325" s="374"/>
      <c r="AA325" s="373"/>
      <c r="AB325" s="374"/>
      <c r="AC325" s="373"/>
      <c r="AD325" s="374"/>
      <c r="AE325" s="375"/>
    </row>
    <row r="326" spans="1:31" s="376" customFormat="1" x14ac:dyDescent="0.25">
      <c r="A326" s="2"/>
      <c r="B326" s="2"/>
      <c r="C326" s="2"/>
      <c r="D326" s="2"/>
      <c r="E326" s="2"/>
      <c r="F326" s="2"/>
      <c r="G326" s="2"/>
      <c r="H326" s="2"/>
      <c r="I326" s="2"/>
      <c r="J326" s="641"/>
      <c r="K326" s="641"/>
      <c r="L326" s="641"/>
      <c r="M326" s="641"/>
      <c r="N326" s="641"/>
      <c r="O326" s="641"/>
      <c r="P326" s="641"/>
      <c r="Q326" s="2"/>
      <c r="R326" s="373"/>
      <c r="S326" s="373"/>
      <c r="T326" s="373"/>
      <c r="U326" s="373"/>
      <c r="V326" s="373"/>
      <c r="W326" s="373"/>
      <c r="X326" s="374"/>
      <c r="Y326" s="373"/>
      <c r="Z326" s="374"/>
      <c r="AA326" s="373"/>
      <c r="AB326" s="374"/>
      <c r="AC326" s="373"/>
      <c r="AD326" s="374"/>
      <c r="AE326" s="375"/>
    </row>
    <row r="327" spans="1:31" s="376" customFormat="1" x14ac:dyDescent="0.25">
      <c r="A327" s="2"/>
      <c r="B327" s="2"/>
      <c r="C327" s="2"/>
      <c r="D327" s="2"/>
      <c r="E327" s="2"/>
      <c r="F327" s="2"/>
      <c r="G327" s="2"/>
      <c r="H327" s="2"/>
      <c r="I327" s="2"/>
      <c r="J327" s="641"/>
      <c r="K327" s="641"/>
      <c r="L327" s="641"/>
      <c r="M327" s="641"/>
      <c r="N327" s="641"/>
      <c r="O327" s="641"/>
      <c r="P327" s="641"/>
      <c r="Q327" s="2"/>
      <c r="R327" s="373"/>
      <c r="S327" s="373"/>
      <c r="T327" s="373"/>
      <c r="U327" s="373"/>
      <c r="V327" s="373"/>
      <c r="W327" s="373"/>
      <c r="X327" s="374"/>
      <c r="Y327" s="373"/>
      <c r="Z327" s="374"/>
      <c r="AA327" s="373"/>
      <c r="AB327" s="374"/>
      <c r="AC327" s="373"/>
      <c r="AD327" s="374"/>
      <c r="AE327" s="375"/>
    </row>
    <row r="328" spans="1:31" s="376" customFormat="1" x14ac:dyDescent="0.25">
      <c r="A328" s="2"/>
      <c r="B328" s="2"/>
      <c r="C328" s="2"/>
      <c r="D328" s="2"/>
      <c r="E328" s="2"/>
      <c r="F328" s="2"/>
      <c r="G328" s="2"/>
      <c r="H328" s="2"/>
      <c r="I328" s="2"/>
      <c r="J328" s="641"/>
      <c r="K328" s="641"/>
      <c r="L328" s="641"/>
      <c r="M328" s="641"/>
      <c r="N328" s="641"/>
      <c r="O328" s="641"/>
      <c r="P328" s="641"/>
      <c r="Q328" s="2"/>
      <c r="R328" s="373"/>
      <c r="S328" s="373"/>
      <c r="T328" s="373"/>
      <c r="U328" s="373"/>
      <c r="V328" s="373"/>
      <c r="W328" s="373"/>
      <c r="X328" s="374"/>
      <c r="Y328" s="373"/>
      <c r="Z328" s="374"/>
      <c r="AA328" s="373"/>
      <c r="AB328" s="374"/>
      <c r="AC328" s="373"/>
      <c r="AD328" s="374"/>
      <c r="AE328" s="375"/>
    </row>
    <row r="329" spans="1:31" s="376" customFormat="1" x14ac:dyDescent="0.25">
      <c r="A329" s="2"/>
      <c r="B329" s="2"/>
      <c r="C329" s="2"/>
      <c r="D329" s="2"/>
      <c r="E329" s="2"/>
      <c r="F329" s="2"/>
      <c r="G329" s="2"/>
      <c r="H329" s="2"/>
      <c r="I329" s="2"/>
      <c r="J329" s="641"/>
      <c r="K329" s="641"/>
      <c r="L329" s="641"/>
      <c r="M329" s="641"/>
      <c r="N329" s="641"/>
      <c r="O329" s="641"/>
      <c r="P329" s="641"/>
      <c r="Q329" s="2"/>
      <c r="R329" s="373"/>
      <c r="S329" s="373"/>
      <c r="T329" s="373"/>
      <c r="U329" s="373"/>
      <c r="V329" s="373"/>
      <c r="W329" s="373"/>
      <c r="X329" s="374"/>
      <c r="Y329" s="373"/>
      <c r="Z329" s="374"/>
      <c r="AA329" s="373"/>
      <c r="AB329" s="374"/>
      <c r="AC329" s="373"/>
      <c r="AD329" s="374"/>
      <c r="AE329" s="375"/>
    </row>
    <row r="330" spans="1:31" s="376" customFormat="1" x14ac:dyDescent="0.25">
      <c r="A330" s="2"/>
      <c r="B330" s="2"/>
      <c r="C330" s="2"/>
      <c r="D330" s="2"/>
      <c r="E330" s="2"/>
      <c r="F330" s="2"/>
      <c r="G330" s="2"/>
      <c r="H330" s="2"/>
      <c r="I330" s="2"/>
      <c r="J330" s="641"/>
      <c r="K330" s="641"/>
      <c r="L330" s="641"/>
      <c r="M330" s="641"/>
      <c r="N330" s="641"/>
      <c r="O330" s="641"/>
      <c r="P330" s="641"/>
      <c r="Q330" s="2"/>
      <c r="R330" s="373"/>
      <c r="S330" s="373"/>
      <c r="T330" s="373"/>
      <c r="U330" s="373"/>
      <c r="V330" s="373"/>
      <c r="W330" s="373"/>
      <c r="X330" s="374"/>
      <c r="Y330" s="373"/>
      <c r="Z330" s="374"/>
      <c r="AA330" s="373"/>
      <c r="AB330" s="374"/>
      <c r="AC330" s="373"/>
      <c r="AD330" s="374"/>
      <c r="AE330" s="375"/>
    </row>
    <row r="331" spans="1:31" s="376" customFormat="1" x14ac:dyDescent="0.25">
      <c r="A331" s="2"/>
      <c r="B331" s="2"/>
      <c r="C331" s="2"/>
      <c r="D331" s="2"/>
      <c r="E331" s="2"/>
      <c r="F331" s="2"/>
      <c r="G331" s="2"/>
      <c r="H331" s="2"/>
      <c r="I331" s="2"/>
      <c r="J331" s="641"/>
      <c r="K331" s="641"/>
      <c r="L331" s="641"/>
      <c r="M331" s="641"/>
      <c r="N331" s="641"/>
      <c r="O331" s="641"/>
      <c r="P331" s="641"/>
      <c r="Q331" s="2"/>
      <c r="R331" s="373"/>
      <c r="S331" s="373"/>
      <c r="T331" s="373"/>
      <c r="U331" s="373"/>
      <c r="V331" s="373"/>
      <c r="W331" s="373"/>
      <c r="X331" s="374"/>
      <c r="Y331" s="373"/>
      <c r="Z331" s="374"/>
      <c r="AA331" s="373"/>
      <c r="AB331" s="374"/>
      <c r="AC331" s="373"/>
      <c r="AD331" s="374"/>
      <c r="AE331" s="375"/>
    </row>
    <row r="332" spans="1:31" s="376" customFormat="1" x14ac:dyDescent="0.25">
      <c r="A332" s="2"/>
      <c r="B332" s="2"/>
      <c r="C332" s="2"/>
      <c r="D332" s="2"/>
      <c r="E332" s="2"/>
      <c r="F332" s="2"/>
      <c r="G332" s="2"/>
      <c r="H332" s="2"/>
      <c r="I332" s="2"/>
      <c r="J332" s="641"/>
      <c r="K332" s="641"/>
      <c r="L332" s="641"/>
      <c r="M332" s="641"/>
      <c r="N332" s="641"/>
      <c r="O332" s="641"/>
      <c r="P332" s="641"/>
      <c r="Q332" s="2"/>
      <c r="R332" s="373"/>
      <c r="S332" s="373"/>
      <c r="T332" s="373"/>
      <c r="U332" s="373"/>
      <c r="V332" s="373"/>
      <c r="W332" s="373"/>
      <c r="X332" s="374"/>
      <c r="Y332" s="373"/>
      <c r="Z332" s="374"/>
      <c r="AA332" s="373"/>
      <c r="AB332" s="374"/>
      <c r="AC332" s="373"/>
      <c r="AD332" s="374"/>
      <c r="AE332" s="375"/>
    </row>
    <row r="333" spans="1:31" s="376" customFormat="1" x14ac:dyDescent="0.25">
      <c r="A333" s="2"/>
      <c r="B333" s="2"/>
      <c r="C333" s="2"/>
      <c r="D333" s="2"/>
      <c r="E333" s="2"/>
      <c r="F333" s="2"/>
      <c r="G333" s="2"/>
      <c r="H333" s="2"/>
      <c r="I333" s="2"/>
      <c r="J333" s="641"/>
      <c r="K333" s="641"/>
      <c r="L333" s="641"/>
      <c r="M333" s="641"/>
      <c r="N333" s="641"/>
      <c r="O333" s="641"/>
      <c r="P333" s="641"/>
      <c r="Q333" s="2"/>
      <c r="R333" s="373"/>
      <c r="S333" s="373"/>
      <c r="T333" s="373"/>
      <c r="U333" s="373"/>
      <c r="V333" s="373"/>
      <c r="W333" s="373"/>
      <c r="X333" s="374"/>
      <c r="Y333" s="373"/>
      <c r="Z333" s="374"/>
      <c r="AA333" s="373"/>
      <c r="AB333" s="374"/>
      <c r="AC333" s="373"/>
      <c r="AD333" s="374"/>
      <c r="AE333" s="375"/>
    </row>
    <row r="334" spans="1:31" s="376" customFormat="1" x14ac:dyDescent="0.25">
      <c r="A334" s="2"/>
      <c r="B334" s="2"/>
      <c r="C334" s="2"/>
      <c r="D334" s="2"/>
      <c r="E334" s="2"/>
      <c r="F334" s="2"/>
      <c r="G334" s="2"/>
      <c r="H334" s="2"/>
      <c r="I334" s="2"/>
      <c r="J334" s="641"/>
      <c r="K334" s="641"/>
      <c r="L334" s="641"/>
      <c r="M334" s="641"/>
      <c r="N334" s="641"/>
      <c r="O334" s="641"/>
      <c r="P334" s="641"/>
      <c r="Q334" s="2"/>
      <c r="R334" s="373"/>
      <c r="S334" s="373"/>
      <c r="T334" s="373"/>
      <c r="U334" s="373"/>
      <c r="V334" s="373"/>
      <c r="W334" s="373"/>
      <c r="X334" s="374"/>
      <c r="Y334" s="373"/>
      <c r="Z334" s="374"/>
      <c r="AA334" s="373"/>
      <c r="AB334" s="374"/>
      <c r="AC334" s="373"/>
      <c r="AD334" s="374"/>
      <c r="AE334" s="375"/>
    </row>
    <row r="335" spans="1:31" s="376" customFormat="1" x14ac:dyDescent="0.25">
      <c r="A335" s="2"/>
      <c r="B335" s="2"/>
      <c r="C335" s="2"/>
      <c r="D335" s="2"/>
      <c r="E335" s="2"/>
      <c r="F335" s="2"/>
      <c r="G335" s="2"/>
      <c r="H335" s="2"/>
      <c r="I335" s="2"/>
      <c r="J335" s="641"/>
      <c r="K335" s="641"/>
      <c r="L335" s="641"/>
      <c r="M335" s="641"/>
      <c r="N335" s="641"/>
      <c r="O335" s="641"/>
      <c r="P335" s="641"/>
      <c r="Q335" s="2"/>
      <c r="R335" s="373"/>
      <c r="S335" s="373"/>
      <c r="T335" s="373"/>
      <c r="U335" s="373"/>
      <c r="V335" s="373"/>
      <c r="W335" s="373"/>
      <c r="X335" s="374"/>
      <c r="Y335" s="373"/>
      <c r="Z335" s="374"/>
      <c r="AA335" s="373"/>
      <c r="AB335" s="374"/>
      <c r="AC335" s="373"/>
      <c r="AD335" s="374"/>
      <c r="AE335" s="375"/>
    </row>
    <row r="336" spans="1:31" s="376" customFormat="1" x14ac:dyDescent="0.25">
      <c r="A336" s="2"/>
      <c r="B336" s="2"/>
      <c r="C336" s="2"/>
      <c r="D336" s="2"/>
      <c r="E336" s="2"/>
      <c r="F336" s="2"/>
      <c r="G336" s="2"/>
      <c r="H336" s="2"/>
      <c r="I336" s="2"/>
      <c r="J336" s="641"/>
      <c r="K336" s="641"/>
      <c r="L336" s="641"/>
      <c r="M336" s="641"/>
      <c r="N336" s="641"/>
      <c r="O336" s="641"/>
      <c r="P336" s="641"/>
      <c r="Q336" s="2"/>
      <c r="R336" s="373"/>
      <c r="S336" s="373"/>
      <c r="T336" s="373"/>
      <c r="U336" s="373"/>
      <c r="V336" s="373"/>
      <c r="W336" s="373"/>
      <c r="X336" s="374"/>
      <c r="Y336" s="373"/>
      <c r="Z336" s="374"/>
      <c r="AA336" s="373"/>
      <c r="AB336" s="374"/>
      <c r="AC336" s="373"/>
      <c r="AD336" s="374"/>
      <c r="AE336" s="375"/>
    </row>
    <row r="337" spans="1:31" s="376" customFormat="1" x14ac:dyDescent="0.25">
      <c r="A337" s="2"/>
      <c r="B337" s="2"/>
      <c r="C337" s="2"/>
      <c r="D337" s="2"/>
      <c r="E337" s="2"/>
      <c r="F337" s="2"/>
      <c r="G337" s="2"/>
      <c r="H337" s="2"/>
      <c r="I337" s="2"/>
      <c r="J337" s="641"/>
      <c r="K337" s="641"/>
      <c r="L337" s="641"/>
      <c r="M337" s="641"/>
      <c r="N337" s="641"/>
      <c r="O337" s="641"/>
      <c r="P337" s="641"/>
      <c r="Q337" s="2"/>
      <c r="R337" s="373"/>
      <c r="S337" s="373"/>
      <c r="T337" s="373"/>
      <c r="U337" s="373"/>
      <c r="V337" s="373"/>
      <c r="W337" s="373"/>
      <c r="X337" s="374"/>
      <c r="Y337" s="373"/>
      <c r="Z337" s="374"/>
      <c r="AA337" s="373"/>
      <c r="AB337" s="374"/>
      <c r="AC337" s="373"/>
      <c r="AD337" s="374"/>
      <c r="AE337" s="375"/>
    </row>
    <row r="338" spans="1:31" s="376" customFormat="1" x14ac:dyDescent="0.25">
      <c r="A338" s="2"/>
      <c r="B338" s="2"/>
      <c r="C338" s="2"/>
      <c r="D338" s="2"/>
      <c r="E338" s="2"/>
      <c r="F338" s="2"/>
      <c r="G338" s="2"/>
      <c r="H338" s="2"/>
      <c r="I338" s="2"/>
      <c r="J338" s="641"/>
      <c r="K338" s="641"/>
      <c r="L338" s="641"/>
      <c r="M338" s="641"/>
      <c r="N338" s="641"/>
      <c r="O338" s="641"/>
      <c r="P338" s="641"/>
      <c r="Q338" s="2"/>
      <c r="R338" s="373"/>
      <c r="S338" s="373"/>
      <c r="T338" s="373"/>
      <c r="U338" s="373"/>
      <c r="V338" s="373"/>
      <c r="W338" s="373"/>
      <c r="X338" s="374"/>
      <c r="Y338" s="373"/>
      <c r="Z338" s="374"/>
      <c r="AA338" s="373"/>
      <c r="AB338" s="374"/>
      <c r="AC338" s="373"/>
      <c r="AD338" s="374"/>
      <c r="AE338" s="375"/>
    </row>
    <row r="339" spans="1:31" s="376" customFormat="1" x14ac:dyDescent="0.25">
      <c r="A339" s="2"/>
      <c r="B339" s="2"/>
      <c r="C339" s="2"/>
      <c r="D339" s="2"/>
      <c r="E339" s="2"/>
      <c r="F339" s="2"/>
      <c r="G339" s="2"/>
      <c r="H339" s="2"/>
      <c r="I339" s="2"/>
      <c r="J339" s="641"/>
      <c r="K339" s="641"/>
      <c r="L339" s="641"/>
      <c r="M339" s="641"/>
      <c r="N339" s="641"/>
      <c r="O339" s="641"/>
      <c r="P339" s="641"/>
      <c r="Q339" s="2"/>
      <c r="R339" s="373"/>
      <c r="S339" s="373"/>
      <c r="T339" s="373"/>
      <c r="U339" s="373"/>
      <c r="V339" s="373"/>
      <c r="W339" s="373"/>
      <c r="X339" s="374"/>
      <c r="Y339" s="373"/>
      <c r="Z339" s="374"/>
      <c r="AA339" s="373"/>
      <c r="AB339" s="374"/>
      <c r="AC339" s="373"/>
      <c r="AD339" s="374"/>
      <c r="AE339" s="375"/>
    </row>
    <row r="340" spans="1:31" s="376" customFormat="1" x14ac:dyDescent="0.25">
      <c r="A340" s="2"/>
      <c r="B340" s="2"/>
      <c r="C340" s="2"/>
      <c r="D340" s="2"/>
      <c r="E340" s="2"/>
      <c r="F340" s="2"/>
      <c r="G340" s="2"/>
      <c r="H340" s="2"/>
      <c r="I340" s="2"/>
      <c r="J340" s="641"/>
      <c r="K340" s="641"/>
      <c r="L340" s="641"/>
      <c r="M340" s="641"/>
      <c r="N340" s="641"/>
      <c r="O340" s="641"/>
      <c r="P340" s="641"/>
      <c r="Q340" s="2"/>
      <c r="R340" s="373"/>
      <c r="S340" s="373"/>
      <c r="T340" s="373"/>
      <c r="U340" s="373"/>
      <c r="V340" s="373"/>
      <c r="W340" s="373"/>
      <c r="X340" s="374"/>
      <c r="Y340" s="373"/>
      <c r="Z340" s="374"/>
      <c r="AA340" s="373"/>
      <c r="AB340" s="374"/>
      <c r="AC340" s="373"/>
      <c r="AD340" s="374"/>
      <c r="AE340" s="375"/>
    </row>
    <row r="341" spans="1:31" s="376" customFormat="1" x14ac:dyDescent="0.25">
      <c r="A341" s="2"/>
      <c r="B341" s="2"/>
      <c r="C341" s="2"/>
      <c r="D341" s="2"/>
      <c r="E341" s="2"/>
      <c r="F341" s="2"/>
      <c r="G341" s="2"/>
      <c r="H341" s="2"/>
      <c r="I341" s="2"/>
      <c r="J341" s="641"/>
      <c r="K341" s="641"/>
      <c r="L341" s="641"/>
      <c r="M341" s="641"/>
      <c r="N341" s="641"/>
      <c r="O341" s="641"/>
      <c r="P341" s="641"/>
      <c r="Q341" s="2"/>
      <c r="R341" s="373"/>
      <c r="S341" s="373"/>
      <c r="T341" s="373"/>
      <c r="U341" s="373"/>
      <c r="V341" s="373"/>
      <c r="W341" s="373"/>
      <c r="X341" s="374"/>
      <c r="Y341" s="373"/>
      <c r="Z341" s="374"/>
      <c r="AA341" s="373"/>
      <c r="AB341" s="374"/>
      <c r="AC341" s="373"/>
      <c r="AD341" s="374"/>
      <c r="AE341" s="375"/>
    </row>
    <row r="342" spans="1:31" s="376" customFormat="1" x14ac:dyDescent="0.25">
      <c r="A342" s="2"/>
      <c r="B342" s="2"/>
      <c r="C342" s="2"/>
      <c r="D342" s="2"/>
      <c r="E342" s="2"/>
      <c r="F342" s="2"/>
      <c r="G342" s="2"/>
      <c r="H342" s="2"/>
      <c r="I342" s="2"/>
      <c r="J342" s="641"/>
      <c r="K342" s="641"/>
      <c r="L342" s="641"/>
      <c r="M342" s="641"/>
      <c r="N342" s="641"/>
      <c r="O342" s="641"/>
      <c r="P342" s="641"/>
      <c r="Q342" s="2"/>
      <c r="R342" s="373"/>
      <c r="S342" s="373"/>
      <c r="T342" s="373"/>
      <c r="U342" s="373"/>
      <c r="V342" s="373"/>
      <c r="W342" s="373"/>
      <c r="X342" s="374"/>
      <c r="Y342" s="373"/>
      <c r="Z342" s="374"/>
      <c r="AA342" s="373"/>
      <c r="AB342" s="374"/>
      <c r="AC342" s="373"/>
      <c r="AD342" s="374"/>
      <c r="AE342" s="375"/>
    </row>
    <row r="343" spans="1:31" s="376" customFormat="1" x14ac:dyDescent="0.25">
      <c r="A343" s="2"/>
      <c r="B343" s="2"/>
      <c r="C343" s="2"/>
      <c r="D343" s="2"/>
      <c r="E343" s="2"/>
      <c r="F343" s="2"/>
      <c r="G343" s="2"/>
      <c r="H343" s="2"/>
      <c r="I343" s="2"/>
      <c r="J343" s="641"/>
      <c r="K343" s="641"/>
      <c r="L343" s="641"/>
      <c r="M343" s="641"/>
      <c r="N343" s="641"/>
      <c r="O343" s="641"/>
      <c r="P343" s="641"/>
      <c r="Q343" s="2"/>
      <c r="R343" s="373"/>
      <c r="S343" s="373"/>
      <c r="T343" s="373"/>
      <c r="U343" s="373"/>
      <c r="V343" s="373"/>
      <c r="W343" s="373"/>
      <c r="X343" s="374"/>
      <c r="Y343" s="373"/>
      <c r="Z343" s="374"/>
      <c r="AA343" s="373"/>
      <c r="AB343" s="374"/>
      <c r="AC343" s="373"/>
      <c r="AD343" s="374"/>
      <c r="AE343" s="375"/>
    </row>
    <row r="344" spans="1:31" s="376" customFormat="1" x14ac:dyDescent="0.25">
      <c r="A344" s="2"/>
      <c r="B344" s="2"/>
      <c r="C344" s="2"/>
      <c r="D344" s="2"/>
      <c r="E344" s="2"/>
      <c r="F344" s="2"/>
      <c r="G344" s="2"/>
      <c r="H344" s="2"/>
      <c r="I344" s="2"/>
      <c r="J344" s="641"/>
      <c r="K344" s="641"/>
      <c r="L344" s="641"/>
      <c r="M344" s="641"/>
      <c r="N344" s="641"/>
      <c r="O344" s="641"/>
      <c r="P344" s="641"/>
      <c r="Q344" s="2"/>
      <c r="R344" s="373"/>
      <c r="S344" s="373"/>
      <c r="T344" s="373"/>
      <c r="U344" s="373"/>
      <c r="V344" s="373"/>
      <c r="W344" s="373"/>
      <c r="X344" s="374"/>
      <c r="Y344" s="373"/>
      <c r="Z344" s="374"/>
      <c r="AA344" s="373"/>
      <c r="AB344" s="374"/>
      <c r="AC344" s="373"/>
      <c r="AD344" s="374"/>
      <c r="AE344" s="375"/>
    </row>
    <row r="345" spans="1:31" s="376" customFormat="1" x14ac:dyDescent="0.25">
      <c r="A345" s="2"/>
      <c r="B345" s="2"/>
      <c r="C345" s="2"/>
      <c r="D345" s="2"/>
      <c r="E345" s="2"/>
      <c r="F345" s="2"/>
      <c r="G345" s="2"/>
      <c r="H345" s="2"/>
      <c r="I345" s="2"/>
      <c r="J345" s="641"/>
      <c r="K345" s="641"/>
      <c r="L345" s="641"/>
      <c r="M345" s="641"/>
      <c r="N345" s="641"/>
      <c r="O345" s="641"/>
      <c r="P345" s="641"/>
      <c r="Q345" s="2"/>
      <c r="R345" s="373"/>
      <c r="S345" s="373"/>
      <c r="T345" s="373"/>
      <c r="U345" s="373"/>
      <c r="V345" s="373"/>
      <c r="W345" s="373"/>
      <c r="X345" s="374"/>
      <c r="Y345" s="373"/>
      <c r="Z345" s="374"/>
      <c r="AA345" s="373"/>
      <c r="AB345" s="374"/>
      <c r="AC345" s="373"/>
      <c r="AD345" s="374"/>
      <c r="AE345" s="375"/>
    </row>
    <row r="346" spans="1:31" s="376" customFormat="1" x14ac:dyDescent="0.25">
      <c r="A346" s="2"/>
      <c r="B346" s="2"/>
      <c r="C346" s="2"/>
      <c r="D346" s="2"/>
      <c r="E346" s="2"/>
      <c r="F346" s="2"/>
      <c r="G346" s="2"/>
      <c r="H346" s="2"/>
      <c r="I346" s="2"/>
      <c r="J346" s="641"/>
      <c r="K346" s="641"/>
      <c r="L346" s="641"/>
      <c r="M346" s="641"/>
      <c r="N346" s="641"/>
      <c r="O346" s="641"/>
      <c r="P346" s="641"/>
      <c r="Q346" s="2"/>
      <c r="R346" s="373"/>
      <c r="S346" s="373"/>
      <c r="T346" s="373"/>
      <c r="U346" s="373"/>
      <c r="V346" s="373"/>
      <c r="W346" s="373"/>
      <c r="X346" s="374"/>
      <c r="Y346" s="373"/>
      <c r="Z346" s="374"/>
      <c r="AA346" s="373"/>
      <c r="AB346" s="374"/>
      <c r="AC346" s="373"/>
      <c r="AD346" s="374"/>
      <c r="AE346" s="375"/>
    </row>
    <row r="347" spans="1:31" s="376" customFormat="1" x14ac:dyDescent="0.25">
      <c r="A347" s="2"/>
      <c r="B347" s="2"/>
      <c r="C347" s="2"/>
      <c r="D347" s="2"/>
      <c r="E347" s="2"/>
      <c r="F347" s="2"/>
      <c r="G347" s="2"/>
      <c r="H347" s="2"/>
      <c r="I347" s="2"/>
      <c r="J347" s="641"/>
      <c r="K347" s="641"/>
      <c r="L347" s="641"/>
      <c r="M347" s="641"/>
      <c r="N347" s="641"/>
      <c r="O347" s="641"/>
      <c r="P347" s="641"/>
      <c r="Q347" s="2"/>
      <c r="R347" s="373"/>
      <c r="S347" s="373"/>
      <c r="T347" s="373"/>
      <c r="U347" s="373"/>
      <c r="V347" s="373"/>
      <c r="W347" s="373"/>
      <c r="X347" s="374"/>
      <c r="Y347" s="373"/>
      <c r="Z347" s="374"/>
      <c r="AA347" s="373"/>
      <c r="AB347" s="374"/>
      <c r="AC347" s="373"/>
      <c r="AD347" s="374"/>
      <c r="AE347" s="375"/>
    </row>
    <row r="348" spans="1:31" s="376" customFormat="1" x14ac:dyDescent="0.25">
      <c r="A348" s="2"/>
      <c r="B348" s="2"/>
      <c r="C348" s="2"/>
      <c r="D348" s="2"/>
      <c r="E348" s="2"/>
      <c r="F348" s="2"/>
      <c r="G348" s="2"/>
      <c r="H348" s="2"/>
      <c r="I348" s="2"/>
      <c r="J348" s="641"/>
      <c r="K348" s="641"/>
      <c r="L348" s="641"/>
      <c r="M348" s="641"/>
      <c r="N348" s="641"/>
      <c r="O348" s="641"/>
      <c r="P348" s="641"/>
      <c r="Q348" s="2"/>
      <c r="R348" s="373"/>
      <c r="S348" s="373"/>
      <c r="T348" s="373"/>
      <c r="U348" s="373"/>
      <c r="V348" s="373"/>
      <c r="W348" s="373"/>
      <c r="X348" s="374"/>
      <c r="Y348" s="373"/>
      <c r="Z348" s="374"/>
      <c r="AA348" s="373"/>
      <c r="AB348" s="374"/>
      <c r="AC348" s="373"/>
      <c r="AD348" s="374"/>
      <c r="AE348" s="375"/>
    </row>
    <row r="349" spans="1:31" s="376" customFormat="1" x14ac:dyDescent="0.25">
      <c r="A349" s="2"/>
      <c r="B349" s="2"/>
      <c r="C349" s="2"/>
      <c r="D349" s="2"/>
      <c r="E349" s="2"/>
      <c r="F349" s="2"/>
      <c r="G349" s="2"/>
      <c r="H349" s="2"/>
      <c r="I349" s="2"/>
      <c r="J349" s="641"/>
      <c r="K349" s="641"/>
      <c r="L349" s="641"/>
      <c r="M349" s="641"/>
      <c r="N349" s="641"/>
      <c r="O349" s="641"/>
      <c r="P349" s="641"/>
      <c r="Q349" s="2"/>
      <c r="R349" s="373"/>
      <c r="S349" s="373"/>
      <c r="T349" s="373"/>
      <c r="U349" s="373"/>
      <c r="V349" s="373"/>
      <c r="W349" s="373"/>
      <c r="X349" s="374"/>
      <c r="Y349" s="373"/>
      <c r="Z349" s="374"/>
      <c r="AA349" s="373"/>
      <c r="AB349" s="374"/>
      <c r="AC349" s="373"/>
      <c r="AD349" s="374"/>
      <c r="AE349" s="375"/>
    </row>
    <row r="350" spans="1:31" s="376" customFormat="1" x14ac:dyDescent="0.25">
      <c r="A350" s="2"/>
      <c r="B350" s="2"/>
      <c r="C350" s="2"/>
      <c r="D350" s="2"/>
      <c r="E350" s="2"/>
      <c r="F350" s="2"/>
      <c r="G350" s="2"/>
      <c r="H350" s="2"/>
      <c r="I350" s="2"/>
      <c r="J350" s="641"/>
      <c r="K350" s="641"/>
      <c r="L350" s="641"/>
      <c r="M350" s="641"/>
      <c r="N350" s="641"/>
      <c r="O350" s="641"/>
      <c r="P350" s="641"/>
      <c r="Q350" s="2"/>
      <c r="R350" s="373"/>
      <c r="S350" s="373"/>
      <c r="T350" s="373"/>
      <c r="U350" s="373"/>
      <c r="V350" s="373"/>
      <c r="W350" s="373"/>
      <c r="X350" s="374"/>
      <c r="Y350" s="373"/>
      <c r="Z350" s="374"/>
      <c r="AA350" s="373"/>
      <c r="AB350" s="374"/>
      <c r="AC350" s="373"/>
      <c r="AD350" s="374"/>
      <c r="AE350" s="375"/>
    </row>
    <row r="351" spans="1:31" s="376" customFormat="1" x14ac:dyDescent="0.25">
      <c r="A351" s="2"/>
      <c r="B351" s="2"/>
      <c r="C351" s="2"/>
      <c r="D351" s="2"/>
      <c r="E351" s="2"/>
      <c r="F351" s="2"/>
      <c r="G351" s="2"/>
      <c r="H351" s="2"/>
      <c r="I351" s="2"/>
      <c r="J351" s="641"/>
      <c r="K351" s="641"/>
      <c r="L351" s="641"/>
      <c r="M351" s="641"/>
      <c r="N351" s="641"/>
      <c r="O351" s="641"/>
      <c r="P351" s="641"/>
      <c r="Q351" s="2"/>
      <c r="R351" s="373"/>
      <c r="S351" s="373"/>
      <c r="T351" s="373"/>
      <c r="U351" s="373"/>
      <c r="V351" s="373"/>
      <c r="W351" s="373"/>
      <c r="X351" s="374"/>
      <c r="Y351" s="373"/>
      <c r="Z351" s="374"/>
      <c r="AA351" s="373"/>
      <c r="AB351" s="374"/>
      <c r="AC351" s="373"/>
      <c r="AD351" s="374"/>
      <c r="AE351" s="375"/>
    </row>
    <row r="352" spans="1:31" s="376" customFormat="1" x14ac:dyDescent="0.25">
      <c r="A352" s="2"/>
      <c r="B352" s="2"/>
      <c r="C352" s="2"/>
      <c r="D352" s="2"/>
      <c r="E352" s="2"/>
      <c r="F352" s="2"/>
      <c r="G352" s="2"/>
      <c r="H352" s="2"/>
      <c r="I352" s="2"/>
      <c r="J352" s="641"/>
      <c r="K352" s="641"/>
      <c r="L352" s="641"/>
      <c r="M352" s="641"/>
      <c r="N352" s="641"/>
      <c r="O352" s="641"/>
      <c r="P352" s="641"/>
      <c r="Q352" s="2"/>
      <c r="R352" s="373"/>
      <c r="S352" s="373"/>
      <c r="T352" s="373"/>
      <c r="U352" s="373"/>
      <c r="V352" s="373"/>
      <c r="W352" s="373"/>
      <c r="X352" s="374"/>
      <c r="Y352" s="373"/>
      <c r="Z352" s="374"/>
      <c r="AA352" s="373"/>
      <c r="AB352" s="374"/>
      <c r="AC352" s="373"/>
      <c r="AD352" s="374"/>
      <c r="AE352" s="375"/>
    </row>
    <row r="353" spans="1:31" s="376" customFormat="1" x14ac:dyDescent="0.25">
      <c r="A353" s="2"/>
      <c r="B353" s="2"/>
      <c r="C353" s="2"/>
      <c r="D353" s="2"/>
      <c r="E353" s="2"/>
      <c r="F353" s="2"/>
      <c r="G353" s="2"/>
      <c r="H353" s="2"/>
      <c r="I353" s="2"/>
      <c r="J353" s="641"/>
      <c r="K353" s="641"/>
      <c r="L353" s="641"/>
      <c r="M353" s="641"/>
      <c r="N353" s="641"/>
      <c r="O353" s="641"/>
      <c r="P353" s="641"/>
      <c r="Q353" s="2"/>
      <c r="R353" s="373"/>
      <c r="S353" s="373"/>
      <c r="T353" s="373"/>
      <c r="U353" s="373"/>
      <c r="V353" s="373"/>
      <c r="W353" s="373"/>
      <c r="X353" s="374"/>
      <c r="Y353" s="373"/>
      <c r="Z353" s="374"/>
      <c r="AA353" s="373"/>
      <c r="AB353" s="374"/>
      <c r="AC353" s="373"/>
      <c r="AD353" s="374"/>
      <c r="AE353" s="375"/>
    </row>
    <row r="354" spans="1:31" s="376" customFormat="1" x14ac:dyDescent="0.25">
      <c r="A354" s="2"/>
      <c r="B354" s="2"/>
      <c r="C354" s="2"/>
      <c r="D354" s="2"/>
      <c r="E354" s="2"/>
      <c r="F354" s="2"/>
      <c r="G354" s="2"/>
      <c r="H354" s="2"/>
      <c r="I354" s="2"/>
      <c r="J354" s="641"/>
      <c r="K354" s="641"/>
      <c r="L354" s="641"/>
      <c r="M354" s="641"/>
      <c r="N354" s="641"/>
      <c r="O354" s="641"/>
      <c r="P354" s="641"/>
      <c r="Q354" s="2"/>
      <c r="R354" s="373"/>
      <c r="S354" s="373"/>
      <c r="T354" s="373"/>
      <c r="U354" s="373"/>
      <c r="V354" s="373"/>
      <c r="W354" s="373"/>
      <c r="X354" s="374"/>
      <c r="Y354" s="373"/>
      <c r="Z354" s="374"/>
      <c r="AA354" s="373"/>
      <c r="AB354" s="374"/>
      <c r="AC354" s="373"/>
      <c r="AD354" s="374"/>
      <c r="AE354" s="375"/>
    </row>
    <row r="355" spans="1:31" s="376" customFormat="1" x14ac:dyDescent="0.25">
      <c r="A355" s="2"/>
      <c r="B355" s="2"/>
      <c r="C355" s="2"/>
      <c r="D355" s="2"/>
      <c r="E355" s="2"/>
      <c r="F355" s="2"/>
      <c r="G355" s="2"/>
      <c r="H355" s="2"/>
      <c r="I355" s="2"/>
      <c r="J355" s="641"/>
      <c r="K355" s="641"/>
      <c r="L355" s="641"/>
      <c r="M355" s="641"/>
      <c r="N355" s="641"/>
      <c r="O355" s="641"/>
      <c r="P355" s="641"/>
      <c r="Q355" s="2"/>
      <c r="R355" s="373"/>
      <c r="S355" s="373"/>
      <c r="T355" s="373"/>
      <c r="U355" s="373"/>
      <c r="V355" s="373"/>
      <c r="W355" s="373"/>
      <c r="X355" s="374"/>
      <c r="Y355" s="373"/>
      <c r="Z355" s="374"/>
      <c r="AA355" s="373"/>
      <c r="AB355" s="374"/>
      <c r="AC355" s="373"/>
      <c r="AD355" s="374"/>
      <c r="AE355" s="375"/>
    </row>
    <row r="356" spans="1:31" s="376" customFormat="1" x14ac:dyDescent="0.25">
      <c r="A356" s="2"/>
      <c r="B356" s="2"/>
      <c r="C356" s="2"/>
      <c r="D356" s="2"/>
      <c r="E356" s="2"/>
      <c r="F356" s="2"/>
      <c r="G356" s="2"/>
      <c r="H356" s="2"/>
      <c r="I356" s="2"/>
      <c r="J356" s="641"/>
      <c r="K356" s="641"/>
      <c r="L356" s="641"/>
      <c r="M356" s="641"/>
      <c r="N356" s="641"/>
      <c r="O356" s="641"/>
      <c r="P356" s="641"/>
      <c r="Q356" s="2"/>
      <c r="R356" s="373"/>
      <c r="S356" s="373"/>
      <c r="T356" s="373"/>
      <c r="U356" s="373"/>
      <c r="V356" s="373"/>
      <c r="W356" s="373"/>
      <c r="X356" s="374"/>
      <c r="Y356" s="373"/>
      <c r="Z356" s="374"/>
      <c r="AA356" s="373"/>
      <c r="AB356" s="374"/>
      <c r="AC356" s="373"/>
      <c r="AD356" s="374"/>
      <c r="AE356" s="375"/>
    </row>
    <row r="357" spans="1:31" s="376" customFormat="1" x14ac:dyDescent="0.25">
      <c r="A357" s="2"/>
      <c r="B357" s="2"/>
      <c r="C357" s="2"/>
      <c r="D357" s="2"/>
      <c r="E357" s="2"/>
      <c r="F357" s="2"/>
      <c r="G357" s="2"/>
      <c r="H357" s="2"/>
      <c r="I357" s="2"/>
      <c r="J357" s="641"/>
      <c r="K357" s="641"/>
      <c r="L357" s="641"/>
      <c r="M357" s="641"/>
      <c r="N357" s="641"/>
      <c r="O357" s="641"/>
      <c r="P357" s="641"/>
      <c r="Q357" s="2"/>
      <c r="R357" s="373"/>
      <c r="S357" s="373"/>
      <c r="T357" s="373"/>
      <c r="U357" s="373"/>
      <c r="V357" s="373"/>
      <c r="W357" s="373"/>
      <c r="X357" s="374"/>
      <c r="Y357" s="373"/>
      <c r="Z357" s="374"/>
      <c r="AA357" s="373"/>
      <c r="AB357" s="374"/>
      <c r="AC357" s="373"/>
      <c r="AD357" s="374"/>
      <c r="AE357" s="375"/>
    </row>
    <row r="358" spans="1:31" s="376" customFormat="1" x14ac:dyDescent="0.25">
      <c r="A358" s="2"/>
      <c r="B358" s="2"/>
      <c r="C358" s="2"/>
      <c r="D358" s="2"/>
      <c r="E358" s="2"/>
      <c r="F358" s="2"/>
      <c r="G358" s="2"/>
      <c r="H358" s="2"/>
      <c r="I358" s="2"/>
      <c r="J358" s="641"/>
      <c r="K358" s="641"/>
      <c r="L358" s="641"/>
      <c r="M358" s="641"/>
      <c r="N358" s="641"/>
      <c r="O358" s="641"/>
      <c r="P358" s="641"/>
      <c r="Q358" s="2"/>
      <c r="R358" s="373"/>
      <c r="S358" s="373"/>
      <c r="T358" s="373"/>
      <c r="U358" s="373"/>
      <c r="V358" s="373"/>
      <c r="W358" s="373"/>
      <c r="X358" s="374"/>
      <c r="Y358" s="373"/>
      <c r="Z358" s="374"/>
      <c r="AA358" s="373"/>
      <c r="AB358" s="374"/>
      <c r="AC358" s="373"/>
      <c r="AD358" s="374"/>
      <c r="AE358" s="375"/>
    </row>
    <row r="359" spans="1:31" s="376" customFormat="1" x14ac:dyDescent="0.25">
      <c r="A359" s="2"/>
      <c r="B359" s="2"/>
      <c r="C359" s="2"/>
      <c r="D359" s="2"/>
      <c r="E359" s="2"/>
      <c r="F359" s="2"/>
      <c r="G359" s="2"/>
      <c r="H359" s="2"/>
      <c r="I359" s="2"/>
      <c r="J359" s="641"/>
      <c r="K359" s="641"/>
      <c r="L359" s="641"/>
      <c r="M359" s="641"/>
      <c r="N359" s="641"/>
      <c r="O359" s="641"/>
      <c r="P359" s="641"/>
      <c r="Q359" s="2"/>
      <c r="R359" s="373"/>
      <c r="S359" s="373"/>
      <c r="T359" s="373"/>
      <c r="U359" s="373"/>
      <c r="V359" s="373"/>
      <c r="W359" s="373"/>
      <c r="X359" s="374"/>
      <c r="Y359" s="373"/>
      <c r="Z359" s="374"/>
      <c r="AA359" s="373"/>
      <c r="AB359" s="374"/>
      <c r="AC359" s="373"/>
      <c r="AD359" s="374"/>
      <c r="AE359" s="375"/>
    </row>
    <row r="360" spans="1:31" s="376" customFormat="1" x14ac:dyDescent="0.25">
      <c r="A360" s="2"/>
      <c r="B360" s="2"/>
      <c r="C360" s="2"/>
      <c r="D360" s="2"/>
      <c r="E360" s="2"/>
      <c r="F360" s="2"/>
      <c r="G360" s="2"/>
      <c r="H360" s="2"/>
      <c r="I360" s="2"/>
      <c r="J360" s="641"/>
      <c r="K360" s="641"/>
      <c r="L360" s="641"/>
      <c r="M360" s="641"/>
      <c r="N360" s="641"/>
      <c r="O360" s="641"/>
      <c r="P360" s="641"/>
      <c r="Q360" s="2"/>
      <c r="R360" s="373"/>
      <c r="S360" s="373"/>
      <c r="T360" s="373"/>
      <c r="U360" s="373"/>
      <c r="V360" s="373"/>
      <c r="W360" s="373"/>
      <c r="X360" s="374"/>
      <c r="Y360" s="373"/>
      <c r="Z360" s="374"/>
      <c r="AA360" s="373"/>
      <c r="AB360" s="374"/>
      <c r="AC360" s="373"/>
      <c r="AD360" s="374"/>
      <c r="AE360" s="375"/>
    </row>
    <row r="361" spans="1:31" s="376" customFormat="1" x14ac:dyDescent="0.25">
      <c r="A361" s="2"/>
      <c r="B361" s="2"/>
      <c r="C361" s="2"/>
      <c r="D361" s="2"/>
      <c r="E361" s="2"/>
      <c r="F361" s="2"/>
      <c r="G361" s="2"/>
      <c r="H361" s="2"/>
      <c r="I361" s="2"/>
      <c r="J361" s="641"/>
      <c r="K361" s="641"/>
      <c r="L361" s="641"/>
      <c r="M361" s="641"/>
      <c r="N361" s="641"/>
      <c r="O361" s="641"/>
      <c r="P361" s="641"/>
      <c r="Q361" s="2"/>
      <c r="R361" s="373"/>
      <c r="S361" s="373"/>
      <c r="T361" s="373"/>
      <c r="U361" s="373"/>
      <c r="V361" s="373"/>
      <c r="W361" s="373"/>
      <c r="X361" s="374"/>
      <c r="Y361" s="373"/>
      <c r="Z361" s="374"/>
      <c r="AA361" s="373"/>
      <c r="AB361" s="374"/>
      <c r="AC361" s="373"/>
      <c r="AD361" s="374"/>
      <c r="AE361" s="375"/>
    </row>
    <row r="362" spans="1:31" s="376" customFormat="1" x14ac:dyDescent="0.25">
      <c r="A362" s="2"/>
      <c r="B362" s="2"/>
      <c r="C362" s="2"/>
      <c r="D362" s="2"/>
      <c r="E362" s="2"/>
      <c r="F362" s="2"/>
      <c r="G362" s="2"/>
      <c r="H362" s="2"/>
      <c r="I362" s="2"/>
      <c r="J362" s="641"/>
      <c r="K362" s="641"/>
      <c r="L362" s="641"/>
      <c r="M362" s="641"/>
      <c r="N362" s="641"/>
      <c r="O362" s="641"/>
      <c r="P362" s="641"/>
      <c r="Q362" s="2"/>
      <c r="R362" s="373"/>
      <c r="S362" s="373"/>
      <c r="T362" s="373"/>
      <c r="U362" s="373"/>
      <c r="V362" s="373"/>
      <c r="W362" s="373"/>
      <c r="X362" s="374"/>
      <c r="Y362" s="373"/>
      <c r="Z362" s="374"/>
      <c r="AA362" s="373"/>
      <c r="AB362" s="374"/>
      <c r="AC362" s="373"/>
      <c r="AD362" s="374"/>
      <c r="AE362" s="375"/>
    </row>
    <row r="363" spans="1:31" s="376" customFormat="1" x14ac:dyDescent="0.25">
      <c r="A363" s="2"/>
      <c r="B363" s="2"/>
      <c r="C363" s="2"/>
      <c r="D363" s="2"/>
      <c r="E363" s="2"/>
      <c r="F363" s="2"/>
      <c r="G363" s="2"/>
      <c r="H363" s="2"/>
      <c r="I363" s="2"/>
      <c r="J363" s="641"/>
      <c r="K363" s="641"/>
      <c r="L363" s="641"/>
      <c r="M363" s="641"/>
      <c r="N363" s="641"/>
      <c r="O363" s="641"/>
      <c r="P363" s="641"/>
      <c r="Q363" s="2"/>
      <c r="R363" s="373"/>
      <c r="S363" s="373"/>
      <c r="T363" s="373"/>
      <c r="U363" s="373"/>
      <c r="V363" s="373"/>
      <c r="W363" s="373"/>
      <c r="X363" s="374"/>
      <c r="Y363" s="373"/>
      <c r="Z363" s="374"/>
      <c r="AA363" s="373"/>
      <c r="AB363" s="374"/>
      <c r="AC363" s="373"/>
      <c r="AD363" s="374"/>
      <c r="AE363" s="375"/>
    </row>
    <row r="364" spans="1:31" s="376" customFormat="1" x14ac:dyDescent="0.25">
      <c r="A364" s="2"/>
      <c r="B364" s="2"/>
      <c r="C364" s="2"/>
      <c r="D364" s="2"/>
      <c r="E364" s="2"/>
      <c r="F364" s="2"/>
      <c r="G364" s="2"/>
      <c r="H364" s="2"/>
      <c r="I364" s="2"/>
      <c r="J364" s="641"/>
      <c r="K364" s="641"/>
      <c r="L364" s="641"/>
      <c r="M364" s="641"/>
      <c r="N364" s="641"/>
      <c r="O364" s="641"/>
      <c r="P364" s="641"/>
      <c r="Q364" s="2"/>
      <c r="R364" s="373"/>
      <c r="S364" s="373"/>
      <c r="T364" s="373"/>
      <c r="U364" s="373"/>
      <c r="V364" s="373"/>
      <c r="W364" s="373"/>
      <c r="X364" s="374"/>
      <c r="Y364" s="373"/>
      <c r="Z364" s="374"/>
      <c r="AA364" s="373"/>
      <c r="AB364" s="374"/>
      <c r="AC364" s="373"/>
      <c r="AD364" s="374"/>
      <c r="AE364" s="375"/>
    </row>
    <row r="365" spans="1:31" s="376" customFormat="1" x14ac:dyDescent="0.25">
      <c r="A365" s="2"/>
      <c r="B365" s="2"/>
      <c r="C365" s="2"/>
      <c r="D365" s="2"/>
      <c r="E365" s="2"/>
      <c r="F365" s="2"/>
      <c r="G365" s="2"/>
      <c r="H365" s="2"/>
      <c r="I365" s="2"/>
      <c r="J365" s="641"/>
      <c r="K365" s="641"/>
      <c r="L365" s="641"/>
      <c r="M365" s="641"/>
      <c r="N365" s="641"/>
      <c r="O365" s="641"/>
      <c r="P365" s="641"/>
      <c r="Q365" s="2"/>
      <c r="R365" s="373"/>
      <c r="S365" s="373"/>
      <c r="T365" s="373"/>
      <c r="U365" s="373"/>
      <c r="V365" s="373"/>
      <c r="W365" s="373"/>
      <c r="X365" s="374"/>
      <c r="Y365" s="373"/>
      <c r="Z365" s="374"/>
      <c r="AA365" s="373"/>
      <c r="AB365" s="374"/>
      <c r="AC365" s="373"/>
      <c r="AD365" s="374"/>
      <c r="AE365" s="375"/>
    </row>
    <row r="366" spans="1:31" s="376" customFormat="1" x14ac:dyDescent="0.25">
      <c r="A366" s="2"/>
      <c r="B366" s="2"/>
      <c r="C366" s="2"/>
      <c r="D366" s="2"/>
      <c r="E366" s="2"/>
      <c r="F366" s="2"/>
      <c r="G366" s="2"/>
      <c r="H366" s="2"/>
      <c r="I366" s="2"/>
      <c r="J366" s="641"/>
      <c r="K366" s="641"/>
      <c r="L366" s="641"/>
      <c r="M366" s="641"/>
      <c r="N366" s="641"/>
      <c r="O366" s="641"/>
      <c r="P366" s="641"/>
      <c r="Q366" s="2"/>
      <c r="R366" s="373"/>
      <c r="S366" s="373"/>
      <c r="T366" s="373"/>
      <c r="U366" s="373"/>
      <c r="V366" s="373"/>
      <c r="W366" s="373"/>
      <c r="X366" s="374"/>
      <c r="Y366" s="373"/>
      <c r="Z366" s="374"/>
      <c r="AA366" s="373"/>
      <c r="AB366" s="374"/>
      <c r="AC366" s="373"/>
      <c r="AD366" s="374"/>
      <c r="AE366" s="375"/>
    </row>
    <row r="367" spans="1:31" s="376" customFormat="1" x14ac:dyDescent="0.25">
      <c r="A367" s="2"/>
      <c r="B367" s="2"/>
      <c r="C367" s="2"/>
      <c r="D367" s="2"/>
      <c r="E367" s="2"/>
      <c r="F367" s="2"/>
      <c r="G367" s="2"/>
      <c r="H367" s="2"/>
      <c r="I367" s="2"/>
      <c r="J367" s="641"/>
      <c r="K367" s="641"/>
      <c r="L367" s="641"/>
      <c r="M367" s="641"/>
      <c r="N367" s="641"/>
      <c r="O367" s="641"/>
      <c r="P367" s="641"/>
      <c r="Q367" s="2"/>
      <c r="R367" s="373"/>
      <c r="S367" s="373"/>
      <c r="T367" s="373"/>
      <c r="U367" s="373"/>
      <c r="V367" s="373"/>
      <c r="W367" s="373"/>
      <c r="X367" s="374"/>
      <c r="Y367" s="373"/>
      <c r="Z367" s="374"/>
      <c r="AA367" s="373"/>
      <c r="AB367" s="374"/>
      <c r="AC367" s="373"/>
      <c r="AD367" s="374"/>
      <c r="AE367" s="375"/>
    </row>
    <row r="368" spans="1:31" s="376" customFormat="1" x14ac:dyDescent="0.25">
      <c r="A368" s="2"/>
      <c r="B368" s="2"/>
      <c r="C368" s="2"/>
      <c r="D368" s="2"/>
      <c r="E368" s="2"/>
      <c r="F368" s="2"/>
      <c r="G368" s="2"/>
      <c r="H368" s="2"/>
      <c r="I368" s="2"/>
      <c r="J368" s="641"/>
      <c r="K368" s="641"/>
      <c r="L368" s="641"/>
      <c r="M368" s="641"/>
      <c r="N368" s="641"/>
      <c r="O368" s="641"/>
      <c r="P368" s="641"/>
      <c r="Q368" s="2"/>
      <c r="R368" s="373"/>
      <c r="S368" s="373"/>
      <c r="T368" s="373"/>
      <c r="U368" s="373"/>
      <c r="V368" s="373"/>
      <c r="W368" s="373"/>
      <c r="X368" s="374"/>
      <c r="Y368" s="373"/>
      <c r="Z368" s="374"/>
      <c r="AA368" s="373"/>
      <c r="AB368" s="374"/>
      <c r="AC368" s="373"/>
      <c r="AD368" s="374"/>
      <c r="AE368" s="375"/>
    </row>
    <row r="369" spans="1:31" s="376" customFormat="1" x14ac:dyDescent="0.25">
      <c r="A369" s="2"/>
      <c r="B369" s="2"/>
      <c r="C369" s="2"/>
      <c r="D369" s="2"/>
      <c r="E369" s="2"/>
      <c r="F369" s="2"/>
      <c r="G369" s="2"/>
      <c r="H369" s="2"/>
      <c r="I369" s="2"/>
      <c r="J369" s="641"/>
      <c r="K369" s="641"/>
      <c r="L369" s="641"/>
      <c r="M369" s="641"/>
      <c r="N369" s="641"/>
      <c r="O369" s="641"/>
      <c r="P369" s="641"/>
      <c r="Q369" s="2"/>
      <c r="R369" s="373"/>
      <c r="S369" s="373"/>
      <c r="T369" s="373"/>
      <c r="U369" s="373"/>
      <c r="V369" s="373"/>
      <c r="W369" s="373"/>
      <c r="X369" s="374"/>
      <c r="Y369" s="373"/>
      <c r="Z369" s="374"/>
      <c r="AA369" s="373"/>
      <c r="AB369" s="374"/>
      <c r="AC369" s="373"/>
      <c r="AD369" s="374"/>
      <c r="AE369" s="375"/>
    </row>
    <row r="370" spans="1:31" s="376" customFormat="1" x14ac:dyDescent="0.25">
      <c r="A370" s="2"/>
      <c r="B370" s="2"/>
      <c r="C370" s="2"/>
      <c r="D370" s="2"/>
      <c r="E370" s="2"/>
      <c r="F370" s="2"/>
      <c r="G370" s="2"/>
      <c r="H370" s="2"/>
      <c r="I370" s="2"/>
      <c r="J370" s="641"/>
      <c r="K370" s="641"/>
      <c r="L370" s="641"/>
      <c r="M370" s="641"/>
      <c r="N370" s="641"/>
      <c r="O370" s="641"/>
      <c r="P370" s="641"/>
      <c r="Q370" s="2"/>
      <c r="R370" s="373"/>
      <c r="S370" s="373"/>
      <c r="T370" s="373"/>
      <c r="U370" s="373"/>
      <c r="V370" s="373"/>
      <c r="W370" s="373"/>
      <c r="X370" s="374"/>
      <c r="Y370" s="373"/>
      <c r="Z370" s="374"/>
      <c r="AA370" s="373"/>
      <c r="AB370" s="374"/>
      <c r="AC370" s="373"/>
      <c r="AD370" s="374"/>
      <c r="AE370" s="375"/>
    </row>
    <row r="371" spans="1:31" s="376" customFormat="1" x14ac:dyDescent="0.25">
      <c r="A371" s="2"/>
      <c r="B371" s="2"/>
      <c r="C371" s="2"/>
      <c r="D371" s="2"/>
      <c r="E371" s="2"/>
      <c r="F371" s="2"/>
      <c r="G371" s="2"/>
      <c r="H371" s="2"/>
      <c r="I371" s="2"/>
      <c r="J371" s="641"/>
      <c r="K371" s="641"/>
      <c r="L371" s="641"/>
      <c r="M371" s="641"/>
      <c r="N371" s="641"/>
      <c r="O371" s="641"/>
      <c r="P371" s="641"/>
      <c r="Q371" s="2"/>
      <c r="R371" s="373"/>
      <c r="S371" s="373"/>
      <c r="T371" s="373"/>
      <c r="U371" s="373"/>
      <c r="V371" s="373"/>
      <c r="W371" s="373"/>
      <c r="X371" s="374"/>
      <c r="Y371" s="373"/>
      <c r="Z371" s="374"/>
      <c r="AA371" s="373"/>
      <c r="AB371" s="374"/>
      <c r="AC371" s="373"/>
      <c r="AD371" s="374"/>
      <c r="AE371" s="375"/>
    </row>
    <row r="372" spans="1:31" s="376" customFormat="1" x14ac:dyDescent="0.25">
      <c r="A372" s="2"/>
      <c r="B372" s="2"/>
      <c r="C372" s="2"/>
      <c r="D372" s="2"/>
      <c r="E372" s="2"/>
      <c r="F372" s="2"/>
      <c r="G372" s="2"/>
      <c r="H372" s="2"/>
      <c r="I372" s="2"/>
      <c r="J372" s="641"/>
      <c r="K372" s="641"/>
      <c r="L372" s="641"/>
      <c r="M372" s="641"/>
      <c r="N372" s="641"/>
      <c r="O372" s="641"/>
      <c r="P372" s="641"/>
      <c r="Q372" s="2"/>
      <c r="R372" s="373"/>
      <c r="S372" s="373"/>
      <c r="T372" s="373"/>
      <c r="U372" s="373"/>
      <c r="V372" s="373"/>
      <c r="W372" s="373"/>
      <c r="X372" s="374"/>
      <c r="Y372" s="373"/>
      <c r="Z372" s="374"/>
      <c r="AA372" s="373"/>
      <c r="AB372" s="374"/>
      <c r="AC372" s="373"/>
      <c r="AD372" s="374"/>
      <c r="AE372" s="375"/>
    </row>
    <row r="373" spans="1:31" s="376" customFormat="1" x14ac:dyDescent="0.25">
      <c r="A373" s="2"/>
      <c r="B373" s="2"/>
      <c r="C373" s="2"/>
      <c r="D373" s="2"/>
      <c r="E373" s="2"/>
      <c r="F373" s="2"/>
      <c r="G373" s="2"/>
      <c r="H373" s="2"/>
      <c r="I373" s="2"/>
      <c r="J373" s="641"/>
      <c r="K373" s="641"/>
      <c r="L373" s="641"/>
      <c r="M373" s="641"/>
      <c r="N373" s="641"/>
      <c r="O373" s="641"/>
      <c r="P373" s="641"/>
      <c r="Q373" s="2"/>
      <c r="R373" s="373"/>
      <c r="S373" s="373"/>
      <c r="T373" s="373"/>
      <c r="U373" s="373"/>
      <c r="V373" s="373"/>
      <c r="W373" s="373"/>
      <c r="X373" s="374"/>
      <c r="Y373" s="373"/>
      <c r="Z373" s="374"/>
      <c r="AA373" s="373"/>
      <c r="AB373" s="374"/>
      <c r="AC373" s="373"/>
      <c r="AD373" s="374"/>
      <c r="AE373" s="375"/>
    </row>
    <row r="374" spans="1:31" s="376" customFormat="1" x14ac:dyDescent="0.25">
      <c r="A374" s="2"/>
      <c r="B374" s="2"/>
      <c r="C374" s="2"/>
      <c r="D374" s="2"/>
      <c r="E374" s="2"/>
      <c r="F374" s="2"/>
      <c r="G374" s="2"/>
      <c r="H374" s="2"/>
      <c r="I374" s="2"/>
      <c r="J374" s="641"/>
      <c r="K374" s="641"/>
      <c r="L374" s="641"/>
      <c r="M374" s="641"/>
      <c r="N374" s="641"/>
      <c r="O374" s="641"/>
      <c r="P374" s="641"/>
      <c r="Q374" s="2"/>
      <c r="R374" s="373"/>
      <c r="S374" s="373"/>
      <c r="T374" s="373"/>
      <c r="U374" s="373"/>
      <c r="V374" s="373"/>
      <c r="W374" s="373"/>
      <c r="X374" s="374"/>
      <c r="Y374" s="373"/>
      <c r="Z374" s="374"/>
      <c r="AA374" s="373"/>
      <c r="AB374" s="374"/>
      <c r="AC374" s="373"/>
      <c r="AD374" s="374"/>
      <c r="AE374" s="375"/>
    </row>
    <row r="375" spans="1:31" s="376" customFormat="1" x14ac:dyDescent="0.25">
      <c r="A375" s="2"/>
      <c r="B375" s="2"/>
      <c r="C375" s="2"/>
      <c r="D375" s="2"/>
      <c r="E375" s="2"/>
      <c r="F375" s="2"/>
      <c r="G375" s="2"/>
      <c r="H375" s="2"/>
      <c r="I375" s="2"/>
      <c r="J375" s="641"/>
      <c r="K375" s="641"/>
      <c r="L375" s="641"/>
      <c r="M375" s="641"/>
      <c r="N375" s="641"/>
      <c r="O375" s="641"/>
      <c r="P375" s="641"/>
      <c r="Q375" s="2"/>
      <c r="R375" s="373"/>
      <c r="S375" s="373"/>
      <c r="T375" s="373"/>
      <c r="U375" s="373"/>
      <c r="V375" s="373"/>
      <c r="W375" s="373"/>
      <c r="X375" s="374"/>
      <c r="Y375" s="373"/>
      <c r="Z375" s="374"/>
      <c r="AA375" s="373"/>
      <c r="AB375" s="374"/>
      <c r="AC375" s="373"/>
      <c r="AD375" s="374"/>
      <c r="AE375" s="375"/>
    </row>
    <row r="376" spans="1:31" s="376" customFormat="1" x14ac:dyDescent="0.25">
      <c r="A376" s="2"/>
      <c r="B376" s="2"/>
      <c r="C376" s="2"/>
      <c r="D376" s="2"/>
      <c r="E376" s="2"/>
      <c r="F376" s="2"/>
      <c r="G376" s="2"/>
      <c r="H376" s="2"/>
      <c r="I376" s="2"/>
      <c r="J376" s="641"/>
      <c r="K376" s="641"/>
      <c r="L376" s="641"/>
      <c r="M376" s="641"/>
      <c r="N376" s="641"/>
      <c r="O376" s="641"/>
      <c r="P376" s="641"/>
      <c r="Q376" s="2"/>
      <c r="R376" s="373"/>
      <c r="S376" s="373"/>
      <c r="T376" s="373"/>
      <c r="U376" s="373"/>
      <c r="V376" s="373"/>
      <c r="W376" s="373"/>
      <c r="X376" s="374"/>
      <c r="Y376" s="373"/>
      <c r="Z376" s="374"/>
      <c r="AA376" s="373"/>
      <c r="AB376" s="374"/>
      <c r="AC376" s="373"/>
      <c r="AD376" s="374"/>
      <c r="AE376" s="375"/>
    </row>
    <row r="377" spans="1:31" s="376" customFormat="1" x14ac:dyDescent="0.25">
      <c r="A377" s="2"/>
      <c r="B377" s="2"/>
      <c r="C377" s="2"/>
      <c r="D377" s="2"/>
      <c r="E377" s="2"/>
      <c r="F377" s="2"/>
      <c r="G377" s="2"/>
      <c r="H377" s="2"/>
      <c r="I377" s="2"/>
      <c r="J377" s="641"/>
      <c r="K377" s="641"/>
      <c r="L377" s="641"/>
      <c r="M377" s="641"/>
      <c r="N377" s="641"/>
      <c r="O377" s="641"/>
      <c r="P377" s="641"/>
      <c r="Q377" s="2"/>
      <c r="R377" s="373"/>
      <c r="S377" s="373"/>
      <c r="T377" s="373"/>
      <c r="U377" s="373"/>
      <c r="V377" s="373"/>
      <c r="W377" s="373"/>
      <c r="X377" s="374"/>
      <c r="Y377" s="373"/>
      <c r="Z377" s="374"/>
      <c r="AA377" s="373"/>
      <c r="AB377" s="374"/>
      <c r="AC377" s="373"/>
      <c r="AD377" s="374"/>
      <c r="AE377" s="375"/>
    </row>
    <row r="378" spans="1:31" s="376" customFormat="1" x14ac:dyDescent="0.25">
      <c r="A378" s="2"/>
      <c r="B378" s="2"/>
      <c r="C378" s="2"/>
      <c r="D378" s="2"/>
      <c r="E378" s="2"/>
      <c r="F378" s="2"/>
      <c r="G378" s="2"/>
      <c r="H378" s="2"/>
      <c r="I378" s="2"/>
      <c r="J378" s="641"/>
      <c r="K378" s="641"/>
      <c r="L378" s="641"/>
      <c r="M378" s="641"/>
      <c r="N378" s="641"/>
      <c r="O378" s="641"/>
      <c r="P378" s="641"/>
      <c r="Q378" s="2"/>
      <c r="R378" s="373"/>
      <c r="S378" s="373"/>
      <c r="T378" s="373"/>
      <c r="U378" s="373"/>
      <c r="V378" s="373"/>
      <c r="W378" s="373"/>
      <c r="X378" s="374"/>
      <c r="Y378" s="373"/>
      <c r="Z378" s="374"/>
      <c r="AA378" s="373"/>
      <c r="AB378" s="374"/>
      <c r="AC378" s="373"/>
      <c r="AD378" s="374"/>
      <c r="AE378" s="375"/>
    </row>
    <row r="379" spans="1:31" s="376" customFormat="1" x14ac:dyDescent="0.25">
      <c r="A379" s="2"/>
      <c r="B379" s="2"/>
      <c r="C379" s="2"/>
      <c r="D379" s="2"/>
      <c r="E379" s="2"/>
      <c r="F379" s="2"/>
      <c r="G379" s="2"/>
      <c r="H379" s="2"/>
      <c r="I379" s="2"/>
      <c r="J379" s="641"/>
      <c r="K379" s="641"/>
      <c r="L379" s="641"/>
      <c r="M379" s="641"/>
      <c r="N379" s="641"/>
      <c r="O379" s="641"/>
      <c r="P379" s="641"/>
      <c r="Q379" s="2"/>
      <c r="R379" s="373"/>
      <c r="S379" s="373"/>
      <c r="T379" s="373"/>
      <c r="U379" s="373"/>
      <c r="V379" s="373"/>
      <c r="W379" s="373"/>
      <c r="X379" s="374"/>
      <c r="Y379" s="373"/>
      <c r="Z379" s="374"/>
      <c r="AA379" s="373"/>
      <c r="AB379" s="374"/>
      <c r="AC379" s="373"/>
      <c r="AD379" s="374"/>
      <c r="AE379" s="375"/>
    </row>
    <row r="380" spans="1:31" s="376" customFormat="1" x14ac:dyDescent="0.25">
      <c r="A380" s="2"/>
      <c r="B380" s="2"/>
      <c r="C380" s="2"/>
      <c r="D380" s="2"/>
      <c r="E380" s="2"/>
      <c r="F380" s="2"/>
      <c r="G380" s="2"/>
      <c r="H380" s="2"/>
      <c r="I380" s="2"/>
      <c r="J380" s="641"/>
      <c r="K380" s="641"/>
      <c r="L380" s="641"/>
      <c r="M380" s="641"/>
      <c r="N380" s="641"/>
      <c r="O380" s="641"/>
      <c r="P380" s="641"/>
      <c r="Q380" s="2"/>
      <c r="R380" s="373"/>
      <c r="S380" s="373"/>
      <c r="T380" s="373"/>
      <c r="U380" s="373"/>
      <c r="V380" s="373"/>
      <c r="W380" s="373"/>
      <c r="X380" s="374"/>
      <c r="Y380" s="373"/>
      <c r="Z380" s="374"/>
      <c r="AA380" s="373"/>
      <c r="AB380" s="374"/>
      <c r="AC380" s="373"/>
      <c r="AD380" s="374"/>
      <c r="AE380" s="375"/>
    </row>
    <row r="381" spans="1:31" s="376" customFormat="1" x14ac:dyDescent="0.25">
      <c r="A381" s="2"/>
      <c r="B381" s="2"/>
      <c r="C381" s="2"/>
      <c r="D381" s="2"/>
      <c r="E381" s="2"/>
      <c r="F381" s="2"/>
      <c r="G381" s="2"/>
      <c r="H381" s="2"/>
      <c r="I381" s="2"/>
      <c r="J381" s="641"/>
      <c r="K381" s="641"/>
      <c r="L381" s="641"/>
      <c r="M381" s="641"/>
      <c r="N381" s="641"/>
      <c r="O381" s="641"/>
      <c r="P381" s="641"/>
      <c r="Q381" s="2"/>
      <c r="R381" s="373"/>
      <c r="S381" s="373"/>
      <c r="T381" s="373"/>
      <c r="U381" s="373"/>
      <c r="V381" s="373"/>
      <c r="W381" s="373"/>
      <c r="X381" s="374"/>
      <c r="Y381" s="373"/>
      <c r="Z381" s="374"/>
      <c r="AA381" s="373"/>
      <c r="AB381" s="374"/>
      <c r="AC381" s="373"/>
      <c r="AD381" s="374"/>
      <c r="AE381" s="375"/>
    </row>
    <row r="382" spans="1:31" s="376" customFormat="1" x14ac:dyDescent="0.25">
      <c r="A382" s="2"/>
      <c r="B382" s="2"/>
      <c r="C382" s="2"/>
      <c r="D382" s="2"/>
      <c r="E382" s="2"/>
      <c r="F382" s="2"/>
      <c r="G382" s="2"/>
      <c r="H382" s="2"/>
      <c r="I382" s="2"/>
      <c r="J382" s="641"/>
      <c r="K382" s="641"/>
      <c r="L382" s="641"/>
      <c r="M382" s="641"/>
      <c r="N382" s="641"/>
      <c r="O382" s="641"/>
      <c r="P382" s="641"/>
      <c r="Q382" s="2"/>
      <c r="R382" s="373"/>
      <c r="S382" s="373"/>
      <c r="T382" s="373"/>
      <c r="U382" s="373"/>
      <c r="V382" s="373"/>
      <c r="W382" s="373"/>
      <c r="X382" s="374"/>
      <c r="Y382" s="373"/>
      <c r="Z382" s="374"/>
      <c r="AA382" s="373"/>
      <c r="AB382" s="374"/>
      <c r="AC382" s="373"/>
      <c r="AD382" s="374"/>
      <c r="AE382" s="375"/>
    </row>
    <row r="383" spans="1:31" s="376" customFormat="1" x14ac:dyDescent="0.25">
      <c r="A383" s="2"/>
      <c r="B383" s="2"/>
      <c r="C383" s="2"/>
      <c r="D383" s="2"/>
      <c r="E383" s="2"/>
      <c r="F383" s="2"/>
      <c r="G383" s="2"/>
      <c r="H383" s="2"/>
      <c r="I383" s="2"/>
      <c r="J383" s="641"/>
      <c r="K383" s="641"/>
      <c r="L383" s="641"/>
      <c r="M383" s="641"/>
      <c r="N383" s="641"/>
      <c r="O383" s="641"/>
      <c r="P383" s="641"/>
      <c r="Q383" s="2"/>
      <c r="R383" s="373"/>
      <c r="S383" s="373"/>
      <c r="T383" s="373"/>
      <c r="U383" s="373"/>
      <c r="V383" s="373"/>
      <c r="W383" s="373"/>
      <c r="X383" s="374"/>
      <c r="Y383" s="373"/>
      <c r="Z383" s="374"/>
      <c r="AA383" s="373"/>
      <c r="AB383" s="374"/>
      <c r="AC383" s="373"/>
      <c r="AD383" s="374"/>
      <c r="AE383" s="375"/>
    </row>
    <row r="384" spans="1:31" s="376" customFormat="1" x14ac:dyDescent="0.25">
      <c r="A384" s="2"/>
      <c r="B384" s="2"/>
      <c r="C384" s="2"/>
      <c r="D384" s="2"/>
      <c r="E384" s="2"/>
      <c r="F384" s="2"/>
      <c r="G384" s="2"/>
      <c r="H384" s="2"/>
      <c r="I384" s="2"/>
      <c r="J384" s="641"/>
      <c r="K384" s="641"/>
      <c r="L384" s="641"/>
      <c r="M384" s="641"/>
      <c r="N384" s="641"/>
      <c r="O384" s="641"/>
      <c r="P384" s="641"/>
      <c r="Q384" s="2"/>
      <c r="R384" s="373"/>
      <c r="S384" s="373"/>
      <c r="T384" s="373"/>
      <c r="U384" s="373"/>
      <c r="V384" s="373"/>
      <c r="W384" s="373"/>
      <c r="X384" s="374"/>
      <c r="Y384" s="373"/>
      <c r="Z384" s="374"/>
      <c r="AA384" s="373"/>
      <c r="AB384" s="374"/>
      <c r="AC384" s="373"/>
      <c r="AD384" s="374"/>
      <c r="AE384" s="375"/>
    </row>
    <row r="385" spans="1:31" s="376" customFormat="1" x14ac:dyDescent="0.25">
      <c r="A385" s="2"/>
      <c r="B385" s="2"/>
      <c r="C385" s="2"/>
      <c r="D385" s="2"/>
      <c r="E385" s="2"/>
      <c r="F385" s="2"/>
      <c r="G385" s="2"/>
      <c r="H385" s="2"/>
      <c r="I385" s="2"/>
      <c r="J385" s="641"/>
      <c r="K385" s="641"/>
      <c r="L385" s="641"/>
      <c r="M385" s="641"/>
      <c r="N385" s="641"/>
      <c r="O385" s="641"/>
      <c r="P385" s="641"/>
      <c r="Q385" s="2"/>
      <c r="R385" s="373"/>
      <c r="S385" s="373"/>
      <c r="T385" s="373"/>
      <c r="U385" s="373"/>
      <c r="V385" s="373"/>
      <c r="W385" s="373"/>
      <c r="X385" s="374"/>
      <c r="Y385" s="373"/>
      <c r="Z385" s="374"/>
      <c r="AA385" s="373"/>
      <c r="AB385" s="374"/>
      <c r="AC385" s="373"/>
      <c r="AD385" s="374"/>
      <c r="AE385" s="375"/>
    </row>
    <row r="386" spans="1:31" s="376" customFormat="1" x14ac:dyDescent="0.25">
      <c r="A386" s="2"/>
      <c r="B386" s="2"/>
      <c r="C386" s="2"/>
      <c r="D386" s="2"/>
      <c r="E386" s="2"/>
      <c r="F386" s="2"/>
      <c r="G386" s="2"/>
      <c r="H386" s="2"/>
      <c r="I386" s="2"/>
      <c r="J386" s="641"/>
      <c r="K386" s="641"/>
      <c r="L386" s="641"/>
      <c r="M386" s="641"/>
      <c r="N386" s="641"/>
      <c r="O386" s="641"/>
      <c r="P386" s="641"/>
      <c r="Q386" s="2"/>
      <c r="R386" s="373"/>
      <c r="S386" s="373"/>
      <c r="T386" s="373"/>
      <c r="U386" s="373"/>
      <c r="V386" s="373"/>
      <c r="W386" s="373"/>
      <c r="X386" s="374"/>
      <c r="Y386" s="373"/>
      <c r="Z386" s="374"/>
      <c r="AA386" s="373"/>
      <c r="AB386" s="374"/>
      <c r="AC386" s="373"/>
      <c r="AD386" s="374"/>
      <c r="AE386" s="375"/>
    </row>
    <row r="387" spans="1:31" s="376" customFormat="1" x14ac:dyDescent="0.25">
      <c r="A387" s="2"/>
      <c r="B387" s="2"/>
      <c r="C387" s="2"/>
      <c r="D387" s="2"/>
      <c r="E387" s="2"/>
      <c r="F387" s="2"/>
      <c r="G387" s="2"/>
      <c r="H387" s="2"/>
      <c r="I387" s="2"/>
      <c r="J387" s="641"/>
      <c r="K387" s="641"/>
      <c r="L387" s="641"/>
      <c r="M387" s="641"/>
      <c r="N387" s="641"/>
      <c r="O387" s="641"/>
      <c r="P387" s="641"/>
      <c r="Q387" s="2"/>
      <c r="R387" s="373"/>
      <c r="S387" s="373"/>
      <c r="T387" s="373"/>
      <c r="U387" s="373"/>
      <c r="V387" s="373"/>
      <c r="W387" s="373"/>
      <c r="X387" s="374"/>
      <c r="Y387" s="373"/>
      <c r="Z387" s="374"/>
      <c r="AA387" s="373"/>
      <c r="AB387" s="374"/>
      <c r="AC387" s="373"/>
      <c r="AD387" s="374"/>
      <c r="AE387" s="375"/>
    </row>
    <row r="388" spans="1:31" s="376" customFormat="1" x14ac:dyDescent="0.25">
      <c r="A388" s="2"/>
      <c r="B388" s="2"/>
      <c r="C388" s="2"/>
      <c r="D388" s="2"/>
      <c r="E388" s="2"/>
      <c r="F388" s="2"/>
      <c r="G388" s="2"/>
      <c r="H388" s="2"/>
      <c r="I388" s="2"/>
      <c r="J388" s="641"/>
      <c r="K388" s="641"/>
      <c r="L388" s="641"/>
      <c r="M388" s="641"/>
      <c r="N388" s="641"/>
      <c r="O388" s="641"/>
      <c r="P388" s="641"/>
      <c r="Q388" s="2"/>
      <c r="R388" s="373"/>
      <c r="S388" s="373"/>
      <c r="T388" s="373"/>
      <c r="U388" s="373"/>
      <c r="V388" s="373"/>
      <c r="W388" s="373"/>
      <c r="X388" s="374"/>
      <c r="Y388" s="373"/>
      <c r="Z388" s="374"/>
      <c r="AA388" s="373"/>
      <c r="AB388" s="374"/>
      <c r="AC388" s="373"/>
      <c r="AD388" s="374"/>
      <c r="AE388" s="375"/>
    </row>
    <row r="389" spans="1:31" s="376" customFormat="1" x14ac:dyDescent="0.25">
      <c r="A389" s="2"/>
      <c r="B389" s="2"/>
      <c r="C389" s="2"/>
      <c r="D389" s="2"/>
      <c r="E389" s="2"/>
      <c r="F389" s="2"/>
      <c r="G389" s="2"/>
      <c r="H389" s="2"/>
      <c r="I389" s="2"/>
      <c r="J389" s="641"/>
      <c r="K389" s="641"/>
      <c r="L389" s="641"/>
      <c r="M389" s="641"/>
      <c r="N389" s="641"/>
      <c r="O389" s="641"/>
      <c r="P389" s="641"/>
      <c r="Q389" s="2"/>
      <c r="R389" s="373"/>
      <c r="S389" s="373"/>
      <c r="T389" s="373"/>
      <c r="U389" s="373"/>
      <c r="V389" s="373"/>
      <c r="W389" s="373"/>
      <c r="X389" s="374"/>
      <c r="Y389" s="373"/>
      <c r="Z389" s="374"/>
      <c r="AA389" s="373"/>
      <c r="AB389" s="374"/>
      <c r="AC389" s="373"/>
      <c r="AD389" s="374"/>
      <c r="AE389" s="375"/>
    </row>
    <row r="390" spans="1:31" s="376" customFormat="1" x14ac:dyDescent="0.25">
      <c r="A390" s="2"/>
      <c r="B390" s="2"/>
      <c r="C390" s="2"/>
      <c r="D390" s="2"/>
      <c r="E390" s="2"/>
      <c r="F390" s="2"/>
      <c r="G390" s="2"/>
      <c r="H390" s="2"/>
      <c r="I390" s="2"/>
      <c r="J390" s="641"/>
      <c r="K390" s="641"/>
      <c r="L390" s="641"/>
      <c r="M390" s="641"/>
      <c r="N390" s="641"/>
      <c r="O390" s="641"/>
      <c r="P390" s="641"/>
      <c r="Q390" s="2"/>
      <c r="R390" s="373"/>
      <c r="S390" s="373"/>
      <c r="T390" s="373"/>
      <c r="U390" s="373"/>
      <c r="V390" s="373"/>
      <c r="W390" s="373"/>
      <c r="X390" s="374"/>
      <c r="Y390" s="373"/>
      <c r="Z390" s="374"/>
      <c r="AA390" s="373"/>
      <c r="AB390" s="374"/>
      <c r="AC390" s="373"/>
      <c r="AD390" s="374"/>
      <c r="AE390" s="375"/>
    </row>
    <row r="391" spans="1:31" s="376" customFormat="1" x14ac:dyDescent="0.25">
      <c r="A391" s="2"/>
      <c r="B391" s="2"/>
      <c r="C391" s="2"/>
      <c r="D391" s="2"/>
      <c r="E391" s="2"/>
      <c r="F391" s="2"/>
      <c r="G391" s="2"/>
      <c r="H391" s="2"/>
      <c r="I391" s="2"/>
      <c r="J391" s="641"/>
      <c r="K391" s="641"/>
      <c r="L391" s="641"/>
      <c r="M391" s="641"/>
      <c r="N391" s="641"/>
      <c r="O391" s="641"/>
      <c r="P391" s="641"/>
      <c r="Q391" s="2"/>
      <c r="R391" s="373"/>
      <c r="S391" s="373"/>
      <c r="T391" s="373"/>
      <c r="U391" s="373"/>
      <c r="V391" s="373"/>
      <c r="W391" s="373"/>
      <c r="X391" s="374"/>
      <c r="Y391" s="373"/>
      <c r="Z391" s="374"/>
      <c r="AA391" s="373"/>
      <c r="AB391" s="374"/>
      <c r="AC391" s="373"/>
      <c r="AD391" s="374"/>
      <c r="AE391" s="375"/>
    </row>
    <row r="392" spans="1:31" s="376" customFormat="1" x14ac:dyDescent="0.25">
      <c r="A392" s="2"/>
      <c r="B392" s="2"/>
      <c r="C392" s="2"/>
      <c r="D392" s="2"/>
      <c r="E392" s="2"/>
      <c r="F392" s="2"/>
      <c r="G392" s="2"/>
      <c r="H392" s="2"/>
      <c r="I392" s="2"/>
      <c r="J392" s="641"/>
      <c r="K392" s="641"/>
      <c r="L392" s="641"/>
      <c r="M392" s="641"/>
      <c r="N392" s="641"/>
      <c r="O392" s="641"/>
      <c r="P392" s="641"/>
      <c r="Q392" s="2"/>
      <c r="R392" s="373"/>
      <c r="S392" s="373"/>
      <c r="T392" s="373"/>
      <c r="U392" s="373"/>
      <c r="V392" s="373"/>
      <c r="W392" s="373"/>
      <c r="X392" s="374"/>
      <c r="Y392" s="373"/>
      <c r="Z392" s="374"/>
      <c r="AA392" s="373"/>
      <c r="AB392" s="374"/>
      <c r="AC392" s="373"/>
      <c r="AD392" s="374"/>
      <c r="AE392" s="375"/>
    </row>
    <row r="393" spans="1:31" s="376" customFormat="1" x14ac:dyDescent="0.25">
      <c r="A393" s="2"/>
      <c r="B393" s="2"/>
      <c r="C393" s="2"/>
      <c r="D393" s="2"/>
      <c r="E393" s="2"/>
      <c r="F393" s="2"/>
      <c r="G393" s="2"/>
      <c r="H393" s="2"/>
      <c r="I393" s="2"/>
      <c r="J393" s="641"/>
      <c r="K393" s="641"/>
      <c r="L393" s="641"/>
      <c r="M393" s="641"/>
      <c r="N393" s="641"/>
      <c r="O393" s="641"/>
      <c r="P393" s="641"/>
      <c r="Q393" s="2"/>
      <c r="R393" s="373"/>
      <c r="S393" s="373"/>
      <c r="T393" s="373"/>
      <c r="U393" s="373"/>
      <c r="V393" s="373"/>
      <c r="W393" s="373"/>
      <c r="X393" s="374"/>
      <c r="Y393" s="373"/>
      <c r="Z393" s="374"/>
      <c r="AA393" s="373"/>
      <c r="AB393" s="374"/>
      <c r="AC393" s="373"/>
      <c r="AD393" s="374"/>
      <c r="AE393" s="375"/>
    </row>
    <row r="394" spans="1:31" s="376" customFormat="1" x14ac:dyDescent="0.25">
      <c r="A394" s="2"/>
      <c r="B394" s="2"/>
      <c r="C394" s="2"/>
      <c r="D394" s="2"/>
      <c r="E394" s="2"/>
      <c r="F394" s="2"/>
      <c r="G394" s="2"/>
      <c r="H394" s="2"/>
      <c r="I394" s="2"/>
      <c r="J394" s="641"/>
      <c r="K394" s="641"/>
      <c r="L394" s="641"/>
      <c r="M394" s="641"/>
      <c r="N394" s="641"/>
      <c r="O394" s="641"/>
      <c r="P394" s="641"/>
      <c r="Q394" s="2"/>
      <c r="R394" s="373"/>
      <c r="S394" s="373"/>
      <c r="T394" s="373"/>
      <c r="U394" s="373"/>
      <c r="V394" s="373"/>
      <c r="W394" s="373"/>
      <c r="X394" s="374"/>
      <c r="Y394" s="373"/>
      <c r="Z394" s="374"/>
      <c r="AA394" s="373"/>
      <c r="AB394" s="374"/>
      <c r="AC394" s="373"/>
      <c r="AD394" s="374"/>
      <c r="AE394" s="375"/>
    </row>
    <row r="395" spans="1:31" s="376" customFormat="1" x14ac:dyDescent="0.25">
      <c r="A395" s="2"/>
      <c r="B395" s="2"/>
      <c r="C395" s="2"/>
      <c r="D395" s="2"/>
      <c r="E395" s="2"/>
      <c r="F395" s="2"/>
      <c r="G395" s="2"/>
      <c r="H395" s="2"/>
      <c r="I395" s="2"/>
      <c r="J395" s="641"/>
      <c r="K395" s="641"/>
      <c r="L395" s="641"/>
      <c r="M395" s="641"/>
      <c r="N395" s="641"/>
      <c r="O395" s="641"/>
      <c r="P395" s="641"/>
      <c r="Q395" s="2"/>
      <c r="R395" s="373"/>
      <c r="S395" s="373"/>
      <c r="T395" s="373"/>
      <c r="U395" s="373"/>
      <c r="V395" s="373"/>
      <c r="W395" s="373"/>
      <c r="X395" s="374"/>
      <c r="Y395" s="373"/>
      <c r="Z395" s="374"/>
      <c r="AA395" s="373"/>
      <c r="AB395" s="374"/>
      <c r="AC395" s="373"/>
      <c r="AD395" s="374"/>
      <c r="AE395" s="375"/>
    </row>
    <row r="396" spans="1:31" s="376" customFormat="1" x14ac:dyDescent="0.25">
      <c r="A396" s="2"/>
      <c r="B396" s="2"/>
      <c r="C396" s="2"/>
      <c r="D396" s="2"/>
      <c r="E396" s="2"/>
      <c r="F396" s="2"/>
      <c r="G396" s="2"/>
      <c r="H396" s="2"/>
      <c r="I396" s="2"/>
      <c r="J396" s="641"/>
      <c r="K396" s="641"/>
      <c r="L396" s="641"/>
      <c r="M396" s="641"/>
      <c r="N396" s="641"/>
      <c r="O396" s="641"/>
      <c r="P396" s="641"/>
      <c r="Q396" s="2"/>
      <c r="R396" s="373"/>
      <c r="S396" s="373"/>
      <c r="T396" s="373"/>
      <c r="U396" s="373"/>
      <c r="V396" s="373"/>
      <c r="W396" s="373"/>
      <c r="X396" s="374"/>
      <c r="Y396" s="373"/>
      <c r="Z396" s="374"/>
      <c r="AA396" s="373"/>
      <c r="AB396" s="374"/>
      <c r="AC396" s="373"/>
      <c r="AD396" s="374"/>
      <c r="AE396" s="375"/>
    </row>
    <row r="397" spans="1:31" s="376" customFormat="1" x14ac:dyDescent="0.25">
      <c r="A397" s="2"/>
      <c r="B397" s="2"/>
      <c r="C397" s="2"/>
      <c r="D397" s="2"/>
      <c r="E397" s="2"/>
      <c r="F397" s="2"/>
      <c r="G397" s="2"/>
      <c r="H397" s="2"/>
      <c r="I397" s="2"/>
      <c r="J397" s="641"/>
      <c r="K397" s="641"/>
      <c r="L397" s="641"/>
      <c r="M397" s="641"/>
      <c r="N397" s="641"/>
      <c r="O397" s="641"/>
      <c r="P397" s="641"/>
      <c r="Q397" s="2"/>
      <c r="R397" s="373"/>
      <c r="S397" s="373"/>
      <c r="T397" s="373"/>
      <c r="U397" s="373"/>
      <c r="V397" s="373"/>
      <c r="W397" s="373"/>
      <c r="X397" s="374"/>
      <c r="Y397" s="373"/>
      <c r="Z397" s="374"/>
      <c r="AA397" s="373"/>
      <c r="AB397" s="374"/>
      <c r="AC397" s="373"/>
      <c r="AD397" s="374"/>
      <c r="AE397" s="375"/>
    </row>
    <row r="398" spans="1:31" s="376" customFormat="1" x14ac:dyDescent="0.25">
      <c r="A398" s="2"/>
      <c r="B398" s="2"/>
      <c r="C398" s="2"/>
      <c r="D398" s="2"/>
      <c r="E398" s="2"/>
      <c r="F398" s="2"/>
      <c r="G398" s="2"/>
      <c r="H398" s="2"/>
      <c r="I398" s="2"/>
      <c r="J398" s="641"/>
      <c r="K398" s="641"/>
      <c r="L398" s="641"/>
      <c r="M398" s="641"/>
      <c r="N398" s="641"/>
      <c r="O398" s="641"/>
      <c r="P398" s="641"/>
      <c r="Q398" s="2"/>
      <c r="R398" s="373"/>
      <c r="S398" s="373"/>
      <c r="T398" s="373"/>
      <c r="U398" s="373"/>
      <c r="V398" s="373"/>
      <c r="W398" s="373"/>
      <c r="X398" s="374"/>
      <c r="Y398" s="373"/>
      <c r="Z398" s="374"/>
      <c r="AA398" s="373"/>
      <c r="AB398" s="374"/>
      <c r="AC398" s="373"/>
      <c r="AD398" s="374"/>
      <c r="AE398" s="375"/>
    </row>
    <row r="399" spans="1:31" s="376" customFormat="1" x14ac:dyDescent="0.25">
      <c r="A399" s="2"/>
      <c r="B399" s="2"/>
      <c r="C399" s="2"/>
      <c r="D399" s="2"/>
      <c r="E399" s="2"/>
      <c r="F399" s="2"/>
      <c r="G399" s="2"/>
      <c r="H399" s="2"/>
      <c r="I399" s="2"/>
      <c r="J399" s="641"/>
      <c r="K399" s="641"/>
      <c r="L399" s="641"/>
      <c r="M399" s="641"/>
      <c r="N399" s="641"/>
      <c r="O399" s="641"/>
      <c r="P399" s="641"/>
      <c r="Q399" s="2"/>
      <c r="R399" s="373"/>
      <c r="S399" s="373"/>
      <c r="T399" s="373"/>
      <c r="U399" s="373"/>
      <c r="V399" s="373"/>
      <c r="W399" s="373"/>
      <c r="X399" s="374"/>
      <c r="Y399" s="373"/>
      <c r="Z399" s="374"/>
      <c r="AA399" s="373"/>
      <c r="AB399" s="374"/>
      <c r="AC399" s="373"/>
      <c r="AD399" s="374"/>
      <c r="AE399" s="375"/>
    </row>
    <row r="400" spans="1:31" s="376" customFormat="1" x14ac:dyDescent="0.25">
      <c r="A400" s="2"/>
      <c r="B400" s="2"/>
      <c r="C400" s="2"/>
      <c r="D400" s="2"/>
      <c r="E400" s="2"/>
      <c r="F400" s="2"/>
      <c r="G400" s="2"/>
      <c r="H400" s="2"/>
      <c r="I400" s="2"/>
      <c r="J400" s="641"/>
      <c r="K400" s="641"/>
      <c r="L400" s="641"/>
      <c r="M400" s="641"/>
      <c r="N400" s="641"/>
      <c r="O400" s="641"/>
      <c r="P400" s="641"/>
      <c r="Q400" s="2"/>
      <c r="R400" s="373"/>
      <c r="S400" s="373"/>
      <c r="T400" s="373"/>
      <c r="U400" s="373"/>
      <c r="V400" s="373"/>
      <c r="W400" s="373"/>
      <c r="X400" s="374"/>
      <c r="Y400" s="373"/>
      <c r="Z400" s="374"/>
      <c r="AA400" s="373"/>
      <c r="AB400" s="374"/>
      <c r="AC400" s="373"/>
      <c r="AD400" s="374"/>
      <c r="AE400" s="375"/>
    </row>
    <row r="401" spans="1:31" s="376" customFormat="1" x14ac:dyDescent="0.25">
      <c r="A401" s="2"/>
      <c r="B401" s="2"/>
      <c r="C401" s="2"/>
      <c r="D401" s="2"/>
      <c r="E401" s="2"/>
      <c r="F401" s="2"/>
      <c r="G401" s="2"/>
      <c r="H401" s="2"/>
      <c r="I401" s="2"/>
      <c r="J401" s="641"/>
      <c r="K401" s="641"/>
      <c r="L401" s="641"/>
      <c r="M401" s="641"/>
      <c r="N401" s="641"/>
      <c r="O401" s="641"/>
      <c r="P401" s="641"/>
      <c r="Q401" s="2"/>
      <c r="R401" s="373"/>
      <c r="S401" s="373"/>
      <c r="T401" s="373"/>
      <c r="U401" s="373"/>
      <c r="V401" s="373"/>
      <c r="W401" s="373"/>
      <c r="X401" s="374"/>
      <c r="Y401" s="373"/>
      <c r="Z401" s="374"/>
      <c r="AA401" s="373"/>
      <c r="AB401" s="374"/>
      <c r="AC401" s="373"/>
      <c r="AD401" s="374"/>
      <c r="AE401" s="375"/>
    </row>
    <row r="402" spans="1:31" s="376" customFormat="1" x14ac:dyDescent="0.25">
      <c r="A402" s="2"/>
      <c r="B402" s="2"/>
      <c r="C402" s="2"/>
      <c r="D402" s="2"/>
      <c r="E402" s="2"/>
      <c r="F402" s="2"/>
      <c r="G402" s="2"/>
      <c r="H402" s="2"/>
      <c r="I402" s="2"/>
      <c r="J402" s="641"/>
      <c r="K402" s="641"/>
      <c r="L402" s="641"/>
      <c r="M402" s="641"/>
      <c r="N402" s="641"/>
      <c r="O402" s="641"/>
      <c r="P402" s="641"/>
      <c r="Q402" s="2"/>
      <c r="R402" s="373"/>
      <c r="S402" s="373"/>
      <c r="T402" s="373"/>
      <c r="U402" s="373"/>
      <c r="V402" s="373"/>
      <c r="W402" s="373"/>
      <c r="X402" s="374"/>
      <c r="Y402" s="373"/>
      <c r="Z402" s="374"/>
      <c r="AA402" s="373"/>
      <c r="AB402" s="374"/>
      <c r="AC402" s="373"/>
      <c r="AD402" s="374"/>
      <c r="AE402" s="375"/>
    </row>
    <row r="403" spans="1:31" s="376" customFormat="1" x14ac:dyDescent="0.25">
      <c r="A403" s="2"/>
      <c r="B403" s="2"/>
      <c r="C403" s="2"/>
      <c r="D403" s="2"/>
      <c r="E403" s="2"/>
      <c r="F403" s="2"/>
      <c r="G403" s="2"/>
      <c r="H403" s="2"/>
      <c r="I403" s="2"/>
      <c r="J403" s="641"/>
      <c r="K403" s="641"/>
      <c r="L403" s="641"/>
      <c r="M403" s="641"/>
      <c r="N403" s="641"/>
      <c r="O403" s="641"/>
      <c r="P403" s="641"/>
      <c r="Q403" s="2"/>
      <c r="R403" s="373"/>
      <c r="S403" s="373"/>
      <c r="T403" s="373"/>
      <c r="U403" s="373"/>
      <c r="V403" s="373"/>
      <c r="W403" s="373"/>
      <c r="X403" s="374"/>
      <c r="Y403" s="373"/>
      <c r="Z403" s="374"/>
      <c r="AA403" s="373"/>
      <c r="AB403" s="374"/>
      <c r="AC403" s="373"/>
      <c r="AD403" s="374"/>
      <c r="AE403" s="375"/>
    </row>
    <row r="404" spans="1:31" s="376" customFormat="1" x14ac:dyDescent="0.25">
      <c r="A404" s="2"/>
      <c r="B404" s="2"/>
      <c r="C404" s="2"/>
      <c r="D404" s="2"/>
      <c r="E404" s="2"/>
      <c r="F404" s="2"/>
      <c r="G404" s="2"/>
      <c r="H404" s="2"/>
      <c r="I404" s="2"/>
      <c r="J404" s="641"/>
      <c r="K404" s="641"/>
      <c r="L404" s="641"/>
      <c r="M404" s="641"/>
      <c r="N404" s="641"/>
      <c r="O404" s="641"/>
      <c r="P404" s="641"/>
      <c r="Q404" s="2"/>
      <c r="R404" s="373"/>
      <c r="S404" s="373"/>
      <c r="T404" s="373"/>
      <c r="U404" s="373"/>
      <c r="V404" s="373"/>
      <c r="W404" s="373"/>
      <c r="X404" s="374"/>
      <c r="Y404" s="373"/>
      <c r="Z404" s="374"/>
      <c r="AA404" s="373"/>
      <c r="AB404" s="374"/>
      <c r="AC404" s="373"/>
      <c r="AD404" s="374"/>
      <c r="AE404" s="375"/>
    </row>
    <row r="405" spans="1:31" s="376" customFormat="1" x14ac:dyDescent="0.25">
      <c r="A405" s="2"/>
      <c r="B405" s="2"/>
      <c r="C405" s="2"/>
      <c r="D405" s="2"/>
      <c r="E405" s="2"/>
      <c r="F405" s="2"/>
      <c r="G405" s="2"/>
      <c r="H405" s="2"/>
      <c r="I405" s="2"/>
      <c r="J405" s="641"/>
      <c r="K405" s="641"/>
      <c r="L405" s="641"/>
      <c r="M405" s="641"/>
      <c r="N405" s="641"/>
      <c r="O405" s="641"/>
      <c r="P405" s="641"/>
      <c r="Q405" s="2"/>
      <c r="R405" s="373"/>
      <c r="S405" s="373"/>
      <c r="T405" s="373"/>
      <c r="U405" s="373"/>
      <c r="V405" s="373"/>
      <c r="W405" s="373"/>
      <c r="X405" s="374"/>
      <c r="Y405" s="373"/>
      <c r="Z405" s="374"/>
      <c r="AA405" s="373"/>
      <c r="AB405" s="374"/>
      <c r="AC405" s="373"/>
      <c r="AD405" s="374"/>
      <c r="AE405" s="375"/>
    </row>
    <row r="406" spans="1:31" s="376" customFormat="1" x14ac:dyDescent="0.25">
      <c r="A406" s="2"/>
      <c r="B406" s="2"/>
      <c r="C406" s="2"/>
      <c r="D406" s="2"/>
      <c r="E406" s="2"/>
      <c r="F406" s="2"/>
      <c r="G406" s="2"/>
      <c r="H406" s="2"/>
      <c r="I406" s="2"/>
      <c r="J406" s="641"/>
      <c r="K406" s="641"/>
      <c r="L406" s="641"/>
      <c r="M406" s="641"/>
      <c r="N406" s="641"/>
      <c r="O406" s="641"/>
      <c r="P406" s="641"/>
      <c r="Q406" s="2"/>
      <c r="R406" s="373"/>
      <c r="S406" s="373"/>
      <c r="T406" s="373"/>
      <c r="U406" s="373"/>
      <c r="V406" s="373"/>
      <c r="W406" s="373"/>
      <c r="X406" s="374"/>
      <c r="Y406" s="373"/>
      <c r="Z406" s="374"/>
      <c r="AA406" s="373"/>
      <c r="AB406" s="374"/>
      <c r="AC406" s="373"/>
      <c r="AD406" s="374"/>
      <c r="AE406" s="375"/>
    </row>
    <row r="407" spans="1:31" s="376" customFormat="1" x14ac:dyDescent="0.25">
      <c r="A407" s="2"/>
      <c r="B407" s="2"/>
      <c r="C407" s="2"/>
      <c r="D407" s="2"/>
      <c r="E407" s="2"/>
      <c r="F407" s="2"/>
      <c r="G407" s="2"/>
      <c r="H407" s="2"/>
      <c r="I407" s="2"/>
      <c r="J407" s="641"/>
      <c r="K407" s="641"/>
      <c r="L407" s="641"/>
      <c r="M407" s="641"/>
      <c r="N407" s="641"/>
      <c r="O407" s="641"/>
      <c r="P407" s="641"/>
      <c r="Q407" s="2"/>
      <c r="R407" s="373"/>
      <c r="S407" s="373"/>
      <c r="T407" s="373"/>
      <c r="U407" s="373"/>
      <c r="V407" s="373"/>
      <c r="W407" s="373"/>
      <c r="X407" s="374"/>
      <c r="Y407" s="373"/>
      <c r="Z407" s="374"/>
      <c r="AA407" s="373"/>
      <c r="AB407" s="374"/>
      <c r="AC407" s="373"/>
      <c r="AD407" s="374"/>
      <c r="AE407" s="375"/>
    </row>
    <row r="408" spans="1:31" s="376" customFormat="1" x14ac:dyDescent="0.25">
      <c r="A408" s="2"/>
      <c r="B408" s="2"/>
      <c r="C408" s="2"/>
      <c r="D408" s="2"/>
      <c r="E408" s="2"/>
      <c r="F408" s="2"/>
      <c r="G408" s="2"/>
      <c r="H408" s="2"/>
      <c r="I408" s="2"/>
      <c r="J408" s="641"/>
      <c r="K408" s="641"/>
      <c r="L408" s="641"/>
      <c r="M408" s="641"/>
      <c r="N408" s="641"/>
      <c r="O408" s="641"/>
      <c r="P408" s="641"/>
      <c r="Q408" s="2"/>
      <c r="R408" s="373"/>
      <c r="S408" s="373"/>
      <c r="T408" s="373"/>
      <c r="U408" s="373"/>
      <c r="V408" s="373"/>
      <c r="W408" s="373"/>
      <c r="X408" s="374"/>
      <c r="Y408" s="373"/>
      <c r="Z408" s="374"/>
      <c r="AA408" s="373"/>
      <c r="AB408" s="374"/>
      <c r="AC408" s="373"/>
      <c r="AD408" s="374"/>
      <c r="AE408" s="375"/>
    </row>
    <row r="409" spans="1:31" s="376" customFormat="1" x14ac:dyDescent="0.25">
      <c r="A409" s="2"/>
      <c r="B409" s="2"/>
      <c r="C409" s="2"/>
      <c r="D409" s="2"/>
      <c r="E409" s="2"/>
      <c r="F409" s="2"/>
      <c r="G409" s="2"/>
      <c r="H409" s="2"/>
      <c r="I409" s="2"/>
      <c r="J409" s="641"/>
      <c r="K409" s="641"/>
      <c r="L409" s="641"/>
      <c r="M409" s="641"/>
      <c r="N409" s="641"/>
      <c r="O409" s="641"/>
      <c r="P409" s="641"/>
      <c r="Q409" s="2"/>
      <c r="R409" s="373"/>
      <c r="S409" s="373"/>
      <c r="T409" s="373"/>
      <c r="U409" s="373"/>
      <c r="V409" s="373"/>
      <c r="W409" s="373"/>
      <c r="X409" s="374"/>
      <c r="Y409" s="373"/>
      <c r="Z409" s="374"/>
      <c r="AA409" s="373"/>
      <c r="AB409" s="374"/>
      <c r="AC409" s="373"/>
      <c r="AD409" s="374"/>
      <c r="AE409" s="375"/>
    </row>
    <row r="410" spans="1:31" s="376" customFormat="1" x14ac:dyDescent="0.25">
      <c r="A410" s="2"/>
      <c r="B410" s="2"/>
      <c r="C410" s="2"/>
      <c r="D410" s="2"/>
      <c r="E410" s="2"/>
      <c r="F410" s="2"/>
      <c r="G410" s="2"/>
      <c r="H410" s="2"/>
      <c r="I410" s="2"/>
      <c r="J410" s="641"/>
      <c r="K410" s="641"/>
      <c r="L410" s="641"/>
      <c r="M410" s="641"/>
      <c r="N410" s="641"/>
      <c r="O410" s="641"/>
      <c r="P410" s="641"/>
      <c r="Q410" s="2"/>
      <c r="R410" s="373"/>
      <c r="S410" s="373"/>
      <c r="T410" s="373"/>
      <c r="U410" s="373"/>
      <c r="V410" s="373"/>
      <c r="W410" s="373"/>
      <c r="X410" s="374"/>
      <c r="Y410" s="373"/>
      <c r="Z410" s="374"/>
      <c r="AA410" s="373"/>
      <c r="AB410" s="374"/>
      <c r="AC410" s="373"/>
      <c r="AD410" s="374"/>
      <c r="AE410" s="375"/>
    </row>
    <row r="411" spans="1:31" s="376" customFormat="1" x14ac:dyDescent="0.25">
      <c r="A411" s="2"/>
      <c r="B411" s="2"/>
      <c r="C411" s="2"/>
      <c r="D411" s="2"/>
      <c r="E411" s="2"/>
      <c r="F411" s="2"/>
      <c r="G411" s="2"/>
      <c r="H411" s="2"/>
      <c r="I411" s="2"/>
      <c r="J411" s="641"/>
      <c r="K411" s="641"/>
      <c r="L411" s="641"/>
      <c r="M411" s="641"/>
      <c r="N411" s="641"/>
      <c r="O411" s="641"/>
      <c r="P411" s="641"/>
      <c r="Q411" s="2"/>
      <c r="R411" s="373"/>
      <c r="S411" s="373"/>
      <c r="T411" s="373"/>
      <c r="U411" s="373"/>
      <c r="V411" s="373"/>
      <c r="W411" s="373"/>
      <c r="X411" s="374"/>
      <c r="Y411" s="373"/>
      <c r="Z411" s="374"/>
      <c r="AA411" s="373"/>
      <c r="AB411" s="374"/>
      <c r="AC411" s="373"/>
      <c r="AD411" s="374"/>
      <c r="AE411" s="375"/>
    </row>
    <row r="412" spans="1:31" s="376" customFormat="1" x14ac:dyDescent="0.25">
      <c r="A412" s="2"/>
      <c r="B412" s="2"/>
      <c r="C412" s="2"/>
      <c r="D412" s="2"/>
      <c r="E412" s="2"/>
      <c r="F412" s="2"/>
      <c r="G412" s="2"/>
      <c r="H412" s="2"/>
      <c r="I412" s="2"/>
      <c r="J412" s="641"/>
      <c r="K412" s="641"/>
      <c r="L412" s="641"/>
      <c r="M412" s="641"/>
      <c r="N412" s="641"/>
      <c r="O412" s="641"/>
      <c r="P412" s="641"/>
      <c r="Q412" s="2"/>
      <c r="R412" s="373"/>
      <c r="S412" s="373"/>
      <c r="T412" s="373"/>
      <c r="U412" s="373"/>
      <c r="V412" s="373"/>
      <c r="W412" s="373"/>
      <c r="X412" s="374"/>
      <c r="Y412" s="373"/>
      <c r="Z412" s="374"/>
      <c r="AA412" s="373"/>
      <c r="AB412" s="374"/>
      <c r="AC412" s="373"/>
      <c r="AD412" s="374"/>
      <c r="AE412" s="375"/>
    </row>
    <row r="413" spans="1:31" s="376" customFormat="1" x14ac:dyDescent="0.25">
      <c r="A413" s="2"/>
      <c r="B413" s="2"/>
      <c r="C413" s="2"/>
      <c r="D413" s="2"/>
      <c r="E413" s="2"/>
      <c r="F413" s="2"/>
      <c r="G413" s="2"/>
      <c r="H413" s="2"/>
      <c r="I413" s="2"/>
      <c r="J413" s="641"/>
      <c r="K413" s="641"/>
      <c r="L413" s="641"/>
      <c r="M413" s="641"/>
      <c r="N413" s="641"/>
      <c r="O413" s="641"/>
      <c r="P413" s="641"/>
      <c r="Q413" s="2"/>
      <c r="R413" s="373"/>
      <c r="S413" s="373"/>
      <c r="T413" s="373"/>
      <c r="U413" s="373"/>
      <c r="V413" s="373"/>
      <c r="W413" s="373"/>
      <c r="X413" s="374"/>
      <c r="Y413" s="373"/>
      <c r="Z413" s="374"/>
      <c r="AA413" s="373"/>
      <c r="AB413" s="374"/>
      <c r="AC413" s="373"/>
      <c r="AD413" s="374"/>
      <c r="AE413" s="375"/>
    </row>
    <row r="414" spans="1:31" s="376" customFormat="1" x14ac:dyDescent="0.25">
      <c r="A414" s="2"/>
      <c r="B414" s="2"/>
      <c r="C414" s="2"/>
      <c r="D414" s="2"/>
      <c r="E414" s="2"/>
      <c r="F414" s="2"/>
      <c r="G414" s="2"/>
      <c r="H414" s="2"/>
      <c r="I414" s="2"/>
      <c r="J414" s="641"/>
      <c r="K414" s="641"/>
      <c r="L414" s="641"/>
      <c r="M414" s="641"/>
      <c r="N414" s="641"/>
      <c r="O414" s="641"/>
      <c r="P414" s="641"/>
      <c r="Q414" s="2"/>
      <c r="R414" s="373"/>
      <c r="S414" s="373"/>
      <c r="T414" s="373"/>
      <c r="U414" s="373"/>
      <c r="V414" s="373"/>
      <c r="W414" s="373"/>
      <c r="X414" s="374"/>
      <c r="Y414" s="373"/>
      <c r="Z414" s="374"/>
      <c r="AA414" s="373"/>
      <c r="AB414" s="374"/>
      <c r="AC414" s="373"/>
      <c r="AD414" s="374"/>
      <c r="AE414" s="375"/>
    </row>
    <row r="415" spans="1:31" s="376" customFormat="1" x14ac:dyDescent="0.25">
      <c r="A415" s="2"/>
      <c r="B415" s="2"/>
      <c r="C415" s="2"/>
      <c r="D415" s="2"/>
      <c r="E415" s="2"/>
      <c r="F415" s="2"/>
      <c r="G415" s="2"/>
      <c r="H415" s="2"/>
      <c r="I415" s="2"/>
      <c r="J415" s="641"/>
      <c r="K415" s="641"/>
      <c r="L415" s="641"/>
      <c r="M415" s="641"/>
      <c r="N415" s="641"/>
      <c r="O415" s="641"/>
      <c r="P415" s="641"/>
      <c r="Q415" s="2"/>
      <c r="R415" s="373"/>
      <c r="S415" s="373"/>
      <c r="T415" s="373"/>
      <c r="U415" s="373"/>
      <c r="V415" s="373"/>
      <c r="W415" s="373"/>
      <c r="X415" s="374"/>
      <c r="Y415" s="373"/>
      <c r="Z415" s="374"/>
      <c r="AA415" s="373"/>
      <c r="AB415" s="374"/>
      <c r="AC415" s="373"/>
      <c r="AD415" s="374"/>
      <c r="AE415" s="375"/>
    </row>
    <row r="416" spans="1:31" s="376" customFormat="1" x14ac:dyDescent="0.25">
      <c r="A416" s="2"/>
      <c r="B416" s="2"/>
      <c r="C416" s="2"/>
      <c r="D416" s="2"/>
      <c r="E416" s="2"/>
      <c r="F416" s="2"/>
      <c r="G416" s="2"/>
      <c r="H416" s="2"/>
      <c r="I416" s="2"/>
      <c r="J416" s="641"/>
      <c r="K416" s="641"/>
      <c r="L416" s="641"/>
      <c r="M416" s="641"/>
      <c r="N416" s="641"/>
      <c r="O416" s="641"/>
      <c r="P416" s="641"/>
      <c r="Q416" s="2"/>
      <c r="R416" s="373"/>
      <c r="S416" s="373"/>
      <c r="T416" s="373"/>
      <c r="U416" s="373"/>
      <c r="V416" s="373"/>
      <c r="W416" s="373"/>
      <c r="X416" s="374"/>
      <c r="Y416" s="373"/>
      <c r="Z416" s="374"/>
      <c r="AA416" s="373"/>
      <c r="AB416" s="374"/>
      <c r="AC416" s="373"/>
      <c r="AD416" s="374"/>
      <c r="AE416" s="375"/>
    </row>
    <row r="417" spans="1:31" s="376" customFormat="1" x14ac:dyDescent="0.25">
      <c r="A417" s="2"/>
      <c r="B417" s="2"/>
      <c r="C417" s="2"/>
      <c r="D417" s="2"/>
      <c r="E417" s="2"/>
      <c r="F417" s="2"/>
      <c r="G417" s="2"/>
      <c r="H417" s="2"/>
      <c r="I417" s="2"/>
      <c r="J417" s="641"/>
      <c r="K417" s="641"/>
      <c r="L417" s="641"/>
      <c r="M417" s="641"/>
      <c r="N417" s="641"/>
      <c r="O417" s="641"/>
      <c r="P417" s="641"/>
      <c r="Q417" s="2"/>
      <c r="R417" s="373"/>
      <c r="S417" s="373"/>
      <c r="T417" s="373"/>
      <c r="U417" s="373"/>
      <c r="V417" s="373"/>
      <c r="W417" s="373"/>
      <c r="X417" s="374"/>
      <c r="Y417" s="373"/>
      <c r="Z417" s="374"/>
      <c r="AA417" s="373"/>
      <c r="AB417" s="374"/>
      <c r="AC417" s="373"/>
      <c r="AD417" s="374"/>
      <c r="AE417" s="375"/>
    </row>
    <row r="418" spans="1:31" s="376" customFormat="1" x14ac:dyDescent="0.25">
      <c r="A418" s="2"/>
      <c r="B418" s="2"/>
      <c r="C418" s="2"/>
      <c r="D418" s="2"/>
      <c r="E418" s="2"/>
      <c r="F418" s="2"/>
      <c r="G418" s="2"/>
      <c r="H418" s="2"/>
      <c r="I418" s="2"/>
      <c r="J418" s="641"/>
      <c r="K418" s="641"/>
      <c r="L418" s="641"/>
      <c r="M418" s="641"/>
      <c r="N418" s="641"/>
      <c r="O418" s="641"/>
      <c r="P418" s="641"/>
      <c r="Q418" s="2"/>
      <c r="R418" s="373"/>
      <c r="S418" s="373"/>
      <c r="T418" s="373"/>
      <c r="U418" s="373"/>
      <c r="V418" s="373"/>
      <c r="W418" s="373"/>
      <c r="X418" s="374"/>
      <c r="Y418" s="373"/>
      <c r="Z418" s="374"/>
      <c r="AA418" s="373"/>
      <c r="AB418" s="374"/>
      <c r="AC418" s="373"/>
      <c r="AD418" s="374"/>
      <c r="AE418" s="375"/>
    </row>
    <row r="419" spans="1:31" s="376" customFormat="1" x14ac:dyDescent="0.25">
      <c r="A419" s="2"/>
      <c r="B419" s="2"/>
      <c r="C419" s="2"/>
      <c r="D419" s="2"/>
      <c r="E419" s="2"/>
      <c r="F419" s="2"/>
      <c r="G419" s="2"/>
      <c r="H419" s="2"/>
      <c r="I419" s="2"/>
      <c r="J419" s="641"/>
      <c r="K419" s="641"/>
      <c r="L419" s="641"/>
      <c r="M419" s="641"/>
      <c r="N419" s="641"/>
      <c r="O419" s="641"/>
      <c r="P419" s="641"/>
      <c r="Q419" s="2"/>
      <c r="R419" s="373"/>
      <c r="S419" s="373"/>
      <c r="T419" s="373"/>
      <c r="U419" s="373"/>
      <c r="V419" s="373"/>
      <c r="W419" s="373"/>
      <c r="X419" s="374"/>
      <c r="Y419" s="373"/>
      <c r="Z419" s="374"/>
      <c r="AA419" s="373"/>
      <c r="AB419" s="374"/>
      <c r="AC419" s="373"/>
      <c r="AD419" s="374"/>
      <c r="AE419" s="375"/>
    </row>
    <row r="420" spans="1:31" s="376" customFormat="1" x14ac:dyDescent="0.25">
      <c r="A420" s="2"/>
      <c r="B420" s="2"/>
      <c r="C420" s="2"/>
      <c r="D420" s="2"/>
      <c r="E420" s="2"/>
      <c r="F420" s="2"/>
      <c r="G420" s="2"/>
      <c r="H420" s="2"/>
      <c r="I420" s="2"/>
      <c r="J420" s="641"/>
      <c r="K420" s="641"/>
      <c r="L420" s="641"/>
      <c r="M420" s="641"/>
      <c r="N420" s="641"/>
      <c r="O420" s="641"/>
      <c r="P420" s="641"/>
      <c r="Q420" s="2"/>
      <c r="R420" s="373"/>
      <c r="S420" s="373"/>
      <c r="T420" s="373"/>
      <c r="U420" s="373"/>
      <c r="V420" s="373"/>
      <c r="W420" s="373"/>
      <c r="X420" s="374"/>
      <c r="Y420" s="373"/>
      <c r="Z420" s="374"/>
      <c r="AA420" s="373"/>
      <c r="AB420" s="374"/>
      <c r="AC420" s="373"/>
      <c r="AD420" s="374"/>
      <c r="AE420" s="375"/>
    </row>
    <row r="421" spans="1:31" s="376" customFormat="1" x14ac:dyDescent="0.25">
      <c r="A421" s="2"/>
      <c r="B421" s="2"/>
      <c r="C421" s="2"/>
      <c r="D421" s="2"/>
      <c r="E421" s="2"/>
      <c r="F421" s="2"/>
      <c r="G421" s="2"/>
      <c r="H421" s="2"/>
      <c r="I421" s="2"/>
      <c r="J421" s="641"/>
      <c r="K421" s="641"/>
      <c r="L421" s="641"/>
      <c r="M421" s="641"/>
      <c r="N421" s="641"/>
      <c r="O421" s="641"/>
      <c r="P421" s="641"/>
      <c r="Q421" s="2"/>
      <c r="R421" s="373"/>
      <c r="S421" s="373"/>
      <c r="T421" s="373"/>
      <c r="U421" s="373"/>
      <c r="V421" s="373"/>
      <c r="W421" s="373"/>
      <c r="X421" s="374"/>
      <c r="Y421" s="373"/>
      <c r="Z421" s="374"/>
      <c r="AA421" s="373"/>
      <c r="AB421" s="374"/>
      <c r="AC421" s="373"/>
      <c r="AD421" s="374"/>
      <c r="AE421" s="375"/>
    </row>
    <row r="422" spans="1:31" s="376" customFormat="1" x14ac:dyDescent="0.25">
      <c r="A422" s="2"/>
      <c r="B422" s="2"/>
      <c r="C422" s="2"/>
      <c r="D422" s="2"/>
      <c r="E422" s="2"/>
      <c r="F422" s="2"/>
      <c r="G422" s="2"/>
      <c r="H422" s="2"/>
      <c r="I422" s="2"/>
      <c r="J422" s="641"/>
      <c r="K422" s="641"/>
      <c r="L422" s="641"/>
      <c r="M422" s="641"/>
      <c r="N422" s="641"/>
      <c r="O422" s="641"/>
      <c r="P422" s="641"/>
      <c r="Q422" s="2"/>
      <c r="R422" s="373"/>
      <c r="S422" s="373"/>
      <c r="T422" s="373"/>
      <c r="U422" s="373"/>
      <c r="V422" s="373"/>
      <c r="W422" s="373"/>
      <c r="X422" s="374"/>
      <c r="Y422" s="373"/>
      <c r="Z422" s="374"/>
      <c r="AA422" s="373"/>
      <c r="AB422" s="374"/>
      <c r="AC422" s="373"/>
      <c r="AD422" s="374"/>
      <c r="AE422" s="375"/>
    </row>
    <row r="423" spans="1:31" s="376" customFormat="1" x14ac:dyDescent="0.25">
      <c r="A423" s="2"/>
      <c r="B423" s="2"/>
      <c r="C423" s="2"/>
      <c r="D423" s="2"/>
      <c r="E423" s="2"/>
      <c r="F423" s="2"/>
      <c r="G423" s="2"/>
      <c r="H423" s="2"/>
      <c r="I423" s="2"/>
      <c r="J423" s="641"/>
      <c r="K423" s="641"/>
      <c r="L423" s="641"/>
      <c r="M423" s="641"/>
      <c r="N423" s="641"/>
      <c r="O423" s="641"/>
      <c r="P423" s="641"/>
      <c r="Q423" s="2"/>
      <c r="R423" s="373"/>
      <c r="S423" s="373"/>
      <c r="T423" s="373"/>
      <c r="U423" s="373"/>
      <c r="V423" s="373"/>
      <c r="W423" s="373"/>
      <c r="X423" s="374"/>
      <c r="Y423" s="373"/>
      <c r="Z423" s="374"/>
      <c r="AA423" s="373"/>
      <c r="AB423" s="374"/>
      <c r="AC423" s="373"/>
      <c r="AD423" s="374"/>
      <c r="AE423" s="375"/>
    </row>
    <row r="424" spans="1:31" s="376" customFormat="1" x14ac:dyDescent="0.25">
      <c r="A424" s="2"/>
      <c r="B424" s="2"/>
      <c r="C424" s="2"/>
      <c r="D424" s="2"/>
      <c r="E424" s="2"/>
      <c r="F424" s="2"/>
      <c r="G424" s="2"/>
      <c r="H424" s="2"/>
      <c r="I424" s="2"/>
      <c r="J424" s="641"/>
      <c r="K424" s="641"/>
      <c r="L424" s="641"/>
      <c r="M424" s="641"/>
      <c r="N424" s="641"/>
      <c r="O424" s="641"/>
      <c r="P424" s="641"/>
      <c r="Q424" s="2"/>
      <c r="R424" s="373"/>
      <c r="S424" s="373"/>
      <c r="T424" s="373"/>
      <c r="U424" s="373"/>
      <c r="V424" s="373"/>
      <c r="W424" s="373"/>
      <c r="X424" s="374"/>
      <c r="Y424" s="373"/>
      <c r="Z424" s="374"/>
      <c r="AA424" s="373"/>
      <c r="AB424" s="374"/>
      <c r="AC424" s="373"/>
      <c r="AD424" s="374"/>
      <c r="AE424" s="375"/>
    </row>
    <row r="425" spans="1:31" s="376" customFormat="1" x14ac:dyDescent="0.25">
      <c r="A425" s="2"/>
      <c r="B425" s="2"/>
      <c r="C425" s="2"/>
      <c r="D425" s="2"/>
      <c r="E425" s="2"/>
      <c r="F425" s="2"/>
      <c r="G425" s="2"/>
      <c r="H425" s="2"/>
      <c r="I425" s="2"/>
      <c r="J425" s="641"/>
      <c r="K425" s="641"/>
      <c r="L425" s="641"/>
      <c r="M425" s="641"/>
      <c r="N425" s="641"/>
      <c r="O425" s="641"/>
      <c r="P425" s="641"/>
      <c r="Q425" s="2"/>
      <c r="R425" s="373"/>
      <c r="S425" s="373"/>
      <c r="T425" s="373"/>
      <c r="U425" s="373"/>
      <c r="V425" s="373"/>
      <c r="W425" s="373"/>
      <c r="X425" s="374"/>
      <c r="Y425" s="373"/>
      <c r="Z425" s="374"/>
      <c r="AA425" s="373"/>
      <c r="AB425" s="374"/>
      <c r="AC425" s="373"/>
      <c r="AD425" s="374"/>
      <c r="AE425" s="375"/>
    </row>
    <row r="426" spans="1:31" s="376" customFormat="1" x14ac:dyDescent="0.25">
      <c r="A426" s="2"/>
      <c r="B426" s="2"/>
      <c r="C426" s="2"/>
      <c r="D426" s="2"/>
      <c r="E426" s="2"/>
      <c r="F426" s="2"/>
      <c r="G426" s="2"/>
      <c r="H426" s="2"/>
      <c r="I426" s="2"/>
      <c r="J426" s="641"/>
      <c r="K426" s="641"/>
      <c r="L426" s="641"/>
      <c r="M426" s="641"/>
      <c r="N426" s="641"/>
      <c r="O426" s="641"/>
      <c r="P426" s="641"/>
      <c r="Q426" s="2"/>
      <c r="R426" s="373"/>
      <c r="S426" s="373"/>
      <c r="T426" s="373"/>
      <c r="U426" s="373"/>
      <c r="V426" s="373"/>
      <c r="W426" s="373"/>
      <c r="X426" s="374"/>
      <c r="Y426" s="373"/>
      <c r="Z426" s="374"/>
      <c r="AA426" s="373"/>
      <c r="AB426" s="374"/>
      <c r="AC426" s="373"/>
      <c r="AD426" s="374"/>
      <c r="AE426" s="375"/>
    </row>
    <row r="427" spans="1:31" s="376" customFormat="1" x14ac:dyDescent="0.25">
      <c r="A427" s="2"/>
      <c r="B427" s="2"/>
      <c r="C427" s="2"/>
      <c r="D427" s="2"/>
      <c r="E427" s="2"/>
      <c r="F427" s="2"/>
      <c r="G427" s="2"/>
      <c r="H427" s="2"/>
      <c r="I427" s="2"/>
      <c r="J427" s="641"/>
      <c r="K427" s="641"/>
      <c r="L427" s="641"/>
      <c r="M427" s="641"/>
      <c r="N427" s="641"/>
      <c r="O427" s="641"/>
      <c r="P427" s="641"/>
      <c r="Q427" s="2"/>
      <c r="R427" s="373"/>
      <c r="S427" s="373"/>
      <c r="T427" s="373"/>
      <c r="U427" s="373"/>
      <c r="V427" s="373"/>
      <c r="W427" s="373"/>
      <c r="X427" s="374"/>
      <c r="Y427" s="373"/>
      <c r="Z427" s="374"/>
      <c r="AA427" s="373"/>
      <c r="AB427" s="374"/>
      <c r="AC427" s="373"/>
      <c r="AD427" s="374"/>
      <c r="AE427" s="375"/>
    </row>
    <row r="428" spans="1:31" s="376" customFormat="1" x14ac:dyDescent="0.25">
      <c r="A428" s="2"/>
      <c r="B428" s="2"/>
      <c r="C428" s="2"/>
      <c r="D428" s="2"/>
      <c r="E428" s="2"/>
      <c r="F428" s="2"/>
      <c r="G428" s="2"/>
      <c r="H428" s="2"/>
      <c r="I428" s="2"/>
      <c r="J428" s="641"/>
      <c r="K428" s="641"/>
      <c r="L428" s="641"/>
      <c r="M428" s="641"/>
      <c r="N428" s="641"/>
      <c r="O428" s="641"/>
      <c r="P428" s="641"/>
      <c r="Q428" s="2"/>
      <c r="R428" s="373"/>
      <c r="S428" s="373"/>
      <c r="T428" s="373"/>
      <c r="U428" s="373"/>
      <c r="V428" s="373"/>
      <c r="W428" s="373"/>
      <c r="X428" s="374"/>
      <c r="Y428" s="373"/>
      <c r="Z428" s="374"/>
      <c r="AA428" s="373"/>
      <c r="AB428" s="374"/>
      <c r="AC428" s="373"/>
      <c r="AD428" s="374"/>
      <c r="AE428" s="375"/>
    </row>
    <row r="429" spans="1:31" s="376" customFormat="1" x14ac:dyDescent="0.25">
      <c r="A429" s="2"/>
      <c r="B429" s="2"/>
      <c r="C429" s="2"/>
      <c r="D429" s="2"/>
      <c r="E429" s="2"/>
      <c r="F429" s="2"/>
      <c r="G429" s="2"/>
      <c r="H429" s="2"/>
      <c r="I429" s="2"/>
      <c r="J429" s="641"/>
      <c r="K429" s="641"/>
      <c r="L429" s="641"/>
      <c r="M429" s="641"/>
      <c r="N429" s="641"/>
      <c r="O429" s="641"/>
      <c r="P429" s="641"/>
      <c r="Q429" s="2"/>
      <c r="R429" s="373"/>
      <c r="S429" s="373"/>
      <c r="T429" s="373"/>
      <c r="U429" s="373"/>
      <c r="V429" s="373"/>
      <c r="W429" s="373"/>
      <c r="X429" s="374"/>
      <c r="Y429" s="373"/>
      <c r="Z429" s="374"/>
      <c r="AA429" s="373"/>
      <c r="AB429" s="374"/>
      <c r="AC429" s="373"/>
      <c r="AD429" s="374"/>
      <c r="AE429" s="375"/>
    </row>
    <row r="430" spans="1:31" s="376" customFormat="1" x14ac:dyDescent="0.25">
      <c r="A430" s="2"/>
      <c r="B430" s="2"/>
      <c r="C430" s="2"/>
      <c r="D430" s="2"/>
      <c r="E430" s="2"/>
      <c r="F430" s="2"/>
      <c r="G430" s="2"/>
      <c r="H430" s="2"/>
      <c r="I430" s="2"/>
      <c r="J430" s="641"/>
      <c r="K430" s="641"/>
      <c r="L430" s="641"/>
      <c r="M430" s="641"/>
      <c r="N430" s="641"/>
      <c r="O430" s="641"/>
      <c r="P430" s="641"/>
      <c r="Q430" s="2"/>
      <c r="R430" s="373"/>
      <c r="S430" s="373"/>
      <c r="T430" s="373"/>
      <c r="U430" s="373"/>
      <c r="V430" s="373"/>
      <c r="W430" s="373"/>
      <c r="X430" s="374"/>
      <c r="Y430" s="373"/>
      <c r="Z430" s="374"/>
      <c r="AA430" s="373"/>
      <c r="AB430" s="374"/>
      <c r="AC430" s="373"/>
      <c r="AD430" s="374"/>
      <c r="AE430" s="375"/>
    </row>
    <row r="431" spans="1:31" s="376" customFormat="1" x14ac:dyDescent="0.25">
      <c r="A431" s="2"/>
      <c r="B431" s="2"/>
      <c r="C431" s="2"/>
      <c r="D431" s="2"/>
      <c r="E431" s="2"/>
      <c r="F431" s="2"/>
      <c r="G431" s="2"/>
      <c r="H431" s="2"/>
      <c r="I431" s="2"/>
      <c r="J431" s="641"/>
      <c r="K431" s="641"/>
      <c r="L431" s="641"/>
      <c r="M431" s="641"/>
      <c r="N431" s="641"/>
      <c r="O431" s="641"/>
      <c r="P431" s="641"/>
      <c r="Q431" s="2"/>
      <c r="R431" s="373"/>
      <c r="S431" s="373"/>
      <c r="T431" s="373"/>
      <c r="U431" s="373"/>
      <c r="V431" s="373"/>
      <c r="W431" s="373"/>
      <c r="X431" s="374"/>
      <c r="Y431" s="373"/>
      <c r="Z431" s="374"/>
      <c r="AA431" s="373"/>
      <c r="AB431" s="374"/>
      <c r="AC431" s="373"/>
      <c r="AD431" s="374"/>
      <c r="AE431" s="375"/>
    </row>
    <row r="432" spans="1:31" s="376" customFormat="1" x14ac:dyDescent="0.25">
      <c r="A432" s="2"/>
      <c r="B432" s="2"/>
      <c r="C432" s="2"/>
      <c r="D432" s="2"/>
      <c r="E432" s="2"/>
      <c r="F432" s="2"/>
      <c r="G432" s="2"/>
      <c r="H432" s="2"/>
      <c r="I432" s="2"/>
      <c r="J432" s="641"/>
      <c r="K432" s="641"/>
      <c r="L432" s="641"/>
      <c r="M432" s="641"/>
      <c r="N432" s="641"/>
      <c r="O432" s="641"/>
      <c r="P432" s="641"/>
      <c r="Q432" s="2"/>
      <c r="R432" s="373"/>
      <c r="S432" s="373"/>
      <c r="T432" s="373"/>
      <c r="U432" s="373"/>
      <c r="V432" s="373"/>
      <c r="W432" s="373"/>
      <c r="X432" s="374"/>
      <c r="Y432" s="373"/>
      <c r="Z432" s="374"/>
      <c r="AA432" s="373"/>
      <c r="AB432" s="374"/>
      <c r="AC432" s="373"/>
      <c r="AD432" s="374"/>
      <c r="AE432" s="375"/>
    </row>
    <row r="433" spans="1:31" s="376" customFormat="1" x14ac:dyDescent="0.25">
      <c r="A433" s="2"/>
      <c r="B433" s="2"/>
      <c r="C433" s="2"/>
      <c r="D433" s="2"/>
      <c r="E433" s="2"/>
      <c r="F433" s="2"/>
      <c r="G433" s="2"/>
      <c r="H433" s="2"/>
      <c r="I433" s="2"/>
      <c r="J433" s="641"/>
      <c r="K433" s="641"/>
      <c r="L433" s="641"/>
      <c r="M433" s="641"/>
      <c r="N433" s="641"/>
      <c r="O433" s="641"/>
      <c r="P433" s="641"/>
      <c r="Q433" s="2"/>
      <c r="R433" s="373"/>
      <c r="S433" s="373"/>
      <c r="T433" s="373"/>
      <c r="U433" s="373"/>
      <c r="V433" s="373"/>
      <c r="W433" s="373"/>
      <c r="X433" s="374"/>
      <c r="Y433" s="373"/>
      <c r="Z433" s="374"/>
      <c r="AA433" s="373"/>
      <c r="AB433" s="374"/>
      <c r="AC433" s="373"/>
      <c r="AD433" s="374"/>
      <c r="AE433" s="375"/>
    </row>
    <row r="434" spans="1:31" s="376" customFormat="1" x14ac:dyDescent="0.25">
      <c r="A434" s="2"/>
      <c r="B434" s="2"/>
      <c r="C434" s="2"/>
      <c r="D434" s="2"/>
      <c r="E434" s="2"/>
      <c r="F434" s="2"/>
      <c r="G434" s="2"/>
      <c r="H434" s="2"/>
      <c r="I434" s="2"/>
      <c r="J434" s="641"/>
      <c r="K434" s="641"/>
      <c r="L434" s="641"/>
      <c r="M434" s="641"/>
      <c r="N434" s="641"/>
      <c r="O434" s="641"/>
      <c r="P434" s="641"/>
      <c r="Q434" s="2"/>
      <c r="R434" s="373"/>
      <c r="S434" s="373"/>
      <c r="T434" s="373"/>
      <c r="U434" s="373"/>
      <c r="V434" s="373"/>
      <c r="W434" s="373"/>
      <c r="X434" s="374"/>
      <c r="Y434" s="373"/>
      <c r="Z434" s="374"/>
      <c r="AA434" s="373"/>
      <c r="AB434" s="374"/>
      <c r="AC434" s="373"/>
      <c r="AD434" s="374"/>
      <c r="AE434" s="375"/>
    </row>
    <row r="435" spans="1:31" s="376" customFormat="1" x14ac:dyDescent="0.25">
      <c r="A435" s="2"/>
      <c r="B435" s="2"/>
      <c r="C435" s="2"/>
      <c r="D435" s="2"/>
      <c r="E435" s="2"/>
      <c r="F435" s="2"/>
      <c r="G435" s="2"/>
      <c r="H435" s="2"/>
      <c r="I435" s="2"/>
      <c r="J435" s="641"/>
      <c r="K435" s="641"/>
      <c r="L435" s="641"/>
      <c r="M435" s="641"/>
      <c r="N435" s="641"/>
      <c r="O435" s="641"/>
      <c r="P435" s="641"/>
      <c r="Q435" s="2"/>
      <c r="R435" s="373"/>
      <c r="S435" s="373"/>
      <c r="T435" s="373"/>
      <c r="U435" s="373"/>
      <c r="V435" s="373"/>
      <c r="W435" s="373"/>
      <c r="X435" s="374"/>
      <c r="Y435" s="373"/>
      <c r="Z435" s="374"/>
      <c r="AA435" s="373"/>
      <c r="AB435" s="374"/>
      <c r="AC435" s="373"/>
      <c r="AD435" s="374"/>
      <c r="AE435" s="375"/>
    </row>
    <row r="436" spans="1:31" s="376" customFormat="1" x14ac:dyDescent="0.25">
      <c r="A436" s="2"/>
      <c r="B436" s="2"/>
      <c r="C436" s="2"/>
      <c r="D436" s="2"/>
      <c r="E436" s="2"/>
      <c r="F436" s="2"/>
      <c r="G436" s="2"/>
      <c r="H436" s="2"/>
      <c r="I436" s="2"/>
      <c r="J436" s="641"/>
      <c r="K436" s="641"/>
      <c r="L436" s="641"/>
      <c r="M436" s="641"/>
      <c r="N436" s="641"/>
      <c r="O436" s="641"/>
      <c r="P436" s="641"/>
      <c r="Q436" s="2"/>
      <c r="R436" s="373"/>
      <c r="S436" s="373"/>
      <c r="T436" s="373"/>
      <c r="U436" s="373"/>
      <c r="V436" s="373"/>
      <c r="W436" s="373"/>
      <c r="X436" s="374"/>
      <c r="Y436" s="373"/>
      <c r="Z436" s="374"/>
      <c r="AA436" s="373"/>
      <c r="AB436" s="374"/>
      <c r="AC436" s="373"/>
      <c r="AD436" s="374"/>
      <c r="AE436" s="375"/>
    </row>
    <row r="437" spans="1:31" s="376" customFormat="1" x14ac:dyDescent="0.25">
      <c r="A437" s="2"/>
      <c r="B437" s="2"/>
      <c r="C437" s="2"/>
      <c r="D437" s="2"/>
      <c r="E437" s="2"/>
      <c r="F437" s="2"/>
      <c r="G437" s="2"/>
      <c r="H437" s="2"/>
      <c r="I437" s="2"/>
      <c r="J437" s="641"/>
      <c r="K437" s="641"/>
      <c r="L437" s="641"/>
      <c r="M437" s="641"/>
      <c r="N437" s="641"/>
      <c r="O437" s="641"/>
      <c r="P437" s="641"/>
      <c r="Q437" s="2"/>
      <c r="R437" s="373"/>
      <c r="S437" s="373"/>
      <c r="T437" s="373"/>
      <c r="U437" s="373"/>
      <c r="V437" s="373"/>
      <c r="W437" s="373"/>
      <c r="X437" s="374"/>
      <c r="Y437" s="373"/>
      <c r="Z437" s="374"/>
      <c r="AA437" s="373"/>
      <c r="AB437" s="374"/>
      <c r="AC437" s="373"/>
      <c r="AD437" s="374"/>
      <c r="AE437" s="375"/>
    </row>
    <row r="438" spans="1:31" s="376" customFormat="1" x14ac:dyDescent="0.25">
      <c r="A438" s="2"/>
      <c r="B438" s="2"/>
      <c r="C438" s="2"/>
      <c r="D438" s="2"/>
      <c r="E438" s="2"/>
      <c r="F438" s="2"/>
      <c r="G438" s="2"/>
      <c r="H438" s="2"/>
      <c r="I438" s="2"/>
      <c r="J438" s="641"/>
      <c r="K438" s="641"/>
      <c r="L438" s="641"/>
      <c r="M438" s="641"/>
      <c r="N438" s="641"/>
      <c r="O438" s="641"/>
      <c r="P438" s="641"/>
      <c r="Q438" s="2"/>
      <c r="R438" s="373"/>
      <c r="S438" s="373"/>
      <c r="T438" s="373"/>
      <c r="U438" s="373"/>
      <c r="V438" s="373"/>
      <c r="W438" s="373"/>
      <c r="X438" s="374"/>
      <c r="Y438" s="373"/>
      <c r="Z438" s="374"/>
      <c r="AA438" s="373"/>
      <c r="AB438" s="374"/>
      <c r="AC438" s="373"/>
      <c r="AD438" s="374"/>
      <c r="AE438" s="375"/>
    </row>
    <row r="439" spans="1:31" s="376" customFormat="1" x14ac:dyDescent="0.25">
      <c r="A439" s="2"/>
      <c r="B439" s="2"/>
      <c r="C439" s="2"/>
      <c r="D439" s="2"/>
      <c r="E439" s="2"/>
      <c r="F439" s="2"/>
      <c r="G439" s="2"/>
      <c r="H439" s="2"/>
      <c r="I439" s="2"/>
      <c r="J439" s="641"/>
      <c r="K439" s="641"/>
      <c r="L439" s="641"/>
      <c r="M439" s="641"/>
      <c r="N439" s="641"/>
      <c r="O439" s="641"/>
      <c r="P439" s="641"/>
      <c r="Q439" s="2"/>
      <c r="R439" s="373"/>
      <c r="S439" s="373"/>
      <c r="T439" s="373"/>
      <c r="U439" s="373"/>
      <c r="V439" s="373"/>
      <c r="W439" s="373"/>
      <c r="X439" s="374"/>
      <c r="Y439" s="373"/>
      <c r="Z439" s="374"/>
      <c r="AA439" s="373"/>
      <c r="AB439" s="374"/>
      <c r="AC439" s="373"/>
      <c r="AD439" s="374"/>
      <c r="AE439" s="375"/>
    </row>
    <row r="440" spans="1:31" s="376" customFormat="1" x14ac:dyDescent="0.25">
      <c r="A440" s="2"/>
      <c r="B440" s="2"/>
      <c r="C440" s="2"/>
      <c r="D440" s="2"/>
      <c r="E440" s="2"/>
      <c r="F440" s="2"/>
      <c r="G440" s="2"/>
      <c r="H440" s="2"/>
      <c r="I440" s="2"/>
      <c r="J440" s="641"/>
      <c r="K440" s="641"/>
      <c r="L440" s="641"/>
      <c r="M440" s="641"/>
      <c r="N440" s="641"/>
      <c r="O440" s="641"/>
      <c r="P440" s="641"/>
      <c r="Q440" s="2"/>
      <c r="R440" s="373"/>
      <c r="S440" s="373"/>
      <c r="T440" s="373"/>
      <c r="U440" s="373"/>
      <c r="V440" s="373"/>
      <c r="W440" s="373"/>
      <c r="X440" s="374"/>
      <c r="Y440" s="373"/>
      <c r="Z440" s="374"/>
      <c r="AA440" s="373"/>
      <c r="AB440" s="374"/>
      <c r="AC440" s="373"/>
      <c r="AD440" s="374"/>
      <c r="AE440" s="375"/>
    </row>
    <row r="441" spans="1:31" s="376" customFormat="1" x14ac:dyDescent="0.25">
      <c r="A441" s="2"/>
      <c r="B441" s="2"/>
      <c r="C441" s="2"/>
      <c r="D441" s="2"/>
      <c r="E441" s="2"/>
      <c r="F441" s="2"/>
      <c r="G441" s="2"/>
      <c r="H441" s="2"/>
      <c r="I441" s="2"/>
      <c r="J441" s="641"/>
      <c r="K441" s="641"/>
      <c r="L441" s="641"/>
      <c r="M441" s="641"/>
      <c r="N441" s="641"/>
      <c r="O441" s="641"/>
      <c r="P441" s="641"/>
      <c r="Q441" s="2"/>
      <c r="R441" s="373"/>
      <c r="S441" s="373"/>
      <c r="T441" s="373"/>
      <c r="U441" s="373"/>
      <c r="V441" s="373"/>
      <c r="W441" s="373"/>
      <c r="X441" s="374"/>
      <c r="Y441" s="373"/>
      <c r="Z441" s="374"/>
      <c r="AA441" s="373"/>
      <c r="AB441" s="374"/>
      <c r="AC441" s="373"/>
      <c r="AD441" s="374"/>
      <c r="AE441" s="375"/>
    </row>
    <row r="442" spans="1:31" s="376" customFormat="1" x14ac:dyDescent="0.25">
      <c r="A442" s="2"/>
      <c r="B442" s="2"/>
      <c r="C442" s="2"/>
      <c r="D442" s="2"/>
      <c r="E442" s="2"/>
      <c r="F442" s="2"/>
      <c r="G442" s="2"/>
      <c r="H442" s="2"/>
      <c r="I442" s="2"/>
      <c r="J442" s="641"/>
      <c r="K442" s="641"/>
      <c r="L442" s="641"/>
      <c r="M442" s="641"/>
      <c r="N442" s="641"/>
      <c r="O442" s="641"/>
      <c r="P442" s="641"/>
      <c r="Q442" s="2"/>
      <c r="R442" s="373"/>
      <c r="S442" s="373"/>
      <c r="T442" s="373"/>
      <c r="U442" s="373"/>
      <c r="V442" s="373"/>
      <c r="W442" s="373"/>
      <c r="X442" s="374"/>
      <c r="Y442" s="373"/>
      <c r="Z442" s="374"/>
      <c r="AA442" s="373"/>
      <c r="AB442" s="374"/>
      <c r="AC442" s="373"/>
      <c r="AD442" s="374"/>
      <c r="AE442" s="375"/>
    </row>
    <row r="443" spans="1:31" s="376" customFormat="1" x14ac:dyDescent="0.25">
      <c r="A443" s="2"/>
      <c r="B443" s="2"/>
      <c r="C443" s="2"/>
      <c r="D443" s="2"/>
      <c r="E443" s="2"/>
      <c r="F443" s="2"/>
      <c r="G443" s="2"/>
      <c r="H443" s="2"/>
      <c r="I443" s="2"/>
      <c r="J443" s="641"/>
      <c r="K443" s="641"/>
      <c r="L443" s="641"/>
      <c r="M443" s="641"/>
      <c r="N443" s="641"/>
      <c r="O443" s="641"/>
      <c r="P443" s="641"/>
      <c r="Q443" s="2"/>
      <c r="R443" s="373"/>
      <c r="S443" s="373"/>
      <c r="T443" s="373"/>
      <c r="U443" s="373"/>
      <c r="V443" s="373"/>
      <c r="W443" s="373"/>
      <c r="X443" s="374"/>
      <c r="Y443" s="373"/>
      <c r="Z443" s="374"/>
      <c r="AA443" s="373"/>
      <c r="AB443" s="374"/>
      <c r="AC443" s="373"/>
      <c r="AD443" s="374"/>
      <c r="AE443" s="375"/>
    </row>
    <row r="444" spans="1:31" s="376" customFormat="1" x14ac:dyDescent="0.25">
      <c r="A444" s="2"/>
      <c r="B444" s="2"/>
      <c r="C444" s="2"/>
      <c r="D444" s="2"/>
      <c r="E444" s="2"/>
      <c r="F444" s="2"/>
      <c r="G444" s="2"/>
      <c r="H444" s="2"/>
      <c r="I444" s="2"/>
      <c r="J444" s="641"/>
      <c r="K444" s="641"/>
      <c r="L444" s="641"/>
      <c r="M444" s="641"/>
      <c r="N444" s="641"/>
      <c r="O444" s="641"/>
      <c r="P444" s="641"/>
      <c r="Q444" s="2"/>
      <c r="R444" s="373"/>
      <c r="S444" s="373"/>
      <c r="T444" s="373"/>
      <c r="U444" s="373"/>
      <c r="V444" s="373"/>
      <c r="W444" s="373"/>
      <c r="X444" s="374"/>
      <c r="Y444" s="373"/>
      <c r="Z444" s="374"/>
      <c r="AA444" s="373"/>
      <c r="AB444" s="374"/>
      <c r="AC444" s="373"/>
      <c r="AD444" s="374"/>
      <c r="AE444" s="375"/>
    </row>
    <row r="445" spans="1:31" s="376" customFormat="1" x14ac:dyDescent="0.25">
      <c r="A445" s="2"/>
      <c r="B445" s="2"/>
      <c r="C445" s="2"/>
      <c r="D445" s="2"/>
      <c r="E445" s="2"/>
      <c r="F445" s="2"/>
      <c r="G445" s="2"/>
      <c r="H445" s="2"/>
      <c r="I445" s="2"/>
      <c r="J445" s="641"/>
      <c r="K445" s="641"/>
      <c r="L445" s="641"/>
      <c r="M445" s="641"/>
      <c r="N445" s="641"/>
      <c r="O445" s="641"/>
      <c r="P445" s="641"/>
      <c r="Q445" s="2"/>
      <c r="R445" s="373"/>
      <c r="S445" s="373"/>
      <c r="T445" s="373"/>
      <c r="U445" s="373"/>
      <c r="V445" s="373"/>
      <c r="W445" s="373"/>
      <c r="X445" s="374"/>
      <c r="Y445" s="373"/>
      <c r="Z445" s="374"/>
      <c r="AA445" s="373"/>
      <c r="AB445" s="374"/>
      <c r="AC445" s="373"/>
      <c r="AD445" s="374"/>
      <c r="AE445" s="375"/>
    </row>
    <row r="446" spans="1:31" s="376" customFormat="1" x14ac:dyDescent="0.25">
      <c r="A446" s="2"/>
      <c r="B446" s="2"/>
      <c r="C446" s="2"/>
      <c r="D446" s="2"/>
      <c r="E446" s="2"/>
      <c r="F446" s="2"/>
      <c r="G446" s="2"/>
      <c r="H446" s="2"/>
      <c r="I446" s="2"/>
      <c r="J446" s="641"/>
      <c r="K446" s="641"/>
      <c r="L446" s="641"/>
      <c r="M446" s="641"/>
      <c r="N446" s="641"/>
      <c r="O446" s="641"/>
      <c r="P446" s="641"/>
      <c r="Q446" s="2"/>
      <c r="R446" s="373"/>
      <c r="S446" s="373"/>
      <c r="T446" s="373"/>
      <c r="U446" s="373"/>
      <c r="V446" s="373"/>
      <c r="W446" s="373"/>
      <c r="X446" s="374"/>
      <c r="Y446" s="373"/>
      <c r="Z446" s="374"/>
      <c r="AA446" s="373"/>
      <c r="AB446" s="374"/>
      <c r="AC446" s="373"/>
      <c r="AD446" s="374"/>
      <c r="AE446" s="375"/>
    </row>
    <row r="447" spans="1:31" s="376" customFormat="1" x14ac:dyDescent="0.25">
      <c r="A447" s="2"/>
      <c r="B447" s="2"/>
      <c r="C447" s="2"/>
      <c r="D447" s="2"/>
      <c r="E447" s="2"/>
      <c r="F447" s="2"/>
      <c r="G447" s="2"/>
      <c r="H447" s="2"/>
      <c r="I447" s="2"/>
      <c r="J447" s="641"/>
      <c r="K447" s="641"/>
      <c r="L447" s="641"/>
      <c r="M447" s="641"/>
      <c r="N447" s="641"/>
      <c r="O447" s="641"/>
      <c r="P447" s="641"/>
      <c r="Q447" s="2"/>
      <c r="R447" s="373"/>
      <c r="S447" s="373"/>
      <c r="T447" s="373"/>
      <c r="U447" s="373"/>
      <c r="V447" s="373"/>
      <c r="W447" s="373"/>
      <c r="X447" s="374"/>
      <c r="Y447" s="373"/>
      <c r="Z447" s="374"/>
      <c r="AA447" s="373"/>
      <c r="AB447" s="374"/>
      <c r="AC447" s="373"/>
      <c r="AD447" s="374"/>
      <c r="AE447" s="375"/>
    </row>
    <row r="448" spans="1:31" s="376" customFormat="1" x14ac:dyDescent="0.25">
      <c r="A448" s="2"/>
      <c r="B448" s="2"/>
      <c r="C448" s="2"/>
      <c r="D448" s="2"/>
      <c r="E448" s="2"/>
      <c r="F448" s="2"/>
      <c r="G448" s="2"/>
      <c r="H448" s="2"/>
      <c r="I448" s="2"/>
      <c r="J448" s="641"/>
      <c r="K448" s="641"/>
      <c r="L448" s="641"/>
      <c r="M448" s="641"/>
      <c r="N448" s="641"/>
      <c r="O448" s="641"/>
      <c r="P448" s="641"/>
      <c r="Q448" s="2"/>
      <c r="R448" s="373"/>
      <c r="S448" s="373"/>
      <c r="T448" s="373"/>
      <c r="U448" s="373"/>
      <c r="V448" s="373"/>
      <c r="W448" s="373"/>
      <c r="X448" s="374"/>
      <c r="Y448" s="373"/>
      <c r="Z448" s="374"/>
      <c r="AA448" s="373"/>
      <c r="AB448" s="374"/>
      <c r="AC448" s="373"/>
      <c r="AD448" s="374"/>
      <c r="AE448" s="375"/>
    </row>
    <row r="449" spans="1:31" s="376" customFormat="1" x14ac:dyDescent="0.25">
      <c r="A449" s="2"/>
      <c r="B449" s="2"/>
      <c r="C449" s="2"/>
      <c r="D449" s="2"/>
      <c r="E449" s="2"/>
      <c r="F449" s="2"/>
      <c r="G449" s="2"/>
      <c r="H449" s="2"/>
      <c r="I449" s="2"/>
      <c r="J449" s="641"/>
      <c r="K449" s="641"/>
      <c r="L449" s="641"/>
      <c r="M449" s="641"/>
      <c r="N449" s="641"/>
      <c r="O449" s="641"/>
      <c r="P449" s="641"/>
      <c r="Q449" s="2"/>
      <c r="R449" s="373"/>
      <c r="S449" s="373"/>
      <c r="T449" s="373"/>
      <c r="U449" s="373"/>
      <c r="V449" s="373"/>
      <c r="W449" s="373"/>
      <c r="X449" s="374"/>
      <c r="Y449" s="373"/>
      <c r="Z449" s="374"/>
      <c r="AA449" s="373"/>
      <c r="AB449" s="374"/>
      <c r="AC449" s="373"/>
      <c r="AD449" s="374"/>
      <c r="AE449" s="375"/>
    </row>
    <row r="450" spans="1:31" s="376" customFormat="1" x14ac:dyDescent="0.25">
      <c r="A450" s="2"/>
      <c r="B450" s="2"/>
      <c r="C450" s="2"/>
      <c r="D450" s="2"/>
      <c r="E450" s="2"/>
      <c r="F450" s="2"/>
      <c r="G450" s="2"/>
      <c r="H450" s="2"/>
      <c r="I450" s="2"/>
      <c r="J450" s="641"/>
      <c r="K450" s="641"/>
      <c r="L450" s="641"/>
      <c r="M450" s="641"/>
      <c r="N450" s="641"/>
      <c r="O450" s="641"/>
      <c r="P450" s="641"/>
      <c r="Q450" s="2"/>
      <c r="R450" s="373"/>
      <c r="S450" s="373"/>
      <c r="T450" s="373"/>
      <c r="U450" s="373"/>
      <c r="V450" s="373"/>
      <c r="W450" s="373"/>
      <c r="X450" s="374"/>
      <c r="Y450" s="373"/>
      <c r="Z450" s="374"/>
      <c r="AA450" s="373"/>
      <c r="AB450" s="374"/>
      <c r="AC450" s="373"/>
      <c r="AD450" s="374"/>
      <c r="AE450" s="375"/>
    </row>
    <row r="451" spans="1:31" s="376" customFormat="1" x14ac:dyDescent="0.25">
      <c r="A451" s="2"/>
      <c r="B451" s="2"/>
      <c r="C451" s="2"/>
      <c r="D451" s="2"/>
      <c r="E451" s="2"/>
      <c r="F451" s="2"/>
      <c r="G451" s="2"/>
      <c r="H451" s="2"/>
      <c r="I451" s="2"/>
      <c r="J451" s="641"/>
      <c r="K451" s="641"/>
      <c r="L451" s="641"/>
      <c r="M451" s="641"/>
      <c r="N451" s="641"/>
      <c r="O451" s="641"/>
      <c r="P451" s="641"/>
      <c r="Q451" s="2"/>
      <c r="R451" s="373"/>
      <c r="S451" s="373"/>
      <c r="T451" s="373"/>
      <c r="U451" s="373"/>
      <c r="V451" s="373"/>
      <c r="W451" s="373"/>
      <c r="X451" s="374"/>
      <c r="Y451" s="373"/>
      <c r="Z451" s="374"/>
      <c r="AA451" s="373"/>
      <c r="AB451" s="374"/>
      <c r="AC451" s="373"/>
      <c r="AD451" s="374"/>
      <c r="AE451" s="375"/>
    </row>
    <row r="452" spans="1:31" s="376" customFormat="1" x14ac:dyDescent="0.25">
      <c r="A452" s="2"/>
      <c r="B452" s="2"/>
      <c r="C452" s="2"/>
      <c r="D452" s="2"/>
      <c r="E452" s="2"/>
      <c r="F452" s="2"/>
      <c r="G452" s="2"/>
      <c r="H452" s="2"/>
      <c r="I452" s="2"/>
      <c r="J452" s="641"/>
      <c r="K452" s="641"/>
      <c r="L452" s="641"/>
      <c r="M452" s="641"/>
      <c r="N452" s="641"/>
      <c r="O452" s="641"/>
      <c r="P452" s="641"/>
      <c r="Q452" s="2"/>
      <c r="R452" s="373"/>
      <c r="S452" s="373"/>
      <c r="T452" s="373"/>
      <c r="U452" s="373"/>
      <c r="V452" s="373"/>
      <c r="W452" s="373"/>
      <c r="X452" s="374"/>
      <c r="Y452" s="373"/>
      <c r="Z452" s="374"/>
      <c r="AA452" s="373"/>
      <c r="AB452" s="374"/>
      <c r="AC452" s="373"/>
      <c r="AD452" s="374"/>
      <c r="AE452" s="375"/>
    </row>
    <row r="453" spans="1:31" s="376" customFormat="1" x14ac:dyDescent="0.25">
      <c r="A453" s="2"/>
      <c r="B453" s="2"/>
      <c r="C453" s="2"/>
      <c r="D453" s="2"/>
      <c r="E453" s="2"/>
      <c r="F453" s="2"/>
      <c r="G453" s="2"/>
      <c r="H453" s="2"/>
      <c r="I453" s="2"/>
      <c r="J453" s="641"/>
      <c r="K453" s="641"/>
      <c r="L453" s="641"/>
      <c r="M453" s="641"/>
      <c r="N453" s="641"/>
      <c r="O453" s="641"/>
      <c r="P453" s="641"/>
      <c r="Q453" s="2"/>
      <c r="R453" s="373"/>
      <c r="S453" s="373"/>
      <c r="T453" s="373"/>
      <c r="U453" s="373"/>
      <c r="V453" s="373"/>
      <c r="W453" s="373"/>
      <c r="X453" s="374"/>
      <c r="Y453" s="373"/>
      <c r="Z453" s="374"/>
      <c r="AA453" s="373"/>
      <c r="AB453" s="374"/>
      <c r="AC453" s="373"/>
      <c r="AD453" s="374"/>
      <c r="AE453" s="375"/>
    </row>
    <row r="454" spans="1:31" s="376" customFormat="1" x14ac:dyDescent="0.25">
      <c r="A454" s="2"/>
      <c r="B454" s="2"/>
      <c r="C454" s="2"/>
      <c r="D454" s="2"/>
      <c r="E454" s="2"/>
      <c r="F454" s="2"/>
      <c r="G454" s="2"/>
      <c r="H454" s="2"/>
      <c r="I454" s="2"/>
      <c r="J454" s="641"/>
      <c r="K454" s="641"/>
      <c r="L454" s="641"/>
      <c r="M454" s="641"/>
      <c r="N454" s="641"/>
      <c r="O454" s="641"/>
      <c r="P454" s="641"/>
      <c r="Q454" s="2"/>
      <c r="R454" s="373"/>
      <c r="S454" s="373"/>
      <c r="T454" s="373"/>
      <c r="U454" s="373"/>
      <c r="V454" s="373"/>
      <c r="W454" s="373"/>
      <c r="X454" s="374"/>
      <c r="Y454" s="373"/>
      <c r="Z454" s="374"/>
      <c r="AA454" s="373"/>
      <c r="AB454" s="374"/>
      <c r="AC454" s="373"/>
      <c r="AD454" s="374"/>
      <c r="AE454" s="375"/>
    </row>
    <row r="455" spans="1:31" s="376" customFormat="1" x14ac:dyDescent="0.25">
      <c r="A455" s="2"/>
      <c r="B455" s="2"/>
      <c r="C455" s="2"/>
      <c r="D455" s="2"/>
      <c r="E455" s="2"/>
      <c r="F455" s="2"/>
      <c r="G455" s="2"/>
      <c r="H455" s="2"/>
      <c r="I455" s="2"/>
      <c r="J455" s="641"/>
      <c r="K455" s="641"/>
      <c r="L455" s="641"/>
      <c r="M455" s="641"/>
      <c r="N455" s="641"/>
      <c r="O455" s="641"/>
      <c r="P455" s="641"/>
      <c r="Q455" s="2"/>
      <c r="R455" s="373"/>
      <c r="S455" s="373"/>
      <c r="T455" s="373"/>
      <c r="U455" s="373"/>
      <c r="V455" s="373"/>
      <c r="W455" s="373"/>
      <c r="X455" s="374"/>
      <c r="Y455" s="373"/>
      <c r="Z455" s="374"/>
      <c r="AA455" s="373"/>
      <c r="AB455" s="374"/>
      <c r="AC455" s="373"/>
      <c r="AD455" s="374"/>
      <c r="AE455" s="375"/>
    </row>
    <row r="456" spans="1:31" s="376" customFormat="1" x14ac:dyDescent="0.25">
      <c r="A456" s="2"/>
      <c r="B456" s="2"/>
      <c r="C456" s="2"/>
      <c r="D456" s="2"/>
      <c r="E456" s="2"/>
      <c r="F456" s="2"/>
      <c r="G456" s="2"/>
      <c r="H456" s="2"/>
      <c r="I456" s="2"/>
      <c r="J456" s="641"/>
      <c r="K456" s="641"/>
      <c r="L456" s="641"/>
      <c r="M456" s="641"/>
      <c r="N456" s="641"/>
      <c r="O456" s="641"/>
      <c r="P456" s="641"/>
      <c r="Q456" s="2"/>
      <c r="R456" s="373"/>
      <c r="S456" s="373"/>
      <c r="T456" s="373"/>
      <c r="U456" s="373"/>
      <c r="V456" s="373"/>
      <c r="W456" s="373"/>
      <c r="X456" s="374"/>
      <c r="Y456" s="373"/>
      <c r="Z456" s="374"/>
      <c r="AA456" s="373"/>
      <c r="AB456" s="374"/>
      <c r="AC456" s="373"/>
      <c r="AD456" s="374"/>
      <c r="AE456" s="375"/>
    </row>
    <row r="457" spans="1:31" s="376" customFormat="1" x14ac:dyDescent="0.25">
      <c r="A457" s="2"/>
      <c r="B457" s="2"/>
      <c r="C457" s="2"/>
      <c r="D457" s="2"/>
      <c r="E457" s="2"/>
      <c r="F457" s="2"/>
      <c r="G457" s="2"/>
      <c r="H457" s="2"/>
      <c r="I457" s="2"/>
      <c r="J457" s="641"/>
      <c r="K457" s="641"/>
      <c r="L457" s="641"/>
      <c r="M457" s="641"/>
      <c r="N457" s="641"/>
      <c r="O457" s="641"/>
      <c r="P457" s="641"/>
      <c r="Q457" s="2"/>
      <c r="R457" s="373"/>
      <c r="S457" s="373"/>
      <c r="T457" s="373"/>
      <c r="U457" s="373"/>
      <c r="V457" s="373"/>
      <c r="W457" s="373"/>
      <c r="X457" s="374"/>
      <c r="Y457" s="373"/>
      <c r="Z457" s="374"/>
      <c r="AA457" s="373"/>
      <c r="AB457" s="374"/>
      <c r="AC457" s="373"/>
      <c r="AD457" s="374"/>
      <c r="AE457" s="375"/>
    </row>
    <row r="458" spans="1:31" s="376" customFormat="1" x14ac:dyDescent="0.25">
      <c r="A458" s="2"/>
      <c r="B458" s="2"/>
      <c r="C458" s="2"/>
      <c r="D458" s="2"/>
      <c r="E458" s="2"/>
      <c r="F458" s="2"/>
      <c r="G458" s="2"/>
      <c r="H458" s="2"/>
      <c r="I458" s="2"/>
      <c r="J458" s="641"/>
      <c r="K458" s="641"/>
      <c r="L458" s="641"/>
      <c r="M458" s="641"/>
      <c r="N458" s="641"/>
      <c r="O458" s="641"/>
      <c r="P458" s="641"/>
      <c r="Q458" s="2"/>
      <c r="R458" s="373"/>
      <c r="S458" s="373"/>
      <c r="T458" s="373"/>
      <c r="U458" s="373"/>
      <c r="V458" s="373"/>
      <c r="W458" s="373"/>
      <c r="X458" s="374"/>
      <c r="Y458" s="373"/>
      <c r="Z458" s="374"/>
      <c r="AA458" s="373"/>
      <c r="AB458" s="374"/>
      <c r="AC458" s="373"/>
      <c r="AD458" s="374"/>
      <c r="AE458" s="375"/>
    </row>
    <row r="459" spans="1:31" s="376" customFormat="1" x14ac:dyDescent="0.25">
      <c r="A459" s="2"/>
      <c r="B459" s="2"/>
      <c r="C459" s="2"/>
      <c r="D459" s="2"/>
      <c r="E459" s="2"/>
      <c r="F459" s="2"/>
      <c r="G459" s="2"/>
      <c r="H459" s="2"/>
      <c r="I459" s="2"/>
      <c r="J459" s="641"/>
      <c r="K459" s="641"/>
      <c r="L459" s="641"/>
      <c r="M459" s="641"/>
      <c r="N459" s="641"/>
      <c r="O459" s="641"/>
      <c r="P459" s="641"/>
      <c r="Q459" s="2"/>
      <c r="R459" s="373"/>
      <c r="S459" s="373"/>
      <c r="T459" s="373"/>
      <c r="U459" s="373"/>
      <c r="V459" s="373"/>
      <c r="W459" s="373"/>
      <c r="X459" s="374"/>
      <c r="Y459" s="373"/>
      <c r="Z459" s="374"/>
      <c r="AA459" s="373"/>
      <c r="AB459" s="374"/>
      <c r="AC459" s="373"/>
      <c r="AD459" s="374"/>
      <c r="AE459" s="375"/>
    </row>
    <row r="460" spans="1:31" s="376" customFormat="1" x14ac:dyDescent="0.25">
      <c r="A460" s="2"/>
      <c r="B460" s="2"/>
      <c r="C460" s="2"/>
      <c r="D460" s="2"/>
      <c r="E460" s="2"/>
      <c r="F460" s="2"/>
      <c r="G460" s="2"/>
      <c r="H460" s="2"/>
      <c r="I460" s="2"/>
      <c r="J460" s="641"/>
      <c r="K460" s="641"/>
      <c r="L460" s="641"/>
      <c r="M460" s="641"/>
      <c r="N460" s="641"/>
      <c r="O460" s="641"/>
      <c r="P460" s="641"/>
      <c r="Q460" s="2"/>
      <c r="R460" s="373"/>
      <c r="S460" s="373"/>
      <c r="T460" s="373"/>
      <c r="U460" s="373"/>
      <c r="V460" s="373"/>
      <c r="W460" s="373"/>
      <c r="X460" s="374"/>
      <c r="Y460" s="373"/>
      <c r="Z460" s="374"/>
      <c r="AA460" s="373"/>
      <c r="AB460" s="374"/>
      <c r="AC460" s="373"/>
      <c r="AD460" s="374"/>
      <c r="AE460" s="375"/>
    </row>
    <row r="461" spans="1:31" s="376" customFormat="1" x14ac:dyDescent="0.25">
      <c r="A461" s="2"/>
      <c r="B461" s="2"/>
      <c r="C461" s="2"/>
      <c r="D461" s="2"/>
      <c r="E461" s="2"/>
      <c r="F461" s="2"/>
      <c r="G461" s="2"/>
      <c r="H461" s="2"/>
      <c r="I461" s="2"/>
      <c r="J461" s="641"/>
      <c r="K461" s="641"/>
      <c r="L461" s="641"/>
      <c r="M461" s="641"/>
      <c r="N461" s="641"/>
      <c r="O461" s="641"/>
      <c r="P461" s="641"/>
      <c r="Q461" s="2"/>
      <c r="R461" s="373"/>
      <c r="S461" s="373"/>
      <c r="T461" s="373"/>
      <c r="U461" s="373"/>
      <c r="V461" s="373"/>
      <c r="W461" s="373"/>
      <c r="X461" s="374"/>
      <c r="Y461" s="373"/>
      <c r="Z461" s="374"/>
      <c r="AA461" s="373"/>
      <c r="AB461" s="374"/>
      <c r="AC461" s="373"/>
      <c r="AD461" s="374"/>
      <c r="AE461" s="375"/>
    </row>
    <row r="462" spans="1:31" s="376" customFormat="1" x14ac:dyDescent="0.25">
      <c r="A462" s="2"/>
      <c r="B462" s="2"/>
      <c r="C462" s="2"/>
      <c r="D462" s="2"/>
      <c r="E462" s="2"/>
      <c r="F462" s="2"/>
      <c r="G462" s="2"/>
      <c r="H462" s="2"/>
      <c r="I462" s="2"/>
      <c r="J462" s="641"/>
      <c r="K462" s="641"/>
      <c r="L462" s="641"/>
      <c r="M462" s="641"/>
      <c r="N462" s="641"/>
      <c r="O462" s="641"/>
      <c r="P462" s="641"/>
      <c r="Q462" s="2"/>
      <c r="R462" s="373"/>
      <c r="S462" s="373"/>
      <c r="T462" s="373"/>
      <c r="U462" s="373"/>
      <c r="V462" s="373"/>
      <c r="W462" s="373"/>
      <c r="X462" s="374"/>
      <c r="Y462" s="373"/>
      <c r="Z462" s="374"/>
      <c r="AA462" s="373"/>
      <c r="AB462" s="374"/>
      <c r="AC462" s="373"/>
      <c r="AD462" s="374"/>
      <c r="AE462" s="375"/>
    </row>
    <row r="463" spans="1:31" s="376" customFormat="1" x14ac:dyDescent="0.25">
      <c r="A463" s="2"/>
      <c r="B463" s="2"/>
      <c r="C463" s="2"/>
      <c r="D463" s="2"/>
      <c r="E463" s="2"/>
      <c r="F463" s="2"/>
      <c r="G463" s="2"/>
      <c r="H463" s="2"/>
      <c r="I463" s="2"/>
      <c r="J463" s="641"/>
      <c r="K463" s="641"/>
      <c r="L463" s="641"/>
      <c r="M463" s="641"/>
      <c r="N463" s="641"/>
      <c r="O463" s="641"/>
      <c r="P463" s="641"/>
      <c r="Q463" s="2"/>
      <c r="R463" s="373"/>
      <c r="S463" s="373"/>
      <c r="T463" s="373"/>
      <c r="U463" s="373"/>
      <c r="V463" s="373"/>
      <c r="W463" s="373"/>
      <c r="X463" s="374"/>
      <c r="Y463" s="373"/>
      <c r="Z463" s="374"/>
      <c r="AA463" s="373"/>
      <c r="AB463" s="374"/>
      <c r="AC463" s="373"/>
      <c r="AD463" s="374"/>
      <c r="AE463" s="375"/>
    </row>
    <row r="464" spans="1:31" s="376" customFormat="1" x14ac:dyDescent="0.25">
      <c r="A464" s="2"/>
      <c r="B464" s="2"/>
      <c r="C464" s="2"/>
      <c r="D464" s="2"/>
      <c r="E464" s="2"/>
      <c r="F464" s="2"/>
      <c r="G464" s="2"/>
      <c r="H464" s="2"/>
      <c r="I464" s="2"/>
      <c r="J464" s="641"/>
      <c r="K464" s="641"/>
      <c r="L464" s="641"/>
      <c r="M464" s="641"/>
      <c r="N464" s="641"/>
      <c r="O464" s="641"/>
      <c r="P464" s="641"/>
      <c r="Q464" s="2"/>
      <c r="R464" s="373"/>
      <c r="S464" s="373"/>
      <c r="T464" s="373"/>
      <c r="U464" s="373"/>
      <c r="V464" s="373"/>
      <c r="W464" s="373"/>
      <c r="X464" s="374"/>
      <c r="Y464" s="373"/>
      <c r="Z464" s="374"/>
      <c r="AA464" s="373"/>
      <c r="AB464" s="374"/>
      <c r="AC464" s="373"/>
      <c r="AD464" s="374"/>
      <c r="AE464" s="375"/>
    </row>
    <row r="465" spans="1:31" s="376" customFormat="1" x14ac:dyDescent="0.25">
      <c r="A465" s="2"/>
      <c r="B465" s="2"/>
      <c r="C465" s="2"/>
      <c r="D465" s="2"/>
      <c r="E465" s="2"/>
      <c r="F465" s="2"/>
      <c r="G465" s="2"/>
      <c r="H465" s="2"/>
      <c r="I465" s="2"/>
      <c r="J465" s="641"/>
      <c r="K465" s="641"/>
      <c r="L465" s="641"/>
      <c r="M465" s="641"/>
      <c r="N465" s="641"/>
      <c r="O465" s="641"/>
      <c r="P465" s="641"/>
      <c r="Q465" s="2"/>
      <c r="R465" s="373"/>
      <c r="S465" s="373"/>
      <c r="T465" s="373"/>
      <c r="U465" s="373"/>
      <c r="V465" s="373"/>
      <c r="W465" s="373"/>
      <c r="X465" s="374"/>
      <c r="Y465" s="373"/>
      <c r="Z465" s="374"/>
      <c r="AA465" s="373"/>
      <c r="AB465" s="374"/>
      <c r="AC465" s="373"/>
      <c r="AD465" s="374"/>
      <c r="AE465" s="375"/>
    </row>
    <row r="466" spans="1:31" s="376" customFormat="1" x14ac:dyDescent="0.25">
      <c r="A466" s="2"/>
      <c r="B466" s="2"/>
      <c r="C466" s="2"/>
      <c r="D466" s="2"/>
      <c r="E466" s="2"/>
      <c r="F466" s="2"/>
      <c r="G466" s="2"/>
      <c r="H466" s="2"/>
      <c r="I466" s="2"/>
      <c r="J466" s="641"/>
      <c r="K466" s="641"/>
      <c r="L466" s="641"/>
      <c r="M466" s="641"/>
      <c r="N466" s="641"/>
      <c r="O466" s="641"/>
      <c r="P466" s="641"/>
      <c r="Q466" s="2"/>
      <c r="R466" s="373"/>
      <c r="S466" s="373"/>
      <c r="T466" s="373"/>
      <c r="U466" s="373"/>
      <c r="V466" s="373"/>
      <c r="W466" s="373"/>
      <c r="X466" s="374"/>
      <c r="Y466" s="373"/>
      <c r="Z466" s="374"/>
      <c r="AA466" s="373"/>
      <c r="AB466" s="374"/>
      <c r="AC466" s="373"/>
      <c r="AD466" s="374"/>
      <c r="AE466" s="375"/>
    </row>
    <row r="467" spans="1:31" s="376" customFormat="1" x14ac:dyDescent="0.25">
      <c r="A467" s="2"/>
      <c r="B467" s="2"/>
      <c r="C467" s="2"/>
      <c r="D467" s="2"/>
      <c r="E467" s="2"/>
      <c r="F467" s="2"/>
      <c r="G467" s="2"/>
      <c r="H467" s="2"/>
      <c r="I467" s="2"/>
      <c r="J467" s="641"/>
      <c r="K467" s="641"/>
      <c r="L467" s="641"/>
      <c r="M467" s="641"/>
      <c r="N467" s="641"/>
      <c r="O467" s="641"/>
      <c r="P467" s="641"/>
      <c r="Q467" s="2"/>
      <c r="R467" s="373"/>
      <c r="S467" s="373"/>
      <c r="T467" s="373"/>
      <c r="U467" s="373"/>
      <c r="V467" s="373"/>
      <c r="W467" s="373"/>
      <c r="X467" s="374"/>
      <c r="Y467" s="373"/>
      <c r="Z467" s="374"/>
      <c r="AA467" s="373"/>
      <c r="AB467" s="374"/>
      <c r="AC467" s="373"/>
      <c r="AD467" s="374"/>
      <c r="AE467" s="375"/>
    </row>
    <row r="468" spans="1:31" s="376" customFormat="1" x14ac:dyDescent="0.25">
      <c r="A468" s="2"/>
      <c r="B468" s="2"/>
      <c r="C468" s="2"/>
      <c r="D468" s="2"/>
      <c r="E468" s="2"/>
      <c r="F468" s="2"/>
      <c r="G468" s="2"/>
      <c r="H468" s="2"/>
      <c r="I468" s="2"/>
      <c r="J468" s="641"/>
      <c r="K468" s="641"/>
      <c r="L468" s="641"/>
      <c r="M468" s="641"/>
      <c r="N468" s="641"/>
      <c r="O468" s="641"/>
      <c r="P468" s="641"/>
      <c r="Q468" s="2"/>
      <c r="R468" s="373"/>
      <c r="S468" s="373"/>
      <c r="T468" s="373"/>
      <c r="U468" s="373"/>
      <c r="V468" s="373"/>
      <c r="W468" s="373"/>
      <c r="X468" s="374"/>
      <c r="Y468" s="373"/>
      <c r="Z468" s="374"/>
      <c r="AA468" s="373"/>
      <c r="AB468" s="374"/>
      <c r="AC468" s="373"/>
      <c r="AD468" s="374"/>
      <c r="AE468" s="375"/>
    </row>
    <row r="469" spans="1:31" s="376" customFormat="1" x14ac:dyDescent="0.25">
      <c r="A469" s="2"/>
      <c r="B469" s="2"/>
      <c r="C469" s="2"/>
      <c r="D469" s="2"/>
      <c r="E469" s="2"/>
      <c r="F469" s="2"/>
      <c r="G469" s="2"/>
      <c r="H469" s="2"/>
      <c r="I469" s="2"/>
      <c r="J469" s="641"/>
      <c r="K469" s="641"/>
      <c r="L469" s="641"/>
      <c r="M469" s="641"/>
      <c r="N469" s="641"/>
      <c r="O469" s="641"/>
      <c r="P469" s="641"/>
      <c r="Q469" s="2"/>
      <c r="R469" s="373"/>
      <c r="S469" s="373"/>
      <c r="T469" s="373"/>
      <c r="U469" s="373"/>
      <c r="V469" s="373"/>
      <c r="W469" s="373"/>
      <c r="X469" s="374"/>
      <c r="Y469" s="373"/>
      <c r="Z469" s="374"/>
      <c r="AA469" s="373"/>
      <c r="AB469" s="374"/>
      <c r="AC469" s="373"/>
      <c r="AD469" s="374"/>
      <c r="AE469" s="375"/>
    </row>
    <row r="470" spans="1:31" s="376" customFormat="1" x14ac:dyDescent="0.25">
      <c r="A470" s="2"/>
      <c r="B470" s="2"/>
      <c r="C470" s="2"/>
      <c r="D470" s="2"/>
      <c r="E470" s="2"/>
      <c r="F470" s="2"/>
      <c r="G470" s="2"/>
      <c r="H470" s="2"/>
      <c r="I470" s="2"/>
      <c r="J470" s="641"/>
      <c r="K470" s="641"/>
      <c r="L470" s="641"/>
      <c r="M470" s="641"/>
      <c r="N470" s="641"/>
      <c r="O470" s="641"/>
      <c r="P470" s="641"/>
      <c r="Q470" s="2"/>
      <c r="R470" s="373"/>
      <c r="S470" s="373"/>
      <c r="T470" s="373"/>
      <c r="U470" s="373"/>
      <c r="V470" s="373"/>
      <c r="W470" s="373"/>
      <c r="X470" s="374"/>
      <c r="Y470" s="373"/>
      <c r="Z470" s="374"/>
      <c r="AA470" s="373"/>
      <c r="AB470" s="374"/>
      <c r="AC470" s="373"/>
      <c r="AD470" s="374"/>
      <c r="AE470" s="375"/>
    </row>
    <row r="471" spans="1:31" s="376" customFormat="1" x14ac:dyDescent="0.25">
      <c r="A471" s="2"/>
      <c r="B471" s="2"/>
      <c r="C471" s="2"/>
      <c r="D471" s="2"/>
      <c r="E471" s="2"/>
      <c r="F471" s="2"/>
      <c r="G471" s="2"/>
      <c r="H471" s="2"/>
      <c r="I471" s="2"/>
      <c r="J471" s="641"/>
      <c r="K471" s="641"/>
      <c r="L471" s="641"/>
      <c r="M471" s="641"/>
      <c r="N471" s="641"/>
      <c r="O471" s="641"/>
      <c r="P471" s="641"/>
      <c r="Q471" s="2"/>
      <c r="R471" s="373"/>
      <c r="S471" s="373"/>
      <c r="T471" s="373"/>
      <c r="U471" s="373"/>
      <c r="V471" s="373"/>
      <c r="W471" s="373"/>
      <c r="X471" s="374"/>
      <c r="Y471" s="373"/>
      <c r="Z471" s="374"/>
      <c r="AA471" s="373"/>
      <c r="AB471" s="374"/>
      <c r="AC471" s="373"/>
      <c r="AD471" s="374"/>
      <c r="AE471" s="375"/>
    </row>
    <row r="472" spans="1:31" s="376" customFormat="1" x14ac:dyDescent="0.25">
      <c r="A472" s="2"/>
      <c r="B472" s="2"/>
      <c r="C472" s="2"/>
      <c r="D472" s="2"/>
      <c r="E472" s="2"/>
      <c r="F472" s="2"/>
      <c r="G472" s="2"/>
      <c r="H472" s="2"/>
      <c r="I472" s="2"/>
      <c r="J472" s="641"/>
      <c r="K472" s="641"/>
      <c r="L472" s="641"/>
      <c r="M472" s="641"/>
      <c r="N472" s="641"/>
      <c r="O472" s="641"/>
      <c r="P472" s="641"/>
      <c r="Q472" s="2"/>
      <c r="R472" s="373"/>
      <c r="S472" s="373"/>
      <c r="T472" s="373"/>
      <c r="U472" s="373"/>
      <c r="V472" s="373"/>
      <c r="W472" s="373"/>
      <c r="X472" s="374"/>
      <c r="Y472" s="373"/>
      <c r="Z472" s="374"/>
      <c r="AA472" s="373"/>
      <c r="AB472" s="374"/>
      <c r="AC472" s="373"/>
      <c r="AD472" s="374"/>
      <c r="AE472" s="375"/>
    </row>
    <row r="473" spans="1:31" s="376" customFormat="1" x14ac:dyDescent="0.25">
      <c r="A473" s="2"/>
      <c r="B473" s="2"/>
      <c r="C473" s="2"/>
      <c r="D473" s="2"/>
      <c r="E473" s="2"/>
      <c r="F473" s="2"/>
      <c r="G473" s="2"/>
      <c r="H473" s="2"/>
      <c r="I473" s="2"/>
      <c r="J473" s="641"/>
      <c r="K473" s="641"/>
      <c r="L473" s="641"/>
      <c r="M473" s="641"/>
      <c r="N473" s="641"/>
      <c r="O473" s="641"/>
      <c r="P473" s="641"/>
      <c r="Q473" s="2"/>
      <c r="R473" s="373"/>
      <c r="S473" s="373"/>
      <c r="T473" s="373"/>
      <c r="U473" s="373"/>
      <c r="V473" s="373"/>
      <c r="W473" s="373"/>
      <c r="X473" s="374"/>
      <c r="Y473" s="373"/>
      <c r="Z473" s="374"/>
      <c r="AA473" s="373"/>
      <c r="AB473" s="374"/>
      <c r="AC473" s="373"/>
      <c r="AD473" s="374"/>
      <c r="AE473" s="375"/>
    </row>
    <row r="474" spans="1:31" s="376" customFormat="1" x14ac:dyDescent="0.25">
      <c r="A474" s="2"/>
      <c r="B474" s="2"/>
      <c r="C474" s="2"/>
      <c r="D474" s="2"/>
      <c r="E474" s="2"/>
      <c r="F474" s="2"/>
      <c r="G474" s="2"/>
      <c r="H474" s="2"/>
      <c r="I474" s="2"/>
      <c r="J474" s="641"/>
      <c r="K474" s="641"/>
      <c r="L474" s="641"/>
      <c r="M474" s="641"/>
      <c r="N474" s="641"/>
      <c r="O474" s="641"/>
      <c r="P474" s="641"/>
      <c r="Q474" s="2"/>
      <c r="R474" s="373"/>
      <c r="S474" s="373"/>
      <c r="T474" s="373"/>
      <c r="U474" s="373"/>
      <c r="V474" s="373"/>
      <c r="W474" s="373"/>
      <c r="X474" s="374"/>
      <c r="Y474" s="373"/>
      <c r="Z474" s="374"/>
      <c r="AA474" s="373"/>
      <c r="AB474" s="374"/>
      <c r="AC474" s="373"/>
      <c r="AD474" s="374"/>
      <c r="AE474" s="375"/>
    </row>
    <row r="475" spans="1:31" s="376" customFormat="1" x14ac:dyDescent="0.25">
      <c r="A475" s="2"/>
      <c r="B475" s="2"/>
      <c r="C475" s="2"/>
      <c r="D475" s="2"/>
      <c r="E475" s="2"/>
      <c r="F475" s="2"/>
      <c r="G475" s="2"/>
      <c r="H475" s="2"/>
      <c r="I475" s="2"/>
      <c r="J475" s="641"/>
      <c r="K475" s="641"/>
      <c r="L475" s="641"/>
      <c r="M475" s="641"/>
      <c r="N475" s="641"/>
      <c r="O475" s="641"/>
      <c r="P475" s="641"/>
      <c r="Q475" s="2"/>
      <c r="R475" s="373"/>
      <c r="S475" s="373"/>
      <c r="T475" s="373"/>
      <c r="U475" s="373"/>
      <c r="V475" s="373"/>
      <c r="W475" s="373"/>
      <c r="X475" s="374"/>
      <c r="Y475" s="373"/>
      <c r="Z475" s="374"/>
      <c r="AA475" s="373"/>
      <c r="AB475" s="374"/>
      <c r="AC475" s="373"/>
      <c r="AD475" s="374"/>
      <c r="AE475" s="375"/>
    </row>
    <row r="476" spans="1:31" s="376" customFormat="1" x14ac:dyDescent="0.25">
      <c r="A476" s="2"/>
      <c r="B476" s="2"/>
      <c r="C476" s="2"/>
      <c r="D476" s="2"/>
      <c r="E476" s="2"/>
      <c r="F476" s="2"/>
      <c r="G476" s="2"/>
      <c r="H476" s="2"/>
      <c r="I476" s="2"/>
      <c r="J476" s="641"/>
      <c r="K476" s="641"/>
      <c r="L476" s="641"/>
      <c r="M476" s="641"/>
      <c r="N476" s="641"/>
      <c r="O476" s="641"/>
      <c r="P476" s="641"/>
      <c r="Q476" s="2"/>
      <c r="R476" s="373"/>
      <c r="S476" s="373"/>
      <c r="T476" s="373"/>
      <c r="U476" s="373"/>
      <c r="V476" s="373"/>
      <c r="W476" s="373"/>
      <c r="X476" s="374"/>
      <c r="Y476" s="373"/>
      <c r="Z476" s="374"/>
      <c r="AA476" s="373"/>
      <c r="AB476" s="374"/>
      <c r="AC476" s="373"/>
      <c r="AD476" s="374"/>
      <c r="AE476" s="375"/>
    </row>
    <row r="477" spans="1:31" s="376" customFormat="1" x14ac:dyDescent="0.25">
      <c r="A477" s="2"/>
      <c r="B477" s="2"/>
      <c r="C477" s="2"/>
      <c r="D477" s="2"/>
      <c r="E477" s="2"/>
      <c r="F477" s="2"/>
      <c r="G477" s="2"/>
      <c r="H477" s="2"/>
      <c r="I477" s="2"/>
      <c r="J477" s="641"/>
      <c r="K477" s="641"/>
      <c r="L477" s="641"/>
      <c r="M477" s="641"/>
      <c r="N477" s="641"/>
      <c r="O477" s="641"/>
      <c r="P477" s="641"/>
      <c r="Q477" s="2"/>
      <c r="R477" s="373"/>
      <c r="S477" s="373"/>
      <c r="T477" s="373"/>
      <c r="U477" s="373"/>
      <c r="V477" s="373"/>
      <c r="W477" s="373"/>
      <c r="X477" s="374"/>
      <c r="Y477" s="373"/>
      <c r="Z477" s="374"/>
      <c r="AA477" s="373"/>
      <c r="AB477" s="374"/>
      <c r="AC477" s="373"/>
      <c r="AD477" s="374"/>
      <c r="AE477" s="375"/>
    </row>
    <row r="478" spans="1:31" s="376" customFormat="1" x14ac:dyDescent="0.25">
      <c r="A478" s="2"/>
      <c r="B478" s="2"/>
      <c r="C478" s="2"/>
      <c r="D478" s="2"/>
      <c r="E478" s="2"/>
      <c r="F478" s="2"/>
      <c r="G478" s="2"/>
      <c r="H478" s="2"/>
      <c r="I478" s="2"/>
      <c r="J478" s="641"/>
      <c r="K478" s="641"/>
      <c r="L478" s="641"/>
      <c r="M478" s="641"/>
      <c r="N478" s="641"/>
      <c r="O478" s="641"/>
      <c r="P478" s="641"/>
      <c r="Q478" s="2"/>
      <c r="R478" s="373"/>
      <c r="S478" s="373"/>
      <c r="T478" s="373"/>
      <c r="U478" s="373"/>
      <c r="V478" s="373"/>
      <c r="W478" s="373"/>
      <c r="X478" s="374"/>
      <c r="Y478" s="373"/>
      <c r="Z478" s="374"/>
      <c r="AA478" s="373"/>
      <c r="AB478" s="374"/>
      <c r="AC478" s="373"/>
      <c r="AD478" s="374"/>
      <c r="AE478" s="375"/>
    </row>
    <row r="479" spans="1:31" s="376" customFormat="1" x14ac:dyDescent="0.25">
      <c r="A479" s="2"/>
      <c r="B479" s="2"/>
      <c r="C479" s="2"/>
      <c r="D479" s="2"/>
      <c r="E479" s="2"/>
      <c r="F479" s="2"/>
      <c r="G479" s="2"/>
      <c r="H479" s="2"/>
      <c r="I479" s="2"/>
      <c r="J479" s="641"/>
      <c r="K479" s="641"/>
      <c r="L479" s="641"/>
      <c r="M479" s="641"/>
      <c r="N479" s="641"/>
      <c r="O479" s="641"/>
      <c r="P479" s="641"/>
      <c r="Q479" s="2"/>
      <c r="R479" s="373"/>
      <c r="S479" s="373"/>
      <c r="T479" s="373"/>
      <c r="U479" s="373"/>
      <c r="V479" s="373"/>
      <c r="W479" s="373"/>
      <c r="X479" s="374"/>
      <c r="Y479" s="373"/>
      <c r="Z479" s="374"/>
      <c r="AA479" s="373"/>
      <c r="AB479" s="374"/>
      <c r="AC479" s="373"/>
      <c r="AD479" s="374"/>
      <c r="AE479" s="375"/>
    </row>
    <row r="480" spans="1:31" s="376" customFormat="1" x14ac:dyDescent="0.25">
      <c r="A480" s="2"/>
      <c r="B480" s="2"/>
      <c r="C480" s="2"/>
      <c r="D480" s="2"/>
      <c r="E480" s="2"/>
      <c r="F480" s="2"/>
      <c r="G480" s="2"/>
      <c r="H480" s="2"/>
      <c r="I480" s="2"/>
      <c r="J480" s="641"/>
      <c r="K480" s="641"/>
      <c r="L480" s="641"/>
      <c r="M480" s="641"/>
      <c r="N480" s="641"/>
      <c r="O480" s="641"/>
      <c r="P480" s="641"/>
      <c r="Q480" s="2"/>
      <c r="R480" s="373"/>
      <c r="S480" s="373"/>
      <c r="T480" s="373"/>
      <c r="U480" s="373"/>
      <c r="V480" s="373"/>
      <c r="W480" s="373"/>
      <c r="X480" s="374"/>
      <c r="Y480" s="373"/>
      <c r="Z480" s="374"/>
      <c r="AA480" s="373"/>
      <c r="AB480" s="374"/>
      <c r="AC480" s="373"/>
      <c r="AD480" s="374"/>
      <c r="AE480" s="375"/>
    </row>
    <row r="481" spans="1:31" s="376" customFormat="1" x14ac:dyDescent="0.25">
      <c r="A481" s="2"/>
      <c r="B481" s="2"/>
      <c r="C481" s="2"/>
      <c r="D481" s="2"/>
      <c r="E481" s="2"/>
      <c r="F481" s="2"/>
      <c r="G481" s="2"/>
      <c r="H481" s="2"/>
      <c r="I481" s="2"/>
      <c r="J481" s="641"/>
      <c r="K481" s="641"/>
      <c r="L481" s="641"/>
      <c r="M481" s="641"/>
      <c r="N481" s="641"/>
      <c r="O481" s="641"/>
      <c r="P481" s="641"/>
      <c r="Q481" s="2"/>
      <c r="R481" s="373"/>
      <c r="S481" s="373"/>
      <c r="T481" s="373"/>
      <c r="U481" s="373"/>
      <c r="V481" s="373"/>
      <c r="W481" s="373"/>
      <c r="X481" s="374"/>
      <c r="Y481" s="373"/>
      <c r="Z481" s="374"/>
      <c r="AA481" s="373"/>
      <c r="AB481" s="374"/>
      <c r="AC481" s="373"/>
      <c r="AD481" s="374"/>
      <c r="AE481" s="375"/>
    </row>
    <row r="482" spans="1:31" s="376" customFormat="1" x14ac:dyDescent="0.25">
      <c r="A482" s="2"/>
      <c r="B482" s="2"/>
      <c r="C482" s="2"/>
      <c r="D482" s="2"/>
      <c r="E482" s="2"/>
      <c r="F482" s="2"/>
      <c r="G482" s="2"/>
      <c r="H482" s="2"/>
      <c r="I482" s="2"/>
      <c r="J482" s="641"/>
      <c r="K482" s="641"/>
      <c r="L482" s="641"/>
      <c r="M482" s="641"/>
      <c r="N482" s="641"/>
      <c r="O482" s="641"/>
      <c r="P482" s="641"/>
      <c r="Q482" s="2"/>
      <c r="R482" s="373"/>
      <c r="S482" s="373"/>
      <c r="T482" s="373"/>
      <c r="U482" s="373"/>
      <c r="V482" s="373"/>
      <c r="W482" s="373"/>
      <c r="X482" s="374"/>
      <c r="Y482" s="373"/>
      <c r="Z482" s="374"/>
      <c r="AA482" s="373"/>
      <c r="AB482" s="374"/>
      <c r="AC482" s="373"/>
      <c r="AD482" s="374"/>
      <c r="AE482" s="375"/>
    </row>
    <row r="483" spans="1:31" s="376" customFormat="1" x14ac:dyDescent="0.25">
      <c r="A483" s="2"/>
      <c r="B483" s="2"/>
      <c r="C483" s="2"/>
      <c r="D483" s="2"/>
      <c r="E483" s="2"/>
      <c r="F483" s="2"/>
      <c r="G483" s="2"/>
      <c r="H483" s="2"/>
      <c r="I483" s="2"/>
      <c r="J483" s="641"/>
      <c r="K483" s="641"/>
      <c r="L483" s="641"/>
      <c r="M483" s="641"/>
      <c r="N483" s="641"/>
      <c r="O483" s="641"/>
      <c r="P483" s="641"/>
      <c r="Q483" s="2"/>
      <c r="R483" s="373"/>
      <c r="S483" s="373"/>
      <c r="T483" s="373"/>
      <c r="U483" s="373"/>
      <c r="V483" s="373"/>
      <c r="W483" s="373"/>
      <c r="X483" s="374"/>
      <c r="Y483" s="373"/>
      <c r="Z483" s="374"/>
      <c r="AA483" s="373"/>
      <c r="AB483" s="374"/>
      <c r="AC483" s="373"/>
      <c r="AD483" s="374"/>
      <c r="AE483" s="375"/>
    </row>
    <row r="484" spans="1:31" s="376" customFormat="1" x14ac:dyDescent="0.25">
      <c r="A484" s="2"/>
      <c r="B484" s="2"/>
      <c r="C484" s="2"/>
      <c r="D484" s="2"/>
      <c r="E484" s="2"/>
      <c r="F484" s="2"/>
      <c r="G484" s="2"/>
      <c r="H484" s="2"/>
      <c r="I484" s="2"/>
      <c r="J484" s="641"/>
      <c r="K484" s="641"/>
      <c r="L484" s="641"/>
      <c r="M484" s="641"/>
      <c r="N484" s="641"/>
      <c r="O484" s="641"/>
      <c r="P484" s="641"/>
      <c r="Q484" s="2"/>
      <c r="R484" s="373"/>
      <c r="S484" s="373"/>
      <c r="T484" s="373"/>
      <c r="U484" s="373"/>
      <c r="V484" s="373"/>
      <c r="W484" s="373"/>
      <c r="X484" s="374"/>
      <c r="Y484" s="373"/>
      <c r="Z484" s="374"/>
      <c r="AA484" s="373"/>
      <c r="AB484" s="374"/>
      <c r="AC484" s="373"/>
      <c r="AD484" s="374"/>
      <c r="AE484" s="375"/>
    </row>
    <row r="485" spans="1:31" s="376" customFormat="1" x14ac:dyDescent="0.25">
      <c r="A485" s="2"/>
      <c r="B485" s="2"/>
      <c r="C485" s="2"/>
      <c r="D485" s="2"/>
      <c r="E485" s="2"/>
      <c r="F485" s="2"/>
      <c r="G485" s="2"/>
      <c r="H485" s="2"/>
      <c r="I485" s="2"/>
      <c r="J485" s="641"/>
      <c r="K485" s="641"/>
      <c r="L485" s="641"/>
      <c r="M485" s="641"/>
      <c r="N485" s="641"/>
      <c r="O485" s="641"/>
      <c r="P485" s="641"/>
      <c r="Q485" s="2"/>
      <c r="R485" s="373"/>
      <c r="S485" s="373"/>
      <c r="T485" s="373"/>
      <c r="U485" s="373"/>
      <c r="V485" s="373"/>
      <c r="W485" s="373"/>
      <c r="X485" s="374"/>
      <c r="Y485" s="373"/>
      <c r="Z485" s="374"/>
      <c r="AA485" s="373"/>
      <c r="AB485" s="374"/>
      <c r="AC485" s="373"/>
      <c r="AD485" s="374"/>
      <c r="AE485" s="375"/>
    </row>
    <row r="486" spans="1:31" s="376" customFormat="1" x14ac:dyDescent="0.25">
      <c r="A486" s="2"/>
      <c r="B486" s="2"/>
      <c r="C486" s="2"/>
      <c r="D486" s="2"/>
      <c r="E486" s="2"/>
      <c r="F486" s="2"/>
      <c r="G486" s="2"/>
      <c r="H486" s="2"/>
      <c r="I486" s="2"/>
      <c r="J486" s="641"/>
      <c r="K486" s="641"/>
      <c r="L486" s="641"/>
      <c r="M486" s="641"/>
      <c r="N486" s="641"/>
      <c r="O486" s="641"/>
      <c r="P486" s="641"/>
      <c r="Q486" s="2"/>
      <c r="R486" s="373"/>
      <c r="S486" s="373"/>
      <c r="T486" s="373"/>
      <c r="U486" s="373"/>
      <c r="V486" s="373"/>
      <c r="W486" s="373"/>
      <c r="X486" s="374"/>
      <c r="Y486" s="373"/>
      <c r="Z486" s="374"/>
      <c r="AA486" s="373"/>
      <c r="AB486" s="374"/>
      <c r="AC486" s="373"/>
      <c r="AD486" s="374"/>
      <c r="AE486" s="375"/>
    </row>
    <row r="487" spans="1:31" s="376" customFormat="1" x14ac:dyDescent="0.25">
      <c r="A487" s="2"/>
      <c r="B487" s="2"/>
      <c r="C487" s="2"/>
      <c r="D487" s="2"/>
      <c r="E487" s="2"/>
      <c r="F487" s="2"/>
      <c r="G487" s="2"/>
      <c r="H487" s="2"/>
      <c r="I487" s="2"/>
      <c r="J487" s="641"/>
      <c r="K487" s="641"/>
      <c r="L487" s="641"/>
      <c r="M487" s="641"/>
      <c r="N487" s="641"/>
      <c r="O487" s="641"/>
      <c r="P487" s="641"/>
      <c r="Q487" s="2"/>
      <c r="R487" s="373"/>
      <c r="S487" s="373"/>
      <c r="T487" s="373"/>
      <c r="U487" s="373"/>
      <c r="V487" s="373"/>
      <c r="W487" s="373"/>
      <c r="X487" s="374"/>
      <c r="Y487" s="373"/>
      <c r="Z487" s="374"/>
      <c r="AA487" s="373"/>
      <c r="AB487" s="374"/>
      <c r="AC487" s="373"/>
      <c r="AD487" s="374"/>
      <c r="AE487" s="375"/>
    </row>
    <row r="488" spans="1:31" s="376" customFormat="1" x14ac:dyDescent="0.25">
      <c r="A488" s="2"/>
      <c r="B488" s="2"/>
      <c r="C488" s="2"/>
      <c r="D488" s="2"/>
      <c r="E488" s="2"/>
      <c r="F488" s="2"/>
      <c r="G488" s="2"/>
      <c r="H488" s="2"/>
      <c r="I488" s="2"/>
      <c r="J488" s="641"/>
      <c r="K488" s="641"/>
      <c r="L488" s="641"/>
      <c r="M488" s="641"/>
      <c r="N488" s="641"/>
      <c r="O488" s="641"/>
      <c r="P488" s="641"/>
      <c r="Q488" s="2"/>
      <c r="R488" s="373"/>
      <c r="S488" s="373"/>
      <c r="T488" s="373"/>
      <c r="U488" s="373"/>
      <c r="V488" s="373"/>
      <c r="W488" s="373"/>
      <c r="X488" s="374"/>
      <c r="Y488" s="373"/>
      <c r="Z488" s="374"/>
      <c r="AA488" s="373"/>
      <c r="AB488" s="374"/>
      <c r="AC488" s="373"/>
      <c r="AD488" s="374"/>
      <c r="AE488" s="375"/>
    </row>
    <row r="489" spans="1:31" s="376" customFormat="1" x14ac:dyDescent="0.25">
      <c r="A489" s="2"/>
      <c r="B489" s="2"/>
      <c r="C489" s="2"/>
      <c r="D489" s="2"/>
      <c r="E489" s="2"/>
      <c r="F489" s="2"/>
      <c r="G489" s="2"/>
      <c r="H489" s="2"/>
      <c r="I489" s="2"/>
      <c r="J489" s="641"/>
      <c r="K489" s="641"/>
      <c r="L489" s="641"/>
      <c r="M489" s="641"/>
      <c r="N489" s="641"/>
      <c r="O489" s="641"/>
      <c r="P489" s="641"/>
      <c r="Q489" s="2"/>
      <c r="R489" s="373"/>
      <c r="S489" s="373"/>
      <c r="T489" s="373"/>
      <c r="U489" s="373"/>
      <c r="V489" s="373"/>
      <c r="W489" s="373"/>
      <c r="X489" s="374"/>
      <c r="Y489" s="373"/>
      <c r="Z489" s="374"/>
      <c r="AA489" s="373"/>
      <c r="AB489" s="374"/>
      <c r="AC489" s="373"/>
      <c r="AD489" s="374"/>
      <c r="AE489" s="375"/>
    </row>
    <row r="490" spans="1:31" s="376" customFormat="1" x14ac:dyDescent="0.25">
      <c r="A490" s="2"/>
      <c r="B490" s="2"/>
      <c r="C490" s="2"/>
      <c r="D490" s="2"/>
      <c r="E490" s="2"/>
      <c r="F490" s="2"/>
      <c r="G490" s="2"/>
      <c r="H490" s="2"/>
      <c r="I490" s="2"/>
      <c r="J490" s="641"/>
      <c r="K490" s="641"/>
      <c r="L490" s="641"/>
      <c r="M490" s="641"/>
      <c r="N490" s="641"/>
      <c r="O490" s="641"/>
      <c r="P490" s="641"/>
      <c r="Q490" s="2"/>
      <c r="R490" s="373"/>
      <c r="S490" s="373"/>
      <c r="T490" s="373"/>
      <c r="U490" s="373"/>
      <c r="V490" s="373"/>
      <c r="W490" s="373"/>
      <c r="X490" s="374"/>
      <c r="Y490" s="373"/>
      <c r="Z490" s="374"/>
      <c r="AA490" s="373"/>
      <c r="AB490" s="374"/>
      <c r="AC490" s="373"/>
      <c r="AD490" s="374"/>
      <c r="AE490" s="375"/>
    </row>
    <row r="491" spans="1:31" s="376" customFormat="1" x14ac:dyDescent="0.25">
      <c r="A491" s="2"/>
      <c r="B491" s="2"/>
      <c r="C491" s="2"/>
      <c r="D491" s="2"/>
      <c r="E491" s="2"/>
      <c r="F491" s="2"/>
      <c r="G491" s="2"/>
      <c r="H491" s="2"/>
      <c r="I491" s="2"/>
      <c r="J491" s="641"/>
      <c r="K491" s="641"/>
      <c r="L491" s="641"/>
      <c r="M491" s="641"/>
      <c r="N491" s="641"/>
      <c r="O491" s="641"/>
      <c r="P491" s="641"/>
      <c r="Q491" s="2"/>
      <c r="R491" s="373"/>
      <c r="S491" s="373"/>
      <c r="T491" s="373"/>
      <c r="U491" s="373"/>
      <c r="V491" s="373"/>
      <c r="W491" s="373"/>
      <c r="X491" s="374"/>
      <c r="Y491" s="373"/>
      <c r="Z491" s="374"/>
      <c r="AA491" s="373"/>
      <c r="AB491" s="374"/>
      <c r="AC491" s="373"/>
      <c r="AD491" s="374"/>
      <c r="AE491" s="375"/>
    </row>
    <row r="492" spans="1:31" s="376" customFormat="1" x14ac:dyDescent="0.25">
      <c r="A492" s="2"/>
      <c r="B492" s="2"/>
      <c r="C492" s="2"/>
      <c r="D492" s="2"/>
      <c r="E492" s="2"/>
      <c r="F492" s="2"/>
      <c r="G492" s="2"/>
      <c r="H492" s="2"/>
      <c r="I492" s="2"/>
      <c r="J492" s="641"/>
      <c r="K492" s="641"/>
      <c r="L492" s="641"/>
      <c r="M492" s="641"/>
      <c r="N492" s="641"/>
      <c r="O492" s="641"/>
      <c r="P492" s="641"/>
      <c r="Q492" s="2"/>
      <c r="R492" s="373"/>
      <c r="S492" s="373"/>
      <c r="T492" s="373"/>
      <c r="U492" s="373"/>
      <c r="V492" s="373"/>
      <c r="W492" s="373"/>
      <c r="X492" s="374"/>
      <c r="Y492" s="373"/>
      <c r="Z492" s="374"/>
      <c r="AA492" s="373"/>
      <c r="AB492" s="374"/>
      <c r="AC492" s="373"/>
      <c r="AD492" s="374"/>
      <c r="AE492" s="375"/>
    </row>
    <row r="493" spans="1:31" s="376" customFormat="1" x14ac:dyDescent="0.25">
      <c r="A493" s="2"/>
      <c r="B493" s="2"/>
      <c r="C493" s="2"/>
      <c r="D493" s="2"/>
      <c r="E493" s="2"/>
      <c r="F493" s="2"/>
      <c r="G493" s="2"/>
      <c r="H493" s="2"/>
      <c r="I493" s="2"/>
      <c r="J493" s="641"/>
      <c r="K493" s="641"/>
      <c r="L493" s="641"/>
      <c r="M493" s="641"/>
      <c r="N493" s="641"/>
      <c r="O493" s="641"/>
      <c r="P493" s="641"/>
      <c r="Q493" s="2"/>
      <c r="R493" s="373"/>
      <c r="S493" s="373"/>
      <c r="T493" s="373"/>
      <c r="U493" s="373"/>
      <c r="V493" s="373"/>
      <c r="W493" s="373"/>
      <c r="X493" s="374"/>
      <c r="Y493" s="373"/>
      <c r="Z493" s="374"/>
      <c r="AA493" s="373"/>
      <c r="AB493" s="374"/>
      <c r="AC493" s="373"/>
      <c r="AD493" s="374"/>
      <c r="AE493" s="375"/>
    </row>
    <row r="494" spans="1:31" s="376" customFormat="1" x14ac:dyDescent="0.25">
      <c r="A494" s="2"/>
      <c r="B494" s="2"/>
      <c r="C494" s="2"/>
      <c r="D494" s="2"/>
      <c r="E494" s="2"/>
      <c r="F494" s="2"/>
      <c r="G494" s="2"/>
      <c r="H494" s="2"/>
      <c r="I494" s="2"/>
      <c r="J494" s="641"/>
      <c r="K494" s="641"/>
      <c r="L494" s="641"/>
      <c r="M494" s="641"/>
      <c r="N494" s="641"/>
      <c r="O494" s="641"/>
      <c r="P494" s="641"/>
      <c r="Q494" s="2"/>
      <c r="R494" s="373"/>
      <c r="S494" s="373"/>
      <c r="T494" s="373"/>
      <c r="U494" s="373"/>
      <c r="V494" s="373"/>
      <c r="W494" s="373"/>
      <c r="X494" s="374"/>
      <c r="Y494" s="373"/>
      <c r="Z494" s="374"/>
      <c r="AA494" s="373"/>
      <c r="AB494" s="374"/>
      <c r="AC494" s="373"/>
      <c r="AD494" s="374"/>
      <c r="AE494" s="375"/>
    </row>
    <row r="495" spans="1:31" s="376" customFormat="1" x14ac:dyDescent="0.25">
      <c r="A495" s="2"/>
      <c r="B495" s="2"/>
      <c r="C495" s="2"/>
      <c r="D495" s="2"/>
      <c r="E495" s="2"/>
      <c r="F495" s="2"/>
      <c r="G495" s="2"/>
      <c r="H495" s="2"/>
      <c r="I495" s="2"/>
      <c r="J495" s="641"/>
      <c r="K495" s="641"/>
      <c r="L495" s="641"/>
      <c r="M495" s="641"/>
      <c r="N495" s="641"/>
      <c r="O495" s="641"/>
      <c r="P495" s="641"/>
      <c r="Q495" s="2"/>
      <c r="R495" s="373"/>
      <c r="S495" s="373"/>
      <c r="T495" s="373"/>
      <c r="U495" s="373"/>
      <c r="V495" s="373"/>
      <c r="W495" s="373"/>
      <c r="X495" s="374"/>
      <c r="Y495" s="373"/>
      <c r="Z495" s="374"/>
      <c r="AA495" s="373"/>
      <c r="AB495" s="374"/>
      <c r="AC495" s="373"/>
      <c r="AD495" s="374"/>
      <c r="AE495" s="375"/>
    </row>
    <row r="496" spans="1:31" s="376" customFormat="1" x14ac:dyDescent="0.25">
      <c r="A496" s="2"/>
      <c r="B496" s="2"/>
      <c r="C496" s="2"/>
      <c r="D496" s="2"/>
      <c r="E496" s="2"/>
      <c r="F496" s="2"/>
      <c r="G496" s="2"/>
      <c r="H496" s="2"/>
      <c r="I496" s="2"/>
      <c r="J496" s="641"/>
      <c r="K496" s="641"/>
      <c r="L496" s="641"/>
      <c r="M496" s="641"/>
      <c r="N496" s="641"/>
      <c r="O496" s="641"/>
      <c r="P496" s="641"/>
      <c r="Q496" s="2"/>
      <c r="R496" s="373"/>
      <c r="S496" s="373"/>
      <c r="T496" s="373"/>
      <c r="U496" s="373"/>
      <c r="V496" s="373"/>
      <c r="W496" s="373"/>
      <c r="X496" s="374"/>
      <c r="Y496" s="373"/>
      <c r="Z496" s="374"/>
      <c r="AA496" s="373"/>
      <c r="AB496" s="374"/>
      <c r="AC496" s="373"/>
      <c r="AD496" s="374"/>
      <c r="AE496" s="375"/>
    </row>
    <row r="497" spans="1:31" s="376" customFormat="1" x14ac:dyDescent="0.25">
      <c r="A497" s="2"/>
      <c r="B497" s="2"/>
      <c r="C497" s="2"/>
      <c r="D497" s="2"/>
      <c r="E497" s="2"/>
      <c r="F497" s="2"/>
      <c r="G497" s="2"/>
      <c r="H497" s="2"/>
      <c r="I497" s="2"/>
      <c r="J497" s="641"/>
      <c r="K497" s="641"/>
      <c r="L497" s="641"/>
      <c r="M497" s="641"/>
      <c r="N497" s="641"/>
      <c r="O497" s="641"/>
      <c r="P497" s="641"/>
      <c r="Q497" s="2"/>
      <c r="R497" s="373"/>
      <c r="S497" s="373"/>
      <c r="T497" s="373"/>
      <c r="U497" s="373"/>
      <c r="V497" s="373"/>
      <c r="W497" s="373"/>
      <c r="X497" s="374"/>
      <c r="Y497" s="373"/>
      <c r="Z497" s="374"/>
      <c r="AA497" s="373"/>
      <c r="AB497" s="374"/>
      <c r="AC497" s="373"/>
      <c r="AD497" s="374"/>
      <c r="AE497" s="375"/>
    </row>
    <row r="498" spans="1:31" s="376" customFormat="1" x14ac:dyDescent="0.25">
      <c r="A498" s="2"/>
      <c r="B498" s="2"/>
      <c r="C498" s="2"/>
      <c r="D498" s="2"/>
      <c r="E498" s="2"/>
      <c r="F498" s="2"/>
      <c r="G498" s="2"/>
      <c r="H498" s="2"/>
      <c r="I498" s="2"/>
      <c r="J498" s="641"/>
      <c r="K498" s="641"/>
      <c r="L498" s="641"/>
      <c r="M498" s="641"/>
      <c r="N498" s="641"/>
      <c r="O498" s="641"/>
      <c r="P498" s="641"/>
      <c r="Q498" s="2"/>
      <c r="R498" s="373"/>
      <c r="S498" s="373"/>
      <c r="T498" s="373"/>
      <c r="U498" s="373"/>
      <c r="V498" s="373"/>
      <c r="W498" s="373"/>
      <c r="X498" s="374"/>
      <c r="Y498" s="373"/>
      <c r="Z498" s="374"/>
      <c r="AA498" s="373"/>
      <c r="AB498" s="374"/>
      <c r="AC498" s="373"/>
      <c r="AD498" s="374"/>
      <c r="AE498" s="375"/>
    </row>
    <row r="499" spans="1:31" s="376" customFormat="1" x14ac:dyDescent="0.25">
      <c r="A499" s="2"/>
      <c r="B499" s="2"/>
      <c r="C499" s="2"/>
      <c r="D499" s="2"/>
      <c r="E499" s="2"/>
      <c r="F499" s="2"/>
      <c r="G499" s="2"/>
      <c r="H499" s="2"/>
      <c r="I499" s="2"/>
      <c r="J499" s="641"/>
      <c r="K499" s="641"/>
      <c r="L499" s="641"/>
      <c r="M499" s="641"/>
      <c r="N499" s="641"/>
      <c r="O499" s="641"/>
      <c r="P499" s="641"/>
      <c r="Q499" s="2"/>
      <c r="R499" s="373"/>
      <c r="S499" s="373"/>
      <c r="T499" s="373"/>
      <c r="U499" s="373"/>
      <c r="V499" s="373"/>
      <c r="W499" s="373"/>
      <c r="X499" s="374"/>
      <c r="Y499" s="373"/>
      <c r="Z499" s="374"/>
      <c r="AA499" s="373"/>
      <c r="AB499" s="374"/>
      <c r="AC499" s="373"/>
      <c r="AD499" s="374"/>
      <c r="AE499" s="375"/>
    </row>
    <row r="500" spans="1:31" s="376" customFormat="1" x14ac:dyDescent="0.25">
      <c r="A500" s="2"/>
      <c r="B500" s="2"/>
      <c r="C500" s="2"/>
      <c r="D500" s="2"/>
      <c r="E500" s="2"/>
      <c r="F500" s="2"/>
      <c r="G500" s="2"/>
      <c r="H500" s="2"/>
      <c r="I500" s="2"/>
      <c r="J500" s="641"/>
      <c r="K500" s="641"/>
      <c r="L500" s="641"/>
      <c r="M500" s="641"/>
      <c r="N500" s="641"/>
      <c r="O500" s="641"/>
      <c r="P500" s="641"/>
      <c r="Q500" s="2"/>
      <c r="R500" s="373"/>
      <c r="S500" s="373"/>
      <c r="T500" s="373"/>
      <c r="U500" s="373"/>
      <c r="V500" s="373"/>
      <c r="W500" s="373"/>
      <c r="X500" s="374"/>
      <c r="Y500" s="373"/>
      <c r="Z500" s="374"/>
      <c r="AA500" s="373"/>
      <c r="AB500" s="374"/>
      <c r="AC500" s="373"/>
      <c r="AD500" s="374"/>
      <c r="AE500" s="375"/>
    </row>
    <row r="501" spans="1:31" s="376" customFormat="1" x14ac:dyDescent="0.25">
      <c r="A501" s="2"/>
      <c r="B501" s="2"/>
      <c r="C501" s="2"/>
      <c r="D501" s="2"/>
      <c r="E501" s="2"/>
      <c r="F501" s="2"/>
      <c r="G501" s="2"/>
      <c r="H501" s="2"/>
      <c r="I501" s="2"/>
      <c r="J501" s="641"/>
      <c r="K501" s="641"/>
      <c r="L501" s="641"/>
      <c r="M501" s="641"/>
      <c r="N501" s="641"/>
      <c r="O501" s="641"/>
      <c r="P501" s="641"/>
      <c r="Q501" s="2"/>
      <c r="R501" s="373"/>
      <c r="S501" s="373"/>
      <c r="T501" s="373"/>
      <c r="U501" s="373"/>
      <c r="V501" s="373"/>
      <c r="W501" s="373"/>
      <c r="X501" s="374"/>
      <c r="Y501" s="373"/>
      <c r="Z501" s="374"/>
      <c r="AA501" s="373"/>
      <c r="AB501" s="374"/>
      <c r="AC501" s="373"/>
      <c r="AD501" s="374"/>
      <c r="AE501" s="375"/>
    </row>
    <row r="502" spans="1:31" s="376" customFormat="1" x14ac:dyDescent="0.25">
      <c r="A502" s="2"/>
      <c r="B502" s="2"/>
      <c r="C502" s="2"/>
      <c r="D502" s="2"/>
      <c r="E502" s="2"/>
      <c r="F502" s="2"/>
      <c r="G502" s="2"/>
      <c r="H502" s="2"/>
      <c r="I502" s="2"/>
      <c r="J502" s="641"/>
      <c r="K502" s="641"/>
      <c r="L502" s="641"/>
      <c r="M502" s="641"/>
      <c r="N502" s="641"/>
      <c r="O502" s="641"/>
      <c r="P502" s="641"/>
      <c r="Q502" s="2"/>
      <c r="R502" s="373"/>
      <c r="S502" s="373"/>
      <c r="T502" s="373"/>
      <c r="U502" s="373"/>
      <c r="V502" s="373"/>
      <c r="W502" s="373"/>
      <c r="X502" s="374"/>
      <c r="Y502" s="373"/>
      <c r="Z502" s="374"/>
      <c r="AA502" s="373"/>
      <c r="AB502" s="374"/>
      <c r="AC502" s="373"/>
      <c r="AD502" s="374"/>
      <c r="AE502" s="375"/>
    </row>
    <row r="503" spans="1:31" s="376" customFormat="1" x14ac:dyDescent="0.25">
      <c r="A503" s="2"/>
      <c r="B503" s="2"/>
      <c r="C503" s="2"/>
      <c r="D503" s="2"/>
      <c r="E503" s="2"/>
      <c r="F503" s="2"/>
      <c r="G503" s="2"/>
      <c r="H503" s="2"/>
      <c r="I503" s="2"/>
      <c r="J503" s="641"/>
      <c r="K503" s="641"/>
      <c r="L503" s="641"/>
      <c r="M503" s="641"/>
      <c r="N503" s="641"/>
      <c r="O503" s="641"/>
      <c r="P503" s="641"/>
      <c r="Q503" s="2"/>
      <c r="R503" s="373"/>
      <c r="S503" s="373"/>
      <c r="T503" s="373"/>
      <c r="U503" s="373"/>
      <c r="V503" s="373"/>
      <c r="W503" s="373"/>
      <c r="X503" s="374"/>
      <c r="Y503" s="373"/>
      <c r="Z503" s="374"/>
      <c r="AA503" s="373"/>
      <c r="AB503" s="374"/>
      <c r="AC503" s="373"/>
      <c r="AD503" s="374"/>
      <c r="AE503" s="375"/>
    </row>
    <row r="504" spans="1:31" s="376" customFormat="1" x14ac:dyDescent="0.25">
      <c r="A504" s="2"/>
      <c r="B504" s="2"/>
      <c r="C504" s="2"/>
      <c r="D504" s="2"/>
      <c r="E504" s="2"/>
      <c r="F504" s="2"/>
      <c r="G504" s="2"/>
      <c r="H504" s="2"/>
      <c r="I504" s="2"/>
      <c r="J504" s="641"/>
      <c r="K504" s="641"/>
      <c r="L504" s="641"/>
      <c r="M504" s="641"/>
      <c r="N504" s="641"/>
      <c r="O504" s="641"/>
      <c r="P504" s="641"/>
      <c r="Q504" s="2"/>
      <c r="R504" s="373"/>
      <c r="S504" s="373"/>
      <c r="T504" s="373"/>
      <c r="U504" s="373"/>
      <c r="V504" s="373"/>
      <c r="W504" s="373"/>
      <c r="X504" s="374"/>
      <c r="Y504" s="373"/>
      <c r="Z504" s="374"/>
      <c r="AA504" s="373"/>
      <c r="AB504" s="374"/>
      <c r="AC504" s="373"/>
      <c r="AD504" s="374"/>
      <c r="AE504" s="375"/>
    </row>
    <row r="505" spans="1:31" s="376" customFormat="1" x14ac:dyDescent="0.25">
      <c r="A505" s="2"/>
      <c r="B505" s="2"/>
      <c r="C505" s="2"/>
      <c r="D505" s="2"/>
      <c r="E505" s="2"/>
      <c r="F505" s="2"/>
      <c r="G505" s="2"/>
      <c r="H505" s="2"/>
      <c r="I505" s="2"/>
      <c r="J505" s="641"/>
      <c r="K505" s="641"/>
      <c r="L505" s="641"/>
      <c r="M505" s="641"/>
      <c r="N505" s="641"/>
      <c r="O505" s="641"/>
      <c r="P505" s="641"/>
      <c r="Q505" s="2"/>
      <c r="R505" s="373"/>
      <c r="S505" s="373"/>
      <c r="T505" s="373"/>
      <c r="U505" s="373"/>
      <c r="V505" s="373"/>
      <c r="W505" s="373"/>
      <c r="X505" s="374"/>
      <c r="Y505" s="373"/>
      <c r="Z505" s="374"/>
      <c r="AA505" s="373"/>
      <c r="AB505" s="374"/>
      <c r="AC505" s="373"/>
      <c r="AD505" s="374"/>
      <c r="AE505" s="375"/>
    </row>
    <row r="506" spans="1:31" s="376" customFormat="1" x14ac:dyDescent="0.25">
      <c r="A506" s="2"/>
      <c r="B506" s="2"/>
      <c r="C506" s="2"/>
      <c r="D506" s="2"/>
      <c r="E506" s="2"/>
      <c r="F506" s="2"/>
      <c r="G506" s="2"/>
      <c r="H506" s="2"/>
      <c r="I506" s="2"/>
      <c r="J506" s="641"/>
      <c r="K506" s="641"/>
      <c r="L506" s="641"/>
      <c r="M506" s="641"/>
      <c r="N506" s="641"/>
      <c r="O506" s="641"/>
      <c r="P506" s="641"/>
      <c r="Q506" s="2"/>
      <c r="R506" s="373"/>
      <c r="S506" s="373"/>
      <c r="T506" s="373"/>
      <c r="U506" s="373"/>
      <c r="V506" s="373"/>
      <c r="W506" s="373"/>
      <c r="X506" s="374"/>
      <c r="Y506" s="373"/>
      <c r="Z506" s="374"/>
      <c r="AA506" s="373"/>
      <c r="AB506" s="374"/>
      <c r="AC506" s="373"/>
      <c r="AD506" s="374"/>
      <c r="AE506" s="375"/>
    </row>
    <row r="507" spans="1:31" s="376" customFormat="1" x14ac:dyDescent="0.25">
      <c r="A507" s="2"/>
      <c r="B507" s="2"/>
      <c r="C507" s="2"/>
      <c r="D507" s="2"/>
      <c r="E507" s="2"/>
      <c r="F507" s="2"/>
      <c r="G507" s="2"/>
      <c r="H507" s="2"/>
      <c r="I507" s="2"/>
      <c r="J507" s="641"/>
      <c r="K507" s="641"/>
      <c r="L507" s="641"/>
      <c r="M507" s="641"/>
      <c r="N507" s="641"/>
      <c r="O507" s="641"/>
      <c r="P507" s="641"/>
      <c r="Q507" s="2"/>
      <c r="R507" s="373"/>
      <c r="S507" s="373"/>
      <c r="T507" s="373"/>
      <c r="U507" s="373"/>
      <c r="V507" s="373"/>
      <c r="W507" s="373"/>
      <c r="X507" s="374"/>
      <c r="Y507" s="373"/>
      <c r="Z507" s="374"/>
      <c r="AA507" s="373"/>
      <c r="AB507" s="374"/>
      <c r="AC507" s="373"/>
      <c r="AD507" s="374"/>
      <c r="AE507" s="375"/>
    </row>
    <row r="508" spans="1:31" s="376" customFormat="1" x14ac:dyDescent="0.25">
      <c r="A508" s="2"/>
      <c r="B508" s="2"/>
      <c r="C508" s="2"/>
      <c r="D508" s="2"/>
      <c r="E508" s="2"/>
      <c r="F508" s="2"/>
      <c r="G508" s="2"/>
      <c r="H508" s="2"/>
      <c r="I508" s="2"/>
      <c r="J508" s="641"/>
      <c r="K508" s="641"/>
      <c r="L508" s="641"/>
      <c r="M508" s="641"/>
      <c r="N508" s="641"/>
      <c r="O508" s="641"/>
      <c r="P508" s="641"/>
      <c r="Q508" s="2"/>
      <c r="R508" s="373"/>
      <c r="S508" s="373"/>
      <c r="T508" s="373"/>
      <c r="U508" s="373"/>
      <c r="V508" s="373"/>
      <c r="W508" s="373"/>
      <c r="X508" s="374"/>
      <c r="Y508" s="373"/>
      <c r="Z508" s="374"/>
      <c r="AA508" s="373"/>
      <c r="AB508" s="374"/>
      <c r="AC508" s="373"/>
      <c r="AD508" s="374"/>
      <c r="AE508" s="375"/>
    </row>
    <row r="509" spans="1:31" s="376" customFormat="1" x14ac:dyDescent="0.25">
      <c r="A509" s="2"/>
      <c r="B509" s="2"/>
      <c r="C509" s="2"/>
      <c r="D509" s="2"/>
      <c r="E509" s="2"/>
      <c r="F509" s="2"/>
      <c r="G509" s="2"/>
      <c r="H509" s="2"/>
      <c r="I509" s="2"/>
      <c r="J509" s="641"/>
      <c r="K509" s="641"/>
      <c r="L509" s="641"/>
      <c r="M509" s="641"/>
      <c r="N509" s="641"/>
      <c r="O509" s="641"/>
      <c r="P509" s="641"/>
      <c r="Q509" s="2"/>
      <c r="R509" s="373"/>
      <c r="S509" s="373"/>
      <c r="T509" s="373"/>
      <c r="U509" s="373"/>
      <c r="V509" s="373"/>
      <c r="W509" s="373"/>
      <c r="X509" s="374"/>
      <c r="Y509" s="373"/>
      <c r="Z509" s="374"/>
      <c r="AA509" s="373"/>
      <c r="AB509" s="374"/>
      <c r="AC509" s="373"/>
      <c r="AD509" s="374"/>
      <c r="AE509" s="375"/>
    </row>
    <row r="510" spans="1:31" s="376" customFormat="1" x14ac:dyDescent="0.25">
      <c r="A510" s="2"/>
      <c r="B510" s="2"/>
      <c r="C510" s="2"/>
      <c r="D510" s="2"/>
      <c r="E510" s="2"/>
      <c r="F510" s="2"/>
      <c r="G510" s="2"/>
      <c r="H510" s="2"/>
      <c r="I510" s="2"/>
      <c r="J510" s="641"/>
      <c r="K510" s="641"/>
      <c r="L510" s="641"/>
      <c r="M510" s="641"/>
      <c r="N510" s="641"/>
      <c r="O510" s="641"/>
      <c r="P510" s="641"/>
      <c r="Q510" s="2"/>
      <c r="R510" s="373"/>
      <c r="S510" s="373"/>
      <c r="T510" s="373"/>
      <c r="U510" s="373"/>
      <c r="V510" s="373"/>
      <c r="W510" s="373"/>
      <c r="X510" s="374"/>
      <c r="Y510" s="373"/>
      <c r="Z510" s="374"/>
      <c r="AA510" s="373"/>
      <c r="AB510" s="374"/>
      <c r="AC510" s="373"/>
      <c r="AD510" s="374"/>
      <c r="AE510" s="375"/>
    </row>
    <row r="511" spans="1:31" s="376" customFormat="1" x14ac:dyDescent="0.25">
      <c r="A511" s="2"/>
      <c r="B511" s="2"/>
      <c r="C511" s="2"/>
      <c r="D511" s="2"/>
      <c r="E511" s="2"/>
      <c r="F511" s="2"/>
      <c r="G511" s="2"/>
      <c r="H511" s="2"/>
      <c r="I511" s="2"/>
      <c r="J511" s="641"/>
      <c r="K511" s="641"/>
      <c r="L511" s="641"/>
      <c r="M511" s="641"/>
      <c r="N511" s="641"/>
      <c r="O511" s="641"/>
      <c r="P511" s="641"/>
      <c r="Q511" s="2"/>
      <c r="R511" s="373"/>
      <c r="S511" s="373"/>
      <c r="T511" s="373"/>
      <c r="U511" s="373"/>
      <c r="V511" s="373"/>
      <c r="W511" s="373"/>
      <c r="X511" s="374"/>
      <c r="Y511" s="373"/>
      <c r="Z511" s="374"/>
      <c r="AA511" s="373"/>
      <c r="AB511" s="374"/>
      <c r="AC511" s="373"/>
      <c r="AD511" s="374"/>
      <c r="AE511" s="375"/>
    </row>
    <row r="512" spans="1:31" s="376" customFormat="1" x14ac:dyDescent="0.25">
      <c r="A512" s="2"/>
      <c r="B512" s="2"/>
      <c r="C512" s="2"/>
      <c r="D512" s="2"/>
      <c r="E512" s="2"/>
      <c r="F512" s="2"/>
      <c r="G512" s="2"/>
      <c r="H512" s="2"/>
      <c r="I512" s="2"/>
      <c r="J512" s="641"/>
      <c r="K512" s="641"/>
      <c r="L512" s="641"/>
      <c r="M512" s="641"/>
      <c r="N512" s="641"/>
      <c r="O512" s="641"/>
      <c r="P512" s="641"/>
      <c r="Q512" s="2"/>
      <c r="R512" s="373"/>
      <c r="S512" s="373"/>
      <c r="T512" s="373"/>
      <c r="U512" s="373"/>
      <c r="V512" s="373"/>
      <c r="W512" s="373"/>
      <c r="X512" s="374"/>
      <c r="Y512" s="373"/>
      <c r="Z512" s="374"/>
      <c r="AA512" s="373"/>
      <c r="AB512" s="374"/>
      <c r="AC512" s="373"/>
      <c r="AD512" s="374"/>
      <c r="AE512" s="375"/>
    </row>
    <row r="513" spans="1:31" s="376" customFormat="1" x14ac:dyDescent="0.25">
      <c r="A513" s="2"/>
      <c r="B513" s="2"/>
      <c r="C513" s="2"/>
      <c r="D513" s="2"/>
      <c r="E513" s="2"/>
      <c r="F513" s="2"/>
      <c r="G513" s="2"/>
      <c r="H513" s="2"/>
      <c r="I513" s="2"/>
      <c r="J513" s="641"/>
      <c r="K513" s="641"/>
      <c r="L513" s="641"/>
      <c r="M513" s="641"/>
      <c r="N513" s="641"/>
      <c r="O513" s="641"/>
      <c r="P513" s="641"/>
      <c r="Q513" s="2"/>
      <c r="R513" s="373"/>
      <c r="S513" s="373"/>
      <c r="T513" s="373"/>
      <c r="U513" s="373"/>
      <c r="V513" s="373"/>
      <c r="W513" s="373"/>
      <c r="X513" s="374"/>
      <c r="Y513" s="373"/>
      <c r="Z513" s="374"/>
      <c r="AA513" s="373"/>
      <c r="AB513" s="374"/>
      <c r="AC513" s="373"/>
      <c r="AD513" s="374"/>
      <c r="AE513" s="375"/>
    </row>
    <row r="514" spans="1:31" s="376" customFormat="1" x14ac:dyDescent="0.25">
      <c r="A514" s="2"/>
      <c r="B514" s="2"/>
      <c r="C514" s="2"/>
      <c r="D514" s="2"/>
      <c r="E514" s="2"/>
      <c r="F514" s="2"/>
      <c r="G514" s="2"/>
      <c r="H514" s="2"/>
      <c r="I514" s="2"/>
      <c r="J514" s="641"/>
      <c r="K514" s="641"/>
      <c r="L514" s="641"/>
      <c r="M514" s="641"/>
      <c r="N514" s="641"/>
      <c r="O514" s="641"/>
      <c r="P514" s="641"/>
      <c r="Q514" s="2"/>
      <c r="R514" s="373"/>
      <c r="S514" s="373"/>
      <c r="T514" s="373"/>
      <c r="U514" s="373"/>
      <c r="V514" s="373"/>
      <c r="W514" s="373"/>
      <c r="X514" s="374"/>
      <c r="Y514" s="373"/>
      <c r="Z514" s="374"/>
      <c r="AA514" s="373"/>
      <c r="AB514" s="374"/>
      <c r="AC514" s="373"/>
      <c r="AD514" s="374"/>
      <c r="AE514" s="375"/>
    </row>
    <row r="515" spans="1:31" s="376" customFormat="1" x14ac:dyDescent="0.25">
      <c r="A515" s="2"/>
      <c r="B515" s="2"/>
      <c r="C515" s="2"/>
      <c r="D515" s="2"/>
      <c r="E515" s="2"/>
      <c r="F515" s="2"/>
      <c r="G515" s="2"/>
      <c r="H515" s="2"/>
      <c r="I515" s="2"/>
      <c r="J515" s="641"/>
      <c r="K515" s="641"/>
      <c r="L515" s="641"/>
      <c r="M515" s="641"/>
      <c r="N515" s="641"/>
      <c r="O515" s="641"/>
      <c r="P515" s="641"/>
      <c r="Q515" s="2"/>
      <c r="R515" s="373"/>
      <c r="S515" s="373"/>
      <c r="T515" s="373"/>
      <c r="U515" s="373"/>
      <c r="V515" s="373"/>
      <c r="W515" s="373"/>
      <c r="X515" s="374"/>
      <c r="Y515" s="373"/>
      <c r="Z515" s="374"/>
      <c r="AA515" s="373"/>
      <c r="AB515" s="374"/>
      <c r="AC515" s="373"/>
      <c r="AD515" s="374"/>
      <c r="AE515" s="375"/>
    </row>
    <row r="516" spans="1:31" s="376" customFormat="1" x14ac:dyDescent="0.25">
      <c r="A516" s="2"/>
      <c r="B516" s="2"/>
      <c r="C516" s="2"/>
      <c r="D516" s="2"/>
      <c r="E516" s="2"/>
      <c r="F516" s="2"/>
      <c r="G516" s="2"/>
      <c r="H516" s="2"/>
      <c r="I516" s="2"/>
      <c r="J516" s="641"/>
      <c r="K516" s="641"/>
      <c r="L516" s="641"/>
      <c r="M516" s="641"/>
      <c r="N516" s="641"/>
      <c r="O516" s="641"/>
      <c r="P516" s="641"/>
      <c r="Q516" s="2"/>
      <c r="R516" s="373"/>
      <c r="S516" s="373"/>
      <c r="T516" s="373"/>
      <c r="U516" s="373"/>
      <c r="V516" s="373"/>
      <c r="W516" s="373"/>
      <c r="X516" s="374"/>
      <c r="Y516" s="373"/>
      <c r="Z516" s="374"/>
      <c r="AA516" s="373"/>
      <c r="AB516" s="374"/>
      <c r="AC516" s="373"/>
      <c r="AD516" s="374"/>
      <c r="AE516" s="375"/>
    </row>
    <row r="517" spans="1:31" s="376" customFormat="1" x14ac:dyDescent="0.25">
      <c r="A517" s="2"/>
      <c r="B517" s="2"/>
      <c r="C517" s="2"/>
      <c r="D517" s="2"/>
      <c r="E517" s="2"/>
      <c r="F517" s="2"/>
      <c r="G517" s="2"/>
      <c r="H517" s="2"/>
      <c r="I517" s="2"/>
      <c r="J517" s="641"/>
      <c r="K517" s="641"/>
      <c r="L517" s="641"/>
      <c r="M517" s="641"/>
      <c r="N517" s="641"/>
      <c r="O517" s="641"/>
      <c r="P517" s="641"/>
      <c r="Q517" s="2"/>
      <c r="R517" s="373"/>
      <c r="S517" s="373"/>
      <c r="T517" s="373"/>
      <c r="U517" s="373"/>
      <c r="V517" s="373"/>
      <c r="W517" s="373"/>
      <c r="X517" s="374"/>
      <c r="Y517" s="373"/>
      <c r="Z517" s="374"/>
      <c r="AA517" s="373"/>
      <c r="AB517" s="374"/>
      <c r="AC517" s="373"/>
      <c r="AD517" s="374"/>
      <c r="AE517" s="375"/>
    </row>
    <row r="518" spans="1:31" s="376" customFormat="1" x14ac:dyDescent="0.25">
      <c r="A518" s="2"/>
      <c r="B518" s="2"/>
      <c r="C518" s="2"/>
      <c r="D518" s="2"/>
      <c r="E518" s="2"/>
      <c r="F518" s="2"/>
      <c r="G518" s="2"/>
      <c r="H518" s="2"/>
      <c r="I518" s="2"/>
      <c r="J518" s="641"/>
      <c r="K518" s="641"/>
      <c r="L518" s="641"/>
      <c r="M518" s="641"/>
      <c r="N518" s="641"/>
      <c r="O518" s="641"/>
      <c r="P518" s="641"/>
      <c r="Q518" s="2"/>
      <c r="R518" s="373"/>
      <c r="S518" s="373"/>
      <c r="T518" s="373"/>
      <c r="U518" s="373"/>
      <c r="V518" s="373"/>
      <c r="W518" s="373"/>
      <c r="X518" s="374"/>
      <c r="Y518" s="373"/>
      <c r="Z518" s="374"/>
      <c r="AA518" s="373"/>
      <c r="AB518" s="374"/>
      <c r="AC518" s="373"/>
      <c r="AD518" s="374"/>
      <c r="AE518" s="375"/>
    </row>
    <row r="519" spans="1:31" s="376" customFormat="1" x14ac:dyDescent="0.25">
      <c r="A519" s="2"/>
      <c r="B519" s="2"/>
      <c r="C519" s="2"/>
      <c r="D519" s="2"/>
      <c r="E519" s="2"/>
      <c r="F519" s="2"/>
      <c r="G519" s="2"/>
      <c r="H519" s="2"/>
      <c r="I519" s="2"/>
      <c r="J519" s="641"/>
      <c r="K519" s="641"/>
      <c r="L519" s="641"/>
      <c r="M519" s="641"/>
      <c r="N519" s="641"/>
      <c r="O519" s="641"/>
      <c r="P519" s="641"/>
      <c r="Q519" s="2"/>
      <c r="R519" s="373"/>
      <c r="S519" s="373"/>
      <c r="T519" s="373"/>
      <c r="U519" s="373"/>
      <c r="V519" s="373"/>
      <c r="W519" s="373"/>
      <c r="X519" s="374"/>
      <c r="Y519" s="373"/>
      <c r="Z519" s="374"/>
      <c r="AA519" s="373"/>
      <c r="AB519" s="374"/>
      <c r="AC519" s="373"/>
      <c r="AD519" s="374"/>
      <c r="AE519" s="375"/>
    </row>
    <row r="520" spans="1:31" s="376" customFormat="1" x14ac:dyDescent="0.25">
      <c r="A520" s="2"/>
      <c r="B520" s="2"/>
      <c r="C520" s="2"/>
      <c r="D520" s="2"/>
      <c r="E520" s="2"/>
      <c r="F520" s="2"/>
      <c r="G520" s="2"/>
      <c r="H520" s="2"/>
      <c r="I520" s="2"/>
      <c r="J520" s="641"/>
      <c r="K520" s="641"/>
      <c r="L520" s="641"/>
      <c r="M520" s="641"/>
      <c r="N520" s="641"/>
      <c r="O520" s="641"/>
      <c r="P520" s="641"/>
      <c r="Q520" s="2"/>
      <c r="R520" s="373"/>
      <c r="S520" s="373"/>
      <c r="T520" s="373"/>
      <c r="U520" s="373"/>
      <c r="V520" s="373"/>
      <c r="W520" s="373"/>
      <c r="X520" s="374"/>
      <c r="Y520" s="373"/>
      <c r="Z520" s="374"/>
      <c r="AA520" s="373"/>
      <c r="AB520" s="374"/>
      <c r="AC520" s="373"/>
      <c r="AD520" s="374"/>
      <c r="AE520" s="375"/>
    </row>
    <row r="521" spans="1:31" s="376" customFormat="1" x14ac:dyDescent="0.25">
      <c r="A521" s="2"/>
      <c r="B521" s="2"/>
      <c r="C521" s="2"/>
      <c r="D521" s="2"/>
      <c r="E521" s="2"/>
      <c r="F521" s="2"/>
      <c r="G521" s="2"/>
      <c r="H521" s="2"/>
      <c r="I521" s="2"/>
      <c r="J521" s="641"/>
      <c r="K521" s="641"/>
      <c r="L521" s="641"/>
      <c r="M521" s="641"/>
      <c r="N521" s="641"/>
      <c r="O521" s="641"/>
      <c r="P521" s="641"/>
      <c r="Q521" s="2"/>
      <c r="R521" s="373"/>
      <c r="S521" s="373"/>
      <c r="T521" s="373"/>
      <c r="U521" s="373"/>
      <c r="V521" s="373"/>
      <c r="W521" s="373"/>
      <c r="X521" s="374"/>
      <c r="Y521" s="373"/>
      <c r="Z521" s="374"/>
      <c r="AA521" s="373"/>
      <c r="AB521" s="374"/>
      <c r="AC521" s="373"/>
      <c r="AD521" s="374"/>
      <c r="AE521" s="375"/>
    </row>
    <row r="522" spans="1:31" s="376" customFormat="1" x14ac:dyDescent="0.25">
      <c r="A522" s="2"/>
      <c r="B522" s="2"/>
      <c r="C522" s="2"/>
      <c r="D522" s="2"/>
      <c r="E522" s="2"/>
      <c r="F522" s="2"/>
      <c r="G522" s="2"/>
      <c r="H522" s="2"/>
      <c r="I522" s="2"/>
      <c r="J522" s="641"/>
      <c r="K522" s="641"/>
      <c r="L522" s="641"/>
      <c r="M522" s="641"/>
      <c r="N522" s="641"/>
      <c r="O522" s="641"/>
      <c r="P522" s="641"/>
      <c r="Q522" s="2"/>
      <c r="R522" s="373"/>
      <c r="S522" s="373"/>
      <c r="T522" s="373"/>
      <c r="U522" s="373"/>
      <c r="V522" s="373"/>
      <c r="W522" s="373"/>
      <c r="X522" s="374"/>
      <c r="Y522" s="373"/>
      <c r="Z522" s="374"/>
      <c r="AA522" s="373"/>
      <c r="AB522" s="374"/>
      <c r="AC522" s="373"/>
      <c r="AD522" s="374"/>
      <c r="AE522" s="375"/>
    </row>
    <row r="523" spans="1:31" s="376" customFormat="1" x14ac:dyDescent="0.25">
      <c r="A523" s="2"/>
      <c r="B523" s="2"/>
      <c r="C523" s="2"/>
      <c r="D523" s="2"/>
      <c r="E523" s="2"/>
      <c r="F523" s="2"/>
      <c r="G523" s="2"/>
      <c r="H523" s="2"/>
      <c r="I523" s="2"/>
      <c r="J523" s="641"/>
      <c r="K523" s="641"/>
      <c r="L523" s="641"/>
      <c r="M523" s="641"/>
      <c r="N523" s="641"/>
      <c r="O523" s="641"/>
      <c r="P523" s="641"/>
      <c r="Q523" s="2"/>
      <c r="R523" s="373"/>
      <c r="S523" s="373"/>
      <c r="T523" s="373"/>
      <c r="U523" s="373"/>
      <c r="V523" s="373"/>
      <c r="W523" s="373"/>
      <c r="X523" s="374"/>
      <c r="Y523" s="373"/>
      <c r="Z523" s="374"/>
      <c r="AA523" s="373"/>
      <c r="AB523" s="374"/>
      <c r="AC523" s="373"/>
      <c r="AD523" s="374"/>
      <c r="AE523" s="375"/>
    </row>
    <row r="524" spans="1:31" s="376" customFormat="1" x14ac:dyDescent="0.25">
      <c r="A524" s="2"/>
      <c r="B524" s="2"/>
      <c r="C524" s="2"/>
      <c r="D524" s="2"/>
      <c r="E524" s="2"/>
      <c r="F524" s="2"/>
      <c r="G524" s="2"/>
      <c r="H524" s="2"/>
      <c r="I524" s="2"/>
      <c r="J524" s="641"/>
      <c r="K524" s="641"/>
      <c r="L524" s="641"/>
      <c r="M524" s="641"/>
      <c r="N524" s="641"/>
      <c r="O524" s="641"/>
      <c r="P524" s="641"/>
      <c r="Q524" s="2"/>
      <c r="R524" s="373"/>
      <c r="S524" s="373"/>
      <c r="T524" s="373"/>
      <c r="U524" s="373"/>
      <c r="V524" s="373"/>
      <c r="W524" s="373"/>
      <c r="X524" s="374"/>
      <c r="Y524" s="373"/>
      <c r="Z524" s="374"/>
      <c r="AA524" s="373"/>
      <c r="AB524" s="374"/>
      <c r="AC524" s="373"/>
      <c r="AD524" s="374"/>
      <c r="AE524" s="375"/>
    </row>
    <row r="525" spans="1:31" s="376" customFormat="1" x14ac:dyDescent="0.25">
      <c r="A525" s="2"/>
      <c r="B525" s="2"/>
      <c r="C525" s="2"/>
      <c r="D525" s="2"/>
      <c r="E525" s="2"/>
      <c r="F525" s="2"/>
      <c r="G525" s="2"/>
      <c r="H525" s="2"/>
      <c r="I525" s="2"/>
      <c r="J525" s="641"/>
      <c r="K525" s="641"/>
      <c r="L525" s="641"/>
      <c r="M525" s="641"/>
      <c r="N525" s="641"/>
      <c r="O525" s="641"/>
      <c r="P525" s="641"/>
      <c r="Q525" s="2"/>
      <c r="R525" s="373"/>
      <c r="S525" s="373"/>
      <c r="T525" s="373"/>
      <c r="U525" s="373"/>
      <c r="V525" s="373"/>
      <c r="W525" s="373"/>
      <c r="X525" s="374"/>
      <c r="Y525" s="373"/>
      <c r="Z525" s="374"/>
      <c r="AA525" s="373"/>
      <c r="AB525" s="374"/>
      <c r="AC525" s="373"/>
      <c r="AD525" s="374"/>
      <c r="AE525" s="375"/>
    </row>
    <row r="526" spans="1:31" s="376" customFormat="1" x14ac:dyDescent="0.25">
      <c r="A526" s="2"/>
      <c r="B526" s="2"/>
      <c r="C526" s="2"/>
      <c r="D526" s="2"/>
      <c r="E526" s="2"/>
      <c r="F526" s="2"/>
      <c r="G526" s="2"/>
      <c r="H526" s="2"/>
      <c r="I526" s="2"/>
      <c r="J526" s="641"/>
      <c r="K526" s="641"/>
      <c r="L526" s="641"/>
      <c r="M526" s="641"/>
      <c r="N526" s="641"/>
      <c r="O526" s="641"/>
      <c r="P526" s="641"/>
      <c r="Q526" s="2"/>
      <c r="R526" s="373"/>
      <c r="S526" s="373"/>
      <c r="T526" s="373"/>
      <c r="U526" s="373"/>
      <c r="V526" s="373"/>
      <c r="W526" s="373"/>
      <c r="X526" s="374"/>
      <c r="Y526" s="373"/>
      <c r="Z526" s="374"/>
      <c r="AA526" s="373"/>
      <c r="AB526" s="374"/>
      <c r="AC526" s="373"/>
      <c r="AD526" s="374"/>
      <c r="AE526" s="375"/>
    </row>
    <row r="527" spans="1:31" s="376" customFormat="1" x14ac:dyDescent="0.25">
      <c r="A527" s="2"/>
      <c r="B527" s="2"/>
      <c r="C527" s="2"/>
      <c r="D527" s="2"/>
      <c r="E527" s="2"/>
      <c r="F527" s="2"/>
      <c r="G527" s="2"/>
      <c r="H527" s="2"/>
      <c r="I527" s="2"/>
      <c r="J527" s="641"/>
      <c r="K527" s="641"/>
      <c r="L527" s="641"/>
      <c r="M527" s="641"/>
      <c r="N527" s="641"/>
      <c r="O527" s="641"/>
      <c r="P527" s="641"/>
      <c r="Q527" s="2"/>
      <c r="R527" s="373"/>
      <c r="S527" s="373"/>
      <c r="T527" s="373"/>
      <c r="U527" s="373"/>
      <c r="V527" s="373"/>
      <c r="W527" s="373"/>
      <c r="X527" s="374"/>
      <c r="Y527" s="373"/>
      <c r="Z527" s="374"/>
      <c r="AA527" s="373"/>
      <c r="AB527" s="374"/>
      <c r="AC527" s="373"/>
      <c r="AD527" s="374"/>
      <c r="AE527" s="375"/>
    </row>
    <row r="528" spans="1:31" s="376" customFormat="1" x14ac:dyDescent="0.25">
      <c r="A528" s="2"/>
      <c r="B528" s="2"/>
      <c r="C528" s="2"/>
      <c r="D528" s="2"/>
      <c r="E528" s="2"/>
      <c r="F528" s="2"/>
      <c r="G528" s="2"/>
      <c r="H528" s="2"/>
      <c r="I528" s="2"/>
      <c r="J528" s="641"/>
      <c r="K528" s="641"/>
      <c r="L528" s="641"/>
      <c r="M528" s="641"/>
      <c r="N528" s="641"/>
      <c r="O528" s="641"/>
      <c r="P528" s="641"/>
      <c r="Q528" s="2"/>
      <c r="R528" s="373"/>
      <c r="S528" s="373"/>
      <c r="T528" s="373"/>
      <c r="U528" s="373"/>
      <c r="V528" s="373"/>
      <c r="W528" s="373"/>
      <c r="X528" s="374"/>
      <c r="Y528" s="373"/>
      <c r="Z528" s="374"/>
      <c r="AA528" s="373"/>
      <c r="AB528" s="374"/>
      <c r="AC528" s="373"/>
      <c r="AD528" s="374"/>
      <c r="AE528" s="375"/>
    </row>
    <row r="529" spans="1:31" s="376" customFormat="1" x14ac:dyDescent="0.25">
      <c r="A529" s="2"/>
      <c r="B529" s="2"/>
      <c r="C529" s="2"/>
      <c r="D529" s="2"/>
      <c r="E529" s="2"/>
      <c r="F529" s="2"/>
      <c r="G529" s="2"/>
      <c r="H529" s="2"/>
      <c r="I529" s="2"/>
      <c r="J529" s="641"/>
      <c r="K529" s="641"/>
      <c r="L529" s="641"/>
      <c r="M529" s="641"/>
      <c r="N529" s="641"/>
      <c r="O529" s="641"/>
      <c r="P529" s="641"/>
      <c r="Q529" s="2"/>
      <c r="R529" s="373"/>
      <c r="S529" s="373"/>
      <c r="T529" s="373"/>
      <c r="U529" s="373"/>
      <c r="V529" s="373"/>
      <c r="W529" s="373"/>
      <c r="X529" s="374"/>
      <c r="Y529" s="373"/>
      <c r="Z529" s="374"/>
      <c r="AA529" s="373"/>
      <c r="AB529" s="374"/>
      <c r="AC529" s="373"/>
      <c r="AD529" s="374"/>
      <c r="AE529" s="375"/>
    </row>
    <row r="530" spans="1:31" s="376" customFormat="1" x14ac:dyDescent="0.25">
      <c r="A530" s="2"/>
      <c r="B530" s="2"/>
      <c r="C530" s="2"/>
      <c r="D530" s="2"/>
      <c r="E530" s="2"/>
      <c r="F530" s="2"/>
      <c r="G530" s="2"/>
      <c r="H530" s="2"/>
      <c r="I530" s="2"/>
      <c r="J530" s="641"/>
      <c r="K530" s="641"/>
      <c r="L530" s="641"/>
      <c r="M530" s="641"/>
      <c r="N530" s="641"/>
      <c r="O530" s="641"/>
      <c r="P530" s="641"/>
      <c r="Q530" s="2"/>
      <c r="R530" s="373"/>
      <c r="S530" s="373"/>
      <c r="T530" s="373"/>
      <c r="U530" s="373"/>
      <c r="V530" s="373"/>
      <c r="W530" s="373"/>
      <c r="X530" s="374"/>
      <c r="Y530" s="373"/>
      <c r="Z530" s="374"/>
      <c r="AA530" s="373"/>
      <c r="AB530" s="374"/>
      <c r="AC530" s="373"/>
      <c r="AD530" s="374"/>
      <c r="AE530" s="375"/>
    </row>
    <row r="531" spans="1:31" s="376" customFormat="1" x14ac:dyDescent="0.25">
      <c r="A531" s="2"/>
      <c r="B531" s="2"/>
      <c r="C531" s="2"/>
      <c r="D531" s="2"/>
      <c r="E531" s="2"/>
      <c r="F531" s="2"/>
      <c r="G531" s="2"/>
      <c r="H531" s="2"/>
      <c r="I531" s="2"/>
      <c r="J531" s="641"/>
      <c r="K531" s="641"/>
      <c r="L531" s="641"/>
      <c r="M531" s="641"/>
      <c r="N531" s="641"/>
      <c r="O531" s="641"/>
      <c r="P531" s="641"/>
      <c r="Q531" s="2"/>
      <c r="R531" s="373"/>
      <c r="S531" s="373"/>
      <c r="T531" s="373"/>
      <c r="U531" s="373"/>
      <c r="V531" s="373"/>
      <c r="W531" s="373"/>
      <c r="X531" s="374"/>
      <c r="Y531" s="373"/>
      <c r="Z531" s="374"/>
      <c r="AA531" s="373"/>
      <c r="AB531" s="374"/>
      <c r="AC531" s="373"/>
      <c r="AD531" s="374"/>
      <c r="AE531" s="375"/>
    </row>
    <row r="532" spans="1:31" s="376" customFormat="1" x14ac:dyDescent="0.25">
      <c r="A532" s="2"/>
      <c r="B532" s="2"/>
      <c r="C532" s="2"/>
      <c r="D532" s="2"/>
      <c r="E532" s="2"/>
      <c r="F532" s="2"/>
      <c r="G532" s="2"/>
      <c r="H532" s="2"/>
      <c r="I532" s="2"/>
      <c r="J532" s="641"/>
      <c r="K532" s="641"/>
      <c r="L532" s="641"/>
      <c r="M532" s="641"/>
      <c r="N532" s="641"/>
      <c r="O532" s="641"/>
      <c r="P532" s="641"/>
      <c r="Q532" s="2"/>
      <c r="R532" s="373"/>
      <c r="S532" s="373"/>
      <c r="T532" s="373"/>
      <c r="U532" s="373"/>
      <c r="V532" s="373"/>
      <c r="W532" s="373"/>
      <c r="X532" s="374"/>
      <c r="Y532" s="373"/>
      <c r="Z532" s="374"/>
      <c r="AA532" s="373"/>
      <c r="AB532" s="374"/>
      <c r="AC532" s="373"/>
      <c r="AD532" s="374"/>
      <c r="AE532" s="375"/>
    </row>
    <row r="533" spans="1:31" s="376" customFormat="1" x14ac:dyDescent="0.25">
      <c r="A533" s="2"/>
      <c r="B533" s="2"/>
      <c r="C533" s="2"/>
      <c r="D533" s="2"/>
      <c r="E533" s="2"/>
      <c r="F533" s="2"/>
      <c r="G533" s="2"/>
      <c r="H533" s="2"/>
      <c r="I533" s="2"/>
      <c r="J533" s="641"/>
      <c r="K533" s="641"/>
      <c r="L533" s="641"/>
      <c r="M533" s="641"/>
      <c r="N533" s="641"/>
      <c r="O533" s="641"/>
      <c r="P533" s="641"/>
      <c r="Q533" s="2"/>
      <c r="R533" s="373"/>
      <c r="S533" s="373"/>
      <c r="T533" s="373"/>
      <c r="U533" s="373"/>
      <c r="V533" s="373"/>
      <c r="W533" s="373"/>
      <c r="X533" s="374"/>
      <c r="Y533" s="373"/>
      <c r="Z533" s="374"/>
      <c r="AA533" s="373"/>
      <c r="AB533" s="374"/>
      <c r="AC533" s="373"/>
      <c r="AD533" s="374"/>
      <c r="AE533" s="375"/>
    </row>
    <row r="534" spans="1:31" s="376" customFormat="1" x14ac:dyDescent="0.25">
      <c r="A534" s="2"/>
      <c r="B534" s="2"/>
      <c r="C534" s="2"/>
      <c r="D534" s="2"/>
      <c r="E534" s="2"/>
      <c r="F534" s="2"/>
      <c r="G534" s="2"/>
      <c r="H534" s="2"/>
      <c r="I534" s="2"/>
      <c r="J534" s="641"/>
      <c r="K534" s="641"/>
      <c r="L534" s="641"/>
      <c r="M534" s="641"/>
      <c r="N534" s="641"/>
      <c r="O534" s="641"/>
      <c r="P534" s="641"/>
      <c r="Q534" s="2"/>
      <c r="R534" s="373"/>
      <c r="S534" s="373"/>
      <c r="T534" s="373"/>
      <c r="U534" s="373"/>
      <c r="V534" s="373"/>
      <c r="W534" s="373"/>
      <c r="X534" s="374"/>
      <c r="Y534" s="373"/>
      <c r="Z534" s="374"/>
      <c r="AA534" s="373"/>
      <c r="AB534" s="374"/>
      <c r="AC534" s="373"/>
      <c r="AD534" s="374"/>
      <c r="AE534" s="375"/>
    </row>
    <row r="535" spans="1:31" s="376" customFormat="1" x14ac:dyDescent="0.25">
      <c r="A535" s="2"/>
      <c r="B535" s="2"/>
      <c r="C535" s="2"/>
      <c r="D535" s="2"/>
      <c r="E535" s="2"/>
      <c r="F535" s="2"/>
      <c r="G535" s="2"/>
      <c r="H535" s="2"/>
      <c r="I535" s="2"/>
      <c r="J535" s="641"/>
      <c r="K535" s="641"/>
      <c r="L535" s="641"/>
      <c r="M535" s="641"/>
      <c r="N535" s="641"/>
      <c r="O535" s="641"/>
      <c r="P535" s="641"/>
      <c r="Q535" s="2"/>
      <c r="R535" s="373"/>
      <c r="S535" s="373"/>
      <c r="T535" s="373"/>
      <c r="U535" s="373"/>
      <c r="V535" s="373"/>
      <c r="W535" s="373"/>
      <c r="X535" s="374"/>
      <c r="Y535" s="373"/>
      <c r="Z535" s="374"/>
      <c r="AA535" s="373"/>
      <c r="AB535" s="374"/>
      <c r="AC535" s="373"/>
      <c r="AD535" s="374"/>
      <c r="AE535" s="375"/>
    </row>
    <row r="536" spans="1:31" s="376" customFormat="1" x14ac:dyDescent="0.25">
      <c r="A536" s="2"/>
      <c r="B536" s="2"/>
      <c r="C536" s="2"/>
      <c r="D536" s="2"/>
      <c r="E536" s="2"/>
      <c r="F536" s="2"/>
      <c r="G536" s="2"/>
      <c r="H536" s="2"/>
      <c r="I536" s="2"/>
      <c r="J536" s="641"/>
      <c r="K536" s="641"/>
      <c r="L536" s="641"/>
      <c r="M536" s="641"/>
      <c r="N536" s="641"/>
      <c r="O536" s="641"/>
      <c r="P536" s="641"/>
      <c r="Q536" s="2"/>
      <c r="R536" s="373"/>
      <c r="S536" s="373"/>
      <c r="T536" s="373"/>
      <c r="U536" s="373"/>
      <c r="V536" s="373"/>
      <c r="W536" s="373"/>
      <c r="X536" s="374"/>
      <c r="Y536" s="373"/>
      <c r="Z536" s="374"/>
      <c r="AA536" s="373"/>
      <c r="AB536" s="374"/>
      <c r="AC536" s="373"/>
      <c r="AD536" s="374"/>
      <c r="AE536" s="375"/>
    </row>
    <row r="537" spans="1:31" s="376" customFormat="1" x14ac:dyDescent="0.25">
      <c r="A537" s="2"/>
      <c r="B537" s="2"/>
      <c r="C537" s="2"/>
      <c r="D537" s="2"/>
      <c r="E537" s="2"/>
      <c r="F537" s="2"/>
      <c r="G537" s="2"/>
      <c r="H537" s="2"/>
      <c r="I537" s="2"/>
      <c r="J537" s="641"/>
      <c r="K537" s="641"/>
      <c r="L537" s="641"/>
      <c r="M537" s="641"/>
      <c r="N537" s="641"/>
      <c r="O537" s="641"/>
      <c r="P537" s="641"/>
      <c r="Q537" s="2"/>
      <c r="R537" s="373"/>
      <c r="S537" s="373"/>
      <c r="T537" s="373"/>
      <c r="U537" s="373"/>
      <c r="V537" s="373"/>
      <c r="W537" s="373"/>
      <c r="X537" s="374"/>
      <c r="Y537" s="373"/>
      <c r="Z537" s="374"/>
      <c r="AA537" s="373"/>
      <c r="AB537" s="374"/>
      <c r="AC537" s="373"/>
      <c r="AD537" s="374"/>
      <c r="AE537" s="375"/>
    </row>
    <row r="538" spans="1:31" s="376" customFormat="1" x14ac:dyDescent="0.25">
      <c r="A538" s="2"/>
      <c r="B538" s="2"/>
      <c r="C538" s="2"/>
      <c r="D538" s="2"/>
      <c r="E538" s="2"/>
      <c r="F538" s="2"/>
      <c r="G538" s="2"/>
      <c r="H538" s="2"/>
      <c r="I538" s="2"/>
      <c r="J538" s="641"/>
      <c r="K538" s="641"/>
      <c r="L538" s="641"/>
      <c r="M538" s="641"/>
      <c r="N538" s="641"/>
      <c r="O538" s="641"/>
      <c r="P538" s="641"/>
      <c r="Q538" s="2"/>
      <c r="R538" s="373"/>
      <c r="S538" s="373"/>
      <c r="T538" s="373"/>
      <c r="U538" s="373"/>
      <c r="V538" s="373"/>
      <c r="W538" s="373"/>
      <c r="X538" s="374"/>
      <c r="Y538" s="373"/>
      <c r="Z538" s="374"/>
      <c r="AA538" s="373"/>
      <c r="AB538" s="374"/>
      <c r="AC538" s="373"/>
      <c r="AD538" s="374"/>
      <c r="AE538" s="375"/>
    </row>
    <row r="539" spans="1:31" s="376" customFormat="1" x14ac:dyDescent="0.25">
      <c r="A539" s="2"/>
      <c r="B539" s="2"/>
      <c r="C539" s="2"/>
      <c r="D539" s="2"/>
      <c r="E539" s="2"/>
      <c r="F539" s="2"/>
      <c r="G539" s="2"/>
      <c r="H539" s="2"/>
      <c r="I539" s="2"/>
      <c r="J539" s="641"/>
      <c r="K539" s="641"/>
      <c r="L539" s="641"/>
      <c r="M539" s="641"/>
      <c r="N539" s="641"/>
      <c r="O539" s="641"/>
      <c r="P539" s="641"/>
      <c r="Q539" s="2"/>
      <c r="R539" s="373"/>
      <c r="S539" s="373"/>
      <c r="T539" s="373"/>
      <c r="U539" s="373"/>
      <c r="V539" s="373"/>
      <c r="W539" s="373"/>
      <c r="X539" s="374"/>
      <c r="Y539" s="373"/>
      <c r="Z539" s="374"/>
      <c r="AA539" s="373"/>
      <c r="AB539" s="374"/>
      <c r="AC539" s="373"/>
      <c r="AD539" s="374"/>
      <c r="AE539" s="375"/>
    </row>
    <row r="540" spans="1:31" s="376" customFormat="1" x14ac:dyDescent="0.25">
      <c r="A540" s="2"/>
      <c r="B540" s="2"/>
      <c r="C540" s="2"/>
      <c r="D540" s="2"/>
      <c r="E540" s="2"/>
      <c r="F540" s="2"/>
      <c r="G540" s="2"/>
      <c r="H540" s="2"/>
      <c r="I540" s="2"/>
      <c r="J540" s="641"/>
      <c r="K540" s="641"/>
      <c r="L540" s="641"/>
      <c r="M540" s="641"/>
      <c r="N540" s="641"/>
      <c r="O540" s="641"/>
      <c r="P540" s="641"/>
      <c r="Q540" s="2"/>
      <c r="R540" s="373"/>
      <c r="S540" s="373"/>
      <c r="T540" s="373"/>
      <c r="U540" s="373"/>
      <c r="V540" s="373"/>
      <c r="W540" s="373"/>
      <c r="X540" s="374"/>
      <c r="Y540" s="373"/>
      <c r="Z540" s="374"/>
      <c r="AA540" s="373"/>
      <c r="AB540" s="374"/>
      <c r="AC540" s="373"/>
      <c r="AD540" s="374"/>
      <c r="AE540" s="375"/>
    </row>
    <row r="541" spans="1:31" s="376" customFormat="1" x14ac:dyDescent="0.25">
      <c r="A541" s="2"/>
      <c r="B541" s="2"/>
      <c r="C541" s="2"/>
      <c r="D541" s="2"/>
      <c r="E541" s="2"/>
      <c r="F541" s="2"/>
      <c r="G541" s="2"/>
      <c r="H541" s="2"/>
      <c r="I541" s="2"/>
      <c r="J541" s="641"/>
      <c r="K541" s="641"/>
      <c r="L541" s="641"/>
      <c r="M541" s="641"/>
      <c r="N541" s="641"/>
      <c r="O541" s="641"/>
      <c r="P541" s="641"/>
      <c r="Q541" s="2"/>
      <c r="R541" s="373"/>
      <c r="S541" s="373"/>
      <c r="T541" s="373"/>
      <c r="U541" s="373"/>
      <c r="V541" s="373"/>
      <c r="W541" s="373"/>
      <c r="X541" s="374"/>
      <c r="Y541" s="373"/>
      <c r="Z541" s="374"/>
      <c r="AA541" s="373"/>
      <c r="AB541" s="374"/>
      <c r="AC541" s="373"/>
      <c r="AD541" s="374"/>
      <c r="AE541" s="375"/>
    </row>
    <row r="542" spans="1:31" s="376" customFormat="1" x14ac:dyDescent="0.25">
      <c r="A542" s="2"/>
      <c r="B542" s="2"/>
      <c r="C542" s="2"/>
      <c r="D542" s="2"/>
      <c r="E542" s="2"/>
      <c r="F542" s="2"/>
      <c r="G542" s="2"/>
      <c r="H542" s="2"/>
      <c r="I542" s="2"/>
      <c r="J542" s="641"/>
      <c r="K542" s="641"/>
      <c r="L542" s="641"/>
      <c r="M542" s="641"/>
      <c r="N542" s="641"/>
      <c r="O542" s="641"/>
      <c r="P542" s="641"/>
      <c r="Q542" s="2"/>
      <c r="R542" s="373"/>
      <c r="S542" s="373"/>
      <c r="T542" s="373"/>
      <c r="U542" s="373"/>
      <c r="V542" s="373"/>
      <c r="W542" s="373"/>
      <c r="X542" s="374"/>
      <c r="Y542" s="373"/>
      <c r="Z542" s="374"/>
      <c r="AA542" s="373"/>
      <c r="AB542" s="374"/>
      <c r="AC542" s="373"/>
      <c r="AD542" s="374"/>
      <c r="AE542" s="375"/>
    </row>
    <row r="543" spans="1:31" s="376" customFormat="1" x14ac:dyDescent="0.25">
      <c r="A543" s="2"/>
      <c r="B543" s="2"/>
      <c r="C543" s="2"/>
      <c r="D543" s="2"/>
      <c r="E543" s="2"/>
      <c r="F543" s="2"/>
      <c r="G543" s="2"/>
      <c r="H543" s="2"/>
      <c r="I543" s="2"/>
      <c r="J543" s="641"/>
      <c r="K543" s="641"/>
      <c r="L543" s="641"/>
      <c r="M543" s="641"/>
      <c r="N543" s="641"/>
      <c r="O543" s="641"/>
      <c r="P543" s="641"/>
      <c r="Q543" s="2"/>
      <c r="R543" s="373"/>
      <c r="S543" s="373"/>
      <c r="T543" s="373"/>
      <c r="U543" s="373"/>
      <c r="V543" s="373"/>
      <c r="W543" s="373"/>
      <c r="X543" s="374"/>
      <c r="Y543" s="373"/>
      <c r="Z543" s="374"/>
      <c r="AA543" s="373"/>
      <c r="AB543" s="374"/>
      <c r="AC543" s="373"/>
      <c r="AD543" s="374"/>
      <c r="AE543" s="375"/>
    </row>
    <row r="544" spans="1:31" s="376" customFormat="1" x14ac:dyDescent="0.25">
      <c r="A544" s="2"/>
      <c r="B544" s="2"/>
      <c r="C544" s="2"/>
      <c r="D544" s="2"/>
      <c r="E544" s="2"/>
      <c r="F544" s="2"/>
      <c r="G544" s="2"/>
      <c r="H544" s="2"/>
      <c r="I544" s="2"/>
      <c r="J544" s="641"/>
      <c r="K544" s="641"/>
      <c r="L544" s="641"/>
      <c r="M544" s="641"/>
      <c r="N544" s="641"/>
      <c r="O544" s="641"/>
      <c r="P544" s="641"/>
      <c r="Q544" s="2"/>
      <c r="R544" s="373"/>
      <c r="S544" s="373"/>
      <c r="T544" s="373"/>
      <c r="U544" s="373"/>
      <c r="V544" s="373"/>
      <c r="W544" s="373"/>
      <c r="X544" s="374"/>
      <c r="Y544" s="373"/>
      <c r="Z544" s="374"/>
      <c r="AA544" s="373"/>
      <c r="AB544" s="374"/>
      <c r="AC544" s="373"/>
      <c r="AD544" s="374"/>
      <c r="AE544" s="375"/>
    </row>
    <row r="545" spans="1:31" s="376" customFormat="1" x14ac:dyDescent="0.25">
      <c r="A545" s="2"/>
      <c r="B545" s="2"/>
      <c r="C545" s="2"/>
      <c r="D545" s="2"/>
      <c r="E545" s="2"/>
      <c r="F545" s="2"/>
      <c r="G545" s="2"/>
      <c r="H545" s="2"/>
      <c r="I545" s="2"/>
      <c r="J545" s="641"/>
      <c r="K545" s="641"/>
      <c r="L545" s="641"/>
      <c r="M545" s="641"/>
      <c r="N545" s="641"/>
      <c r="O545" s="641"/>
      <c r="P545" s="641"/>
      <c r="Q545" s="2"/>
      <c r="R545" s="373"/>
      <c r="S545" s="373"/>
      <c r="T545" s="373"/>
      <c r="U545" s="373"/>
      <c r="V545" s="373"/>
      <c r="W545" s="373"/>
      <c r="X545" s="374"/>
      <c r="Y545" s="373"/>
      <c r="Z545" s="374"/>
      <c r="AA545" s="373"/>
      <c r="AB545" s="374"/>
      <c r="AC545" s="373"/>
      <c r="AD545" s="374"/>
      <c r="AE545" s="375"/>
    </row>
    <row r="546" spans="1:31" s="376" customFormat="1" x14ac:dyDescent="0.25">
      <c r="A546" s="2"/>
      <c r="B546" s="2"/>
      <c r="C546" s="2"/>
      <c r="D546" s="2"/>
      <c r="E546" s="2"/>
      <c r="F546" s="2"/>
      <c r="G546" s="2"/>
      <c r="H546" s="2"/>
      <c r="I546" s="2"/>
      <c r="J546" s="641"/>
      <c r="K546" s="641"/>
      <c r="L546" s="641"/>
      <c r="M546" s="641"/>
      <c r="N546" s="641"/>
      <c r="O546" s="641"/>
      <c r="P546" s="641"/>
      <c r="Q546" s="2"/>
      <c r="R546" s="373"/>
      <c r="S546" s="373"/>
      <c r="T546" s="373"/>
      <c r="U546" s="373"/>
      <c r="V546" s="373"/>
      <c r="W546" s="373"/>
      <c r="X546" s="374"/>
      <c r="Y546" s="373"/>
      <c r="Z546" s="374"/>
      <c r="AA546" s="373"/>
      <c r="AB546" s="374"/>
      <c r="AC546" s="373"/>
      <c r="AD546" s="374"/>
      <c r="AE546" s="375"/>
    </row>
    <row r="547" spans="1:31" s="376" customFormat="1" x14ac:dyDescent="0.25">
      <c r="A547" s="2"/>
      <c r="B547" s="2"/>
      <c r="C547" s="2"/>
      <c r="D547" s="2"/>
      <c r="E547" s="2"/>
      <c r="F547" s="2"/>
      <c r="G547" s="2"/>
      <c r="H547" s="2"/>
      <c r="I547" s="2"/>
      <c r="J547" s="641"/>
      <c r="K547" s="641"/>
      <c r="L547" s="641"/>
      <c r="M547" s="641"/>
      <c r="N547" s="641"/>
      <c r="O547" s="641"/>
      <c r="P547" s="641"/>
      <c r="Q547" s="2"/>
      <c r="R547" s="373"/>
      <c r="S547" s="373"/>
      <c r="T547" s="373"/>
      <c r="U547" s="373"/>
      <c r="V547" s="373"/>
      <c r="W547" s="373"/>
      <c r="X547" s="374"/>
      <c r="Y547" s="373"/>
      <c r="Z547" s="374"/>
      <c r="AA547" s="373"/>
      <c r="AB547" s="374"/>
      <c r="AC547" s="373"/>
      <c r="AD547" s="374"/>
      <c r="AE547" s="375"/>
    </row>
    <row r="548" spans="1:31" s="376" customFormat="1" x14ac:dyDescent="0.25">
      <c r="A548" s="2"/>
      <c r="B548" s="2"/>
      <c r="C548" s="2"/>
      <c r="D548" s="2"/>
      <c r="E548" s="2"/>
      <c r="F548" s="2"/>
      <c r="G548" s="2"/>
      <c r="H548" s="2"/>
      <c r="I548" s="2"/>
      <c r="J548" s="641"/>
      <c r="K548" s="641"/>
      <c r="L548" s="641"/>
      <c r="M548" s="641"/>
      <c r="N548" s="641"/>
      <c r="O548" s="641"/>
      <c r="P548" s="641"/>
      <c r="Q548" s="2"/>
      <c r="R548" s="373"/>
      <c r="S548" s="373"/>
      <c r="T548" s="373"/>
      <c r="U548" s="373"/>
      <c r="V548" s="373"/>
      <c r="W548" s="373"/>
      <c r="X548" s="374"/>
      <c r="Y548" s="373"/>
      <c r="Z548" s="374"/>
      <c r="AA548" s="373"/>
      <c r="AB548" s="374"/>
      <c r="AC548" s="373"/>
      <c r="AD548" s="374"/>
      <c r="AE548" s="375"/>
    </row>
    <row r="549" spans="1:31" s="376" customFormat="1" x14ac:dyDescent="0.25">
      <c r="A549" s="2"/>
      <c r="B549" s="2"/>
      <c r="C549" s="2"/>
      <c r="D549" s="2"/>
      <c r="E549" s="2"/>
      <c r="F549" s="2"/>
      <c r="G549" s="2"/>
      <c r="H549" s="2"/>
      <c r="I549" s="2"/>
      <c r="J549" s="641"/>
      <c r="K549" s="641"/>
      <c r="L549" s="641"/>
      <c r="M549" s="641"/>
      <c r="N549" s="641"/>
      <c r="O549" s="641"/>
      <c r="P549" s="641"/>
      <c r="Q549" s="2"/>
      <c r="R549" s="373"/>
      <c r="S549" s="373"/>
      <c r="T549" s="373"/>
      <c r="U549" s="373"/>
      <c r="V549" s="373"/>
      <c r="W549" s="373"/>
      <c r="X549" s="374"/>
      <c r="Y549" s="373"/>
      <c r="Z549" s="374"/>
      <c r="AA549" s="373"/>
      <c r="AB549" s="374"/>
      <c r="AC549" s="373"/>
      <c r="AD549" s="374"/>
      <c r="AE549" s="375"/>
    </row>
    <row r="550" spans="1:31" s="376" customFormat="1" x14ac:dyDescent="0.25">
      <c r="A550" s="2"/>
      <c r="B550" s="2"/>
      <c r="C550" s="2"/>
      <c r="D550" s="2"/>
      <c r="E550" s="2"/>
      <c r="F550" s="2"/>
      <c r="G550" s="2"/>
      <c r="H550" s="2"/>
      <c r="I550" s="2"/>
      <c r="J550" s="641"/>
      <c r="K550" s="641"/>
      <c r="L550" s="641"/>
      <c r="M550" s="641"/>
      <c r="N550" s="641"/>
      <c r="O550" s="641"/>
      <c r="P550" s="641"/>
      <c r="Q550" s="2"/>
      <c r="R550" s="373"/>
      <c r="S550" s="373"/>
      <c r="T550" s="373"/>
      <c r="U550" s="373"/>
      <c r="V550" s="373"/>
      <c r="W550" s="373"/>
      <c r="X550" s="374"/>
      <c r="Y550" s="373"/>
      <c r="Z550" s="374"/>
      <c r="AA550" s="373"/>
      <c r="AB550" s="374"/>
      <c r="AC550" s="373"/>
      <c r="AD550" s="374"/>
      <c r="AE550" s="375"/>
    </row>
    <row r="551" spans="1:31" s="376" customFormat="1" x14ac:dyDescent="0.25">
      <c r="A551" s="2"/>
      <c r="B551" s="2"/>
      <c r="C551" s="2"/>
      <c r="D551" s="2"/>
      <c r="E551" s="2"/>
      <c r="F551" s="2"/>
      <c r="G551" s="2"/>
      <c r="H551" s="2"/>
      <c r="I551" s="2"/>
      <c r="J551" s="641"/>
      <c r="K551" s="641"/>
      <c r="L551" s="641"/>
      <c r="M551" s="641"/>
      <c r="N551" s="641"/>
      <c r="O551" s="641"/>
      <c r="P551" s="641"/>
      <c r="Q551" s="2"/>
      <c r="R551" s="373"/>
      <c r="S551" s="373"/>
      <c r="T551" s="373"/>
      <c r="U551" s="373"/>
      <c r="V551" s="373"/>
      <c r="W551" s="373"/>
      <c r="X551" s="374"/>
      <c r="Y551" s="373"/>
      <c r="Z551" s="374"/>
      <c r="AA551" s="373"/>
      <c r="AB551" s="374"/>
      <c r="AC551" s="373"/>
      <c r="AD551" s="374"/>
      <c r="AE551" s="375"/>
    </row>
    <row r="552" spans="1:31" s="376" customFormat="1" x14ac:dyDescent="0.25">
      <c r="A552" s="2"/>
      <c r="B552" s="2"/>
      <c r="C552" s="2"/>
      <c r="D552" s="2"/>
      <c r="E552" s="2"/>
      <c r="F552" s="2"/>
      <c r="G552" s="2"/>
      <c r="H552" s="2"/>
      <c r="I552" s="2"/>
      <c r="J552" s="641"/>
      <c r="K552" s="641"/>
      <c r="L552" s="641"/>
      <c r="M552" s="641"/>
      <c r="N552" s="641"/>
      <c r="O552" s="641"/>
      <c r="P552" s="641"/>
      <c r="Q552" s="2"/>
      <c r="R552" s="373"/>
      <c r="S552" s="373"/>
      <c r="T552" s="373"/>
      <c r="U552" s="373"/>
      <c r="V552" s="373"/>
      <c r="W552" s="373"/>
      <c r="X552" s="374"/>
      <c r="Y552" s="373"/>
      <c r="Z552" s="374"/>
      <c r="AA552" s="373"/>
      <c r="AB552" s="374"/>
      <c r="AC552" s="373"/>
      <c r="AD552" s="374"/>
      <c r="AE552" s="375"/>
    </row>
    <row r="553" spans="1:31" s="376" customFormat="1" x14ac:dyDescent="0.25">
      <c r="A553" s="2"/>
      <c r="B553" s="2"/>
      <c r="C553" s="2"/>
      <c r="D553" s="2"/>
      <c r="E553" s="2"/>
      <c r="F553" s="2"/>
      <c r="G553" s="2"/>
      <c r="H553" s="2"/>
      <c r="I553" s="2"/>
      <c r="J553" s="641"/>
      <c r="K553" s="641"/>
      <c r="L553" s="641"/>
      <c r="M553" s="641"/>
      <c r="N553" s="641"/>
      <c r="O553" s="641"/>
      <c r="P553" s="641"/>
      <c r="Q553" s="2"/>
      <c r="R553" s="373"/>
      <c r="S553" s="373"/>
      <c r="T553" s="373"/>
      <c r="U553" s="373"/>
      <c r="V553" s="373"/>
      <c r="W553" s="373"/>
      <c r="X553" s="374"/>
      <c r="Y553" s="373"/>
      <c r="Z553" s="374"/>
      <c r="AA553" s="373"/>
      <c r="AB553" s="374"/>
      <c r="AC553" s="373"/>
      <c r="AD553" s="374"/>
      <c r="AE553" s="375"/>
    </row>
    <row r="554" spans="1:31" s="376" customFormat="1" x14ac:dyDescent="0.25">
      <c r="A554" s="2"/>
      <c r="B554" s="2"/>
      <c r="C554" s="2"/>
      <c r="D554" s="2"/>
      <c r="E554" s="2"/>
      <c r="F554" s="2"/>
      <c r="G554" s="2"/>
      <c r="H554" s="2"/>
      <c r="I554" s="2"/>
      <c r="J554" s="641"/>
      <c r="K554" s="641"/>
      <c r="L554" s="641"/>
      <c r="M554" s="641"/>
      <c r="N554" s="641"/>
      <c r="O554" s="641"/>
      <c r="P554" s="641"/>
      <c r="Q554" s="2"/>
      <c r="R554" s="373"/>
      <c r="S554" s="373"/>
      <c r="T554" s="373"/>
      <c r="U554" s="373"/>
      <c r="V554" s="373"/>
      <c r="W554" s="373"/>
      <c r="X554" s="374"/>
      <c r="Y554" s="373"/>
      <c r="Z554" s="374"/>
      <c r="AA554" s="373"/>
      <c r="AB554" s="374"/>
      <c r="AC554" s="373"/>
      <c r="AD554" s="374"/>
      <c r="AE554" s="375"/>
    </row>
    <row r="555" spans="1:31" s="376" customFormat="1" x14ac:dyDescent="0.25">
      <c r="A555" s="2"/>
      <c r="B555" s="2"/>
      <c r="C555" s="2"/>
      <c r="D555" s="2"/>
      <c r="E555" s="2"/>
      <c r="F555" s="2"/>
      <c r="G555" s="2"/>
      <c r="H555" s="2"/>
      <c r="I555" s="2"/>
      <c r="J555" s="641"/>
      <c r="K555" s="641"/>
      <c r="L555" s="641"/>
      <c r="M555" s="641"/>
      <c r="N555" s="641"/>
      <c r="O555" s="641"/>
      <c r="P555" s="641"/>
      <c r="Q555" s="2"/>
      <c r="R555" s="373"/>
      <c r="S555" s="373"/>
      <c r="T555" s="373"/>
      <c r="U555" s="373"/>
      <c r="V555" s="373"/>
      <c r="W555" s="373"/>
      <c r="X555" s="374"/>
      <c r="Y555" s="373"/>
      <c r="Z555" s="374"/>
      <c r="AA555" s="373"/>
      <c r="AB555" s="374"/>
      <c r="AC555" s="373"/>
      <c r="AD555" s="374"/>
      <c r="AE555" s="375"/>
    </row>
    <row r="556" spans="1:31" s="376" customFormat="1" x14ac:dyDescent="0.25">
      <c r="A556" s="2"/>
      <c r="B556" s="2"/>
      <c r="C556" s="2"/>
      <c r="D556" s="2"/>
      <c r="E556" s="2"/>
      <c r="F556" s="2"/>
      <c r="G556" s="2"/>
      <c r="H556" s="2"/>
      <c r="I556" s="2"/>
      <c r="J556" s="641"/>
      <c r="K556" s="641"/>
      <c r="L556" s="641"/>
      <c r="M556" s="641"/>
      <c r="N556" s="641"/>
      <c r="O556" s="641"/>
      <c r="P556" s="641"/>
      <c r="Q556" s="2"/>
      <c r="R556" s="373"/>
      <c r="S556" s="373"/>
      <c r="T556" s="373"/>
      <c r="U556" s="373"/>
      <c r="V556" s="373"/>
      <c r="W556" s="373"/>
      <c r="X556" s="374"/>
      <c r="Y556" s="373"/>
      <c r="Z556" s="374"/>
      <c r="AA556" s="373"/>
      <c r="AB556" s="374"/>
      <c r="AC556" s="373"/>
      <c r="AD556" s="374"/>
      <c r="AE556" s="375"/>
    </row>
    <row r="557" spans="1:31" s="376" customFormat="1" x14ac:dyDescent="0.25">
      <c r="A557" s="2"/>
      <c r="B557" s="2"/>
      <c r="C557" s="2"/>
      <c r="D557" s="2"/>
      <c r="E557" s="2"/>
      <c r="F557" s="2"/>
      <c r="G557" s="2"/>
      <c r="H557" s="2"/>
      <c r="I557" s="2"/>
      <c r="J557" s="641"/>
      <c r="K557" s="641"/>
      <c r="L557" s="641"/>
      <c r="M557" s="641"/>
      <c r="N557" s="641"/>
      <c r="O557" s="641"/>
      <c r="P557" s="641"/>
      <c r="Q557" s="2"/>
      <c r="R557" s="373"/>
      <c r="S557" s="373"/>
      <c r="T557" s="373"/>
      <c r="U557" s="373"/>
      <c r="V557" s="373"/>
      <c r="W557" s="373"/>
      <c r="X557" s="374"/>
      <c r="Y557" s="373"/>
      <c r="Z557" s="374"/>
      <c r="AA557" s="373"/>
      <c r="AB557" s="374"/>
      <c r="AC557" s="373"/>
      <c r="AD557" s="374"/>
      <c r="AE557" s="375"/>
    </row>
    <row r="558" spans="1:31" s="376" customFormat="1" x14ac:dyDescent="0.25">
      <c r="A558" s="2"/>
      <c r="B558" s="2"/>
      <c r="C558" s="2"/>
      <c r="D558" s="2"/>
      <c r="E558" s="2"/>
      <c r="F558" s="2"/>
      <c r="G558" s="2"/>
      <c r="H558" s="2"/>
      <c r="I558" s="2"/>
      <c r="J558" s="641"/>
      <c r="K558" s="641"/>
      <c r="L558" s="641"/>
      <c r="M558" s="641"/>
      <c r="N558" s="641"/>
      <c r="O558" s="641"/>
      <c r="P558" s="641"/>
      <c r="Q558" s="2"/>
      <c r="R558" s="373"/>
      <c r="S558" s="373"/>
      <c r="T558" s="373"/>
      <c r="U558" s="373"/>
      <c r="V558" s="373"/>
      <c r="W558" s="373"/>
      <c r="X558" s="374"/>
      <c r="Y558" s="373"/>
      <c r="Z558" s="374"/>
      <c r="AA558" s="373"/>
      <c r="AB558" s="374"/>
      <c r="AC558" s="373"/>
      <c r="AD558" s="374"/>
      <c r="AE558" s="375"/>
    </row>
    <row r="559" spans="1:31" s="376" customFormat="1" x14ac:dyDescent="0.25">
      <c r="A559" s="2"/>
      <c r="B559" s="2"/>
      <c r="C559" s="2"/>
      <c r="D559" s="2"/>
      <c r="E559" s="2"/>
      <c r="F559" s="2"/>
      <c r="G559" s="2"/>
      <c r="H559" s="2"/>
      <c r="I559" s="2"/>
      <c r="J559" s="641"/>
      <c r="K559" s="641"/>
      <c r="L559" s="641"/>
      <c r="M559" s="641"/>
      <c r="N559" s="641"/>
      <c r="O559" s="641"/>
      <c r="P559" s="641"/>
      <c r="Q559" s="2"/>
      <c r="R559" s="373"/>
      <c r="S559" s="373"/>
      <c r="T559" s="373"/>
      <c r="U559" s="373"/>
      <c r="V559" s="373"/>
      <c r="W559" s="373"/>
      <c r="X559" s="374"/>
      <c r="Y559" s="373"/>
      <c r="Z559" s="374"/>
      <c r="AA559" s="373"/>
      <c r="AB559" s="374"/>
      <c r="AC559" s="373"/>
      <c r="AD559" s="374"/>
      <c r="AE559" s="375"/>
    </row>
    <row r="560" spans="1:31" s="376" customFormat="1" x14ac:dyDescent="0.25">
      <c r="A560" s="2"/>
      <c r="B560" s="2"/>
      <c r="C560" s="2"/>
      <c r="D560" s="2"/>
      <c r="E560" s="2"/>
      <c r="F560" s="2"/>
      <c r="G560" s="2"/>
      <c r="H560" s="2"/>
      <c r="I560" s="2"/>
      <c r="J560" s="641"/>
      <c r="K560" s="641"/>
      <c r="L560" s="641"/>
      <c r="M560" s="641"/>
      <c r="N560" s="641"/>
      <c r="O560" s="641"/>
      <c r="P560" s="641"/>
      <c r="Q560" s="2"/>
      <c r="R560" s="373"/>
      <c r="S560" s="373"/>
      <c r="T560" s="373"/>
      <c r="U560" s="373"/>
      <c r="V560" s="373"/>
      <c r="W560" s="373"/>
      <c r="X560" s="374"/>
      <c r="Y560" s="373"/>
      <c r="Z560" s="374"/>
      <c r="AA560" s="373"/>
      <c r="AB560" s="374"/>
      <c r="AC560" s="373"/>
      <c r="AD560" s="374"/>
      <c r="AE560" s="375"/>
    </row>
    <row r="561" spans="1:31" s="376" customFormat="1" x14ac:dyDescent="0.25">
      <c r="A561" s="2"/>
      <c r="B561" s="2"/>
      <c r="C561" s="2"/>
      <c r="D561" s="2"/>
      <c r="E561" s="2"/>
      <c r="F561" s="2"/>
      <c r="G561" s="2"/>
      <c r="H561" s="2"/>
      <c r="I561" s="2"/>
      <c r="J561" s="641"/>
      <c r="K561" s="641"/>
      <c r="L561" s="641"/>
      <c r="M561" s="641"/>
      <c r="N561" s="641"/>
      <c r="O561" s="641"/>
      <c r="P561" s="641"/>
      <c r="Q561" s="2"/>
      <c r="R561" s="373"/>
      <c r="S561" s="373"/>
      <c r="T561" s="373"/>
      <c r="U561" s="373"/>
      <c r="V561" s="373"/>
      <c r="W561" s="373"/>
      <c r="X561" s="374"/>
      <c r="Y561" s="373"/>
      <c r="Z561" s="374"/>
      <c r="AA561" s="373"/>
      <c r="AB561" s="374"/>
      <c r="AC561" s="373"/>
      <c r="AD561" s="374"/>
      <c r="AE561" s="375"/>
    </row>
    <row r="562" spans="1:31" s="376" customFormat="1" x14ac:dyDescent="0.25">
      <c r="A562" s="2"/>
      <c r="B562" s="2"/>
      <c r="C562" s="2"/>
      <c r="D562" s="2"/>
      <c r="E562" s="2"/>
      <c r="F562" s="2"/>
      <c r="G562" s="2"/>
      <c r="H562" s="2"/>
      <c r="I562" s="2"/>
      <c r="J562" s="641"/>
      <c r="K562" s="641"/>
      <c r="L562" s="641"/>
      <c r="M562" s="641"/>
      <c r="N562" s="641"/>
      <c r="O562" s="641"/>
      <c r="P562" s="641"/>
      <c r="Q562" s="2"/>
      <c r="R562" s="373"/>
      <c r="S562" s="373"/>
      <c r="T562" s="373"/>
      <c r="U562" s="373"/>
      <c r="V562" s="373"/>
      <c r="W562" s="373"/>
      <c r="X562" s="374"/>
      <c r="Y562" s="373"/>
      <c r="Z562" s="374"/>
      <c r="AA562" s="373"/>
      <c r="AB562" s="374"/>
      <c r="AC562" s="373"/>
      <c r="AD562" s="374"/>
      <c r="AE562" s="375"/>
    </row>
    <row r="563" spans="1:31" s="376" customFormat="1" x14ac:dyDescent="0.25">
      <c r="A563" s="2"/>
      <c r="B563" s="2"/>
      <c r="C563" s="2"/>
      <c r="D563" s="2"/>
      <c r="E563" s="2"/>
      <c r="F563" s="2"/>
      <c r="G563" s="2"/>
      <c r="H563" s="2"/>
      <c r="I563" s="2"/>
      <c r="J563" s="641"/>
      <c r="K563" s="641"/>
      <c r="L563" s="641"/>
      <c r="M563" s="641"/>
      <c r="N563" s="641"/>
      <c r="O563" s="641"/>
      <c r="P563" s="641"/>
      <c r="Q563" s="2"/>
      <c r="R563" s="373"/>
      <c r="S563" s="373"/>
      <c r="T563" s="373"/>
      <c r="U563" s="373"/>
      <c r="V563" s="373"/>
      <c r="W563" s="373"/>
      <c r="X563" s="374"/>
      <c r="Y563" s="373"/>
      <c r="Z563" s="374"/>
      <c r="AA563" s="373"/>
      <c r="AB563" s="374"/>
      <c r="AC563" s="373"/>
      <c r="AD563" s="374"/>
      <c r="AE563" s="375"/>
    </row>
    <row r="564" spans="1:31" s="376" customFormat="1" x14ac:dyDescent="0.25">
      <c r="A564" s="2"/>
      <c r="B564" s="2"/>
      <c r="C564" s="2"/>
      <c r="D564" s="2"/>
      <c r="E564" s="2"/>
      <c r="F564" s="2"/>
      <c r="G564" s="2"/>
      <c r="H564" s="2"/>
      <c r="I564" s="2"/>
      <c r="J564" s="641"/>
      <c r="K564" s="641"/>
      <c r="L564" s="641"/>
      <c r="M564" s="641"/>
      <c r="N564" s="641"/>
      <c r="O564" s="641"/>
      <c r="P564" s="641"/>
      <c r="Q564" s="2"/>
      <c r="R564" s="373"/>
      <c r="S564" s="373"/>
      <c r="T564" s="373"/>
      <c r="U564" s="373"/>
      <c r="V564" s="373"/>
      <c r="W564" s="373"/>
      <c r="X564" s="374"/>
      <c r="Y564" s="373"/>
      <c r="Z564" s="374"/>
      <c r="AA564" s="373"/>
      <c r="AB564" s="374"/>
      <c r="AC564" s="373"/>
      <c r="AD564" s="374"/>
      <c r="AE564" s="375"/>
    </row>
    <row r="565" spans="1:31" s="376" customFormat="1" x14ac:dyDescent="0.25">
      <c r="A565" s="2"/>
      <c r="B565" s="2"/>
      <c r="C565" s="2"/>
      <c r="D565" s="2"/>
      <c r="E565" s="2"/>
      <c r="F565" s="2"/>
      <c r="G565" s="2"/>
      <c r="H565" s="2"/>
      <c r="I565" s="2"/>
      <c r="J565" s="641"/>
      <c r="K565" s="641"/>
      <c r="L565" s="641"/>
      <c r="M565" s="641"/>
      <c r="N565" s="641"/>
      <c r="O565" s="641"/>
      <c r="P565" s="641"/>
      <c r="Q565" s="2"/>
      <c r="R565" s="373"/>
      <c r="S565" s="373"/>
      <c r="T565" s="373"/>
      <c r="U565" s="373"/>
      <c r="V565" s="373"/>
      <c r="W565" s="373"/>
      <c r="X565" s="374"/>
      <c r="Y565" s="373"/>
      <c r="Z565" s="374"/>
      <c r="AA565" s="373"/>
      <c r="AB565" s="374"/>
      <c r="AC565" s="373"/>
      <c r="AD565" s="374"/>
      <c r="AE565" s="375"/>
    </row>
    <row r="566" spans="1:31" s="376" customFormat="1" x14ac:dyDescent="0.25">
      <c r="A566" s="2"/>
      <c r="B566" s="2"/>
      <c r="C566" s="2"/>
      <c r="D566" s="2"/>
      <c r="E566" s="2"/>
      <c r="F566" s="2"/>
      <c r="G566" s="2"/>
      <c r="H566" s="2"/>
      <c r="I566" s="2"/>
      <c r="J566" s="641"/>
      <c r="K566" s="641"/>
      <c r="L566" s="641"/>
      <c r="M566" s="641"/>
      <c r="N566" s="641"/>
      <c r="O566" s="641"/>
      <c r="P566" s="641"/>
      <c r="Q566" s="2"/>
      <c r="R566" s="373"/>
      <c r="S566" s="373"/>
      <c r="T566" s="373"/>
      <c r="U566" s="373"/>
      <c r="V566" s="373"/>
      <c r="W566" s="373"/>
      <c r="X566" s="374"/>
      <c r="Y566" s="373"/>
      <c r="Z566" s="374"/>
      <c r="AA566" s="373"/>
      <c r="AB566" s="374"/>
      <c r="AC566" s="373"/>
      <c r="AD566" s="374"/>
      <c r="AE566" s="375"/>
    </row>
    <row r="567" spans="1:31" s="376" customFormat="1" x14ac:dyDescent="0.25">
      <c r="A567" s="2"/>
      <c r="B567" s="2"/>
      <c r="C567" s="2"/>
      <c r="D567" s="2"/>
      <c r="E567" s="2"/>
      <c r="F567" s="2"/>
      <c r="G567" s="2"/>
      <c r="H567" s="2"/>
      <c r="I567" s="2"/>
      <c r="J567" s="641"/>
      <c r="K567" s="641"/>
      <c r="L567" s="641"/>
      <c r="M567" s="641"/>
      <c r="N567" s="641"/>
      <c r="O567" s="641"/>
      <c r="P567" s="641"/>
      <c r="Q567" s="2"/>
      <c r="R567" s="373"/>
      <c r="S567" s="373"/>
      <c r="T567" s="373"/>
      <c r="U567" s="373"/>
      <c r="V567" s="373"/>
      <c r="W567" s="373"/>
      <c r="X567" s="374"/>
      <c r="Y567" s="373"/>
      <c r="Z567" s="374"/>
      <c r="AA567" s="373"/>
      <c r="AB567" s="374"/>
      <c r="AC567" s="373"/>
      <c r="AD567" s="374"/>
      <c r="AE567" s="375"/>
    </row>
    <row r="568" spans="1:31" s="376" customFormat="1" x14ac:dyDescent="0.25">
      <c r="A568" s="2"/>
      <c r="B568" s="2"/>
      <c r="C568" s="2"/>
      <c r="D568" s="2"/>
      <c r="E568" s="2"/>
      <c r="F568" s="2"/>
      <c r="G568" s="2"/>
      <c r="H568" s="2"/>
      <c r="I568" s="2"/>
      <c r="J568" s="641"/>
      <c r="K568" s="641"/>
      <c r="L568" s="641"/>
      <c r="M568" s="641"/>
      <c r="N568" s="641"/>
      <c r="O568" s="641"/>
      <c r="P568" s="641"/>
      <c r="Q568" s="2"/>
      <c r="R568" s="373"/>
      <c r="S568" s="373"/>
      <c r="T568" s="373"/>
      <c r="U568" s="373"/>
      <c r="V568" s="373"/>
      <c r="W568" s="373"/>
      <c r="X568" s="374"/>
      <c r="Y568" s="373"/>
      <c r="Z568" s="374"/>
      <c r="AA568" s="373"/>
      <c r="AB568" s="374"/>
      <c r="AC568" s="373"/>
      <c r="AD568" s="374"/>
      <c r="AE568" s="375"/>
    </row>
    <row r="569" spans="1:31" s="376" customFormat="1" x14ac:dyDescent="0.25">
      <c r="A569" s="2"/>
      <c r="B569" s="2"/>
      <c r="C569" s="2"/>
      <c r="D569" s="2"/>
      <c r="E569" s="2"/>
      <c r="F569" s="2"/>
      <c r="G569" s="2"/>
      <c r="H569" s="2"/>
      <c r="I569" s="2"/>
      <c r="J569" s="641"/>
      <c r="K569" s="641"/>
      <c r="L569" s="641"/>
      <c r="M569" s="641"/>
      <c r="N569" s="641"/>
      <c r="O569" s="641"/>
      <c r="P569" s="641"/>
      <c r="Q569" s="2"/>
      <c r="R569" s="373"/>
      <c r="S569" s="373"/>
      <c r="T569" s="373"/>
      <c r="U569" s="373"/>
      <c r="V569" s="373"/>
      <c r="W569" s="373"/>
      <c r="X569" s="374"/>
      <c r="Y569" s="373"/>
      <c r="Z569" s="374"/>
      <c r="AA569" s="373"/>
      <c r="AB569" s="374"/>
      <c r="AC569" s="373"/>
      <c r="AD569" s="374"/>
      <c r="AE569" s="375"/>
    </row>
    <row r="570" spans="1:31" s="376" customFormat="1" x14ac:dyDescent="0.25">
      <c r="A570" s="2"/>
      <c r="B570" s="2"/>
      <c r="C570" s="2"/>
      <c r="D570" s="2"/>
      <c r="E570" s="2"/>
      <c r="F570" s="2"/>
      <c r="G570" s="2"/>
      <c r="H570" s="2"/>
      <c r="I570" s="2"/>
      <c r="J570" s="641"/>
      <c r="K570" s="641"/>
      <c r="L570" s="641"/>
      <c r="M570" s="641"/>
      <c r="N570" s="641"/>
      <c r="O570" s="641"/>
      <c r="P570" s="641"/>
      <c r="Q570" s="2"/>
      <c r="R570" s="373"/>
      <c r="S570" s="373"/>
      <c r="T570" s="373"/>
      <c r="U570" s="373"/>
      <c r="V570" s="373"/>
      <c r="W570" s="373"/>
      <c r="X570" s="374"/>
      <c r="Y570" s="373"/>
      <c r="Z570" s="374"/>
      <c r="AA570" s="373"/>
      <c r="AB570" s="374"/>
      <c r="AC570" s="373"/>
      <c r="AD570" s="374"/>
      <c r="AE570" s="375"/>
    </row>
    <row r="571" spans="1:31" s="376" customFormat="1" x14ac:dyDescent="0.25">
      <c r="A571" s="2"/>
      <c r="B571" s="2"/>
      <c r="C571" s="2"/>
      <c r="D571" s="2"/>
      <c r="E571" s="2"/>
      <c r="F571" s="2"/>
      <c r="G571" s="2"/>
      <c r="H571" s="2"/>
      <c r="I571" s="2"/>
      <c r="J571" s="641"/>
      <c r="K571" s="641"/>
      <c r="L571" s="641"/>
      <c r="M571" s="641"/>
      <c r="N571" s="641"/>
      <c r="O571" s="641"/>
      <c r="P571" s="641"/>
      <c r="Q571" s="2"/>
      <c r="R571" s="373"/>
      <c r="S571" s="373"/>
      <c r="T571" s="373"/>
      <c r="U571" s="373"/>
      <c r="V571" s="373"/>
      <c r="W571" s="373"/>
      <c r="X571" s="374"/>
      <c r="Y571" s="373"/>
      <c r="Z571" s="374"/>
      <c r="AA571" s="373"/>
      <c r="AB571" s="374"/>
      <c r="AC571" s="373"/>
      <c r="AD571" s="374"/>
      <c r="AE571" s="375"/>
    </row>
    <row r="572" spans="1:31" s="376" customFormat="1" x14ac:dyDescent="0.25">
      <c r="A572" s="2"/>
      <c r="B572" s="2"/>
      <c r="C572" s="2"/>
      <c r="D572" s="2"/>
      <c r="E572" s="2"/>
      <c r="F572" s="2"/>
      <c r="G572" s="2"/>
      <c r="H572" s="2"/>
      <c r="I572" s="2"/>
      <c r="J572" s="641"/>
      <c r="K572" s="641"/>
      <c r="L572" s="641"/>
      <c r="M572" s="641"/>
      <c r="N572" s="641"/>
      <c r="O572" s="641"/>
      <c r="P572" s="641"/>
      <c r="Q572" s="2"/>
      <c r="R572" s="373"/>
      <c r="S572" s="373"/>
      <c r="T572" s="373"/>
      <c r="U572" s="373"/>
      <c r="V572" s="373"/>
      <c r="W572" s="373"/>
      <c r="X572" s="374"/>
      <c r="Y572" s="373"/>
      <c r="Z572" s="374"/>
      <c r="AA572" s="373"/>
      <c r="AB572" s="374"/>
      <c r="AC572" s="373"/>
      <c r="AD572" s="374"/>
      <c r="AE572" s="375"/>
    </row>
    <row r="573" spans="1:31" s="376" customFormat="1" x14ac:dyDescent="0.25">
      <c r="A573" s="2"/>
      <c r="B573" s="2"/>
      <c r="C573" s="2"/>
      <c r="D573" s="2"/>
      <c r="E573" s="2"/>
      <c r="F573" s="2"/>
      <c r="G573" s="2"/>
      <c r="H573" s="2"/>
      <c r="I573" s="2"/>
      <c r="J573" s="641"/>
      <c r="K573" s="641"/>
      <c r="L573" s="641"/>
      <c r="M573" s="641"/>
      <c r="N573" s="641"/>
      <c r="O573" s="641"/>
      <c r="P573" s="641"/>
      <c r="Q573" s="2"/>
      <c r="R573" s="373"/>
      <c r="S573" s="373"/>
      <c r="T573" s="373"/>
      <c r="U573" s="373"/>
      <c r="V573" s="373"/>
      <c r="W573" s="373"/>
      <c r="X573" s="374"/>
      <c r="Y573" s="373"/>
      <c r="Z573" s="374"/>
      <c r="AA573" s="373"/>
      <c r="AB573" s="374"/>
      <c r="AC573" s="373"/>
      <c r="AD573" s="374"/>
      <c r="AE573" s="375"/>
    </row>
    <row r="574" spans="1:31" s="376" customFormat="1" x14ac:dyDescent="0.25">
      <c r="A574" s="2"/>
      <c r="B574" s="2"/>
      <c r="C574" s="2"/>
      <c r="D574" s="2"/>
      <c r="E574" s="2"/>
      <c r="F574" s="2"/>
      <c r="G574" s="2"/>
      <c r="H574" s="2"/>
      <c r="I574" s="2"/>
      <c r="J574" s="641"/>
      <c r="K574" s="641"/>
      <c r="L574" s="641"/>
      <c r="M574" s="641"/>
      <c r="N574" s="641"/>
      <c r="O574" s="641"/>
      <c r="P574" s="641"/>
      <c r="Q574" s="2"/>
      <c r="R574" s="373"/>
      <c r="S574" s="373"/>
      <c r="T574" s="373"/>
      <c r="U574" s="373"/>
      <c r="V574" s="373"/>
      <c r="W574" s="373"/>
      <c r="X574" s="374"/>
      <c r="Y574" s="373"/>
      <c r="Z574" s="374"/>
      <c r="AA574" s="373"/>
      <c r="AB574" s="374"/>
      <c r="AC574" s="373"/>
      <c r="AD574" s="374"/>
      <c r="AE574" s="375"/>
    </row>
    <row r="575" spans="1:31" s="376" customFormat="1" x14ac:dyDescent="0.25">
      <c r="A575" s="2"/>
      <c r="B575" s="2"/>
      <c r="C575" s="2"/>
      <c r="D575" s="2"/>
      <c r="E575" s="2"/>
      <c r="F575" s="2"/>
      <c r="G575" s="2"/>
      <c r="H575" s="2"/>
      <c r="I575" s="2"/>
      <c r="J575" s="641"/>
      <c r="K575" s="641"/>
      <c r="L575" s="641"/>
      <c r="M575" s="641"/>
      <c r="N575" s="641"/>
      <c r="O575" s="641"/>
      <c r="P575" s="641"/>
      <c r="Q575" s="2"/>
      <c r="R575" s="373"/>
      <c r="S575" s="373"/>
      <c r="T575" s="373"/>
      <c r="U575" s="373"/>
      <c r="V575" s="373"/>
      <c r="W575" s="373"/>
      <c r="X575" s="374"/>
      <c r="Y575" s="373"/>
      <c r="Z575" s="374"/>
      <c r="AA575" s="373"/>
      <c r="AB575" s="374"/>
      <c r="AC575" s="373"/>
      <c r="AD575" s="374"/>
      <c r="AE575" s="375"/>
    </row>
    <row r="576" spans="1:31" s="376" customFormat="1" x14ac:dyDescent="0.25">
      <c r="A576" s="2"/>
      <c r="B576" s="2"/>
      <c r="C576" s="2"/>
      <c r="D576" s="2"/>
      <c r="E576" s="2"/>
      <c r="F576" s="2"/>
      <c r="G576" s="2"/>
      <c r="H576" s="2"/>
      <c r="I576" s="2"/>
      <c r="J576" s="641"/>
      <c r="K576" s="641"/>
      <c r="L576" s="641"/>
      <c r="M576" s="641"/>
      <c r="N576" s="641"/>
      <c r="O576" s="641"/>
      <c r="P576" s="641"/>
      <c r="Q576" s="2"/>
      <c r="R576" s="373"/>
      <c r="S576" s="373"/>
      <c r="T576" s="373"/>
      <c r="U576" s="373"/>
      <c r="V576" s="373"/>
      <c r="W576" s="373"/>
      <c r="X576" s="374"/>
      <c r="Y576" s="373"/>
      <c r="Z576" s="374"/>
      <c r="AA576" s="373"/>
      <c r="AB576" s="374"/>
      <c r="AC576" s="373"/>
      <c r="AD576" s="374"/>
      <c r="AE576" s="375"/>
    </row>
    <row r="577" spans="1:31" s="376" customFormat="1" x14ac:dyDescent="0.25">
      <c r="A577" s="2"/>
      <c r="B577" s="2"/>
      <c r="C577" s="2"/>
      <c r="D577" s="2"/>
      <c r="E577" s="2"/>
      <c r="F577" s="2"/>
      <c r="G577" s="2"/>
      <c r="H577" s="2"/>
      <c r="I577" s="2"/>
      <c r="J577" s="641"/>
      <c r="K577" s="641"/>
      <c r="L577" s="641"/>
      <c r="M577" s="641"/>
      <c r="N577" s="641"/>
      <c r="O577" s="641"/>
      <c r="P577" s="641"/>
      <c r="Q577" s="2"/>
      <c r="R577" s="373"/>
      <c r="S577" s="373"/>
      <c r="T577" s="373"/>
      <c r="U577" s="373"/>
      <c r="V577" s="373"/>
      <c r="W577" s="373"/>
      <c r="X577" s="374"/>
      <c r="Y577" s="373"/>
      <c r="Z577" s="374"/>
      <c r="AA577" s="373"/>
      <c r="AB577" s="374"/>
      <c r="AC577" s="373"/>
      <c r="AD577" s="374"/>
      <c r="AE577" s="375"/>
    </row>
    <row r="578" spans="1:31" s="376" customFormat="1" x14ac:dyDescent="0.25">
      <c r="A578" s="2"/>
      <c r="B578" s="2"/>
      <c r="C578" s="2"/>
      <c r="D578" s="2"/>
      <c r="E578" s="2"/>
      <c r="F578" s="2"/>
      <c r="G578" s="2"/>
      <c r="H578" s="2"/>
      <c r="I578" s="2"/>
      <c r="J578" s="641"/>
      <c r="K578" s="641"/>
      <c r="L578" s="641"/>
      <c r="M578" s="641"/>
      <c r="N578" s="641"/>
      <c r="O578" s="641"/>
      <c r="P578" s="641"/>
      <c r="Q578" s="2"/>
      <c r="R578" s="373"/>
      <c r="S578" s="373"/>
      <c r="T578" s="373"/>
      <c r="U578" s="373"/>
      <c r="V578" s="373"/>
      <c r="W578" s="373"/>
      <c r="X578" s="374"/>
      <c r="Y578" s="373"/>
      <c r="Z578" s="374"/>
      <c r="AA578" s="373"/>
      <c r="AB578" s="374"/>
      <c r="AC578" s="373"/>
      <c r="AD578" s="374"/>
      <c r="AE578" s="375"/>
    </row>
    <row r="579" spans="1:31" s="376" customFormat="1" x14ac:dyDescent="0.25">
      <c r="A579" s="2"/>
      <c r="B579" s="2"/>
      <c r="C579" s="2"/>
      <c r="D579" s="2"/>
      <c r="E579" s="2"/>
      <c r="F579" s="2"/>
      <c r="G579" s="2"/>
      <c r="H579" s="2"/>
      <c r="I579" s="2"/>
      <c r="J579" s="641"/>
      <c r="K579" s="641"/>
      <c r="L579" s="641"/>
      <c r="M579" s="641"/>
      <c r="N579" s="641"/>
      <c r="O579" s="641"/>
      <c r="P579" s="641"/>
      <c r="Q579" s="2"/>
      <c r="R579" s="373"/>
      <c r="S579" s="373"/>
      <c r="T579" s="373"/>
      <c r="U579" s="373"/>
      <c r="V579" s="373"/>
      <c r="W579" s="373"/>
      <c r="X579" s="374"/>
      <c r="Y579" s="373"/>
      <c r="Z579" s="374"/>
      <c r="AA579" s="373"/>
      <c r="AB579" s="374"/>
      <c r="AC579" s="373"/>
      <c r="AD579" s="374"/>
      <c r="AE579" s="375"/>
    </row>
    <row r="580" spans="1:31" s="376" customFormat="1" x14ac:dyDescent="0.25">
      <c r="A580" s="2"/>
      <c r="B580" s="2"/>
      <c r="C580" s="2"/>
      <c r="D580" s="2"/>
      <c r="E580" s="2"/>
      <c r="F580" s="2"/>
      <c r="G580" s="2"/>
      <c r="H580" s="2"/>
      <c r="I580" s="2"/>
      <c r="J580" s="641"/>
      <c r="K580" s="641"/>
      <c r="L580" s="641"/>
      <c r="M580" s="641"/>
      <c r="N580" s="641"/>
      <c r="O580" s="641"/>
      <c r="P580" s="641"/>
      <c r="Q580" s="2"/>
      <c r="R580" s="373"/>
      <c r="S580" s="373"/>
      <c r="T580" s="373"/>
      <c r="U580" s="373"/>
      <c r="V580" s="373"/>
      <c r="W580" s="373"/>
      <c r="X580" s="374"/>
      <c r="Y580" s="373"/>
      <c r="Z580" s="374"/>
      <c r="AA580" s="373"/>
      <c r="AB580" s="374"/>
      <c r="AC580" s="373"/>
      <c r="AD580" s="374"/>
      <c r="AE580" s="375"/>
    </row>
    <row r="581" spans="1:31" s="376" customFormat="1" x14ac:dyDescent="0.25">
      <c r="A581" s="2"/>
      <c r="B581" s="2"/>
      <c r="C581" s="2"/>
      <c r="D581" s="2"/>
      <c r="E581" s="2"/>
      <c r="F581" s="2"/>
      <c r="G581" s="2"/>
      <c r="H581" s="2"/>
      <c r="I581" s="2"/>
      <c r="J581" s="641"/>
      <c r="K581" s="641"/>
      <c r="L581" s="641"/>
      <c r="M581" s="641"/>
      <c r="N581" s="641"/>
      <c r="O581" s="641"/>
      <c r="P581" s="641"/>
      <c r="Q581" s="2"/>
      <c r="R581" s="373"/>
      <c r="S581" s="373"/>
      <c r="T581" s="373"/>
      <c r="U581" s="373"/>
      <c r="V581" s="373"/>
      <c r="W581" s="373"/>
      <c r="X581" s="374"/>
      <c r="Y581" s="373"/>
      <c r="Z581" s="374"/>
      <c r="AA581" s="373"/>
      <c r="AB581" s="374"/>
      <c r="AC581" s="373"/>
      <c r="AD581" s="374"/>
      <c r="AE581" s="375"/>
    </row>
    <row r="582" spans="1:31" s="376" customFormat="1" x14ac:dyDescent="0.25">
      <c r="A582" s="2"/>
      <c r="B582" s="2"/>
      <c r="C582" s="2"/>
      <c r="D582" s="2"/>
      <c r="E582" s="2"/>
      <c r="F582" s="2"/>
      <c r="G582" s="2"/>
      <c r="H582" s="2"/>
      <c r="I582" s="2"/>
      <c r="J582" s="641"/>
      <c r="K582" s="641"/>
      <c r="L582" s="641"/>
      <c r="M582" s="641"/>
      <c r="N582" s="641"/>
      <c r="O582" s="641"/>
      <c r="P582" s="641"/>
      <c r="Q582" s="2"/>
      <c r="R582" s="373"/>
      <c r="S582" s="373"/>
      <c r="T582" s="373"/>
      <c r="U582" s="373"/>
      <c r="V582" s="373"/>
      <c r="W582" s="373"/>
      <c r="X582" s="374"/>
      <c r="Y582" s="373"/>
      <c r="Z582" s="374"/>
      <c r="AA582" s="373"/>
      <c r="AB582" s="374"/>
      <c r="AC582" s="373"/>
      <c r="AD582" s="374"/>
      <c r="AE582" s="375"/>
    </row>
    <row r="583" spans="1:31" s="376" customFormat="1" x14ac:dyDescent="0.25">
      <c r="A583" s="2"/>
      <c r="B583" s="2"/>
      <c r="C583" s="2"/>
      <c r="D583" s="2"/>
      <c r="E583" s="2"/>
      <c r="F583" s="2"/>
      <c r="G583" s="2"/>
      <c r="H583" s="2"/>
      <c r="I583" s="2"/>
      <c r="J583" s="641"/>
      <c r="K583" s="641"/>
      <c r="L583" s="641"/>
      <c r="M583" s="641"/>
      <c r="N583" s="641"/>
      <c r="O583" s="641"/>
      <c r="P583" s="641"/>
      <c r="Q583" s="2"/>
      <c r="R583" s="373"/>
      <c r="S583" s="373"/>
      <c r="T583" s="373"/>
      <c r="U583" s="373"/>
      <c r="V583" s="373"/>
      <c r="W583" s="373"/>
      <c r="X583" s="374"/>
      <c r="Y583" s="373"/>
      <c r="Z583" s="374"/>
      <c r="AA583" s="373"/>
      <c r="AB583" s="374"/>
      <c r="AC583" s="373"/>
      <c r="AD583" s="374"/>
      <c r="AE583" s="375"/>
    </row>
    <row r="584" spans="1:31" s="376" customFormat="1" x14ac:dyDescent="0.25">
      <c r="A584" s="2"/>
      <c r="B584" s="2"/>
      <c r="C584" s="2"/>
      <c r="D584" s="2"/>
      <c r="E584" s="2"/>
      <c r="F584" s="2"/>
      <c r="G584" s="2"/>
      <c r="H584" s="2"/>
      <c r="I584" s="2"/>
      <c r="J584" s="641"/>
      <c r="K584" s="641"/>
      <c r="L584" s="641"/>
      <c r="M584" s="641"/>
      <c r="N584" s="641"/>
      <c r="O584" s="641"/>
      <c r="P584" s="641"/>
      <c r="Q584" s="2"/>
      <c r="R584" s="373"/>
      <c r="S584" s="373"/>
      <c r="T584" s="373"/>
      <c r="U584" s="373"/>
      <c r="V584" s="373"/>
      <c r="W584" s="373"/>
      <c r="X584" s="374"/>
      <c r="Y584" s="373"/>
      <c r="Z584" s="374"/>
      <c r="AA584" s="373"/>
      <c r="AB584" s="374"/>
      <c r="AC584" s="373"/>
      <c r="AD584" s="374"/>
      <c r="AE584" s="375"/>
    </row>
    <row r="585" spans="1:31" s="376" customFormat="1" x14ac:dyDescent="0.25">
      <c r="A585" s="2"/>
      <c r="B585" s="2"/>
      <c r="C585" s="2"/>
      <c r="D585" s="2"/>
      <c r="E585" s="2"/>
      <c r="F585" s="2"/>
      <c r="G585" s="2"/>
      <c r="H585" s="2"/>
      <c r="I585" s="2"/>
      <c r="J585" s="641"/>
      <c r="K585" s="641"/>
      <c r="L585" s="641"/>
      <c r="M585" s="641"/>
      <c r="N585" s="641"/>
      <c r="O585" s="641"/>
      <c r="P585" s="641"/>
      <c r="Q585" s="2"/>
      <c r="R585" s="373"/>
      <c r="S585" s="373"/>
      <c r="T585" s="373"/>
      <c r="U585" s="373"/>
      <c r="V585" s="373"/>
      <c r="W585" s="373"/>
      <c r="X585" s="374"/>
      <c r="Y585" s="373"/>
      <c r="Z585" s="374"/>
      <c r="AA585" s="373"/>
      <c r="AB585" s="374"/>
      <c r="AC585" s="373"/>
      <c r="AD585" s="374"/>
      <c r="AE585" s="375"/>
    </row>
    <row r="586" spans="1:31" s="376" customFormat="1" x14ac:dyDescent="0.25">
      <c r="A586" s="2"/>
      <c r="B586" s="2"/>
      <c r="C586" s="2"/>
      <c r="D586" s="2"/>
      <c r="E586" s="2"/>
      <c r="F586" s="2"/>
      <c r="G586" s="2"/>
      <c r="H586" s="2"/>
      <c r="I586" s="2"/>
      <c r="J586" s="641"/>
      <c r="K586" s="641"/>
      <c r="L586" s="641"/>
      <c r="M586" s="641"/>
      <c r="N586" s="641"/>
      <c r="O586" s="641"/>
      <c r="P586" s="641"/>
      <c r="Q586" s="2"/>
      <c r="R586" s="373"/>
      <c r="S586" s="373"/>
      <c r="T586" s="373"/>
      <c r="U586" s="373"/>
      <c r="V586" s="373"/>
      <c r="W586" s="373"/>
      <c r="X586" s="374"/>
      <c r="Y586" s="373"/>
      <c r="Z586" s="374"/>
      <c r="AA586" s="373"/>
      <c r="AB586" s="374"/>
      <c r="AC586" s="373"/>
      <c r="AD586" s="374"/>
      <c r="AE586" s="375"/>
    </row>
    <row r="587" spans="1:31" s="376" customFormat="1" x14ac:dyDescent="0.25">
      <c r="A587" s="2"/>
      <c r="B587" s="2"/>
      <c r="C587" s="2"/>
      <c r="D587" s="2"/>
      <c r="E587" s="2"/>
      <c r="F587" s="2"/>
      <c r="G587" s="2"/>
      <c r="H587" s="2"/>
      <c r="I587" s="2"/>
      <c r="J587" s="641"/>
      <c r="K587" s="641"/>
      <c r="L587" s="641"/>
      <c r="M587" s="641"/>
      <c r="N587" s="641"/>
      <c r="O587" s="641"/>
      <c r="P587" s="641"/>
      <c r="Q587" s="2"/>
      <c r="R587" s="373"/>
      <c r="S587" s="373"/>
      <c r="T587" s="373"/>
      <c r="U587" s="373"/>
      <c r="V587" s="373"/>
      <c r="W587" s="373"/>
      <c r="X587" s="374"/>
      <c r="Y587" s="373"/>
      <c r="Z587" s="374"/>
      <c r="AA587" s="373"/>
      <c r="AB587" s="374"/>
      <c r="AC587" s="373"/>
      <c r="AD587" s="374"/>
      <c r="AE587" s="375"/>
    </row>
    <row r="588" spans="1:31" s="376" customFormat="1" x14ac:dyDescent="0.25">
      <c r="A588" s="2"/>
      <c r="B588" s="2"/>
      <c r="C588" s="2"/>
      <c r="D588" s="2"/>
      <c r="E588" s="2"/>
      <c r="F588" s="2"/>
      <c r="G588" s="2"/>
      <c r="H588" s="2"/>
      <c r="I588" s="2"/>
      <c r="J588" s="641"/>
      <c r="K588" s="641"/>
      <c r="L588" s="641"/>
      <c r="M588" s="641"/>
      <c r="N588" s="641"/>
      <c r="O588" s="641"/>
      <c r="P588" s="641"/>
      <c r="Q588" s="2"/>
      <c r="R588" s="373"/>
      <c r="S588" s="373"/>
      <c r="T588" s="373"/>
      <c r="U588" s="373"/>
      <c r="V588" s="373"/>
      <c r="W588" s="373"/>
      <c r="X588" s="374"/>
      <c r="Y588" s="373"/>
      <c r="Z588" s="374"/>
      <c r="AA588" s="373"/>
      <c r="AB588" s="374"/>
      <c r="AC588" s="373"/>
      <c r="AD588" s="374"/>
      <c r="AE588" s="375"/>
    </row>
    <row r="589" spans="1:31" s="376" customFormat="1" x14ac:dyDescent="0.25">
      <c r="A589" s="2"/>
      <c r="B589" s="2"/>
      <c r="C589" s="2"/>
      <c r="D589" s="2"/>
      <c r="E589" s="2"/>
      <c r="F589" s="2"/>
      <c r="G589" s="2"/>
      <c r="H589" s="2"/>
      <c r="I589" s="2"/>
      <c r="J589" s="641"/>
      <c r="K589" s="641"/>
      <c r="L589" s="641"/>
      <c r="M589" s="641"/>
      <c r="N589" s="641"/>
      <c r="O589" s="641"/>
      <c r="P589" s="641"/>
      <c r="Q589" s="2"/>
      <c r="R589" s="373"/>
      <c r="S589" s="373"/>
      <c r="T589" s="373"/>
      <c r="U589" s="373"/>
      <c r="V589" s="373"/>
      <c r="W589" s="373"/>
      <c r="X589" s="374"/>
      <c r="Y589" s="373"/>
      <c r="Z589" s="374"/>
      <c r="AA589" s="373"/>
      <c r="AB589" s="374"/>
      <c r="AC589" s="373"/>
      <c r="AD589" s="374"/>
      <c r="AE589" s="375"/>
    </row>
    <row r="590" spans="1:31" s="376" customFormat="1" x14ac:dyDescent="0.25">
      <c r="A590" s="2"/>
      <c r="B590" s="2"/>
      <c r="C590" s="2"/>
      <c r="D590" s="2"/>
      <c r="E590" s="2"/>
      <c r="F590" s="2"/>
      <c r="G590" s="2"/>
      <c r="H590" s="2"/>
      <c r="I590" s="2"/>
      <c r="J590" s="641"/>
      <c r="K590" s="641"/>
      <c r="L590" s="641"/>
      <c r="M590" s="641"/>
      <c r="N590" s="641"/>
      <c r="O590" s="641"/>
      <c r="P590" s="641"/>
      <c r="Q590" s="2"/>
      <c r="R590" s="373"/>
      <c r="S590" s="373"/>
      <c r="T590" s="373"/>
      <c r="U590" s="373"/>
      <c r="V590" s="373"/>
      <c r="W590" s="373"/>
      <c r="X590" s="374"/>
      <c r="Y590" s="373"/>
      <c r="Z590" s="374"/>
      <c r="AA590" s="373"/>
      <c r="AB590" s="374"/>
      <c r="AC590" s="373"/>
      <c r="AD590" s="374"/>
      <c r="AE590" s="375"/>
    </row>
    <row r="591" spans="1:31" s="376" customFormat="1" x14ac:dyDescent="0.25">
      <c r="A591" s="2"/>
      <c r="B591" s="2"/>
      <c r="C591" s="2"/>
      <c r="D591" s="2"/>
      <c r="E591" s="2"/>
      <c r="F591" s="2"/>
      <c r="G591" s="2"/>
      <c r="H591" s="2"/>
      <c r="I591" s="2"/>
      <c r="J591" s="641"/>
      <c r="K591" s="641"/>
      <c r="L591" s="641"/>
      <c r="M591" s="641"/>
      <c r="N591" s="641"/>
      <c r="O591" s="641"/>
      <c r="P591" s="641"/>
      <c r="Q591" s="2"/>
      <c r="R591" s="373"/>
      <c r="S591" s="373"/>
      <c r="T591" s="373"/>
      <c r="U591" s="373"/>
      <c r="V591" s="373"/>
      <c r="W591" s="373"/>
      <c r="X591" s="374"/>
      <c r="Y591" s="373"/>
      <c r="Z591" s="374"/>
      <c r="AA591" s="373"/>
      <c r="AB591" s="374"/>
      <c r="AC591" s="373"/>
      <c r="AD591" s="374"/>
      <c r="AE591" s="375"/>
    </row>
    <row r="592" spans="1:31" s="376" customFormat="1" x14ac:dyDescent="0.25">
      <c r="A592" s="2"/>
      <c r="B592" s="2"/>
      <c r="C592" s="2"/>
      <c r="D592" s="2"/>
      <c r="E592" s="2"/>
      <c r="F592" s="2"/>
      <c r="G592" s="2"/>
      <c r="H592" s="2"/>
      <c r="I592" s="2"/>
      <c r="J592" s="641"/>
      <c r="K592" s="641"/>
      <c r="L592" s="641"/>
      <c r="M592" s="641"/>
      <c r="N592" s="641"/>
      <c r="O592" s="641"/>
      <c r="P592" s="641"/>
      <c r="Q592" s="2"/>
      <c r="R592" s="373"/>
      <c r="S592" s="373"/>
      <c r="T592" s="373"/>
      <c r="U592" s="373"/>
      <c r="V592" s="373"/>
      <c r="W592" s="373"/>
      <c r="X592" s="374"/>
      <c r="Y592" s="373"/>
      <c r="Z592" s="374"/>
      <c r="AA592" s="373"/>
      <c r="AB592" s="374"/>
      <c r="AC592" s="373"/>
      <c r="AD592" s="374"/>
      <c r="AE592" s="375"/>
    </row>
    <row r="593" spans="1:31" s="376" customFormat="1" x14ac:dyDescent="0.25">
      <c r="A593" s="2"/>
      <c r="B593" s="2"/>
      <c r="C593" s="2"/>
      <c r="D593" s="2"/>
      <c r="E593" s="2"/>
      <c r="F593" s="2"/>
      <c r="G593" s="2"/>
      <c r="H593" s="2"/>
      <c r="I593" s="2"/>
      <c r="J593" s="641"/>
      <c r="K593" s="641"/>
      <c r="L593" s="641"/>
      <c r="M593" s="641"/>
      <c r="N593" s="641"/>
      <c r="O593" s="641"/>
      <c r="P593" s="641"/>
      <c r="Q593" s="2"/>
      <c r="R593" s="373"/>
      <c r="S593" s="373"/>
      <c r="T593" s="373"/>
      <c r="U593" s="373"/>
      <c r="V593" s="373"/>
      <c r="W593" s="373"/>
      <c r="X593" s="374"/>
      <c r="Y593" s="373"/>
      <c r="Z593" s="374"/>
      <c r="AA593" s="373"/>
      <c r="AB593" s="374"/>
      <c r="AC593" s="373"/>
      <c r="AD593" s="374"/>
      <c r="AE593" s="375"/>
    </row>
    <row r="594" spans="1:31" s="376" customFormat="1" x14ac:dyDescent="0.25">
      <c r="A594" s="2"/>
      <c r="B594" s="2"/>
      <c r="C594" s="2"/>
      <c r="D594" s="2"/>
      <c r="E594" s="2"/>
      <c r="F594" s="2"/>
      <c r="G594" s="2"/>
      <c r="H594" s="2"/>
      <c r="I594" s="2"/>
      <c r="J594" s="641"/>
      <c r="K594" s="641"/>
      <c r="L594" s="641"/>
      <c r="M594" s="641"/>
      <c r="N594" s="641"/>
      <c r="O594" s="641"/>
      <c r="P594" s="641"/>
      <c r="Q594" s="2"/>
      <c r="R594" s="373"/>
      <c r="S594" s="373"/>
      <c r="T594" s="373"/>
      <c r="U594" s="373"/>
      <c r="V594" s="373"/>
      <c r="W594" s="373"/>
      <c r="X594" s="374"/>
      <c r="Y594" s="373"/>
      <c r="Z594" s="374"/>
      <c r="AA594" s="373"/>
      <c r="AB594" s="374"/>
      <c r="AC594" s="373"/>
      <c r="AD594" s="374"/>
      <c r="AE594" s="375"/>
    </row>
    <row r="595" spans="1:31" s="376" customFormat="1" x14ac:dyDescent="0.25">
      <c r="A595" s="2"/>
      <c r="B595" s="2"/>
      <c r="C595" s="2"/>
      <c r="D595" s="2"/>
      <c r="E595" s="2"/>
      <c r="F595" s="2"/>
      <c r="G595" s="2"/>
      <c r="H595" s="2"/>
      <c r="I595" s="2"/>
      <c r="J595" s="641"/>
      <c r="K595" s="641"/>
      <c r="L595" s="641"/>
      <c r="M595" s="641"/>
      <c r="N595" s="641"/>
      <c r="O595" s="641"/>
      <c r="P595" s="641"/>
      <c r="Q595" s="2"/>
      <c r="R595" s="373"/>
      <c r="S595" s="373"/>
      <c r="T595" s="373"/>
      <c r="U595" s="373"/>
      <c r="V595" s="373"/>
      <c r="W595" s="373"/>
      <c r="X595" s="374"/>
      <c r="Y595" s="373"/>
      <c r="Z595" s="374"/>
      <c r="AA595" s="373"/>
      <c r="AB595" s="374"/>
      <c r="AC595" s="373"/>
      <c r="AD595" s="374"/>
      <c r="AE595" s="375"/>
    </row>
    <row r="596" spans="1:31" s="376" customFormat="1" x14ac:dyDescent="0.25">
      <c r="A596" s="2"/>
      <c r="B596" s="2"/>
      <c r="C596" s="2"/>
      <c r="D596" s="2"/>
      <c r="E596" s="2"/>
      <c r="F596" s="2"/>
      <c r="G596" s="2"/>
      <c r="H596" s="2"/>
      <c r="I596" s="2"/>
      <c r="J596" s="641"/>
      <c r="K596" s="641"/>
      <c r="L596" s="641"/>
      <c r="M596" s="641"/>
      <c r="N596" s="641"/>
      <c r="O596" s="641"/>
      <c r="P596" s="641"/>
      <c r="Q596" s="2"/>
      <c r="R596" s="373"/>
      <c r="S596" s="373"/>
      <c r="T596" s="373"/>
      <c r="U596" s="373"/>
      <c r="V596" s="373"/>
      <c r="W596" s="373"/>
      <c r="X596" s="374"/>
      <c r="Y596" s="373"/>
      <c r="Z596" s="374"/>
      <c r="AA596" s="373"/>
      <c r="AB596" s="374"/>
      <c r="AC596" s="373"/>
      <c r="AD596" s="374"/>
      <c r="AE596" s="375"/>
    </row>
    <row r="597" spans="1:31" s="376" customFormat="1" x14ac:dyDescent="0.25">
      <c r="A597" s="2"/>
      <c r="B597" s="2"/>
      <c r="C597" s="2"/>
      <c r="D597" s="2"/>
      <c r="E597" s="2"/>
      <c r="F597" s="2"/>
      <c r="G597" s="2"/>
      <c r="H597" s="2"/>
      <c r="I597" s="2"/>
      <c r="J597" s="641"/>
      <c r="K597" s="641"/>
      <c r="L597" s="641"/>
      <c r="M597" s="641"/>
      <c r="N597" s="641"/>
      <c r="O597" s="641"/>
      <c r="P597" s="641"/>
      <c r="Q597" s="2"/>
      <c r="R597" s="373"/>
      <c r="S597" s="373"/>
      <c r="T597" s="373"/>
      <c r="U597" s="373"/>
      <c r="V597" s="373"/>
      <c r="W597" s="373"/>
      <c r="X597" s="374"/>
      <c r="Y597" s="373"/>
      <c r="Z597" s="374"/>
      <c r="AA597" s="373"/>
      <c r="AB597" s="374"/>
      <c r="AC597" s="373"/>
      <c r="AD597" s="374"/>
      <c r="AE597" s="375"/>
    </row>
    <row r="598" spans="1:31" s="376" customFormat="1" x14ac:dyDescent="0.25">
      <c r="A598" s="2"/>
      <c r="B598" s="2"/>
      <c r="C598" s="2"/>
      <c r="D598" s="2"/>
      <c r="E598" s="2"/>
      <c r="F598" s="2"/>
      <c r="G598" s="2"/>
      <c r="H598" s="2"/>
      <c r="I598" s="2"/>
      <c r="J598" s="641"/>
      <c r="K598" s="641"/>
      <c r="L598" s="641"/>
      <c r="M598" s="641"/>
      <c r="N598" s="641"/>
      <c r="O598" s="641"/>
      <c r="P598" s="641"/>
      <c r="Q598" s="2"/>
      <c r="R598" s="373"/>
      <c r="S598" s="373"/>
      <c r="T598" s="373"/>
      <c r="U598" s="373"/>
      <c r="V598" s="373"/>
      <c r="W598" s="373"/>
      <c r="X598" s="374"/>
      <c r="Y598" s="373"/>
      <c r="Z598" s="374"/>
      <c r="AA598" s="373"/>
      <c r="AB598" s="374"/>
      <c r="AC598" s="373"/>
      <c r="AD598" s="374"/>
      <c r="AE598" s="375"/>
    </row>
    <row r="599" spans="1:31" s="376" customFormat="1" x14ac:dyDescent="0.25">
      <c r="A599" s="2"/>
      <c r="B599" s="2"/>
      <c r="C599" s="2"/>
      <c r="D599" s="2"/>
      <c r="E599" s="2"/>
      <c r="F599" s="2"/>
      <c r="G599" s="2"/>
      <c r="H599" s="2"/>
      <c r="I599" s="2"/>
      <c r="J599" s="641"/>
      <c r="K599" s="641"/>
      <c r="L599" s="641"/>
      <c r="M599" s="641"/>
      <c r="N599" s="641"/>
      <c r="O599" s="641"/>
      <c r="P599" s="641"/>
      <c r="Q599" s="2"/>
      <c r="R599" s="373"/>
      <c r="S599" s="373"/>
      <c r="T599" s="373"/>
      <c r="U599" s="373"/>
      <c r="V599" s="373"/>
      <c r="W599" s="373"/>
      <c r="X599" s="374"/>
      <c r="Y599" s="373"/>
      <c r="Z599" s="374"/>
      <c r="AA599" s="373"/>
      <c r="AB599" s="374"/>
      <c r="AC599" s="373"/>
      <c r="AD599" s="374"/>
      <c r="AE599" s="375"/>
    </row>
    <row r="600" spans="1:31" s="376" customFormat="1" x14ac:dyDescent="0.25">
      <c r="A600" s="2"/>
      <c r="B600" s="2"/>
      <c r="C600" s="2"/>
      <c r="D600" s="2"/>
      <c r="E600" s="2"/>
      <c r="F600" s="2"/>
      <c r="G600" s="2"/>
      <c r="H600" s="2"/>
      <c r="I600" s="2"/>
      <c r="J600" s="641"/>
      <c r="K600" s="641"/>
      <c r="L600" s="641"/>
      <c r="M600" s="641"/>
      <c r="N600" s="641"/>
      <c r="O600" s="641"/>
      <c r="P600" s="641"/>
      <c r="Q600" s="2"/>
      <c r="R600" s="373"/>
      <c r="S600" s="373"/>
      <c r="T600" s="373"/>
      <c r="U600" s="373"/>
      <c r="V600" s="373"/>
      <c r="W600" s="373"/>
      <c r="X600" s="374"/>
      <c r="Y600" s="373"/>
      <c r="Z600" s="374"/>
      <c r="AA600" s="373"/>
      <c r="AB600" s="374"/>
      <c r="AC600" s="373"/>
      <c r="AD600" s="374"/>
      <c r="AE600" s="375"/>
    </row>
    <row r="601" spans="1:31" s="376" customFormat="1" x14ac:dyDescent="0.25">
      <c r="A601" s="2"/>
      <c r="B601" s="2"/>
      <c r="C601" s="2"/>
      <c r="D601" s="2"/>
      <c r="E601" s="2"/>
      <c r="F601" s="2"/>
      <c r="G601" s="2"/>
      <c r="H601" s="2"/>
      <c r="I601" s="2"/>
      <c r="J601" s="641"/>
      <c r="K601" s="641"/>
      <c r="L601" s="641"/>
      <c r="M601" s="641"/>
      <c r="N601" s="641"/>
      <c r="O601" s="641"/>
      <c r="P601" s="641"/>
      <c r="Q601" s="2"/>
      <c r="R601" s="373"/>
      <c r="S601" s="373"/>
      <c r="T601" s="373"/>
      <c r="U601" s="373"/>
      <c r="V601" s="373"/>
      <c r="W601" s="373"/>
      <c r="X601" s="374"/>
      <c r="Y601" s="373"/>
      <c r="Z601" s="374"/>
      <c r="AA601" s="373"/>
      <c r="AB601" s="374"/>
      <c r="AC601" s="373"/>
      <c r="AD601" s="374"/>
      <c r="AE601" s="375"/>
    </row>
    <row r="602" spans="1:31" s="376" customFormat="1" x14ac:dyDescent="0.25">
      <c r="A602" s="2"/>
      <c r="B602" s="2"/>
      <c r="C602" s="2"/>
      <c r="D602" s="2"/>
      <c r="E602" s="2"/>
      <c r="F602" s="2"/>
      <c r="G602" s="2"/>
      <c r="H602" s="2"/>
      <c r="I602" s="2"/>
      <c r="J602" s="641"/>
      <c r="K602" s="641"/>
      <c r="L602" s="641"/>
      <c r="M602" s="641"/>
      <c r="N602" s="641"/>
      <c r="O602" s="641"/>
      <c r="P602" s="641"/>
      <c r="Q602" s="2"/>
      <c r="R602" s="373"/>
      <c r="S602" s="373"/>
      <c r="T602" s="373"/>
      <c r="U602" s="373"/>
      <c r="V602" s="373"/>
      <c r="W602" s="373"/>
      <c r="X602" s="374"/>
      <c r="Y602" s="373"/>
      <c r="Z602" s="374"/>
      <c r="AA602" s="373"/>
      <c r="AB602" s="374"/>
      <c r="AC602" s="373"/>
      <c r="AD602" s="374"/>
      <c r="AE602" s="375"/>
    </row>
    <row r="603" spans="1:31" s="376" customFormat="1" x14ac:dyDescent="0.25">
      <c r="A603" s="2"/>
      <c r="B603" s="2"/>
      <c r="C603" s="2"/>
      <c r="D603" s="2"/>
      <c r="E603" s="2"/>
      <c r="F603" s="2"/>
      <c r="G603" s="2"/>
      <c r="H603" s="2"/>
      <c r="I603" s="2"/>
      <c r="J603" s="641"/>
      <c r="K603" s="641"/>
      <c r="L603" s="641"/>
      <c r="M603" s="641"/>
      <c r="N603" s="641"/>
      <c r="O603" s="641"/>
      <c r="P603" s="641"/>
      <c r="Q603" s="2"/>
      <c r="R603" s="373"/>
      <c r="S603" s="373"/>
      <c r="T603" s="373"/>
      <c r="U603" s="373"/>
      <c r="V603" s="373"/>
      <c r="W603" s="373"/>
      <c r="X603" s="374"/>
      <c r="Y603" s="373"/>
      <c r="Z603" s="374"/>
      <c r="AA603" s="373"/>
      <c r="AB603" s="374"/>
      <c r="AC603" s="373"/>
      <c r="AD603" s="374"/>
      <c r="AE603" s="375"/>
    </row>
    <row r="604" spans="1:31" s="376" customFormat="1" x14ac:dyDescent="0.25">
      <c r="A604" s="2"/>
      <c r="B604" s="2"/>
      <c r="C604" s="2"/>
      <c r="D604" s="2"/>
      <c r="E604" s="2"/>
      <c r="F604" s="2"/>
      <c r="G604" s="2"/>
      <c r="H604" s="2"/>
      <c r="I604" s="2"/>
      <c r="J604" s="641"/>
      <c r="K604" s="641"/>
      <c r="L604" s="641"/>
      <c r="M604" s="641"/>
      <c r="N604" s="641"/>
      <c r="O604" s="641"/>
      <c r="P604" s="641"/>
      <c r="Q604" s="2"/>
      <c r="R604" s="373"/>
      <c r="S604" s="373"/>
      <c r="T604" s="373"/>
      <c r="U604" s="373"/>
      <c r="V604" s="373"/>
      <c r="W604" s="373"/>
      <c r="X604" s="374"/>
      <c r="Y604" s="373"/>
      <c r="Z604" s="374"/>
      <c r="AA604" s="373"/>
      <c r="AB604" s="374"/>
      <c r="AC604" s="373"/>
      <c r="AD604" s="374"/>
      <c r="AE604" s="375"/>
    </row>
    <row r="605" spans="1:31" s="376" customFormat="1" x14ac:dyDescent="0.25">
      <c r="A605" s="2"/>
      <c r="B605" s="2"/>
      <c r="C605" s="2"/>
      <c r="D605" s="2"/>
      <c r="E605" s="2"/>
      <c r="F605" s="2"/>
      <c r="G605" s="2"/>
      <c r="H605" s="2"/>
      <c r="I605" s="2"/>
      <c r="J605" s="641"/>
      <c r="K605" s="641"/>
      <c r="L605" s="641"/>
      <c r="M605" s="641"/>
      <c r="N605" s="641"/>
      <c r="O605" s="641"/>
      <c r="P605" s="641"/>
      <c r="Q605" s="2"/>
      <c r="R605" s="373"/>
      <c r="S605" s="373"/>
      <c r="T605" s="373"/>
      <c r="U605" s="373"/>
      <c r="V605" s="373"/>
      <c r="W605" s="373"/>
      <c r="X605" s="374"/>
      <c r="Y605" s="373"/>
      <c r="Z605" s="374"/>
      <c r="AA605" s="373"/>
      <c r="AB605" s="374"/>
      <c r="AC605" s="373"/>
      <c r="AD605" s="374"/>
      <c r="AE605" s="375"/>
    </row>
    <row r="606" spans="1:31" s="376" customFormat="1" x14ac:dyDescent="0.25">
      <c r="A606" s="2"/>
      <c r="B606" s="2"/>
      <c r="C606" s="2"/>
      <c r="D606" s="2"/>
      <c r="E606" s="2"/>
      <c r="F606" s="2"/>
      <c r="G606" s="2"/>
      <c r="H606" s="2"/>
      <c r="I606" s="2"/>
      <c r="J606" s="641"/>
      <c r="K606" s="641"/>
      <c r="L606" s="641"/>
      <c r="M606" s="641"/>
      <c r="N606" s="641"/>
      <c r="O606" s="641"/>
      <c r="P606" s="641"/>
      <c r="Q606" s="2"/>
      <c r="R606" s="373"/>
      <c r="S606" s="373"/>
      <c r="T606" s="373"/>
      <c r="U606" s="373"/>
      <c r="V606" s="373"/>
      <c r="W606" s="373"/>
      <c r="X606" s="374"/>
      <c r="Y606" s="373"/>
      <c r="Z606" s="374"/>
      <c r="AA606" s="373"/>
      <c r="AB606" s="374"/>
      <c r="AC606" s="373"/>
      <c r="AD606" s="374"/>
      <c r="AE606" s="375"/>
    </row>
    <row r="607" spans="1:31" s="376" customFormat="1" x14ac:dyDescent="0.25">
      <c r="A607" s="2"/>
      <c r="B607" s="2"/>
      <c r="C607" s="2"/>
      <c r="D607" s="2"/>
      <c r="E607" s="2"/>
      <c r="F607" s="2"/>
      <c r="G607" s="2"/>
      <c r="H607" s="2"/>
      <c r="I607" s="2"/>
      <c r="J607" s="641"/>
      <c r="K607" s="641"/>
      <c r="L607" s="641"/>
      <c r="M607" s="641"/>
      <c r="N607" s="641"/>
      <c r="O607" s="641"/>
      <c r="P607" s="641"/>
      <c r="Q607" s="2"/>
      <c r="R607" s="373"/>
      <c r="S607" s="373"/>
      <c r="T607" s="373"/>
      <c r="U607" s="373"/>
      <c r="V607" s="373"/>
      <c r="W607" s="373"/>
      <c r="X607" s="374"/>
      <c r="Y607" s="373"/>
      <c r="Z607" s="374"/>
      <c r="AA607" s="373"/>
      <c r="AB607" s="374"/>
      <c r="AC607" s="373"/>
      <c r="AD607" s="374"/>
      <c r="AE607" s="375"/>
    </row>
    <row r="608" spans="1:31" s="376" customFormat="1" x14ac:dyDescent="0.25">
      <c r="A608" s="2"/>
      <c r="B608" s="2"/>
      <c r="C608" s="2"/>
      <c r="D608" s="2"/>
      <c r="E608" s="2"/>
      <c r="F608" s="2"/>
      <c r="G608" s="2"/>
      <c r="H608" s="2"/>
      <c r="I608" s="2"/>
      <c r="J608" s="641"/>
      <c r="K608" s="641"/>
      <c r="L608" s="641"/>
      <c r="M608" s="641"/>
      <c r="N608" s="641"/>
      <c r="O608" s="641"/>
      <c r="P608" s="641"/>
      <c r="Q608" s="2"/>
      <c r="R608" s="373"/>
      <c r="S608" s="373"/>
      <c r="T608" s="373"/>
      <c r="U608" s="373"/>
      <c r="V608" s="373"/>
      <c r="W608" s="373"/>
      <c r="X608" s="374"/>
      <c r="Y608" s="373"/>
      <c r="Z608" s="374"/>
      <c r="AA608" s="373"/>
      <c r="AB608" s="374"/>
      <c r="AC608" s="373"/>
      <c r="AD608" s="374"/>
      <c r="AE608" s="375"/>
    </row>
    <row r="609" spans="1:31" s="376" customFormat="1" x14ac:dyDescent="0.25">
      <c r="A609" s="2"/>
      <c r="B609" s="2"/>
      <c r="C609" s="2"/>
      <c r="D609" s="2"/>
      <c r="E609" s="2"/>
      <c r="F609" s="2"/>
      <c r="G609" s="2"/>
      <c r="H609" s="2"/>
      <c r="I609" s="2"/>
      <c r="J609" s="641"/>
      <c r="K609" s="641"/>
      <c r="L609" s="641"/>
      <c r="M609" s="641"/>
      <c r="N609" s="641"/>
      <c r="O609" s="641"/>
      <c r="P609" s="641"/>
      <c r="Q609" s="2"/>
      <c r="R609" s="373"/>
      <c r="S609" s="373"/>
      <c r="T609" s="373"/>
      <c r="U609" s="373"/>
      <c r="V609" s="373"/>
      <c r="W609" s="373"/>
      <c r="X609" s="374"/>
      <c r="Y609" s="373"/>
      <c r="Z609" s="374"/>
      <c r="AA609" s="373"/>
      <c r="AB609" s="374"/>
      <c r="AC609" s="373"/>
      <c r="AD609" s="374"/>
      <c r="AE609" s="375"/>
    </row>
    <row r="610" spans="1:31" s="376" customFormat="1" x14ac:dyDescent="0.25">
      <c r="A610" s="2"/>
      <c r="B610" s="2"/>
      <c r="C610" s="2"/>
      <c r="D610" s="2"/>
      <c r="E610" s="2"/>
      <c r="F610" s="2"/>
      <c r="G610" s="2"/>
      <c r="H610" s="2"/>
      <c r="I610" s="2"/>
      <c r="J610" s="641"/>
      <c r="K610" s="641"/>
      <c r="L610" s="641"/>
      <c r="M610" s="641"/>
      <c r="N610" s="641"/>
      <c r="O610" s="641"/>
      <c r="P610" s="641"/>
      <c r="Q610" s="2"/>
      <c r="R610" s="373"/>
      <c r="S610" s="373"/>
      <c r="T610" s="373"/>
      <c r="U610" s="373"/>
      <c r="V610" s="373"/>
      <c r="W610" s="373"/>
      <c r="X610" s="374"/>
      <c r="Y610" s="373"/>
      <c r="Z610" s="374"/>
      <c r="AA610" s="373"/>
      <c r="AB610" s="374"/>
      <c r="AC610" s="373"/>
      <c r="AD610" s="374"/>
      <c r="AE610" s="375"/>
    </row>
    <row r="611" spans="1:31" s="376" customFormat="1" x14ac:dyDescent="0.25">
      <c r="A611" s="2"/>
      <c r="B611" s="2"/>
      <c r="C611" s="2"/>
      <c r="D611" s="2"/>
      <c r="E611" s="2"/>
      <c r="F611" s="2"/>
      <c r="G611" s="2"/>
      <c r="H611" s="2"/>
      <c r="I611" s="2"/>
      <c r="J611" s="641"/>
      <c r="K611" s="641"/>
      <c r="L611" s="641"/>
      <c r="M611" s="641"/>
      <c r="N611" s="641"/>
      <c r="O611" s="641"/>
      <c r="P611" s="641"/>
      <c r="Q611" s="2"/>
      <c r="R611" s="373"/>
      <c r="S611" s="373"/>
      <c r="T611" s="373"/>
      <c r="U611" s="373"/>
      <c r="V611" s="373"/>
      <c r="W611" s="373"/>
      <c r="X611" s="374"/>
      <c r="Y611" s="373"/>
      <c r="Z611" s="374"/>
      <c r="AA611" s="373"/>
      <c r="AB611" s="374"/>
      <c r="AC611" s="373"/>
      <c r="AD611" s="374"/>
      <c r="AE611" s="375"/>
    </row>
    <row r="612" spans="1:31" s="376" customFormat="1" x14ac:dyDescent="0.25">
      <c r="A612" s="2"/>
      <c r="B612" s="2"/>
      <c r="C612" s="2"/>
      <c r="D612" s="2"/>
      <c r="E612" s="2"/>
      <c r="F612" s="2"/>
      <c r="G612" s="2"/>
      <c r="H612" s="2"/>
      <c r="I612" s="2"/>
      <c r="J612" s="641"/>
      <c r="K612" s="641"/>
      <c r="L612" s="641"/>
      <c r="M612" s="641"/>
      <c r="N612" s="641"/>
      <c r="O612" s="641"/>
      <c r="P612" s="641"/>
      <c r="Q612" s="2"/>
      <c r="R612" s="373"/>
      <c r="S612" s="373"/>
      <c r="T612" s="373"/>
      <c r="U612" s="373"/>
      <c r="V612" s="373"/>
      <c r="W612" s="373"/>
      <c r="X612" s="374"/>
      <c r="Y612" s="373"/>
      <c r="Z612" s="374"/>
      <c r="AA612" s="373"/>
      <c r="AB612" s="374"/>
      <c r="AC612" s="373"/>
      <c r="AD612" s="374"/>
      <c r="AE612" s="375"/>
    </row>
    <row r="613" spans="1:31" s="376" customFormat="1" x14ac:dyDescent="0.25">
      <c r="A613" s="2"/>
      <c r="B613" s="2"/>
      <c r="C613" s="2"/>
      <c r="D613" s="2"/>
      <c r="E613" s="2"/>
      <c r="F613" s="2"/>
      <c r="G613" s="2"/>
      <c r="H613" s="2"/>
      <c r="I613" s="2"/>
      <c r="J613" s="641"/>
      <c r="K613" s="641"/>
      <c r="L613" s="641"/>
      <c r="M613" s="641"/>
      <c r="N613" s="641"/>
      <c r="O613" s="641"/>
      <c r="P613" s="641"/>
      <c r="Q613" s="2"/>
      <c r="R613" s="373"/>
      <c r="S613" s="373"/>
      <c r="T613" s="373"/>
      <c r="U613" s="373"/>
      <c r="V613" s="373"/>
      <c r="W613" s="373"/>
      <c r="X613" s="374"/>
      <c r="Y613" s="373"/>
      <c r="Z613" s="374"/>
      <c r="AA613" s="373"/>
      <c r="AB613" s="374"/>
      <c r="AC613" s="373"/>
      <c r="AD613" s="374"/>
      <c r="AE613" s="375"/>
    </row>
    <row r="614" spans="1:31" s="376" customFormat="1" x14ac:dyDescent="0.25">
      <c r="A614" s="2"/>
      <c r="B614" s="2"/>
      <c r="C614" s="2"/>
      <c r="D614" s="2"/>
      <c r="E614" s="2"/>
      <c r="F614" s="2"/>
      <c r="G614" s="2"/>
      <c r="H614" s="2"/>
      <c r="I614" s="2"/>
      <c r="J614" s="641"/>
      <c r="K614" s="641"/>
      <c r="L614" s="641"/>
      <c r="M614" s="641"/>
      <c r="N614" s="641"/>
      <c r="O614" s="641"/>
      <c r="P614" s="641"/>
      <c r="Q614" s="2"/>
      <c r="R614" s="373"/>
      <c r="S614" s="373"/>
      <c r="T614" s="373"/>
      <c r="U614" s="373"/>
      <c r="V614" s="373"/>
      <c r="W614" s="373"/>
      <c r="X614" s="374"/>
      <c r="Y614" s="373"/>
      <c r="Z614" s="374"/>
      <c r="AA614" s="373"/>
      <c r="AB614" s="374"/>
      <c r="AC614" s="373"/>
      <c r="AD614" s="374"/>
      <c r="AE614" s="375"/>
    </row>
    <row r="615" spans="1:31" s="376" customFormat="1" x14ac:dyDescent="0.25">
      <c r="A615" s="2"/>
      <c r="B615" s="2"/>
      <c r="C615" s="2"/>
      <c r="D615" s="2"/>
      <c r="E615" s="2"/>
      <c r="F615" s="2"/>
      <c r="G615" s="2"/>
      <c r="H615" s="2"/>
      <c r="I615" s="2"/>
      <c r="J615" s="641"/>
      <c r="K615" s="641"/>
      <c r="L615" s="641"/>
      <c r="M615" s="641"/>
      <c r="N615" s="641"/>
      <c r="O615" s="641"/>
      <c r="P615" s="641"/>
      <c r="Q615" s="2"/>
      <c r="R615" s="373"/>
      <c r="S615" s="373"/>
      <c r="T615" s="373"/>
      <c r="U615" s="373"/>
      <c r="V615" s="373"/>
      <c r="W615" s="373"/>
      <c r="X615" s="374"/>
      <c r="Y615" s="373"/>
      <c r="Z615" s="374"/>
      <c r="AA615" s="373"/>
      <c r="AB615" s="374"/>
      <c r="AC615" s="373"/>
      <c r="AD615" s="374"/>
      <c r="AE615" s="375"/>
    </row>
    <row r="616" spans="1:31" s="376" customFormat="1" x14ac:dyDescent="0.25">
      <c r="A616" s="2"/>
      <c r="B616" s="2"/>
      <c r="C616" s="2"/>
      <c r="D616" s="2"/>
      <c r="E616" s="2"/>
      <c r="F616" s="2"/>
      <c r="G616" s="2"/>
      <c r="H616" s="2"/>
      <c r="I616" s="2"/>
      <c r="J616" s="641"/>
      <c r="K616" s="641"/>
      <c r="L616" s="641"/>
      <c r="M616" s="641"/>
      <c r="N616" s="641"/>
      <c r="O616" s="641"/>
      <c r="P616" s="641"/>
      <c r="Q616" s="2"/>
      <c r="R616" s="373"/>
      <c r="S616" s="373"/>
      <c r="T616" s="373"/>
      <c r="U616" s="373"/>
      <c r="V616" s="373"/>
      <c r="W616" s="373"/>
      <c r="X616" s="374"/>
      <c r="Y616" s="373"/>
      <c r="Z616" s="374"/>
      <c r="AA616" s="373"/>
      <c r="AB616" s="374"/>
      <c r="AC616" s="373"/>
      <c r="AD616" s="374"/>
      <c r="AE616" s="375"/>
    </row>
    <row r="617" spans="1:31" s="376" customFormat="1" x14ac:dyDescent="0.25">
      <c r="A617" s="2"/>
      <c r="B617" s="2"/>
      <c r="C617" s="2"/>
      <c r="D617" s="2"/>
      <c r="E617" s="2"/>
      <c r="F617" s="2"/>
      <c r="G617" s="2"/>
      <c r="H617" s="2"/>
      <c r="I617" s="2"/>
      <c r="J617" s="641"/>
      <c r="K617" s="641"/>
      <c r="L617" s="641"/>
      <c r="M617" s="641"/>
      <c r="N617" s="641"/>
      <c r="O617" s="641"/>
      <c r="P617" s="641"/>
      <c r="Q617" s="2"/>
      <c r="R617" s="373"/>
      <c r="S617" s="373"/>
      <c r="T617" s="373"/>
      <c r="U617" s="373"/>
      <c r="V617" s="373"/>
      <c r="W617" s="373"/>
      <c r="X617" s="374"/>
      <c r="Y617" s="373"/>
      <c r="Z617" s="374"/>
      <c r="AA617" s="373"/>
      <c r="AB617" s="374"/>
      <c r="AC617" s="373"/>
      <c r="AD617" s="374"/>
      <c r="AE617" s="375"/>
    </row>
    <row r="618" spans="1:31" s="376" customFormat="1" x14ac:dyDescent="0.25">
      <c r="A618" s="2"/>
      <c r="B618" s="2"/>
      <c r="C618" s="2"/>
      <c r="D618" s="2"/>
      <c r="E618" s="2"/>
      <c r="F618" s="2"/>
      <c r="G618" s="2"/>
      <c r="H618" s="2"/>
      <c r="I618" s="2"/>
      <c r="J618" s="641"/>
      <c r="K618" s="641"/>
      <c r="L618" s="641"/>
      <c r="M618" s="641"/>
      <c r="N618" s="641"/>
      <c r="O618" s="641"/>
      <c r="P618" s="641"/>
      <c r="Q618" s="2"/>
      <c r="R618" s="373"/>
      <c r="S618" s="373"/>
      <c r="T618" s="373"/>
      <c r="U618" s="373"/>
      <c r="V618" s="373"/>
      <c r="W618" s="373"/>
      <c r="X618" s="374"/>
      <c r="Y618" s="373"/>
      <c r="Z618" s="374"/>
      <c r="AA618" s="373"/>
      <c r="AB618" s="374"/>
      <c r="AC618" s="373"/>
      <c r="AD618" s="374"/>
      <c r="AE618" s="375"/>
    </row>
    <row r="619" spans="1:31" s="376" customFormat="1" x14ac:dyDescent="0.25">
      <c r="A619" s="2"/>
      <c r="B619" s="2"/>
      <c r="C619" s="2"/>
      <c r="D619" s="2"/>
      <c r="E619" s="2"/>
      <c r="F619" s="2"/>
      <c r="G619" s="2"/>
      <c r="H619" s="2"/>
      <c r="I619" s="2"/>
      <c r="J619" s="641"/>
      <c r="K619" s="641"/>
      <c r="L619" s="641"/>
      <c r="M619" s="641"/>
      <c r="N619" s="641"/>
      <c r="O619" s="641"/>
      <c r="P619" s="641"/>
      <c r="Q619" s="2"/>
      <c r="R619" s="373"/>
      <c r="S619" s="373"/>
      <c r="T619" s="373"/>
      <c r="U619" s="373"/>
      <c r="V619" s="373"/>
      <c r="W619" s="373"/>
      <c r="X619" s="374"/>
      <c r="Y619" s="373"/>
      <c r="Z619" s="374"/>
      <c r="AA619" s="373"/>
      <c r="AB619" s="374"/>
      <c r="AC619" s="373"/>
      <c r="AD619" s="374"/>
      <c r="AE619" s="375"/>
    </row>
    <row r="620" spans="1:31" s="376" customFormat="1" x14ac:dyDescent="0.25">
      <c r="A620" s="2"/>
      <c r="B620" s="2"/>
      <c r="C620" s="2"/>
      <c r="D620" s="2"/>
      <c r="E620" s="2"/>
      <c r="F620" s="2"/>
      <c r="G620" s="2"/>
      <c r="H620" s="2"/>
      <c r="I620" s="2"/>
      <c r="J620" s="641"/>
      <c r="K620" s="641"/>
      <c r="L620" s="641"/>
      <c r="M620" s="641"/>
      <c r="N620" s="641"/>
      <c r="O620" s="641"/>
      <c r="P620" s="641"/>
      <c r="Q620" s="2"/>
      <c r="R620" s="373"/>
      <c r="S620" s="373"/>
      <c r="T620" s="373"/>
      <c r="U620" s="373"/>
      <c r="V620" s="373"/>
      <c r="W620" s="373"/>
      <c r="X620" s="374"/>
      <c r="Y620" s="373"/>
      <c r="Z620" s="374"/>
      <c r="AA620" s="373"/>
      <c r="AB620" s="374"/>
      <c r="AC620" s="373"/>
      <c r="AD620" s="374"/>
      <c r="AE620" s="375"/>
    </row>
    <row r="621" spans="1:31" s="376" customFormat="1" x14ac:dyDescent="0.25">
      <c r="A621" s="2"/>
      <c r="B621" s="2"/>
      <c r="C621" s="2"/>
      <c r="D621" s="2"/>
      <c r="E621" s="2"/>
      <c r="F621" s="2"/>
      <c r="G621" s="2"/>
      <c r="H621" s="2"/>
      <c r="I621" s="2"/>
      <c r="J621" s="641"/>
      <c r="K621" s="641"/>
      <c r="L621" s="641"/>
      <c r="M621" s="641"/>
      <c r="N621" s="641"/>
      <c r="O621" s="641"/>
      <c r="P621" s="641"/>
      <c r="Q621" s="2"/>
      <c r="R621" s="373"/>
      <c r="S621" s="373"/>
      <c r="T621" s="373"/>
      <c r="U621" s="373"/>
      <c r="V621" s="373"/>
      <c r="W621" s="373"/>
      <c r="X621" s="374"/>
      <c r="Y621" s="373"/>
      <c r="Z621" s="374"/>
      <c r="AA621" s="373"/>
      <c r="AB621" s="374"/>
      <c r="AC621" s="373"/>
      <c r="AD621" s="374"/>
      <c r="AE621" s="375"/>
    </row>
    <row r="622" spans="1:31" s="376" customFormat="1" x14ac:dyDescent="0.25">
      <c r="A622" s="2"/>
      <c r="B622" s="2"/>
      <c r="C622" s="2"/>
      <c r="D622" s="2"/>
      <c r="E622" s="2"/>
      <c r="F622" s="2"/>
      <c r="G622" s="2"/>
      <c r="H622" s="2"/>
      <c r="I622" s="2"/>
      <c r="J622" s="641"/>
      <c r="K622" s="641"/>
      <c r="L622" s="641"/>
      <c r="M622" s="641"/>
      <c r="N622" s="641"/>
      <c r="O622" s="641"/>
      <c r="P622" s="641"/>
      <c r="Q622" s="2"/>
      <c r="R622" s="373"/>
      <c r="S622" s="373"/>
      <c r="T622" s="373"/>
      <c r="U622" s="373"/>
      <c r="V622" s="373"/>
      <c r="W622" s="373"/>
      <c r="X622" s="374"/>
      <c r="Y622" s="373"/>
      <c r="Z622" s="374"/>
      <c r="AA622" s="373"/>
      <c r="AB622" s="374"/>
      <c r="AC622" s="373"/>
      <c r="AD622" s="374"/>
      <c r="AE622" s="375"/>
    </row>
    <row r="623" spans="1:31" s="376" customFormat="1" x14ac:dyDescent="0.25">
      <c r="A623" s="2"/>
      <c r="B623" s="2"/>
      <c r="C623" s="2"/>
      <c r="D623" s="2"/>
      <c r="E623" s="2"/>
      <c r="F623" s="2"/>
      <c r="G623" s="2"/>
      <c r="H623" s="2"/>
      <c r="I623" s="2"/>
      <c r="J623" s="641"/>
      <c r="K623" s="641"/>
      <c r="L623" s="641"/>
      <c r="M623" s="641"/>
      <c r="N623" s="641"/>
      <c r="O623" s="641"/>
      <c r="P623" s="641"/>
      <c r="Q623" s="2"/>
      <c r="R623" s="373"/>
      <c r="S623" s="373"/>
      <c r="T623" s="373"/>
      <c r="U623" s="373"/>
      <c r="V623" s="373"/>
      <c r="W623" s="373"/>
      <c r="X623" s="374"/>
      <c r="Y623" s="373"/>
      <c r="Z623" s="374"/>
      <c r="AA623" s="373"/>
      <c r="AB623" s="374"/>
      <c r="AC623" s="373"/>
      <c r="AD623" s="374"/>
      <c r="AE623" s="375"/>
    </row>
    <row r="624" spans="1:31" s="376" customFormat="1" x14ac:dyDescent="0.25">
      <c r="A624" s="2"/>
      <c r="B624" s="2"/>
      <c r="C624" s="2"/>
      <c r="D624" s="2"/>
      <c r="E624" s="2"/>
      <c r="F624" s="2"/>
      <c r="G624" s="2"/>
      <c r="H624" s="2"/>
      <c r="I624" s="2"/>
      <c r="J624" s="641"/>
      <c r="K624" s="641"/>
      <c r="L624" s="641"/>
      <c r="M624" s="641"/>
      <c r="N624" s="641"/>
      <c r="O624" s="641"/>
      <c r="P624" s="641"/>
      <c r="Q624" s="2"/>
      <c r="R624" s="373"/>
      <c r="S624" s="373"/>
      <c r="T624" s="373"/>
      <c r="U624" s="373"/>
      <c r="V624" s="373"/>
      <c r="W624" s="373"/>
      <c r="X624" s="374"/>
      <c r="Y624" s="373"/>
      <c r="Z624" s="374"/>
      <c r="AA624" s="373"/>
      <c r="AB624" s="374"/>
      <c r="AC624" s="373"/>
      <c r="AD624" s="374"/>
      <c r="AE624" s="375"/>
    </row>
    <row r="625" spans="1:31" s="376" customFormat="1" x14ac:dyDescent="0.25">
      <c r="A625" s="2"/>
      <c r="B625" s="2"/>
      <c r="C625" s="2"/>
      <c r="D625" s="2"/>
      <c r="E625" s="2"/>
      <c r="F625" s="2"/>
      <c r="G625" s="2"/>
      <c r="H625" s="2"/>
      <c r="I625" s="2"/>
      <c r="J625" s="641"/>
      <c r="K625" s="641"/>
      <c r="L625" s="641"/>
      <c r="M625" s="641"/>
      <c r="N625" s="641"/>
      <c r="O625" s="641"/>
      <c r="P625" s="641"/>
      <c r="Q625" s="2"/>
      <c r="R625" s="373"/>
      <c r="S625" s="373"/>
      <c r="T625" s="373"/>
      <c r="U625" s="373"/>
      <c r="V625" s="373"/>
      <c r="W625" s="373"/>
      <c r="X625" s="374"/>
      <c r="Y625" s="373"/>
      <c r="Z625" s="374"/>
      <c r="AA625" s="373"/>
      <c r="AB625" s="374"/>
      <c r="AC625" s="373"/>
      <c r="AD625" s="374"/>
      <c r="AE625" s="375"/>
    </row>
    <row r="626" spans="1:31" s="376" customFormat="1" x14ac:dyDescent="0.25">
      <c r="A626" s="2"/>
      <c r="B626" s="2"/>
      <c r="C626" s="2"/>
      <c r="D626" s="2"/>
      <c r="E626" s="2"/>
      <c r="F626" s="2"/>
      <c r="G626" s="2"/>
      <c r="H626" s="2"/>
      <c r="I626" s="2"/>
      <c r="J626" s="641"/>
      <c r="K626" s="641"/>
      <c r="L626" s="641"/>
      <c r="M626" s="641"/>
      <c r="N626" s="641"/>
      <c r="O626" s="641"/>
      <c r="P626" s="641"/>
      <c r="Q626" s="2"/>
      <c r="R626" s="373"/>
      <c r="S626" s="373"/>
      <c r="T626" s="373"/>
      <c r="U626" s="373"/>
      <c r="V626" s="373"/>
      <c r="W626" s="373"/>
      <c r="X626" s="374"/>
      <c r="Y626" s="373"/>
      <c r="Z626" s="374"/>
      <c r="AA626" s="373"/>
      <c r="AB626" s="374"/>
      <c r="AC626" s="373"/>
      <c r="AD626" s="374"/>
      <c r="AE626" s="375"/>
    </row>
    <row r="627" spans="1:31" s="376" customFormat="1" x14ac:dyDescent="0.25">
      <c r="A627" s="2"/>
      <c r="B627" s="2"/>
      <c r="C627" s="2"/>
      <c r="D627" s="2"/>
      <c r="E627" s="2"/>
      <c r="F627" s="2"/>
      <c r="G627" s="2"/>
      <c r="H627" s="2"/>
      <c r="I627" s="2"/>
      <c r="J627" s="641"/>
      <c r="K627" s="641"/>
      <c r="L627" s="641"/>
      <c r="M627" s="641"/>
      <c r="N627" s="641"/>
      <c r="O627" s="641"/>
      <c r="P627" s="641"/>
      <c r="Q627" s="2"/>
      <c r="R627" s="373"/>
      <c r="S627" s="373"/>
      <c r="T627" s="373"/>
      <c r="U627" s="373"/>
      <c r="V627" s="373"/>
      <c r="W627" s="373"/>
      <c r="X627" s="374"/>
      <c r="Y627" s="373"/>
      <c r="Z627" s="374"/>
      <c r="AA627" s="373"/>
      <c r="AB627" s="374"/>
      <c r="AC627" s="373"/>
      <c r="AD627" s="374"/>
      <c r="AE627" s="375"/>
    </row>
    <row r="628" spans="1:31" s="376" customFormat="1" x14ac:dyDescent="0.25">
      <c r="A628" s="2"/>
      <c r="B628" s="2"/>
      <c r="C628" s="2"/>
      <c r="D628" s="2"/>
      <c r="E628" s="2"/>
      <c r="F628" s="2"/>
      <c r="G628" s="2"/>
      <c r="H628" s="2"/>
      <c r="I628" s="2"/>
      <c r="J628" s="641"/>
      <c r="K628" s="641"/>
      <c r="L628" s="641"/>
      <c r="M628" s="641"/>
      <c r="N628" s="641"/>
      <c r="O628" s="641"/>
      <c r="P628" s="641"/>
      <c r="Q628" s="2"/>
      <c r="R628" s="373"/>
      <c r="S628" s="373"/>
      <c r="T628" s="373"/>
      <c r="U628" s="373"/>
      <c r="V628" s="373"/>
      <c r="W628" s="373"/>
      <c r="X628" s="374"/>
      <c r="Y628" s="373"/>
      <c r="Z628" s="374"/>
      <c r="AA628" s="373"/>
      <c r="AB628" s="374"/>
      <c r="AC628" s="373"/>
      <c r="AD628" s="374"/>
      <c r="AE628" s="375"/>
    </row>
    <row r="629" spans="1:31" s="376" customFormat="1" x14ac:dyDescent="0.25">
      <c r="A629" s="2"/>
      <c r="B629" s="2"/>
      <c r="C629" s="2"/>
      <c r="D629" s="2"/>
      <c r="E629" s="2"/>
      <c r="F629" s="2"/>
      <c r="G629" s="2"/>
      <c r="H629" s="2"/>
      <c r="I629" s="2"/>
      <c r="J629" s="641"/>
      <c r="K629" s="641"/>
      <c r="L629" s="641"/>
      <c r="M629" s="641"/>
      <c r="N629" s="641"/>
      <c r="O629" s="641"/>
      <c r="P629" s="641"/>
      <c r="Q629" s="2"/>
      <c r="R629" s="373"/>
      <c r="S629" s="373"/>
      <c r="T629" s="373"/>
      <c r="U629" s="373"/>
      <c r="V629" s="373"/>
      <c r="W629" s="373"/>
      <c r="X629" s="374"/>
      <c r="Y629" s="373"/>
      <c r="Z629" s="374"/>
      <c r="AA629" s="373"/>
      <c r="AB629" s="374"/>
      <c r="AC629" s="373"/>
      <c r="AD629" s="374"/>
      <c r="AE629" s="375"/>
    </row>
    <row r="630" spans="1:31" s="376" customFormat="1" x14ac:dyDescent="0.25">
      <c r="A630" s="2"/>
      <c r="B630" s="2"/>
      <c r="C630" s="2"/>
      <c r="D630" s="2"/>
      <c r="E630" s="2"/>
      <c r="F630" s="2"/>
      <c r="G630" s="2"/>
      <c r="H630" s="2"/>
      <c r="I630" s="2"/>
      <c r="J630" s="641"/>
      <c r="K630" s="641"/>
      <c r="L630" s="641"/>
      <c r="M630" s="641"/>
      <c r="N630" s="641"/>
      <c r="O630" s="641"/>
      <c r="P630" s="641"/>
      <c r="Q630" s="2"/>
      <c r="R630" s="373"/>
      <c r="S630" s="373"/>
      <c r="T630" s="373"/>
      <c r="U630" s="373"/>
      <c r="V630" s="373"/>
      <c r="W630" s="373"/>
      <c r="X630" s="374"/>
      <c r="Y630" s="373"/>
      <c r="Z630" s="374"/>
      <c r="AA630" s="373"/>
      <c r="AB630" s="374"/>
      <c r="AC630" s="373"/>
      <c r="AD630" s="374"/>
      <c r="AE630" s="375"/>
    </row>
    <row r="631" spans="1:31" s="376" customFormat="1" x14ac:dyDescent="0.25">
      <c r="A631" s="2"/>
      <c r="B631" s="2"/>
      <c r="C631" s="2"/>
      <c r="D631" s="2"/>
      <c r="E631" s="2"/>
      <c r="F631" s="2"/>
      <c r="G631" s="2"/>
      <c r="H631" s="2"/>
      <c r="I631" s="2"/>
      <c r="J631" s="641"/>
      <c r="K631" s="641"/>
      <c r="L631" s="641"/>
      <c r="M631" s="641"/>
      <c r="N631" s="641"/>
      <c r="O631" s="641"/>
      <c r="P631" s="641"/>
      <c r="Q631" s="2"/>
      <c r="R631" s="373"/>
      <c r="S631" s="373"/>
      <c r="T631" s="373"/>
      <c r="U631" s="373"/>
      <c r="V631" s="373"/>
      <c r="W631" s="373"/>
      <c r="X631" s="374"/>
      <c r="Y631" s="373"/>
      <c r="Z631" s="374"/>
      <c r="AA631" s="373"/>
      <c r="AB631" s="374"/>
      <c r="AC631" s="373"/>
      <c r="AD631" s="374"/>
      <c r="AE631" s="375"/>
    </row>
    <row r="632" spans="1:31" s="376" customFormat="1" x14ac:dyDescent="0.25">
      <c r="A632" s="2"/>
      <c r="B632" s="2"/>
      <c r="C632" s="2"/>
      <c r="D632" s="2"/>
      <c r="E632" s="2"/>
      <c r="F632" s="2"/>
      <c r="G632" s="2"/>
      <c r="H632" s="2"/>
      <c r="I632" s="2"/>
      <c r="J632" s="641"/>
      <c r="K632" s="641"/>
      <c r="L632" s="641"/>
      <c r="M632" s="641"/>
      <c r="N632" s="641"/>
      <c r="O632" s="641"/>
      <c r="P632" s="641"/>
      <c r="Q632" s="2"/>
      <c r="R632" s="373"/>
      <c r="S632" s="373"/>
      <c r="T632" s="373"/>
      <c r="U632" s="373"/>
      <c r="V632" s="373"/>
      <c r="W632" s="373"/>
      <c r="X632" s="374"/>
      <c r="Y632" s="373"/>
      <c r="Z632" s="374"/>
      <c r="AA632" s="373"/>
      <c r="AB632" s="374"/>
      <c r="AC632" s="373"/>
      <c r="AD632" s="374"/>
      <c r="AE632" s="375"/>
    </row>
    <row r="633" spans="1:31" s="376" customFormat="1" x14ac:dyDescent="0.25">
      <c r="A633" s="2"/>
      <c r="B633" s="2"/>
      <c r="C633" s="2"/>
      <c r="D633" s="2"/>
      <c r="E633" s="2"/>
      <c r="F633" s="2"/>
      <c r="G633" s="2"/>
      <c r="H633" s="2"/>
      <c r="I633" s="2"/>
      <c r="J633" s="641"/>
      <c r="K633" s="641"/>
      <c r="L633" s="641"/>
      <c r="M633" s="641"/>
      <c r="N633" s="641"/>
      <c r="O633" s="641"/>
      <c r="P633" s="641"/>
      <c r="Q633" s="2"/>
      <c r="R633" s="373"/>
      <c r="S633" s="373"/>
      <c r="T633" s="373"/>
      <c r="U633" s="373"/>
      <c r="V633" s="373"/>
      <c r="W633" s="373"/>
      <c r="X633" s="374"/>
      <c r="Y633" s="373"/>
      <c r="Z633" s="374"/>
      <c r="AA633" s="373"/>
      <c r="AB633" s="374"/>
      <c r="AC633" s="373"/>
      <c r="AD633" s="374"/>
      <c r="AE633" s="375"/>
    </row>
    <row r="634" spans="1:31" s="376" customFormat="1" x14ac:dyDescent="0.25">
      <c r="A634" s="2"/>
      <c r="B634" s="2"/>
      <c r="C634" s="2"/>
      <c r="D634" s="2"/>
      <c r="E634" s="2"/>
      <c r="F634" s="2"/>
      <c r="G634" s="2"/>
      <c r="H634" s="2"/>
      <c r="I634" s="2"/>
      <c r="J634" s="641"/>
      <c r="K634" s="641"/>
      <c r="L634" s="641"/>
      <c r="M634" s="641"/>
      <c r="N634" s="641"/>
      <c r="O634" s="641"/>
      <c r="P634" s="641"/>
      <c r="Q634" s="2"/>
      <c r="R634" s="373"/>
      <c r="S634" s="373"/>
      <c r="T634" s="373"/>
      <c r="U634" s="373"/>
      <c r="V634" s="373"/>
      <c r="W634" s="373"/>
      <c r="X634" s="374"/>
      <c r="Y634" s="373"/>
      <c r="Z634" s="374"/>
      <c r="AA634" s="373"/>
      <c r="AB634" s="374"/>
      <c r="AC634" s="373"/>
      <c r="AD634" s="374"/>
      <c r="AE634" s="375"/>
    </row>
    <row r="635" spans="1:31" s="376" customFormat="1" x14ac:dyDescent="0.25">
      <c r="A635" s="2"/>
      <c r="B635" s="2"/>
      <c r="C635" s="2"/>
      <c r="D635" s="2"/>
      <c r="E635" s="2"/>
      <c r="F635" s="2"/>
      <c r="G635" s="2"/>
      <c r="H635" s="2"/>
      <c r="I635" s="2"/>
      <c r="J635" s="641"/>
      <c r="K635" s="641"/>
      <c r="L635" s="641"/>
      <c r="M635" s="641"/>
      <c r="N635" s="641"/>
      <c r="O635" s="641"/>
      <c r="P635" s="641"/>
      <c r="Q635" s="2"/>
      <c r="R635" s="373"/>
      <c r="S635" s="373"/>
      <c r="T635" s="373"/>
      <c r="U635" s="373"/>
      <c r="V635" s="373"/>
      <c r="W635" s="373"/>
      <c r="X635" s="374"/>
      <c r="Y635" s="373"/>
      <c r="Z635" s="374"/>
      <c r="AA635" s="373"/>
      <c r="AB635" s="374"/>
      <c r="AC635" s="373"/>
      <c r="AD635" s="374"/>
      <c r="AE635" s="375"/>
    </row>
    <row r="636" spans="1:31" s="376" customFormat="1" x14ac:dyDescent="0.25">
      <c r="A636" s="2"/>
      <c r="B636" s="2"/>
      <c r="C636" s="2"/>
      <c r="D636" s="2"/>
      <c r="E636" s="2"/>
      <c r="F636" s="2"/>
      <c r="G636" s="2"/>
      <c r="H636" s="2"/>
      <c r="I636" s="2"/>
      <c r="J636" s="641"/>
      <c r="K636" s="641"/>
      <c r="L636" s="641"/>
      <c r="M636" s="641"/>
      <c r="N636" s="641"/>
      <c r="O636" s="641"/>
      <c r="P636" s="641"/>
      <c r="Q636" s="2"/>
      <c r="R636" s="373"/>
      <c r="S636" s="373"/>
      <c r="T636" s="373"/>
      <c r="U636" s="373"/>
      <c r="V636" s="373"/>
      <c r="W636" s="373"/>
      <c r="X636" s="374"/>
      <c r="Y636" s="373"/>
      <c r="Z636" s="374"/>
      <c r="AA636" s="373"/>
      <c r="AB636" s="374"/>
      <c r="AC636" s="373"/>
      <c r="AD636" s="374"/>
      <c r="AE636" s="375"/>
    </row>
    <row r="637" spans="1:31" s="376" customFormat="1" x14ac:dyDescent="0.25">
      <c r="A637" s="2"/>
      <c r="B637" s="2"/>
      <c r="C637" s="2"/>
      <c r="D637" s="2"/>
      <c r="E637" s="2"/>
      <c r="F637" s="2"/>
      <c r="G637" s="2"/>
      <c r="H637" s="2"/>
      <c r="I637" s="2"/>
      <c r="J637" s="641"/>
      <c r="K637" s="641"/>
      <c r="L637" s="641"/>
      <c r="M637" s="641"/>
      <c r="N637" s="641"/>
      <c r="O637" s="641"/>
      <c r="P637" s="641"/>
      <c r="Q637" s="2"/>
      <c r="R637" s="373"/>
      <c r="S637" s="373"/>
      <c r="T637" s="373"/>
      <c r="U637" s="373"/>
      <c r="V637" s="373"/>
      <c r="W637" s="373"/>
      <c r="X637" s="374"/>
      <c r="Y637" s="373"/>
      <c r="Z637" s="374"/>
      <c r="AA637" s="373"/>
      <c r="AB637" s="374"/>
      <c r="AC637" s="373"/>
      <c r="AD637" s="374"/>
      <c r="AE637" s="375"/>
    </row>
    <row r="638" spans="1:31" s="376" customFormat="1" x14ac:dyDescent="0.25">
      <c r="A638" s="2"/>
      <c r="B638" s="2"/>
      <c r="C638" s="2"/>
      <c r="D638" s="2"/>
      <c r="E638" s="2"/>
      <c r="F638" s="2"/>
      <c r="G638" s="2"/>
      <c r="H638" s="2"/>
      <c r="I638" s="2"/>
      <c r="J638" s="641"/>
      <c r="K638" s="641"/>
      <c r="L638" s="641"/>
      <c r="M638" s="641"/>
      <c r="N638" s="641"/>
      <c r="O638" s="641"/>
      <c r="P638" s="641"/>
      <c r="Q638" s="2"/>
      <c r="R638" s="373"/>
      <c r="S638" s="373"/>
      <c r="T638" s="373"/>
      <c r="U638" s="373"/>
      <c r="V638" s="373"/>
      <c r="W638" s="373"/>
      <c r="X638" s="374"/>
      <c r="Y638" s="373"/>
      <c r="Z638" s="374"/>
      <c r="AA638" s="373"/>
      <c r="AB638" s="374"/>
      <c r="AC638" s="373"/>
      <c r="AD638" s="374"/>
      <c r="AE638" s="375"/>
    </row>
    <row r="639" spans="1:31" s="376" customFormat="1" x14ac:dyDescent="0.25">
      <c r="A639" s="2"/>
      <c r="B639" s="2"/>
      <c r="C639" s="2"/>
      <c r="D639" s="2"/>
      <c r="E639" s="2"/>
      <c r="F639" s="2"/>
      <c r="G639" s="2"/>
      <c r="H639" s="2"/>
      <c r="I639" s="2"/>
      <c r="J639" s="641"/>
      <c r="K639" s="641"/>
      <c r="L639" s="641"/>
      <c r="M639" s="641"/>
      <c r="N639" s="641"/>
      <c r="O639" s="641"/>
      <c r="P639" s="641"/>
      <c r="Q639" s="2"/>
      <c r="R639" s="373"/>
      <c r="S639" s="373"/>
      <c r="T639" s="373"/>
      <c r="U639" s="373"/>
      <c r="V639" s="373"/>
      <c r="W639" s="373"/>
      <c r="X639" s="374"/>
      <c r="Y639" s="373"/>
      <c r="Z639" s="374"/>
      <c r="AA639" s="373"/>
      <c r="AB639" s="374"/>
      <c r="AC639" s="373"/>
      <c r="AD639" s="374"/>
      <c r="AE639" s="375"/>
    </row>
    <row r="640" spans="1:31" s="376" customFormat="1" x14ac:dyDescent="0.25">
      <c r="A640" s="2"/>
      <c r="B640" s="2"/>
      <c r="C640" s="2"/>
      <c r="D640" s="2"/>
      <c r="E640" s="2"/>
      <c r="F640" s="2"/>
      <c r="G640" s="2"/>
      <c r="H640" s="2"/>
      <c r="I640" s="2"/>
      <c r="J640" s="641"/>
      <c r="K640" s="641"/>
      <c r="L640" s="641"/>
      <c r="M640" s="641"/>
      <c r="N640" s="641"/>
      <c r="O640" s="641"/>
      <c r="P640" s="641"/>
      <c r="Q640" s="2"/>
      <c r="R640" s="373"/>
      <c r="S640" s="373"/>
      <c r="T640" s="373"/>
      <c r="U640" s="373"/>
      <c r="V640" s="373"/>
      <c r="W640" s="373"/>
      <c r="X640" s="374"/>
      <c r="Y640" s="373"/>
      <c r="Z640" s="374"/>
      <c r="AA640" s="373"/>
      <c r="AB640" s="374"/>
      <c r="AC640" s="373"/>
      <c r="AD640" s="374"/>
      <c r="AE640" s="375"/>
    </row>
    <row r="641" spans="1:31" s="376" customFormat="1" x14ac:dyDescent="0.25">
      <c r="A641" s="2"/>
      <c r="B641" s="2"/>
      <c r="C641" s="2"/>
      <c r="D641" s="2"/>
      <c r="E641" s="2"/>
      <c r="F641" s="2"/>
      <c r="G641" s="2"/>
      <c r="H641" s="2"/>
      <c r="I641" s="2"/>
      <c r="J641" s="641"/>
      <c r="K641" s="641"/>
      <c r="L641" s="641"/>
      <c r="M641" s="641"/>
      <c r="N641" s="641"/>
      <c r="O641" s="641"/>
      <c r="P641" s="641"/>
      <c r="Q641" s="2"/>
      <c r="R641" s="373"/>
      <c r="S641" s="373"/>
      <c r="T641" s="373"/>
      <c r="U641" s="373"/>
      <c r="V641" s="373"/>
      <c r="W641" s="373"/>
      <c r="X641" s="374"/>
      <c r="Y641" s="373"/>
      <c r="Z641" s="374"/>
      <c r="AA641" s="373"/>
      <c r="AB641" s="374"/>
      <c r="AC641" s="373"/>
      <c r="AD641" s="374"/>
      <c r="AE641" s="375"/>
    </row>
    <row r="642" spans="1:31" s="376" customFormat="1" x14ac:dyDescent="0.25">
      <c r="A642" s="2"/>
      <c r="B642" s="2"/>
      <c r="C642" s="2"/>
      <c r="D642" s="2"/>
      <c r="E642" s="2"/>
      <c r="F642" s="2"/>
      <c r="G642" s="2"/>
      <c r="H642" s="2"/>
      <c r="I642" s="2"/>
      <c r="J642" s="641"/>
      <c r="K642" s="641"/>
      <c r="L642" s="641"/>
      <c r="M642" s="641"/>
      <c r="N642" s="641"/>
      <c r="O642" s="641"/>
      <c r="P642" s="641"/>
      <c r="Q642" s="2"/>
      <c r="R642" s="373"/>
      <c r="S642" s="373"/>
      <c r="T642" s="373"/>
      <c r="U642" s="373"/>
      <c r="V642" s="373"/>
      <c r="W642" s="373"/>
      <c r="X642" s="374"/>
      <c r="Y642" s="373"/>
      <c r="Z642" s="374"/>
      <c r="AA642" s="373"/>
      <c r="AB642" s="374"/>
      <c r="AC642" s="373"/>
      <c r="AD642" s="374"/>
      <c r="AE642" s="375"/>
    </row>
    <row r="643" spans="1:31" s="376" customFormat="1" x14ac:dyDescent="0.25">
      <c r="A643" s="2"/>
      <c r="B643" s="2"/>
      <c r="C643" s="2"/>
      <c r="D643" s="2"/>
      <c r="E643" s="2"/>
      <c r="F643" s="2"/>
      <c r="G643" s="2"/>
      <c r="H643" s="2"/>
      <c r="I643" s="2"/>
      <c r="J643" s="641"/>
      <c r="K643" s="641"/>
      <c r="L643" s="641"/>
      <c r="M643" s="641"/>
      <c r="N643" s="641"/>
      <c r="O643" s="641"/>
      <c r="P643" s="641"/>
      <c r="Q643" s="2"/>
      <c r="R643" s="373"/>
      <c r="S643" s="373"/>
      <c r="T643" s="373"/>
      <c r="U643" s="373"/>
      <c r="V643" s="373"/>
      <c r="W643" s="373"/>
      <c r="X643" s="374"/>
      <c r="Y643" s="373"/>
      <c r="Z643" s="374"/>
      <c r="AA643" s="373"/>
      <c r="AB643" s="374"/>
      <c r="AC643" s="373"/>
      <c r="AD643" s="374"/>
      <c r="AE643" s="375"/>
    </row>
    <row r="644" spans="1:31" s="376" customFormat="1" x14ac:dyDescent="0.25">
      <c r="A644" s="2"/>
      <c r="B644" s="2"/>
      <c r="C644" s="2"/>
      <c r="D644" s="2"/>
      <c r="E644" s="2"/>
      <c r="F644" s="2"/>
      <c r="G644" s="2"/>
      <c r="H644" s="2"/>
      <c r="I644" s="2"/>
      <c r="J644" s="641"/>
      <c r="K644" s="641"/>
      <c r="L644" s="641"/>
      <c r="M644" s="641"/>
      <c r="N644" s="641"/>
      <c r="O644" s="641"/>
      <c r="P644" s="641"/>
      <c r="Q644" s="2"/>
      <c r="R644" s="373"/>
      <c r="S644" s="373"/>
      <c r="T644" s="373"/>
      <c r="U644" s="373"/>
      <c r="V644" s="373"/>
      <c r="W644" s="373"/>
      <c r="X644" s="374"/>
      <c r="Y644" s="373"/>
      <c r="Z644" s="374"/>
      <c r="AA644" s="373"/>
      <c r="AB644" s="374"/>
      <c r="AC644" s="373"/>
      <c r="AD644" s="374"/>
      <c r="AE644" s="375"/>
    </row>
    <row r="645" spans="1:31" s="376" customFormat="1" x14ac:dyDescent="0.25">
      <c r="A645" s="2"/>
      <c r="B645" s="2"/>
      <c r="C645" s="2"/>
      <c r="D645" s="2"/>
      <c r="E645" s="2"/>
      <c r="F645" s="2"/>
      <c r="G645" s="2"/>
      <c r="H645" s="2"/>
      <c r="I645" s="2"/>
      <c r="J645" s="641"/>
      <c r="K645" s="641"/>
      <c r="L645" s="641"/>
      <c r="M645" s="641"/>
      <c r="N645" s="641"/>
      <c r="O645" s="641"/>
      <c r="P645" s="641"/>
      <c r="Q645" s="2"/>
      <c r="R645" s="373"/>
      <c r="S645" s="373"/>
      <c r="T645" s="373"/>
      <c r="U645" s="373"/>
      <c r="V645" s="373"/>
      <c r="W645" s="373"/>
      <c r="X645" s="374"/>
      <c r="Y645" s="373"/>
      <c r="Z645" s="374"/>
      <c r="AA645" s="373"/>
      <c r="AB645" s="374"/>
      <c r="AC645" s="373"/>
      <c r="AD645" s="374"/>
      <c r="AE645" s="375"/>
    </row>
    <row r="646" spans="1:31" s="376" customFormat="1" x14ac:dyDescent="0.25">
      <c r="A646" s="2"/>
      <c r="B646" s="2"/>
      <c r="C646" s="2"/>
      <c r="D646" s="2"/>
      <c r="E646" s="2"/>
      <c r="F646" s="2"/>
      <c r="G646" s="2"/>
      <c r="H646" s="2"/>
      <c r="I646" s="2"/>
      <c r="J646" s="641"/>
      <c r="K646" s="641"/>
      <c r="L646" s="641"/>
      <c r="M646" s="641"/>
      <c r="N646" s="641"/>
      <c r="O646" s="641"/>
      <c r="P646" s="641"/>
      <c r="Q646" s="2"/>
      <c r="R646" s="373"/>
      <c r="S646" s="373"/>
      <c r="T646" s="373"/>
      <c r="U646" s="373"/>
      <c r="V646" s="373"/>
      <c r="W646" s="373"/>
      <c r="X646" s="374"/>
      <c r="Y646" s="373"/>
      <c r="Z646" s="374"/>
      <c r="AA646" s="373"/>
      <c r="AB646" s="374"/>
      <c r="AC646" s="373"/>
      <c r="AD646" s="374"/>
      <c r="AE646" s="375"/>
    </row>
    <row r="647" spans="1:31" s="376" customFormat="1" x14ac:dyDescent="0.25">
      <c r="A647" s="2"/>
      <c r="B647" s="2"/>
      <c r="C647" s="2"/>
      <c r="D647" s="2"/>
      <c r="E647" s="2"/>
      <c r="F647" s="2"/>
      <c r="G647" s="2"/>
      <c r="H647" s="2"/>
      <c r="I647" s="2"/>
      <c r="J647" s="641"/>
      <c r="K647" s="641"/>
      <c r="L647" s="641"/>
      <c r="M647" s="641"/>
      <c r="N647" s="641"/>
      <c r="O647" s="641"/>
      <c r="P647" s="641"/>
      <c r="Q647" s="2"/>
      <c r="R647" s="373"/>
      <c r="S647" s="373"/>
      <c r="T647" s="373"/>
      <c r="U647" s="373"/>
      <c r="V647" s="373"/>
      <c r="W647" s="373"/>
      <c r="X647" s="374"/>
      <c r="Y647" s="373"/>
      <c r="Z647" s="374"/>
      <c r="AA647" s="373"/>
      <c r="AB647" s="374"/>
      <c r="AC647" s="373"/>
      <c r="AD647" s="374"/>
      <c r="AE647" s="375"/>
    </row>
    <row r="648" spans="1:31" s="376" customFormat="1" x14ac:dyDescent="0.25">
      <c r="A648" s="2"/>
      <c r="B648" s="2"/>
      <c r="C648" s="2"/>
      <c r="D648" s="2"/>
      <c r="E648" s="2"/>
      <c r="F648" s="2"/>
      <c r="G648" s="2"/>
      <c r="H648" s="2"/>
      <c r="I648" s="2"/>
      <c r="J648" s="641"/>
      <c r="K648" s="641"/>
      <c r="L648" s="641"/>
      <c r="M648" s="641"/>
      <c r="N648" s="641"/>
      <c r="O648" s="641"/>
      <c r="P648" s="641"/>
      <c r="Q648" s="2"/>
      <c r="R648" s="373"/>
      <c r="S648" s="373"/>
      <c r="T648" s="373"/>
      <c r="U648" s="373"/>
      <c r="V648" s="373"/>
      <c r="W648" s="373"/>
      <c r="X648" s="374"/>
      <c r="Y648" s="373"/>
      <c r="Z648" s="374"/>
      <c r="AA648" s="373"/>
      <c r="AB648" s="374"/>
      <c r="AC648" s="373"/>
      <c r="AD648" s="374"/>
      <c r="AE648" s="375"/>
    </row>
    <row r="649" spans="1:31" s="376" customFormat="1" x14ac:dyDescent="0.25">
      <c r="A649" s="2"/>
      <c r="B649" s="2"/>
      <c r="C649" s="2"/>
      <c r="D649" s="2"/>
      <c r="E649" s="2"/>
      <c r="F649" s="2"/>
      <c r="G649" s="2"/>
      <c r="H649" s="2"/>
      <c r="I649" s="2"/>
      <c r="J649" s="641"/>
      <c r="K649" s="641"/>
      <c r="L649" s="641"/>
      <c r="M649" s="641"/>
      <c r="N649" s="641"/>
      <c r="O649" s="641"/>
      <c r="P649" s="641"/>
      <c r="Q649" s="2"/>
      <c r="R649" s="373"/>
      <c r="S649" s="373"/>
      <c r="T649" s="373"/>
      <c r="U649" s="373"/>
      <c r="V649" s="373"/>
      <c r="W649" s="373"/>
      <c r="X649" s="374"/>
      <c r="Y649" s="373"/>
      <c r="Z649" s="374"/>
      <c r="AA649" s="373"/>
      <c r="AB649" s="374"/>
      <c r="AC649" s="373"/>
      <c r="AD649" s="374"/>
      <c r="AE649" s="375"/>
    </row>
    <row r="650" spans="1:31" s="376" customFormat="1" x14ac:dyDescent="0.25">
      <c r="A650" s="2"/>
      <c r="B650" s="2"/>
      <c r="C650" s="2"/>
      <c r="D650" s="2"/>
      <c r="E650" s="2"/>
      <c r="F650" s="2"/>
      <c r="G650" s="2"/>
      <c r="H650" s="2"/>
      <c r="I650" s="2"/>
      <c r="J650" s="641"/>
      <c r="K650" s="641"/>
      <c r="L650" s="641"/>
      <c r="M650" s="641"/>
      <c r="N650" s="641"/>
      <c r="O650" s="641"/>
      <c r="P650" s="641"/>
      <c r="Q650" s="2"/>
      <c r="R650" s="373"/>
      <c r="S650" s="373"/>
      <c r="T650" s="373"/>
      <c r="U650" s="373"/>
      <c r="V650" s="373"/>
      <c r="W650" s="373"/>
      <c r="X650" s="374"/>
      <c r="Y650" s="373"/>
      <c r="Z650" s="374"/>
      <c r="AA650" s="373"/>
      <c r="AB650" s="374"/>
      <c r="AC650" s="373"/>
      <c r="AD650" s="374"/>
      <c r="AE650" s="375"/>
    </row>
    <row r="651" spans="1:31" s="376" customFormat="1" x14ac:dyDescent="0.25">
      <c r="A651" s="2"/>
      <c r="B651" s="2"/>
      <c r="C651" s="2"/>
      <c r="D651" s="2"/>
      <c r="E651" s="2"/>
      <c r="F651" s="2"/>
      <c r="G651" s="2"/>
      <c r="H651" s="2"/>
      <c r="I651" s="2"/>
      <c r="J651" s="641"/>
      <c r="K651" s="641"/>
      <c r="L651" s="641"/>
      <c r="M651" s="641"/>
      <c r="N651" s="641"/>
      <c r="O651" s="641"/>
      <c r="P651" s="641"/>
      <c r="Q651" s="2"/>
      <c r="R651" s="373"/>
      <c r="S651" s="373"/>
      <c r="T651" s="373"/>
      <c r="U651" s="373"/>
      <c r="V651" s="373"/>
      <c r="W651" s="373"/>
      <c r="X651" s="374"/>
      <c r="Y651" s="373"/>
      <c r="Z651" s="374"/>
      <c r="AA651" s="373"/>
      <c r="AB651" s="374"/>
      <c r="AC651" s="373"/>
      <c r="AD651" s="374"/>
      <c r="AE651" s="375"/>
    </row>
    <row r="652" spans="1:31" s="376" customFormat="1" x14ac:dyDescent="0.25">
      <c r="A652" s="2"/>
      <c r="B652" s="2"/>
      <c r="C652" s="2"/>
      <c r="D652" s="2"/>
      <c r="E652" s="2"/>
      <c r="F652" s="2"/>
      <c r="G652" s="2"/>
      <c r="H652" s="2"/>
      <c r="I652" s="2"/>
      <c r="J652" s="641"/>
      <c r="K652" s="641"/>
      <c r="L652" s="641"/>
      <c r="M652" s="641"/>
      <c r="N652" s="641"/>
      <c r="O652" s="641"/>
      <c r="P652" s="641"/>
      <c r="Q652" s="2"/>
      <c r="R652" s="373"/>
      <c r="S652" s="373"/>
      <c r="T652" s="373"/>
      <c r="U652" s="373"/>
      <c r="V652" s="373"/>
      <c r="W652" s="373"/>
      <c r="X652" s="374"/>
      <c r="Y652" s="373"/>
      <c r="Z652" s="374"/>
      <c r="AA652" s="373"/>
      <c r="AB652" s="374"/>
      <c r="AC652" s="373"/>
      <c r="AD652" s="374"/>
      <c r="AE652" s="375"/>
    </row>
    <row r="653" spans="1:31" s="376" customFormat="1" x14ac:dyDescent="0.25">
      <c r="A653" s="2"/>
      <c r="B653" s="2"/>
      <c r="C653" s="2"/>
      <c r="D653" s="2"/>
      <c r="E653" s="2"/>
      <c r="F653" s="2"/>
      <c r="G653" s="2"/>
      <c r="H653" s="2"/>
      <c r="I653" s="2"/>
      <c r="J653" s="641"/>
      <c r="K653" s="641"/>
      <c r="L653" s="641"/>
      <c r="M653" s="641"/>
      <c r="N653" s="641"/>
      <c r="O653" s="641"/>
      <c r="P653" s="641"/>
      <c r="Q653" s="2"/>
      <c r="R653" s="373"/>
      <c r="S653" s="373"/>
      <c r="T653" s="373"/>
      <c r="U653" s="373"/>
      <c r="V653" s="373"/>
      <c r="W653" s="373"/>
      <c r="X653" s="374"/>
      <c r="Y653" s="373"/>
      <c r="Z653" s="374"/>
      <c r="AA653" s="373"/>
      <c r="AB653" s="374"/>
      <c r="AC653" s="373"/>
      <c r="AD653" s="374"/>
      <c r="AE653" s="375"/>
    </row>
    <row r="654" spans="1:31" s="376" customFormat="1" x14ac:dyDescent="0.25">
      <c r="A654" s="2"/>
      <c r="B654" s="2"/>
      <c r="C654" s="2"/>
      <c r="D654" s="2"/>
      <c r="E654" s="2"/>
      <c r="F654" s="2"/>
      <c r="G654" s="2"/>
      <c r="H654" s="2"/>
      <c r="I654" s="2"/>
      <c r="J654" s="641"/>
      <c r="K654" s="641"/>
      <c r="L654" s="641"/>
      <c r="M654" s="641"/>
      <c r="N654" s="641"/>
      <c r="O654" s="641"/>
      <c r="P654" s="641"/>
      <c r="Q654" s="2"/>
      <c r="R654" s="373"/>
      <c r="S654" s="373"/>
      <c r="T654" s="373"/>
      <c r="U654" s="373"/>
      <c r="V654" s="373"/>
      <c r="W654" s="373"/>
      <c r="X654" s="374"/>
      <c r="Y654" s="373"/>
      <c r="Z654" s="374"/>
      <c r="AA654" s="373"/>
      <c r="AB654" s="374"/>
      <c r="AC654" s="373"/>
      <c r="AD654" s="374"/>
      <c r="AE654" s="375"/>
    </row>
    <row r="655" spans="1:31" s="376" customFormat="1" x14ac:dyDescent="0.25">
      <c r="A655" s="2"/>
      <c r="B655" s="2"/>
      <c r="C655" s="2"/>
      <c r="D655" s="2"/>
      <c r="E655" s="2"/>
      <c r="F655" s="2"/>
      <c r="G655" s="2"/>
      <c r="H655" s="2"/>
      <c r="I655" s="2"/>
      <c r="J655" s="641"/>
      <c r="K655" s="641"/>
      <c r="L655" s="641"/>
      <c r="M655" s="641"/>
      <c r="N655" s="641"/>
      <c r="O655" s="641"/>
      <c r="P655" s="641"/>
      <c r="Q655" s="2"/>
      <c r="R655" s="373"/>
      <c r="S655" s="373"/>
      <c r="T655" s="373"/>
      <c r="U655" s="373"/>
      <c r="V655" s="373"/>
      <c r="W655" s="373"/>
      <c r="X655" s="374"/>
      <c r="Y655" s="373"/>
      <c r="Z655" s="374"/>
      <c r="AA655" s="373"/>
      <c r="AB655" s="374"/>
      <c r="AC655" s="373"/>
      <c r="AD655" s="374"/>
      <c r="AE655" s="375"/>
    </row>
    <row r="656" spans="1:31" s="376" customFormat="1" x14ac:dyDescent="0.25">
      <c r="A656" s="2"/>
      <c r="B656" s="2"/>
      <c r="C656" s="2"/>
      <c r="D656" s="2"/>
      <c r="E656" s="2"/>
      <c r="F656" s="2"/>
      <c r="G656" s="2"/>
      <c r="H656" s="2"/>
      <c r="I656" s="2"/>
      <c r="J656" s="641"/>
      <c r="K656" s="641"/>
      <c r="L656" s="641"/>
      <c r="M656" s="641"/>
      <c r="N656" s="641"/>
      <c r="O656" s="641"/>
      <c r="P656" s="641"/>
      <c r="Q656" s="2"/>
      <c r="R656" s="373"/>
      <c r="S656" s="373"/>
      <c r="T656" s="373"/>
      <c r="U656" s="373"/>
      <c r="V656" s="373"/>
      <c r="W656" s="373"/>
      <c r="X656" s="374"/>
      <c r="Y656" s="373"/>
      <c r="Z656" s="374"/>
      <c r="AA656" s="373"/>
      <c r="AB656" s="374"/>
      <c r="AC656" s="373"/>
      <c r="AD656" s="374"/>
      <c r="AE656" s="375"/>
    </row>
    <row r="657" spans="1:31" s="376" customFormat="1" x14ac:dyDescent="0.25">
      <c r="A657" s="2"/>
      <c r="B657" s="2"/>
      <c r="C657" s="2"/>
      <c r="D657" s="2"/>
      <c r="E657" s="2"/>
      <c r="F657" s="2"/>
      <c r="G657" s="2"/>
      <c r="H657" s="2"/>
      <c r="I657" s="2"/>
      <c r="J657" s="641"/>
      <c r="K657" s="641"/>
      <c r="L657" s="641"/>
      <c r="M657" s="641"/>
      <c r="N657" s="641"/>
      <c r="O657" s="641"/>
      <c r="P657" s="641"/>
      <c r="Q657" s="2"/>
      <c r="R657" s="373"/>
      <c r="S657" s="373"/>
      <c r="T657" s="373"/>
      <c r="U657" s="373"/>
      <c r="V657" s="373"/>
      <c r="W657" s="373"/>
      <c r="X657" s="374"/>
      <c r="Y657" s="373"/>
      <c r="Z657" s="374"/>
      <c r="AA657" s="373"/>
      <c r="AB657" s="374"/>
      <c r="AC657" s="373"/>
      <c r="AD657" s="374"/>
      <c r="AE657" s="375"/>
    </row>
    <row r="658" spans="1:31" s="376" customFormat="1" x14ac:dyDescent="0.25">
      <c r="A658" s="2"/>
      <c r="B658" s="2"/>
      <c r="C658" s="2"/>
      <c r="D658" s="2"/>
      <c r="E658" s="2"/>
      <c r="F658" s="2"/>
      <c r="G658" s="2"/>
      <c r="H658" s="2"/>
      <c r="I658" s="2"/>
      <c r="J658" s="641"/>
      <c r="K658" s="641"/>
      <c r="L658" s="641"/>
      <c r="M658" s="641"/>
      <c r="N658" s="641"/>
      <c r="O658" s="641"/>
      <c r="P658" s="641"/>
      <c r="Q658" s="2"/>
      <c r="R658" s="373"/>
      <c r="S658" s="373"/>
      <c r="T658" s="373"/>
      <c r="U658" s="373"/>
      <c r="V658" s="373"/>
      <c r="W658" s="373"/>
      <c r="X658" s="374"/>
      <c r="Y658" s="373"/>
      <c r="Z658" s="374"/>
      <c r="AA658" s="373"/>
      <c r="AB658" s="374"/>
      <c r="AC658" s="373"/>
      <c r="AD658" s="374"/>
      <c r="AE658" s="375"/>
    </row>
    <row r="659" spans="1:31" s="376" customFormat="1" x14ac:dyDescent="0.25">
      <c r="A659" s="2"/>
      <c r="B659" s="2"/>
      <c r="C659" s="2"/>
      <c r="D659" s="2"/>
      <c r="E659" s="2"/>
      <c r="F659" s="2"/>
      <c r="G659" s="2"/>
      <c r="H659" s="2"/>
      <c r="I659" s="2"/>
      <c r="J659" s="641"/>
      <c r="K659" s="641"/>
      <c r="L659" s="641"/>
      <c r="M659" s="641"/>
      <c r="N659" s="641"/>
      <c r="O659" s="641"/>
      <c r="P659" s="641"/>
      <c r="Q659" s="2"/>
      <c r="R659" s="373"/>
      <c r="S659" s="373"/>
      <c r="T659" s="373"/>
      <c r="U659" s="373"/>
      <c r="V659" s="373"/>
      <c r="W659" s="373"/>
      <c r="X659" s="374"/>
      <c r="Y659" s="373"/>
      <c r="Z659" s="374"/>
      <c r="AA659" s="373"/>
      <c r="AB659" s="374"/>
      <c r="AC659" s="373"/>
      <c r="AD659" s="374"/>
      <c r="AE659" s="375"/>
    </row>
    <row r="660" spans="1:31" s="376" customFormat="1" x14ac:dyDescent="0.25">
      <c r="A660" s="2"/>
      <c r="B660" s="2"/>
      <c r="C660" s="2"/>
      <c r="D660" s="2"/>
      <c r="E660" s="2"/>
      <c r="F660" s="2"/>
      <c r="G660" s="2"/>
      <c r="H660" s="2"/>
      <c r="I660" s="2"/>
      <c r="J660" s="641"/>
      <c r="K660" s="641"/>
      <c r="L660" s="641"/>
      <c r="M660" s="641"/>
      <c r="N660" s="641"/>
      <c r="O660" s="641"/>
      <c r="P660" s="641"/>
      <c r="Q660" s="2"/>
      <c r="R660" s="373"/>
      <c r="S660" s="373"/>
      <c r="T660" s="373"/>
      <c r="U660" s="373"/>
      <c r="V660" s="373"/>
      <c r="W660" s="373"/>
      <c r="X660" s="374"/>
      <c r="Y660" s="373"/>
      <c r="Z660" s="374"/>
      <c r="AA660" s="373"/>
      <c r="AB660" s="374"/>
      <c r="AC660" s="373"/>
      <c r="AD660" s="374"/>
      <c r="AE660" s="375"/>
    </row>
    <row r="661" spans="1:31" s="376" customFormat="1" x14ac:dyDescent="0.25">
      <c r="A661" s="2"/>
      <c r="B661" s="2"/>
      <c r="C661" s="2"/>
      <c r="D661" s="2"/>
      <c r="E661" s="2"/>
      <c r="F661" s="2"/>
      <c r="G661" s="2"/>
      <c r="H661" s="2"/>
      <c r="I661" s="2"/>
      <c r="J661" s="641"/>
      <c r="K661" s="641"/>
      <c r="L661" s="641"/>
      <c r="M661" s="641"/>
      <c r="N661" s="641"/>
      <c r="O661" s="641"/>
      <c r="P661" s="641"/>
      <c r="Q661" s="2"/>
      <c r="R661" s="373"/>
      <c r="S661" s="373"/>
      <c r="T661" s="373"/>
      <c r="U661" s="373"/>
      <c r="V661" s="373"/>
      <c r="W661" s="373"/>
      <c r="X661" s="374"/>
      <c r="Y661" s="373"/>
      <c r="Z661" s="374"/>
      <c r="AA661" s="373"/>
      <c r="AB661" s="374"/>
      <c r="AC661" s="373"/>
      <c r="AD661" s="374"/>
      <c r="AE661" s="375"/>
    </row>
    <row r="662" spans="1:31" s="376" customFormat="1" x14ac:dyDescent="0.25">
      <c r="A662" s="2"/>
      <c r="B662" s="2"/>
      <c r="C662" s="2"/>
      <c r="D662" s="2"/>
      <c r="E662" s="2"/>
      <c r="F662" s="2"/>
      <c r="G662" s="2"/>
      <c r="H662" s="2"/>
      <c r="I662" s="2"/>
      <c r="J662" s="641"/>
      <c r="K662" s="641"/>
      <c r="L662" s="641"/>
      <c r="M662" s="641"/>
      <c r="N662" s="641"/>
      <c r="O662" s="641"/>
      <c r="P662" s="641"/>
      <c r="Q662" s="2"/>
      <c r="R662" s="373"/>
      <c r="S662" s="373"/>
      <c r="T662" s="373"/>
      <c r="U662" s="373"/>
      <c r="V662" s="373"/>
      <c r="W662" s="373"/>
      <c r="X662" s="374"/>
      <c r="Y662" s="373"/>
      <c r="Z662" s="374"/>
      <c r="AA662" s="373"/>
      <c r="AB662" s="374"/>
      <c r="AC662" s="373"/>
      <c r="AD662" s="374"/>
      <c r="AE662" s="375"/>
    </row>
    <row r="663" spans="1:31" s="376" customFormat="1" x14ac:dyDescent="0.25">
      <c r="A663" s="2"/>
      <c r="B663" s="2"/>
      <c r="C663" s="2"/>
      <c r="D663" s="2"/>
      <c r="E663" s="2"/>
      <c r="F663" s="2"/>
      <c r="G663" s="2"/>
      <c r="H663" s="2"/>
      <c r="I663" s="2"/>
      <c r="J663" s="641"/>
      <c r="K663" s="641"/>
      <c r="L663" s="641"/>
      <c r="M663" s="641"/>
      <c r="N663" s="641"/>
      <c r="O663" s="641"/>
      <c r="P663" s="641"/>
      <c r="Q663" s="2"/>
      <c r="R663" s="373"/>
      <c r="S663" s="373"/>
      <c r="T663" s="373"/>
      <c r="U663" s="373"/>
      <c r="V663" s="373"/>
      <c r="W663" s="373"/>
      <c r="X663" s="374"/>
      <c r="Y663" s="373"/>
      <c r="Z663" s="374"/>
      <c r="AA663" s="373"/>
      <c r="AB663" s="374"/>
      <c r="AC663" s="373"/>
      <c r="AD663" s="374"/>
      <c r="AE663" s="375"/>
    </row>
    <row r="664" spans="1:31" s="376" customFormat="1" x14ac:dyDescent="0.25">
      <c r="A664" s="2"/>
      <c r="B664" s="2"/>
      <c r="C664" s="2"/>
      <c r="D664" s="2"/>
      <c r="E664" s="2"/>
      <c r="F664" s="2"/>
      <c r="G664" s="2"/>
      <c r="H664" s="2"/>
      <c r="I664" s="2"/>
      <c r="J664" s="641"/>
      <c r="K664" s="641"/>
      <c r="L664" s="641"/>
      <c r="M664" s="641"/>
      <c r="N664" s="641"/>
      <c r="O664" s="641"/>
      <c r="P664" s="641"/>
      <c r="Q664" s="2"/>
      <c r="R664" s="373"/>
      <c r="S664" s="373"/>
      <c r="T664" s="373"/>
      <c r="U664" s="373"/>
      <c r="V664" s="373"/>
      <c r="W664" s="373"/>
      <c r="X664" s="374"/>
      <c r="Y664" s="373"/>
      <c r="Z664" s="374"/>
      <c r="AA664" s="373"/>
      <c r="AB664" s="374"/>
      <c r="AC664" s="373"/>
      <c r="AD664" s="374"/>
      <c r="AE664" s="375"/>
    </row>
    <row r="665" spans="1:31" s="376" customFormat="1" x14ac:dyDescent="0.25">
      <c r="A665" s="2"/>
      <c r="B665" s="2"/>
      <c r="C665" s="2"/>
      <c r="D665" s="2"/>
      <c r="E665" s="2"/>
      <c r="F665" s="2"/>
      <c r="G665" s="2"/>
      <c r="H665" s="2"/>
      <c r="I665" s="2"/>
      <c r="J665" s="641"/>
      <c r="K665" s="641"/>
      <c r="L665" s="641"/>
      <c r="M665" s="641"/>
      <c r="N665" s="641"/>
      <c r="O665" s="641"/>
      <c r="P665" s="641"/>
      <c r="Q665" s="2"/>
      <c r="R665" s="373"/>
      <c r="S665" s="373"/>
      <c r="T665" s="373"/>
      <c r="U665" s="373"/>
      <c r="V665" s="373"/>
      <c r="W665" s="373"/>
      <c r="X665" s="374"/>
      <c r="Y665" s="373"/>
      <c r="Z665" s="374"/>
      <c r="AA665" s="373"/>
      <c r="AB665" s="374"/>
      <c r="AC665" s="373"/>
      <c r="AD665" s="374"/>
      <c r="AE665" s="375"/>
    </row>
    <row r="666" spans="1:31" s="376" customFormat="1" x14ac:dyDescent="0.25">
      <c r="A666" s="2"/>
      <c r="B666" s="2"/>
      <c r="C666" s="2"/>
      <c r="D666" s="2"/>
      <c r="E666" s="2"/>
      <c r="F666" s="2"/>
      <c r="G666" s="2"/>
      <c r="H666" s="2"/>
      <c r="I666" s="2"/>
      <c r="J666" s="641"/>
      <c r="K666" s="641"/>
      <c r="L666" s="641"/>
      <c r="M666" s="641"/>
      <c r="N666" s="641"/>
      <c r="O666" s="641"/>
      <c r="P666" s="641"/>
      <c r="Q666" s="2"/>
      <c r="R666" s="373"/>
      <c r="S666" s="373"/>
      <c r="T666" s="373"/>
      <c r="U666" s="373"/>
      <c r="V666" s="373"/>
      <c r="W666" s="373"/>
      <c r="X666" s="374"/>
      <c r="Y666" s="373"/>
      <c r="Z666" s="374"/>
      <c r="AA666" s="373"/>
      <c r="AB666" s="374"/>
      <c r="AC666" s="373"/>
      <c r="AD666" s="374"/>
      <c r="AE666" s="375"/>
    </row>
    <row r="667" spans="1:31" s="376" customFormat="1" x14ac:dyDescent="0.25">
      <c r="A667" s="2"/>
      <c r="B667" s="2"/>
      <c r="C667" s="2"/>
      <c r="D667" s="2"/>
      <c r="E667" s="2"/>
      <c r="F667" s="2"/>
      <c r="G667" s="2"/>
      <c r="H667" s="2"/>
      <c r="I667" s="2"/>
      <c r="J667" s="641"/>
      <c r="K667" s="641"/>
      <c r="L667" s="641"/>
      <c r="M667" s="641"/>
      <c r="N667" s="641"/>
      <c r="O667" s="641"/>
      <c r="P667" s="641"/>
      <c r="Q667" s="2"/>
      <c r="R667" s="373"/>
      <c r="S667" s="373"/>
      <c r="T667" s="373"/>
      <c r="U667" s="373"/>
      <c r="V667" s="373"/>
      <c r="W667" s="373"/>
      <c r="X667" s="374"/>
      <c r="Y667" s="373"/>
      <c r="Z667" s="374"/>
      <c r="AA667" s="373"/>
      <c r="AB667" s="374"/>
      <c r="AC667" s="373"/>
      <c r="AD667" s="374"/>
      <c r="AE667" s="375"/>
    </row>
    <row r="668" spans="1:31" s="376" customFormat="1" x14ac:dyDescent="0.25">
      <c r="A668" s="2"/>
      <c r="B668" s="2"/>
      <c r="C668" s="2"/>
      <c r="D668" s="2"/>
      <c r="E668" s="2"/>
      <c r="F668" s="2"/>
      <c r="G668" s="2"/>
      <c r="H668" s="2"/>
      <c r="I668" s="2"/>
      <c r="J668" s="641"/>
      <c r="K668" s="641"/>
      <c r="L668" s="641"/>
      <c r="M668" s="641"/>
      <c r="N668" s="641"/>
      <c r="O668" s="641"/>
      <c r="P668" s="641"/>
      <c r="Q668" s="2"/>
      <c r="R668" s="373"/>
      <c r="S668" s="373"/>
      <c r="T668" s="373"/>
      <c r="U668" s="373"/>
      <c r="V668" s="373"/>
      <c r="W668" s="373"/>
      <c r="X668" s="374"/>
      <c r="Y668" s="373"/>
      <c r="Z668" s="374"/>
      <c r="AA668" s="373"/>
      <c r="AB668" s="374"/>
      <c r="AC668" s="373"/>
      <c r="AD668" s="374"/>
      <c r="AE668" s="375"/>
    </row>
    <row r="669" spans="1:31" s="376" customFormat="1" x14ac:dyDescent="0.25">
      <c r="A669" s="2"/>
      <c r="B669" s="2"/>
      <c r="C669" s="2"/>
      <c r="D669" s="2"/>
      <c r="E669" s="2"/>
      <c r="F669" s="2"/>
      <c r="G669" s="2"/>
      <c r="H669" s="2"/>
      <c r="I669" s="2"/>
      <c r="J669" s="641"/>
      <c r="K669" s="641"/>
      <c r="L669" s="641"/>
      <c r="M669" s="641"/>
      <c r="N669" s="641"/>
      <c r="O669" s="641"/>
      <c r="P669" s="641"/>
      <c r="Q669" s="2"/>
      <c r="R669" s="373"/>
      <c r="S669" s="373"/>
      <c r="T669" s="373"/>
      <c r="U669" s="373"/>
      <c r="V669" s="373"/>
      <c r="W669" s="373"/>
      <c r="X669" s="374"/>
      <c r="Y669" s="373"/>
      <c r="Z669" s="374"/>
      <c r="AA669" s="373"/>
      <c r="AB669" s="374"/>
      <c r="AC669" s="373"/>
      <c r="AD669" s="374"/>
      <c r="AE669" s="375"/>
    </row>
    <row r="670" spans="1:31" s="376" customFormat="1" x14ac:dyDescent="0.25">
      <c r="A670" s="2"/>
      <c r="B670" s="2"/>
      <c r="C670" s="2"/>
      <c r="D670" s="2"/>
      <c r="E670" s="2"/>
      <c r="F670" s="2"/>
      <c r="G670" s="2"/>
      <c r="H670" s="2"/>
      <c r="I670" s="2"/>
      <c r="J670" s="641"/>
      <c r="K670" s="641"/>
      <c r="L670" s="641"/>
      <c r="M670" s="641"/>
      <c r="N670" s="641"/>
      <c r="O670" s="641"/>
      <c r="P670" s="641"/>
      <c r="Q670" s="2"/>
      <c r="R670" s="373"/>
      <c r="S670" s="373"/>
      <c r="T670" s="373"/>
      <c r="U670" s="373"/>
      <c r="V670" s="373"/>
      <c r="W670" s="373"/>
      <c r="X670" s="374"/>
      <c r="Y670" s="373"/>
      <c r="Z670" s="374"/>
      <c r="AA670" s="373"/>
      <c r="AB670" s="374"/>
      <c r="AC670" s="373"/>
      <c r="AD670" s="374"/>
      <c r="AE670" s="375"/>
    </row>
    <row r="671" spans="1:31" s="376" customFormat="1" x14ac:dyDescent="0.25">
      <c r="A671" s="2"/>
      <c r="B671" s="2"/>
      <c r="C671" s="2"/>
      <c r="D671" s="2"/>
      <c r="E671" s="2"/>
      <c r="F671" s="2"/>
      <c r="G671" s="2"/>
      <c r="H671" s="2"/>
      <c r="I671" s="2"/>
      <c r="J671" s="641"/>
      <c r="K671" s="641"/>
      <c r="L671" s="641"/>
      <c r="M671" s="641"/>
      <c r="N671" s="641"/>
      <c r="O671" s="641"/>
      <c r="P671" s="641"/>
      <c r="Q671" s="2"/>
      <c r="R671" s="373"/>
      <c r="S671" s="373"/>
      <c r="T671" s="373"/>
      <c r="U671" s="373"/>
      <c r="V671" s="373"/>
      <c r="W671" s="373"/>
      <c r="X671" s="374"/>
      <c r="Y671" s="373"/>
      <c r="Z671" s="374"/>
      <c r="AA671" s="373"/>
      <c r="AB671" s="374"/>
      <c r="AC671" s="373"/>
      <c r="AD671" s="374"/>
      <c r="AE671" s="375"/>
    </row>
    <row r="672" spans="1:31" s="376" customFormat="1" x14ac:dyDescent="0.25">
      <c r="A672" s="2"/>
      <c r="B672" s="2"/>
      <c r="C672" s="2"/>
      <c r="D672" s="2"/>
      <c r="E672" s="2"/>
      <c r="F672" s="2"/>
      <c r="G672" s="2"/>
      <c r="H672" s="2"/>
      <c r="I672" s="2"/>
      <c r="J672" s="641"/>
      <c r="K672" s="641"/>
      <c r="L672" s="641"/>
      <c r="M672" s="641"/>
      <c r="N672" s="641"/>
      <c r="O672" s="641"/>
      <c r="P672" s="641"/>
      <c r="Q672" s="2"/>
      <c r="R672" s="373"/>
      <c r="S672" s="373"/>
      <c r="T672" s="373"/>
      <c r="U672" s="373"/>
      <c r="V672" s="373"/>
      <c r="W672" s="373"/>
      <c r="X672" s="374"/>
      <c r="Y672" s="373"/>
      <c r="Z672" s="374"/>
      <c r="AA672" s="373"/>
      <c r="AB672" s="374"/>
      <c r="AC672" s="373"/>
      <c r="AD672" s="374"/>
      <c r="AE672" s="375"/>
    </row>
    <row r="673" spans="1:31" s="376" customFormat="1" x14ac:dyDescent="0.25">
      <c r="A673" s="2"/>
      <c r="B673" s="2"/>
      <c r="C673" s="2"/>
      <c r="D673" s="2"/>
      <c r="E673" s="2"/>
      <c r="F673" s="2"/>
      <c r="G673" s="2"/>
      <c r="H673" s="2"/>
      <c r="I673" s="2"/>
      <c r="J673" s="641"/>
      <c r="K673" s="641"/>
      <c r="L673" s="641"/>
      <c r="M673" s="641"/>
      <c r="N673" s="641"/>
      <c r="O673" s="641"/>
      <c r="P673" s="641"/>
      <c r="Q673" s="2"/>
      <c r="R673" s="373"/>
      <c r="S673" s="373"/>
      <c r="T673" s="373"/>
      <c r="U673" s="373"/>
      <c r="V673" s="373"/>
      <c r="W673" s="373"/>
      <c r="X673" s="374"/>
      <c r="Y673" s="373"/>
      <c r="Z673" s="374"/>
      <c r="AA673" s="373"/>
      <c r="AB673" s="374"/>
      <c r="AC673" s="373"/>
      <c r="AD673" s="374"/>
      <c r="AE673" s="375"/>
    </row>
    <row r="674" spans="1:31" s="376" customFormat="1" x14ac:dyDescent="0.25">
      <c r="A674" s="2"/>
      <c r="B674" s="2"/>
      <c r="C674" s="2"/>
      <c r="D674" s="2"/>
      <c r="E674" s="2"/>
      <c r="F674" s="2"/>
      <c r="G674" s="2"/>
      <c r="H674" s="2"/>
      <c r="I674" s="2"/>
      <c r="J674" s="641"/>
      <c r="K674" s="641"/>
      <c r="L674" s="641"/>
      <c r="M674" s="641"/>
      <c r="N674" s="641"/>
      <c r="O674" s="641"/>
      <c r="P674" s="641"/>
      <c r="Q674" s="2"/>
      <c r="R674" s="373"/>
      <c r="S674" s="373"/>
      <c r="T674" s="373"/>
      <c r="U674" s="373"/>
      <c r="V674" s="373"/>
      <c r="W674" s="373"/>
      <c r="X674" s="374"/>
      <c r="Y674" s="373"/>
      <c r="Z674" s="374"/>
      <c r="AA674" s="373"/>
      <c r="AB674" s="374"/>
      <c r="AC674" s="373"/>
      <c r="AD674" s="374"/>
      <c r="AE674" s="375"/>
    </row>
    <row r="675" spans="1:31" s="376" customFormat="1" x14ac:dyDescent="0.25">
      <c r="A675" s="2"/>
      <c r="B675" s="2"/>
      <c r="C675" s="2"/>
      <c r="D675" s="2"/>
      <c r="E675" s="2"/>
      <c r="F675" s="2"/>
      <c r="G675" s="2"/>
      <c r="H675" s="2"/>
      <c r="I675" s="2"/>
      <c r="J675" s="641"/>
      <c r="K675" s="641"/>
      <c r="L675" s="641"/>
      <c r="M675" s="641"/>
      <c r="N675" s="641"/>
      <c r="O675" s="641"/>
      <c r="P675" s="641"/>
      <c r="Q675" s="2"/>
      <c r="R675" s="373"/>
      <c r="S675" s="373"/>
      <c r="T675" s="373"/>
      <c r="U675" s="373"/>
      <c r="V675" s="373"/>
      <c r="W675" s="373"/>
      <c r="X675" s="374"/>
      <c r="Y675" s="373"/>
      <c r="Z675" s="374"/>
      <c r="AA675" s="373"/>
      <c r="AB675" s="374"/>
      <c r="AC675" s="373"/>
      <c r="AD675" s="374"/>
      <c r="AE675" s="375"/>
    </row>
    <row r="676" spans="1:31" s="376" customFormat="1" x14ac:dyDescent="0.25">
      <c r="A676" s="2"/>
      <c r="B676" s="2"/>
      <c r="C676" s="2"/>
      <c r="D676" s="2"/>
      <c r="E676" s="2"/>
      <c r="F676" s="2"/>
      <c r="G676" s="2"/>
      <c r="H676" s="2"/>
      <c r="I676" s="2"/>
      <c r="J676" s="641"/>
      <c r="K676" s="641"/>
      <c r="L676" s="641"/>
      <c r="M676" s="641"/>
      <c r="N676" s="641"/>
      <c r="O676" s="641"/>
      <c r="P676" s="641"/>
      <c r="Q676" s="2"/>
      <c r="R676" s="373"/>
      <c r="S676" s="373"/>
      <c r="T676" s="373"/>
      <c r="U676" s="373"/>
      <c r="V676" s="373"/>
      <c r="W676" s="373"/>
      <c r="X676" s="374"/>
      <c r="Y676" s="373"/>
      <c r="Z676" s="374"/>
      <c r="AA676" s="373"/>
      <c r="AB676" s="374"/>
      <c r="AC676" s="373"/>
      <c r="AD676" s="374"/>
      <c r="AE676" s="375"/>
    </row>
    <row r="677" spans="1:31" s="376" customFormat="1" x14ac:dyDescent="0.25">
      <c r="A677" s="2"/>
      <c r="B677" s="2"/>
      <c r="C677" s="2"/>
      <c r="D677" s="2"/>
      <c r="E677" s="2"/>
      <c r="F677" s="2"/>
      <c r="G677" s="2"/>
      <c r="H677" s="2"/>
      <c r="I677" s="2"/>
      <c r="J677" s="641"/>
      <c r="K677" s="641"/>
      <c r="L677" s="641"/>
      <c r="M677" s="641"/>
      <c r="N677" s="641"/>
      <c r="O677" s="641"/>
      <c r="P677" s="641"/>
      <c r="Q677" s="2"/>
      <c r="R677" s="373"/>
      <c r="S677" s="373"/>
      <c r="T677" s="373"/>
      <c r="U677" s="373"/>
      <c r="V677" s="373"/>
      <c r="W677" s="373"/>
      <c r="X677" s="374"/>
      <c r="Y677" s="373"/>
      <c r="Z677" s="374"/>
      <c r="AA677" s="373"/>
      <c r="AB677" s="374"/>
      <c r="AC677" s="373"/>
      <c r="AD677" s="374"/>
      <c r="AE677" s="375"/>
    </row>
  </sheetData>
  <mergeCells count="8">
    <mergeCell ref="A1:AP1"/>
    <mergeCell ref="J2:P2"/>
    <mergeCell ref="R2:S2"/>
    <mergeCell ref="T2:U2"/>
    <mergeCell ref="W2:X2"/>
    <mergeCell ref="Y2:Z2"/>
    <mergeCell ref="AA2:AB2"/>
    <mergeCell ref="AC2:AD2"/>
  </mergeCells>
  <conditionalFormatting sqref="V106:V112 V4:V104">
    <cfRule type="cellIs" dxfId="6" priority="1" operator="between">
      <formula>0.8</formula>
      <formula>"MAS"</formula>
    </cfRule>
    <cfRule type="cellIs" dxfId="5" priority="2" operator="between">
      <formula>0.7</formula>
      <formula>0.79</formula>
    </cfRule>
    <cfRule type="cellIs" dxfId="4" priority="3" operator="between">
      <formula>0.6</formula>
      <formula>0.69</formula>
    </cfRule>
    <cfRule type="cellIs" dxfId="3" priority="4" operator="between">
      <formula>0.6</formula>
      <formula>0.69</formula>
    </cfRule>
    <cfRule type="cellIs" dxfId="2" priority="5" operator="between">
      <formula>0.4</formula>
      <formula>0.59</formula>
    </cfRule>
    <cfRule type="cellIs" dxfId="1" priority="6" operator="between">
      <formula>0</formula>
      <formula>0.39</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5"/>
  <sheetViews>
    <sheetView topLeftCell="C1" workbookViewId="0">
      <pane xSplit="2" ySplit="3" topLeftCell="S111" activePane="bottomRight" state="frozen"/>
      <selection activeCell="C1" sqref="C1"/>
      <selection pane="topRight" activeCell="E1" sqref="E1"/>
      <selection pane="bottomLeft" activeCell="C4" sqref="C4"/>
      <selection pane="bottomRight" activeCell="U112" sqref="U112"/>
    </sheetView>
  </sheetViews>
  <sheetFormatPr baseColWidth="10" defaultRowHeight="15" x14ac:dyDescent="0.25"/>
  <cols>
    <col min="1" max="3" width="14.5703125" style="1" customWidth="1"/>
    <col min="4" max="4" width="7.7109375" style="2" customWidth="1"/>
    <col min="5" max="5" width="40.7109375" style="1" customWidth="1"/>
    <col min="6" max="6" width="13.140625" style="1" customWidth="1"/>
    <col min="7" max="7" width="12.7109375" style="1" customWidth="1"/>
    <col min="8" max="8" width="13.5703125" style="1" customWidth="1"/>
    <col min="9" max="9" width="17.42578125" style="1" customWidth="1"/>
    <col min="10" max="11" width="14.7109375" style="1" hidden="1" customWidth="1"/>
    <col min="12" max="12" width="8.7109375" style="1" hidden="1" customWidth="1"/>
    <col min="13" max="13" width="20.7109375" style="1" hidden="1" customWidth="1"/>
    <col min="14" max="18" width="20.7109375" style="1" customWidth="1"/>
    <col min="19" max="19" width="22.7109375" style="1" customWidth="1"/>
    <col min="20" max="24" width="20.7109375" style="1" customWidth="1"/>
    <col min="25" max="25" width="19.28515625" customWidth="1"/>
  </cols>
  <sheetData>
    <row r="1" spans="1:24" ht="21.75" thickBot="1" x14ac:dyDescent="0.3">
      <c r="A1" s="1016" t="s">
        <v>698</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row>
    <row r="2" spans="1:24" ht="19.5" customHeight="1" thickBot="1" x14ac:dyDescent="0.3">
      <c r="A2" s="1033" t="s">
        <v>0</v>
      </c>
      <c r="B2" s="1033" t="s">
        <v>1</v>
      </c>
      <c r="C2" s="1033" t="s">
        <v>2</v>
      </c>
      <c r="D2" s="1033" t="s">
        <v>12</v>
      </c>
      <c r="E2" s="1033" t="s">
        <v>3</v>
      </c>
      <c r="F2" s="1033" t="s">
        <v>4</v>
      </c>
      <c r="G2" s="1033" t="s">
        <v>5</v>
      </c>
      <c r="H2" s="1033" t="s">
        <v>6</v>
      </c>
      <c r="I2" s="1033" t="s">
        <v>7</v>
      </c>
      <c r="J2" s="1033" t="s">
        <v>769</v>
      </c>
      <c r="K2" s="1033"/>
      <c r="L2" s="1033"/>
      <c r="M2" s="1033"/>
      <c r="N2" s="1102" t="s">
        <v>2977</v>
      </c>
      <c r="O2" s="1103"/>
      <c r="P2" s="1103"/>
      <c r="Q2" s="1103"/>
      <c r="R2" s="1103"/>
      <c r="S2" s="1103"/>
      <c r="T2" s="1103"/>
      <c r="U2" s="1103"/>
      <c r="V2" s="1103"/>
      <c r="W2" s="1103"/>
      <c r="X2" s="1104"/>
    </row>
    <row r="3" spans="1:24" ht="26.25" thickBot="1" x14ac:dyDescent="0.3">
      <c r="A3" s="1033"/>
      <c r="B3" s="1033"/>
      <c r="C3" s="1033"/>
      <c r="D3" s="1033"/>
      <c r="E3" s="1033"/>
      <c r="F3" s="1033"/>
      <c r="G3" s="1033"/>
      <c r="H3" s="1033"/>
      <c r="I3" s="1033"/>
      <c r="J3" s="786" t="s">
        <v>8</v>
      </c>
      <c r="K3" s="786" t="s">
        <v>9</v>
      </c>
      <c r="L3" s="786" t="s">
        <v>10</v>
      </c>
      <c r="M3" s="786" t="s">
        <v>11</v>
      </c>
      <c r="N3" s="815">
        <v>2015</v>
      </c>
      <c r="O3" s="815">
        <v>2016</v>
      </c>
      <c r="P3" s="815">
        <v>2017</v>
      </c>
      <c r="Q3" s="815">
        <v>2018</v>
      </c>
      <c r="R3" s="815">
        <v>2019</v>
      </c>
      <c r="S3" s="815">
        <v>2020</v>
      </c>
      <c r="T3" s="815">
        <v>2021</v>
      </c>
      <c r="U3" s="815">
        <v>2022</v>
      </c>
      <c r="V3" s="815">
        <v>2023</v>
      </c>
      <c r="W3" s="815">
        <v>2024</v>
      </c>
      <c r="X3" s="815">
        <v>2025</v>
      </c>
    </row>
    <row r="4" spans="1:24" ht="140.25" x14ac:dyDescent="0.25">
      <c r="A4" s="1009" t="s">
        <v>13</v>
      </c>
      <c r="B4" s="1012" t="s">
        <v>14</v>
      </c>
      <c r="C4" s="1037" t="s">
        <v>15</v>
      </c>
      <c r="D4" s="678">
        <v>1</v>
      </c>
      <c r="E4" s="796" t="s">
        <v>16</v>
      </c>
      <c r="F4" s="796" t="s">
        <v>17</v>
      </c>
      <c r="G4" s="796" t="s">
        <v>18</v>
      </c>
      <c r="H4" s="796" t="s">
        <v>19</v>
      </c>
      <c r="I4" s="792" t="s">
        <v>20</v>
      </c>
      <c r="J4" s="789" t="s">
        <v>205</v>
      </c>
      <c r="K4" s="791" t="s">
        <v>206</v>
      </c>
      <c r="L4" s="791" t="s">
        <v>96</v>
      </c>
      <c r="M4" s="357" t="s">
        <v>751</v>
      </c>
      <c r="N4" s="103">
        <v>1</v>
      </c>
      <c r="O4" s="103">
        <v>1</v>
      </c>
      <c r="P4" s="103">
        <v>1</v>
      </c>
      <c r="Q4" s="103">
        <v>1</v>
      </c>
      <c r="R4" s="103">
        <v>1</v>
      </c>
      <c r="S4" s="862">
        <v>1</v>
      </c>
      <c r="T4" s="869">
        <v>3</v>
      </c>
      <c r="U4" s="103">
        <v>1</v>
      </c>
      <c r="V4" s="103">
        <v>1</v>
      </c>
      <c r="W4" s="103">
        <v>1</v>
      </c>
      <c r="X4" s="103">
        <v>1</v>
      </c>
    </row>
    <row r="5" spans="1:24" ht="165.75" x14ac:dyDescent="0.25">
      <c r="A5" s="1038"/>
      <c r="B5" s="1023"/>
      <c r="C5" s="1027"/>
      <c r="D5" s="800">
        <v>2</v>
      </c>
      <c r="E5" s="797" t="s">
        <v>21</v>
      </c>
      <c r="F5" s="797" t="s">
        <v>22</v>
      </c>
      <c r="G5" s="797" t="s">
        <v>23</v>
      </c>
      <c r="H5" s="797" t="s">
        <v>24</v>
      </c>
      <c r="I5" s="31" t="s">
        <v>25</v>
      </c>
      <c r="J5" s="794" t="s">
        <v>208</v>
      </c>
      <c r="K5" s="797" t="s">
        <v>209</v>
      </c>
      <c r="L5" s="787">
        <v>52</v>
      </c>
      <c r="M5" s="359" t="s">
        <v>210</v>
      </c>
      <c r="N5" s="103">
        <v>1</v>
      </c>
      <c r="O5" s="103">
        <v>1</v>
      </c>
      <c r="P5" s="103">
        <v>1</v>
      </c>
      <c r="Q5" s="103">
        <v>1</v>
      </c>
      <c r="R5" s="103">
        <v>1</v>
      </c>
      <c r="S5" s="862">
        <v>2</v>
      </c>
      <c r="T5" s="869">
        <v>4</v>
      </c>
      <c r="U5" s="869">
        <v>3</v>
      </c>
      <c r="V5" s="869">
        <v>3</v>
      </c>
      <c r="W5" s="103">
        <v>1</v>
      </c>
      <c r="X5" s="103">
        <v>1</v>
      </c>
    </row>
    <row r="6" spans="1:24" ht="102" x14ac:dyDescent="0.25">
      <c r="A6" s="1038"/>
      <c r="B6" s="1023"/>
      <c r="C6" s="1027"/>
      <c r="D6" s="800">
        <v>3</v>
      </c>
      <c r="E6" s="797" t="s">
        <v>26</v>
      </c>
      <c r="F6" s="797" t="s">
        <v>27</v>
      </c>
      <c r="G6" s="797" t="s">
        <v>28</v>
      </c>
      <c r="H6" s="797" t="s">
        <v>29</v>
      </c>
      <c r="I6" s="31" t="s">
        <v>30</v>
      </c>
      <c r="J6" s="794" t="s">
        <v>211</v>
      </c>
      <c r="K6" s="797" t="s">
        <v>212</v>
      </c>
      <c r="L6" s="787">
        <v>45</v>
      </c>
      <c r="M6" s="359" t="s">
        <v>213</v>
      </c>
      <c r="N6" s="787">
        <v>1</v>
      </c>
      <c r="O6" s="787">
        <v>1</v>
      </c>
      <c r="P6" s="787">
        <v>1</v>
      </c>
      <c r="Q6" s="787">
        <v>1</v>
      </c>
      <c r="R6" s="787">
        <v>1</v>
      </c>
      <c r="S6" s="862">
        <v>3</v>
      </c>
      <c r="T6" s="787">
        <v>1</v>
      </c>
      <c r="U6" s="787">
        <v>1</v>
      </c>
      <c r="V6" s="787">
        <v>1</v>
      </c>
      <c r="W6" s="787">
        <v>1</v>
      </c>
      <c r="X6" s="787">
        <v>1</v>
      </c>
    </row>
    <row r="7" spans="1:24" ht="102" x14ac:dyDescent="0.25">
      <c r="A7" s="1038"/>
      <c r="B7" s="1023"/>
      <c r="C7" s="1027"/>
      <c r="D7" s="800">
        <v>4</v>
      </c>
      <c r="E7" s="797" t="s">
        <v>31</v>
      </c>
      <c r="F7" s="797" t="s">
        <v>32</v>
      </c>
      <c r="G7" s="797" t="s">
        <v>33</v>
      </c>
      <c r="H7" s="797" t="s">
        <v>34</v>
      </c>
      <c r="I7" s="31" t="s">
        <v>35</v>
      </c>
      <c r="J7" s="794" t="s">
        <v>96</v>
      </c>
      <c r="K7" s="787" t="s">
        <v>96</v>
      </c>
      <c r="L7" s="787" t="s">
        <v>96</v>
      </c>
      <c r="M7" s="793" t="s">
        <v>96</v>
      </c>
      <c r="N7" s="787">
        <v>1</v>
      </c>
      <c r="O7" s="787">
        <v>1</v>
      </c>
      <c r="P7" s="787">
        <v>1</v>
      </c>
      <c r="Q7" s="787">
        <v>1</v>
      </c>
      <c r="R7" s="787">
        <v>1</v>
      </c>
      <c r="S7" s="862">
        <v>1</v>
      </c>
      <c r="T7" s="787">
        <v>1</v>
      </c>
      <c r="U7" s="787">
        <v>1</v>
      </c>
      <c r="V7" s="787">
        <v>1</v>
      </c>
      <c r="W7" s="787">
        <v>1</v>
      </c>
      <c r="X7" s="787">
        <v>1</v>
      </c>
    </row>
    <row r="8" spans="1:24" ht="178.5" x14ac:dyDescent="0.25">
      <c r="A8" s="1038"/>
      <c r="B8" s="1023"/>
      <c r="C8" s="1027"/>
      <c r="D8" s="800">
        <v>5</v>
      </c>
      <c r="E8" s="797" t="s">
        <v>36</v>
      </c>
      <c r="F8" s="797" t="s">
        <v>37</v>
      </c>
      <c r="G8" s="797" t="s">
        <v>38</v>
      </c>
      <c r="H8" s="797" t="s">
        <v>39</v>
      </c>
      <c r="I8" s="31" t="s">
        <v>40</v>
      </c>
      <c r="J8" s="794" t="s">
        <v>211</v>
      </c>
      <c r="K8" s="797" t="s">
        <v>214</v>
      </c>
      <c r="L8" s="787">
        <v>45</v>
      </c>
      <c r="M8" s="359" t="s">
        <v>213</v>
      </c>
      <c r="N8" s="787">
        <v>0</v>
      </c>
      <c r="O8" s="787">
        <v>1</v>
      </c>
      <c r="P8" s="787">
        <v>0</v>
      </c>
      <c r="Q8" s="787">
        <v>1</v>
      </c>
      <c r="R8" s="787">
        <v>0</v>
      </c>
      <c r="S8" s="862">
        <v>3</v>
      </c>
      <c r="T8" s="787">
        <v>1</v>
      </c>
      <c r="U8" s="787">
        <v>1</v>
      </c>
      <c r="V8" s="787">
        <v>0</v>
      </c>
      <c r="W8" s="787">
        <v>1</v>
      </c>
      <c r="X8" s="787">
        <v>0</v>
      </c>
    </row>
    <row r="9" spans="1:24" ht="102" x14ac:dyDescent="0.25">
      <c r="A9" s="1038"/>
      <c r="B9" s="1023"/>
      <c r="C9" s="1027"/>
      <c r="D9" s="800">
        <v>6</v>
      </c>
      <c r="E9" s="797" t="s">
        <v>41</v>
      </c>
      <c r="F9" s="797" t="s">
        <v>42</v>
      </c>
      <c r="G9" s="797" t="s">
        <v>43</v>
      </c>
      <c r="H9" s="787" t="s">
        <v>44</v>
      </c>
      <c r="I9" s="788" t="s">
        <v>45</v>
      </c>
      <c r="J9" s="803" t="s">
        <v>215</v>
      </c>
      <c r="K9" s="797" t="s">
        <v>216</v>
      </c>
      <c r="L9" s="9">
        <v>197</v>
      </c>
      <c r="M9" s="359" t="s">
        <v>217</v>
      </c>
      <c r="N9" s="103">
        <v>0.8</v>
      </c>
      <c r="O9" s="103">
        <v>0.8</v>
      </c>
      <c r="P9" s="103">
        <v>0.8</v>
      </c>
      <c r="Q9" s="103">
        <v>0.8</v>
      </c>
      <c r="R9" s="103">
        <v>0.8</v>
      </c>
      <c r="S9" s="862">
        <v>400</v>
      </c>
      <c r="T9" s="869">
        <v>2</v>
      </c>
      <c r="U9" s="869">
        <v>2</v>
      </c>
      <c r="V9" s="869">
        <v>2</v>
      </c>
      <c r="W9" s="869">
        <v>2</v>
      </c>
      <c r="X9" s="869">
        <v>2</v>
      </c>
    </row>
    <row r="10" spans="1:24" ht="127.5" x14ac:dyDescent="0.25">
      <c r="A10" s="1038"/>
      <c r="B10" s="1023"/>
      <c r="C10" s="1027"/>
      <c r="D10" s="800">
        <v>7</v>
      </c>
      <c r="E10" s="797" t="s">
        <v>46</v>
      </c>
      <c r="F10" s="797" t="s">
        <v>47</v>
      </c>
      <c r="G10" s="797" t="s">
        <v>48</v>
      </c>
      <c r="H10" s="797" t="s">
        <v>19</v>
      </c>
      <c r="I10" s="31" t="s">
        <v>49</v>
      </c>
      <c r="J10" s="794" t="s">
        <v>96</v>
      </c>
      <c r="K10" s="787" t="s">
        <v>96</v>
      </c>
      <c r="L10" s="787" t="s">
        <v>96</v>
      </c>
      <c r="M10" s="793" t="s">
        <v>96</v>
      </c>
      <c r="N10" s="103">
        <v>1</v>
      </c>
      <c r="O10" s="103">
        <v>1</v>
      </c>
      <c r="P10" s="103">
        <v>1</v>
      </c>
      <c r="Q10" s="103">
        <v>1</v>
      </c>
      <c r="R10" s="103">
        <v>1</v>
      </c>
      <c r="S10" s="862">
        <v>1</v>
      </c>
      <c r="T10" s="869">
        <v>4</v>
      </c>
      <c r="U10" s="103">
        <v>1</v>
      </c>
      <c r="V10" s="103">
        <v>1</v>
      </c>
      <c r="W10" s="103">
        <v>1</v>
      </c>
      <c r="X10" s="103">
        <v>1</v>
      </c>
    </row>
    <row r="11" spans="1:24" ht="204" x14ac:dyDescent="0.25">
      <c r="A11" s="1038"/>
      <c r="B11" s="1023"/>
      <c r="C11" s="1027" t="s">
        <v>50</v>
      </c>
      <c r="D11" s="800">
        <v>8</v>
      </c>
      <c r="E11" s="797" t="s">
        <v>51</v>
      </c>
      <c r="F11" s="797" t="s">
        <v>52</v>
      </c>
      <c r="G11" s="797" t="s">
        <v>53</v>
      </c>
      <c r="H11" s="797" t="s">
        <v>54</v>
      </c>
      <c r="I11" s="31" t="s">
        <v>55</v>
      </c>
      <c r="J11" s="6" t="s">
        <v>211</v>
      </c>
      <c r="K11" s="797" t="s">
        <v>218</v>
      </c>
      <c r="L11" s="787">
        <v>33</v>
      </c>
      <c r="M11" s="359" t="s">
        <v>219</v>
      </c>
      <c r="N11" s="103">
        <v>1</v>
      </c>
      <c r="O11" s="103">
        <v>1</v>
      </c>
      <c r="P11" s="103">
        <v>1</v>
      </c>
      <c r="Q11" s="103">
        <v>1</v>
      </c>
      <c r="R11" s="103">
        <v>1</v>
      </c>
      <c r="S11" s="862">
        <v>400</v>
      </c>
      <c r="T11" s="869">
        <v>4</v>
      </c>
      <c r="U11" s="869">
        <v>4</v>
      </c>
      <c r="V11" s="869">
        <v>4</v>
      </c>
      <c r="W11" s="869">
        <v>4</v>
      </c>
      <c r="X11" s="869">
        <v>4</v>
      </c>
    </row>
    <row r="12" spans="1:24" ht="204" x14ac:dyDescent="0.25">
      <c r="A12" s="1038"/>
      <c r="B12" s="1023"/>
      <c r="C12" s="1027"/>
      <c r="D12" s="800">
        <v>9</v>
      </c>
      <c r="E12" s="797" t="s">
        <v>56</v>
      </c>
      <c r="F12" s="797" t="s">
        <v>57</v>
      </c>
      <c r="G12" s="797" t="s">
        <v>58</v>
      </c>
      <c r="H12" s="797" t="s">
        <v>59</v>
      </c>
      <c r="I12" s="31" t="s">
        <v>55</v>
      </c>
      <c r="J12" s="794" t="s">
        <v>211</v>
      </c>
      <c r="K12" s="787" t="s">
        <v>214</v>
      </c>
      <c r="L12" s="787">
        <v>28</v>
      </c>
      <c r="M12" s="359" t="s">
        <v>220</v>
      </c>
      <c r="N12" s="103">
        <v>0.9</v>
      </c>
      <c r="O12" s="103">
        <v>0.9</v>
      </c>
      <c r="P12" s="103">
        <v>0.9</v>
      </c>
      <c r="Q12" s="103">
        <v>0.9</v>
      </c>
      <c r="R12" s="103">
        <v>0.9</v>
      </c>
      <c r="S12" s="862">
        <v>2</v>
      </c>
      <c r="T12" s="869">
        <v>4</v>
      </c>
      <c r="U12" s="869">
        <v>4</v>
      </c>
      <c r="V12" s="869">
        <v>4</v>
      </c>
      <c r="W12" s="103">
        <v>0.9</v>
      </c>
      <c r="X12" s="103">
        <v>0.9</v>
      </c>
    </row>
    <row r="13" spans="1:24" ht="204" x14ac:dyDescent="0.25">
      <c r="A13" s="1038"/>
      <c r="B13" s="1023"/>
      <c r="C13" s="1027"/>
      <c r="D13" s="800">
        <v>10</v>
      </c>
      <c r="E13" s="797" t="s">
        <v>60</v>
      </c>
      <c r="F13" s="797" t="s">
        <v>61</v>
      </c>
      <c r="G13" s="797" t="s">
        <v>62</v>
      </c>
      <c r="H13" s="797" t="s">
        <v>63</v>
      </c>
      <c r="I13" s="31" t="s">
        <v>55</v>
      </c>
      <c r="J13" s="794" t="s">
        <v>221</v>
      </c>
      <c r="K13" s="787" t="s">
        <v>222</v>
      </c>
      <c r="L13" s="787">
        <v>122</v>
      </c>
      <c r="M13" s="359" t="s">
        <v>223</v>
      </c>
      <c r="N13" s="103">
        <v>0.9</v>
      </c>
      <c r="O13" s="103">
        <v>0.9</v>
      </c>
      <c r="P13" s="103">
        <v>0.9</v>
      </c>
      <c r="Q13" s="103">
        <v>0.9</v>
      </c>
      <c r="R13" s="103">
        <v>0.9</v>
      </c>
      <c r="S13" s="862">
        <v>1</v>
      </c>
      <c r="T13" s="869">
        <v>2</v>
      </c>
      <c r="U13" s="869">
        <v>2</v>
      </c>
      <c r="V13" s="869">
        <v>2</v>
      </c>
      <c r="W13" s="869">
        <v>2</v>
      </c>
      <c r="X13" s="869">
        <v>2</v>
      </c>
    </row>
    <row r="14" spans="1:24" ht="191.25" x14ac:dyDescent="0.25">
      <c r="A14" s="1038"/>
      <c r="B14" s="1023"/>
      <c r="C14" s="1027" t="s">
        <v>50</v>
      </c>
      <c r="D14" s="800">
        <v>11</v>
      </c>
      <c r="E14" s="797" t="s">
        <v>64</v>
      </c>
      <c r="F14" s="797" t="s">
        <v>65</v>
      </c>
      <c r="G14" s="797" t="s">
        <v>66</v>
      </c>
      <c r="H14" s="797" t="s">
        <v>67</v>
      </c>
      <c r="I14" s="31" t="s">
        <v>289</v>
      </c>
      <c r="J14" s="794" t="s">
        <v>224</v>
      </c>
      <c r="K14" s="787" t="s">
        <v>290</v>
      </c>
      <c r="L14" s="787" t="s">
        <v>225</v>
      </c>
      <c r="M14" s="359" t="s">
        <v>226</v>
      </c>
      <c r="N14" s="103">
        <v>0.95</v>
      </c>
      <c r="O14" s="103">
        <v>0.95</v>
      </c>
      <c r="P14" s="103">
        <v>0.95</v>
      </c>
      <c r="Q14" s="103">
        <v>0.95</v>
      </c>
      <c r="R14" s="103">
        <v>0.95</v>
      </c>
      <c r="S14" s="862">
        <v>600</v>
      </c>
      <c r="T14" s="869">
        <v>465</v>
      </c>
      <c r="U14" s="869">
        <v>465</v>
      </c>
      <c r="V14" s="869">
        <v>465</v>
      </c>
      <c r="W14" s="869">
        <v>465</v>
      </c>
      <c r="X14" s="869">
        <v>465</v>
      </c>
    </row>
    <row r="15" spans="1:24" ht="153" x14ac:dyDescent="0.25">
      <c r="A15" s="1038"/>
      <c r="B15" s="1023"/>
      <c r="C15" s="1027"/>
      <c r="D15" s="800">
        <v>12</v>
      </c>
      <c r="E15" s="797" t="s">
        <v>69</v>
      </c>
      <c r="F15" s="797" t="s">
        <v>70</v>
      </c>
      <c r="G15" s="797" t="s">
        <v>71</v>
      </c>
      <c r="H15" s="797" t="s">
        <v>72</v>
      </c>
      <c r="I15" s="31" t="s">
        <v>285</v>
      </c>
      <c r="J15" s="6" t="s">
        <v>211</v>
      </c>
      <c r="K15" s="8" t="s">
        <v>212</v>
      </c>
      <c r="L15" s="787">
        <v>46</v>
      </c>
      <c r="M15" s="359" t="s">
        <v>227</v>
      </c>
      <c r="N15" s="103">
        <v>0.5</v>
      </c>
      <c r="O15" s="103">
        <v>0.5</v>
      </c>
      <c r="P15" s="103">
        <v>0.5</v>
      </c>
      <c r="Q15" s="103">
        <v>0.5</v>
      </c>
      <c r="R15" s="103">
        <v>0.5</v>
      </c>
      <c r="S15" s="862">
        <v>1</v>
      </c>
      <c r="T15" s="103">
        <v>0.8</v>
      </c>
      <c r="U15" s="103">
        <v>0.8</v>
      </c>
      <c r="V15" s="902">
        <v>0.8</v>
      </c>
      <c r="W15" s="902">
        <v>0.8</v>
      </c>
      <c r="X15" s="902">
        <v>0.8</v>
      </c>
    </row>
    <row r="16" spans="1:24" ht="178.5" x14ac:dyDescent="0.25">
      <c r="A16" s="1038"/>
      <c r="B16" s="1023"/>
      <c r="C16" s="1027"/>
      <c r="D16" s="800">
        <v>13</v>
      </c>
      <c r="E16" s="797" t="s">
        <v>287</v>
      </c>
      <c r="F16" s="797" t="s">
        <v>288</v>
      </c>
      <c r="G16" s="797" t="s">
        <v>73</v>
      </c>
      <c r="H16" s="797" t="s">
        <v>74</v>
      </c>
      <c r="I16" s="31" t="s">
        <v>286</v>
      </c>
      <c r="J16" s="794" t="s">
        <v>228</v>
      </c>
      <c r="K16" s="26" t="s">
        <v>229</v>
      </c>
      <c r="L16" s="787" t="s">
        <v>230</v>
      </c>
      <c r="M16" s="417" t="s">
        <v>231</v>
      </c>
      <c r="N16" s="103">
        <v>0.5</v>
      </c>
      <c r="O16" s="103">
        <v>0.5</v>
      </c>
      <c r="P16" s="103">
        <v>0.5</v>
      </c>
      <c r="Q16" s="103">
        <v>0.5</v>
      </c>
      <c r="R16" s="103">
        <v>0.5</v>
      </c>
      <c r="S16" s="862">
        <v>70</v>
      </c>
      <c r="T16" s="869">
        <v>465</v>
      </c>
      <c r="U16" s="869">
        <v>465</v>
      </c>
      <c r="V16" s="869">
        <v>465</v>
      </c>
      <c r="W16" s="869">
        <v>465</v>
      </c>
      <c r="X16" s="869">
        <v>465</v>
      </c>
    </row>
    <row r="17" spans="1:26" ht="165.75" x14ac:dyDescent="0.25">
      <c r="A17" s="1038"/>
      <c r="B17" s="1023"/>
      <c r="C17" s="1027"/>
      <c r="D17" s="800">
        <v>14</v>
      </c>
      <c r="E17" s="797" t="s">
        <v>75</v>
      </c>
      <c r="F17" s="797" t="s">
        <v>76</v>
      </c>
      <c r="G17" s="797" t="s">
        <v>77</v>
      </c>
      <c r="H17" s="797" t="s">
        <v>78</v>
      </c>
      <c r="I17" s="31" t="s">
        <v>68</v>
      </c>
      <c r="J17" s="794" t="s">
        <v>211</v>
      </c>
      <c r="K17" s="787" t="s">
        <v>218</v>
      </c>
      <c r="L17" s="787">
        <v>32</v>
      </c>
      <c r="M17" s="359" t="s">
        <v>232</v>
      </c>
      <c r="N17" s="103">
        <v>0.8</v>
      </c>
      <c r="O17" s="103">
        <v>0.8</v>
      </c>
      <c r="P17" s="103">
        <v>0.8</v>
      </c>
      <c r="Q17" s="103">
        <v>0.8</v>
      </c>
      <c r="R17" s="103">
        <v>0.8</v>
      </c>
      <c r="S17" s="862">
        <v>30</v>
      </c>
      <c r="T17" s="869">
        <v>0</v>
      </c>
      <c r="U17" s="869">
        <v>0</v>
      </c>
      <c r="V17" s="103">
        <v>0.8</v>
      </c>
      <c r="W17" s="103">
        <v>0.8</v>
      </c>
      <c r="X17" s="103">
        <v>0.8</v>
      </c>
    </row>
    <row r="18" spans="1:26" ht="114.75" x14ac:dyDescent="0.25">
      <c r="A18" s="1038"/>
      <c r="B18" s="1023"/>
      <c r="C18" s="1027" t="s">
        <v>79</v>
      </c>
      <c r="D18" s="800">
        <v>15</v>
      </c>
      <c r="E18" s="797" t="s">
        <v>80</v>
      </c>
      <c r="F18" s="797" t="s">
        <v>81</v>
      </c>
      <c r="G18" s="797" t="s">
        <v>82</v>
      </c>
      <c r="H18" s="797" t="s">
        <v>83</v>
      </c>
      <c r="I18" s="31" t="s">
        <v>84</v>
      </c>
      <c r="J18" s="1038" t="s">
        <v>233</v>
      </c>
      <c r="K18" s="1023" t="s">
        <v>234</v>
      </c>
      <c r="L18" s="1039">
        <v>197</v>
      </c>
      <c r="M18" s="1036" t="s">
        <v>217</v>
      </c>
      <c r="N18" s="824">
        <v>1</v>
      </c>
      <c r="O18" s="824">
        <v>1</v>
      </c>
      <c r="P18" s="824">
        <v>1</v>
      </c>
      <c r="Q18" s="824">
        <v>1</v>
      </c>
      <c r="R18" s="824">
        <v>1</v>
      </c>
      <c r="S18" s="862">
        <v>1</v>
      </c>
      <c r="T18" s="870">
        <v>3</v>
      </c>
      <c r="U18" s="824">
        <v>1</v>
      </c>
      <c r="V18" s="824">
        <v>1</v>
      </c>
      <c r="W18" s="824">
        <v>1</v>
      </c>
      <c r="X18" s="824">
        <v>1</v>
      </c>
    </row>
    <row r="19" spans="1:26" ht="153" x14ac:dyDescent="0.25">
      <c r="A19" s="1038"/>
      <c r="B19" s="1023"/>
      <c r="C19" s="1027"/>
      <c r="D19" s="800">
        <v>16</v>
      </c>
      <c r="E19" s="797" t="s">
        <v>85</v>
      </c>
      <c r="F19" s="797" t="s">
        <v>86</v>
      </c>
      <c r="G19" s="797" t="s">
        <v>291</v>
      </c>
      <c r="H19" s="797" t="s">
        <v>87</v>
      </c>
      <c r="I19" s="81" t="s">
        <v>88</v>
      </c>
      <c r="J19" s="1038"/>
      <c r="K19" s="1023"/>
      <c r="L19" s="1039"/>
      <c r="M19" s="1036"/>
      <c r="N19" s="833">
        <v>1</v>
      </c>
      <c r="O19" s="833">
        <v>1</v>
      </c>
      <c r="P19" s="799">
        <v>1</v>
      </c>
      <c r="Q19" s="799">
        <v>1</v>
      </c>
      <c r="R19" s="799">
        <v>1</v>
      </c>
      <c r="S19" s="862">
        <v>0</v>
      </c>
      <c r="T19" s="799">
        <v>1</v>
      </c>
      <c r="U19" s="799">
        <v>1</v>
      </c>
      <c r="V19" s="799">
        <v>1</v>
      </c>
      <c r="W19" s="799">
        <v>1</v>
      </c>
      <c r="X19" s="799">
        <v>1</v>
      </c>
    </row>
    <row r="20" spans="1:26" ht="102" x14ac:dyDescent="0.25">
      <c r="A20" s="1038"/>
      <c r="B20" s="1023"/>
      <c r="C20" s="1027"/>
      <c r="D20" s="800">
        <v>17</v>
      </c>
      <c r="E20" s="797" t="s">
        <v>89</v>
      </c>
      <c r="F20" s="797" t="s">
        <v>90</v>
      </c>
      <c r="G20" s="797" t="s">
        <v>91</v>
      </c>
      <c r="H20" s="797" t="s">
        <v>87</v>
      </c>
      <c r="I20" s="81" t="s">
        <v>92</v>
      </c>
      <c r="J20" s="1038"/>
      <c r="K20" s="1023"/>
      <c r="L20" s="1039"/>
      <c r="M20" s="1036"/>
      <c r="N20" s="833">
        <v>1</v>
      </c>
      <c r="O20" s="833">
        <v>1</v>
      </c>
      <c r="P20" s="799">
        <v>1</v>
      </c>
      <c r="Q20" s="799">
        <v>1</v>
      </c>
      <c r="R20" s="799">
        <v>1</v>
      </c>
      <c r="S20" s="862">
        <v>0</v>
      </c>
      <c r="T20" s="799">
        <v>1</v>
      </c>
      <c r="U20" s="799">
        <v>1</v>
      </c>
      <c r="V20" s="799">
        <v>1</v>
      </c>
      <c r="W20" s="799">
        <v>1</v>
      </c>
      <c r="X20" s="799">
        <v>1</v>
      </c>
    </row>
    <row r="21" spans="1:26" ht="114.75" x14ac:dyDescent="0.25">
      <c r="A21" s="1038"/>
      <c r="B21" s="1023"/>
      <c r="C21" s="1027"/>
      <c r="D21" s="800">
        <v>18</v>
      </c>
      <c r="E21" s="797" t="s">
        <v>93</v>
      </c>
      <c r="F21" s="797" t="s">
        <v>94</v>
      </c>
      <c r="G21" s="797" t="s">
        <v>95</v>
      </c>
      <c r="H21" s="787" t="s">
        <v>96</v>
      </c>
      <c r="I21" s="81" t="s">
        <v>97</v>
      </c>
      <c r="J21" s="794" t="s">
        <v>96</v>
      </c>
      <c r="K21" s="787" t="s">
        <v>96</v>
      </c>
      <c r="L21" s="787" t="s">
        <v>96</v>
      </c>
      <c r="M21" s="793" t="s">
        <v>96</v>
      </c>
      <c r="N21" s="103">
        <v>0.9</v>
      </c>
      <c r="O21" s="103">
        <v>0.9</v>
      </c>
      <c r="P21" s="103">
        <v>0.9</v>
      </c>
      <c r="Q21" s="103">
        <v>0.9</v>
      </c>
      <c r="R21" s="103">
        <v>0.9</v>
      </c>
      <c r="S21" s="862">
        <v>600</v>
      </c>
      <c r="T21" s="869">
        <v>0</v>
      </c>
      <c r="U21" s="869">
        <v>0</v>
      </c>
      <c r="V21" s="103">
        <v>0.9</v>
      </c>
      <c r="W21" s="103">
        <v>0.9</v>
      </c>
      <c r="X21" s="103">
        <v>0.9</v>
      </c>
    </row>
    <row r="22" spans="1:26" ht="127.5" x14ac:dyDescent="0.25">
      <c r="A22" s="1038"/>
      <c r="B22" s="1023"/>
      <c r="C22" s="1027"/>
      <c r="D22" s="800">
        <v>19</v>
      </c>
      <c r="E22" s="797" t="s">
        <v>98</v>
      </c>
      <c r="F22" s="797" t="s">
        <v>99</v>
      </c>
      <c r="G22" s="797" t="s">
        <v>100</v>
      </c>
      <c r="H22" s="797" t="s">
        <v>101</v>
      </c>
      <c r="I22" s="81" t="s">
        <v>102</v>
      </c>
      <c r="J22" s="794" t="s">
        <v>233</v>
      </c>
      <c r="K22" s="787" t="s">
        <v>234</v>
      </c>
      <c r="L22" s="799">
        <v>192</v>
      </c>
      <c r="M22" s="795" t="s">
        <v>235</v>
      </c>
      <c r="N22" s="833">
        <v>1</v>
      </c>
      <c r="O22" s="833">
        <v>1</v>
      </c>
      <c r="P22" s="799">
        <v>1</v>
      </c>
      <c r="Q22" s="799">
        <v>1</v>
      </c>
      <c r="R22" s="799">
        <v>1</v>
      </c>
      <c r="S22" s="862">
        <v>1</v>
      </c>
      <c r="T22" s="799">
        <v>0</v>
      </c>
      <c r="U22" s="799">
        <v>0</v>
      </c>
      <c r="V22" s="799">
        <v>1</v>
      </c>
      <c r="W22" s="799">
        <v>1</v>
      </c>
      <c r="X22" s="799">
        <v>1</v>
      </c>
    </row>
    <row r="23" spans="1:26" ht="127.5" x14ac:dyDescent="0.25">
      <c r="A23" s="1038"/>
      <c r="B23" s="1023"/>
      <c r="C23" s="1027"/>
      <c r="D23" s="800">
        <v>20</v>
      </c>
      <c r="E23" s="797" t="s">
        <v>103</v>
      </c>
      <c r="F23" s="797" t="s">
        <v>104</v>
      </c>
      <c r="G23" s="797" t="s">
        <v>105</v>
      </c>
      <c r="H23" s="797" t="s">
        <v>106</v>
      </c>
      <c r="I23" s="31" t="s">
        <v>107</v>
      </c>
      <c r="J23" s="794" t="s">
        <v>96</v>
      </c>
      <c r="K23" s="787" t="s">
        <v>96</v>
      </c>
      <c r="L23" s="787" t="s">
        <v>96</v>
      </c>
      <c r="M23" s="793" t="s">
        <v>96</v>
      </c>
      <c r="N23" s="868">
        <v>1</v>
      </c>
      <c r="O23" s="868">
        <v>1</v>
      </c>
      <c r="P23" s="868">
        <v>1</v>
      </c>
      <c r="Q23" s="863">
        <v>1</v>
      </c>
      <c r="R23" s="863">
        <v>1</v>
      </c>
      <c r="S23" s="862">
        <v>1</v>
      </c>
      <c r="T23" s="863">
        <v>1</v>
      </c>
      <c r="U23" s="863">
        <v>1</v>
      </c>
      <c r="V23" s="863">
        <v>1</v>
      </c>
      <c r="W23" s="863">
        <v>1</v>
      </c>
      <c r="X23" s="863">
        <v>1</v>
      </c>
      <c r="Y23" t="s">
        <v>2971</v>
      </c>
      <c r="Z23" t="s">
        <v>2972</v>
      </c>
    </row>
    <row r="24" spans="1:26" ht="255" x14ac:dyDescent="0.25">
      <c r="A24" s="1038"/>
      <c r="B24" s="1043" t="s">
        <v>108</v>
      </c>
      <c r="C24" s="1027" t="s">
        <v>109</v>
      </c>
      <c r="D24" s="800">
        <v>21</v>
      </c>
      <c r="E24" s="805" t="s">
        <v>110</v>
      </c>
      <c r="F24" s="797" t="s">
        <v>111</v>
      </c>
      <c r="G24" s="797" t="s">
        <v>112</v>
      </c>
      <c r="H24" s="797" t="s">
        <v>113</v>
      </c>
      <c r="I24" s="31" t="s">
        <v>114</v>
      </c>
      <c r="J24" s="794" t="s">
        <v>236</v>
      </c>
      <c r="K24" s="787" t="s">
        <v>237</v>
      </c>
      <c r="L24" s="787">
        <v>65</v>
      </c>
      <c r="M24" s="359" t="s">
        <v>238</v>
      </c>
      <c r="N24" s="103">
        <v>0.5</v>
      </c>
      <c r="O24" s="103">
        <v>0.5</v>
      </c>
      <c r="P24" s="103">
        <v>0.5</v>
      </c>
      <c r="Q24" s="103">
        <v>0.5</v>
      </c>
      <c r="R24" s="103">
        <v>0.5</v>
      </c>
      <c r="S24" s="862">
        <v>4500</v>
      </c>
      <c r="T24" s="869">
        <v>0.5</v>
      </c>
      <c r="U24" s="103">
        <v>0.5</v>
      </c>
      <c r="V24" s="103">
        <v>0.5</v>
      </c>
      <c r="W24" s="103">
        <v>0.5</v>
      </c>
      <c r="X24" s="103">
        <v>0.5</v>
      </c>
    </row>
    <row r="25" spans="1:26" ht="114.75" x14ac:dyDescent="0.25">
      <c r="A25" s="1038"/>
      <c r="B25" s="1043"/>
      <c r="C25" s="1027"/>
      <c r="D25" s="800">
        <v>22</v>
      </c>
      <c r="E25" s="797" t="s">
        <v>115</v>
      </c>
      <c r="F25" s="797" t="s">
        <v>116</v>
      </c>
      <c r="G25" s="797" t="s">
        <v>117</v>
      </c>
      <c r="H25" s="797" t="s">
        <v>118</v>
      </c>
      <c r="I25" s="31" t="s">
        <v>119</v>
      </c>
      <c r="J25" s="802" t="s">
        <v>236</v>
      </c>
      <c r="K25" s="801" t="s">
        <v>239</v>
      </c>
      <c r="L25" s="787">
        <v>85</v>
      </c>
      <c r="M25" s="359" t="s">
        <v>240</v>
      </c>
      <c r="N25" s="103">
        <v>1</v>
      </c>
      <c r="O25" s="103">
        <v>1</v>
      </c>
      <c r="P25" s="103">
        <v>1</v>
      </c>
      <c r="Q25" s="103">
        <v>1</v>
      </c>
      <c r="R25" s="103">
        <v>1</v>
      </c>
      <c r="S25" s="862">
        <v>26</v>
      </c>
      <c r="T25" s="869">
        <v>2</v>
      </c>
      <c r="U25" s="869">
        <v>2</v>
      </c>
      <c r="V25" s="869">
        <v>2</v>
      </c>
      <c r="W25" s="869">
        <v>2</v>
      </c>
      <c r="X25" s="869">
        <v>2</v>
      </c>
    </row>
    <row r="26" spans="1:26" ht="165.75" x14ac:dyDescent="0.25">
      <c r="A26" s="1038"/>
      <c r="B26" s="1043"/>
      <c r="C26" s="1027"/>
      <c r="D26" s="800">
        <v>23</v>
      </c>
      <c r="E26" s="797" t="s">
        <v>120</v>
      </c>
      <c r="F26" s="797" t="s">
        <v>121</v>
      </c>
      <c r="G26" s="797" t="s">
        <v>122</v>
      </c>
      <c r="H26" s="797" t="s">
        <v>118</v>
      </c>
      <c r="I26" s="31" t="s">
        <v>123</v>
      </c>
      <c r="J26" s="794" t="s">
        <v>96</v>
      </c>
      <c r="K26" s="787" t="s">
        <v>96</v>
      </c>
      <c r="L26" s="787" t="s">
        <v>96</v>
      </c>
      <c r="M26" s="418" t="s">
        <v>241</v>
      </c>
      <c r="N26" s="103">
        <v>1</v>
      </c>
      <c r="O26" s="103">
        <v>1</v>
      </c>
      <c r="P26" s="103">
        <v>1</v>
      </c>
      <c r="Q26" s="103">
        <v>1</v>
      </c>
      <c r="R26" s="103">
        <v>1</v>
      </c>
      <c r="S26" s="862">
        <v>1</v>
      </c>
      <c r="T26" s="869">
        <v>1</v>
      </c>
      <c r="U26" s="869">
        <v>1</v>
      </c>
      <c r="V26" s="103">
        <v>1</v>
      </c>
      <c r="W26" s="103">
        <v>1</v>
      </c>
      <c r="X26" s="103">
        <v>1</v>
      </c>
    </row>
    <row r="27" spans="1:26" ht="127.5" x14ac:dyDescent="0.25">
      <c r="A27" s="1038"/>
      <c r="B27" s="1043"/>
      <c r="C27" s="1027" t="s">
        <v>124</v>
      </c>
      <c r="D27" s="800">
        <v>24</v>
      </c>
      <c r="E27" s="797" t="s">
        <v>125</v>
      </c>
      <c r="F27" s="797" t="s">
        <v>126</v>
      </c>
      <c r="G27" s="797" t="s">
        <v>127</v>
      </c>
      <c r="H27" s="797" t="s">
        <v>128</v>
      </c>
      <c r="I27" s="31" t="s">
        <v>129</v>
      </c>
      <c r="J27" s="794" t="s">
        <v>242</v>
      </c>
      <c r="K27" s="787" t="s">
        <v>243</v>
      </c>
      <c r="L27" s="787">
        <v>68</v>
      </c>
      <c r="M27" s="359" t="s">
        <v>244</v>
      </c>
      <c r="N27" s="787">
        <v>1</v>
      </c>
      <c r="O27" s="787">
        <v>1</v>
      </c>
      <c r="P27" s="787">
        <v>1</v>
      </c>
      <c r="Q27" s="787">
        <v>1</v>
      </c>
      <c r="R27" s="787">
        <v>1</v>
      </c>
      <c r="S27" s="862">
        <v>4500</v>
      </c>
      <c r="T27" s="787">
        <v>3</v>
      </c>
      <c r="U27" s="787">
        <v>2</v>
      </c>
      <c r="V27" s="787">
        <v>1</v>
      </c>
      <c r="W27" s="787">
        <v>1</v>
      </c>
      <c r="X27" s="787">
        <v>1</v>
      </c>
    </row>
    <row r="28" spans="1:26" ht="242.25" x14ac:dyDescent="0.25">
      <c r="A28" s="1038"/>
      <c r="B28" s="1043"/>
      <c r="C28" s="1027"/>
      <c r="D28" s="800">
        <v>25</v>
      </c>
      <c r="E28" s="805" t="s">
        <v>130</v>
      </c>
      <c r="F28" s="797" t="s">
        <v>131</v>
      </c>
      <c r="G28" s="797" t="s">
        <v>132</v>
      </c>
      <c r="H28" s="797" t="s">
        <v>133</v>
      </c>
      <c r="I28" s="31" t="s">
        <v>134</v>
      </c>
      <c r="J28" s="794" t="s">
        <v>245</v>
      </c>
      <c r="K28" s="787" t="s">
        <v>246</v>
      </c>
      <c r="L28" s="787">
        <v>107</v>
      </c>
      <c r="M28" s="359" t="s">
        <v>247</v>
      </c>
      <c r="N28" s="103">
        <v>0.8</v>
      </c>
      <c r="O28" s="103">
        <v>0.8</v>
      </c>
      <c r="P28" s="103">
        <v>0.8</v>
      </c>
      <c r="Q28" s="103">
        <v>0.8</v>
      </c>
      <c r="R28" s="103">
        <v>0.8</v>
      </c>
      <c r="S28" s="862">
        <v>1</v>
      </c>
      <c r="T28" s="869">
        <v>0</v>
      </c>
      <c r="U28" s="103">
        <v>0.8</v>
      </c>
      <c r="V28" s="103">
        <v>0.8</v>
      </c>
      <c r="W28" s="103">
        <v>0.8</v>
      </c>
      <c r="X28" s="103">
        <v>0.8</v>
      </c>
    </row>
    <row r="29" spans="1:26" ht="165.75" x14ac:dyDescent="0.25">
      <c r="A29" s="1038"/>
      <c r="B29" s="1043"/>
      <c r="C29" s="1027" t="s">
        <v>135</v>
      </c>
      <c r="D29" s="800">
        <v>26</v>
      </c>
      <c r="E29" s="797" t="s">
        <v>136</v>
      </c>
      <c r="F29" s="797" t="s">
        <v>137</v>
      </c>
      <c r="G29" s="797" t="s">
        <v>138</v>
      </c>
      <c r="H29" s="797" t="s">
        <v>139</v>
      </c>
      <c r="I29" s="31" t="s">
        <v>140</v>
      </c>
      <c r="J29" s="794" t="s">
        <v>96</v>
      </c>
      <c r="K29" s="787" t="s">
        <v>96</v>
      </c>
      <c r="L29" s="787" t="s">
        <v>96</v>
      </c>
      <c r="M29" s="418" t="s">
        <v>241</v>
      </c>
      <c r="N29" s="787">
        <v>0</v>
      </c>
      <c r="O29" s="787">
        <v>1</v>
      </c>
      <c r="P29" s="787">
        <v>0</v>
      </c>
      <c r="Q29" s="787">
        <v>1</v>
      </c>
      <c r="R29" s="787">
        <v>0</v>
      </c>
      <c r="S29" s="862">
        <v>1</v>
      </c>
      <c r="T29" s="787">
        <v>0</v>
      </c>
      <c r="U29" s="787">
        <v>1</v>
      </c>
      <c r="V29" s="787">
        <v>0</v>
      </c>
      <c r="W29" s="787">
        <v>1</v>
      </c>
      <c r="X29" s="787">
        <v>0</v>
      </c>
    </row>
    <row r="30" spans="1:26" ht="102" x14ac:dyDescent="0.25">
      <c r="A30" s="1038"/>
      <c r="B30" s="1043"/>
      <c r="C30" s="1027"/>
      <c r="D30" s="800">
        <v>27</v>
      </c>
      <c r="E30" s="26" t="s">
        <v>141</v>
      </c>
      <c r="F30" s="26" t="s">
        <v>142</v>
      </c>
      <c r="G30" s="26" t="s">
        <v>143</v>
      </c>
      <c r="H30" s="26" t="s">
        <v>144</v>
      </c>
      <c r="I30" s="59" t="s">
        <v>145</v>
      </c>
      <c r="J30" s="58" t="s">
        <v>215</v>
      </c>
      <c r="K30" s="26" t="s">
        <v>216</v>
      </c>
      <c r="L30" s="787">
        <v>197</v>
      </c>
      <c r="M30" s="416" t="s">
        <v>217</v>
      </c>
      <c r="N30" s="103">
        <v>1</v>
      </c>
      <c r="O30" s="103">
        <v>1</v>
      </c>
      <c r="P30" s="103">
        <v>1</v>
      </c>
      <c r="Q30" s="103">
        <v>1</v>
      </c>
      <c r="R30" s="103">
        <v>1</v>
      </c>
      <c r="S30" s="862">
        <v>1</v>
      </c>
      <c r="T30" s="869">
        <v>3</v>
      </c>
      <c r="U30" s="103">
        <v>1</v>
      </c>
      <c r="V30" s="103">
        <v>1</v>
      </c>
      <c r="W30" s="103">
        <v>1</v>
      </c>
      <c r="X30" s="103">
        <v>1</v>
      </c>
    </row>
    <row r="31" spans="1:26" ht="114.75" x14ac:dyDescent="0.25">
      <c r="A31" s="1038"/>
      <c r="B31" s="1039" t="s">
        <v>146</v>
      </c>
      <c r="C31" s="1023" t="s">
        <v>147</v>
      </c>
      <c r="D31" s="800">
        <v>28</v>
      </c>
      <c r="E31" s="26" t="s">
        <v>148</v>
      </c>
      <c r="F31" s="26" t="s">
        <v>149</v>
      </c>
      <c r="G31" s="26" t="s">
        <v>150</v>
      </c>
      <c r="H31" s="26" t="s">
        <v>151</v>
      </c>
      <c r="I31" s="59" t="s">
        <v>152</v>
      </c>
      <c r="J31" s="58" t="s">
        <v>248</v>
      </c>
      <c r="K31" s="39" t="s">
        <v>249</v>
      </c>
      <c r="L31" s="787">
        <v>157</v>
      </c>
      <c r="M31" s="419" t="s">
        <v>250</v>
      </c>
      <c r="N31" s="103">
        <v>0.9</v>
      </c>
      <c r="O31" s="103">
        <v>0.9</v>
      </c>
      <c r="P31" s="103">
        <v>0.9</v>
      </c>
      <c r="Q31" s="103">
        <v>0.9</v>
      </c>
      <c r="R31" s="103">
        <v>0.9</v>
      </c>
      <c r="S31" s="862">
        <v>5</v>
      </c>
      <c r="T31" s="869">
        <v>3</v>
      </c>
      <c r="U31" s="103">
        <v>0.9</v>
      </c>
      <c r="V31" s="103">
        <v>0.9</v>
      </c>
      <c r="W31" s="103">
        <v>0.9</v>
      </c>
      <c r="X31" s="103">
        <v>0.9</v>
      </c>
    </row>
    <row r="32" spans="1:26" ht="89.25" customHeight="1" x14ac:dyDescent="0.25">
      <c r="A32" s="1038"/>
      <c r="B32" s="1039"/>
      <c r="C32" s="1023"/>
      <c r="D32" s="1046">
        <v>29</v>
      </c>
      <c r="E32" s="1023" t="s">
        <v>153</v>
      </c>
      <c r="F32" s="1023" t="s">
        <v>154</v>
      </c>
      <c r="G32" s="1023" t="s">
        <v>155</v>
      </c>
      <c r="H32" s="1023" t="s">
        <v>151</v>
      </c>
      <c r="I32" s="1040" t="s">
        <v>152</v>
      </c>
      <c r="J32" s="794" t="s">
        <v>251</v>
      </c>
      <c r="K32" s="8" t="s">
        <v>252</v>
      </c>
      <c r="L32" s="787">
        <v>129</v>
      </c>
      <c r="M32" s="359" t="s">
        <v>253</v>
      </c>
      <c r="N32" s="1044">
        <v>0.9</v>
      </c>
      <c r="O32" s="1044">
        <v>0.9</v>
      </c>
      <c r="P32" s="1044">
        <v>0.9</v>
      </c>
      <c r="Q32" s="1044">
        <v>0.9</v>
      </c>
      <c r="R32" s="1044">
        <v>0.9</v>
      </c>
      <c r="S32" s="1099">
        <v>6</v>
      </c>
      <c r="T32" s="1099">
        <v>1</v>
      </c>
      <c r="U32" s="1044">
        <v>0.9</v>
      </c>
      <c r="V32" s="1044">
        <v>0.9</v>
      </c>
      <c r="W32" s="1044">
        <v>0.9</v>
      </c>
      <c r="X32" s="1044">
        <v>0.9</v>
      </c>
    </row>
    <row r="33" spans="1:25" ht="89.25" x14ac:dyDescent="0.25">
      <c r="A33" s="1038"/>
      <c r="B33" s="1039"/>
      <c r="C33" s="1023"/>
      <c r="D33" s="1046"/>
      <c r="E33" s="1023"/>
      <c r="F33" s="1023"/>
      <c r="G33" s="1023"/>
      <c r="H33" s="1023"/>
      <c r="I33" s="1040"/>
      <c r="J33" s="794" t="s">
        <v>254</v>
      </c>
      <c r="K33" s="8" t="s">
        <v>255</v>
      </c>
      <c r="L33" s="787">
        <v>134</v>
      </c>
      <c r="M33" s="359" t="s">
        <v>256</v>
      </c>
      <c r="N33" s="1011"/>
      <c r="O33" s="1011"/>
      <c r="P33" s="1011"/>
      <c r="Q33" s="1011"/>
      <c r="R33" s="1011"/>
      <c r="S33" s="1100"/>
      <c r="T33" s="1100"/>
      <c r="U33" s="1011"/>
      <c r="V33" s="1011"/>
      <c r="W33" s="1011"/>
      <c r="X33" s="1011"/>
    </row>
    <row r="34" spans="1:25" ht="114.75" x14ac:dyDescent="0.25">
      <c r="A34" s="1038"/>
      <c r="B34" s="1039"/>
      <c r="C34" s="1023"/>
      <c r="D34" s="1046"/>
      <c r="E34" s="1023"/>
      <c r="F34" s="1023"/>
      <c r="G34" s="1023"/>
      <c r="H34" s="1023"/>
      <c r="I34" s="1040"/>
      <c r="J34" s="794" t="s">
        <v>254</v>
      </c>
      <c r="K34" s="8" t="s">
        <v>255</v>
      </c>
      <c r="L34" s="787">
        <v>133</v>
      </c>
      <c r="M34" s="359" t="s">
        <v>257</v>
      </c>
      <c r="N34" s="1011"/>
      <c r="O34" s="1011"/>
      <c r="P34" s="1011"/>
      <c r="Q34" s="1011"/>
      <c r="R34" s="1011"/>
      <c r="S34" s="1100"/>
      <c r="T34" s="1100"/>
      <c r="U34" s="1011"/>
      <c r="V34" s="1011"/>
      <c r="W34" s="1011"/>
      <c r="X34" s="1011"/>
    </row>
    <row r="35" spans="1:25" ht="114.75" x14ac:dyDescent="0.25">
      <c r="A35" s="1038"/>
      <c r="B35" s="1039"/>
      <c r="C35" s="1023"/>
      <c r="D35" s="1046"/>
      <c r="E35" s="1023"/>
      <c r="F35" s="1023"/>
      <c r="G35" s="1023"/>
      <c r="H35" s="1023"/>
      <c r="I35" s="1040"/>
      <c r="J35" s="6" t="s">
        <v>254</v>
      </c>
      <c r="K35" s="8" t="s">
        <v>249</v>
      </c>
      <c r="L35" s="787">
        <v>154</v>
      </c>
      <c r="M35" s="359" t="s">
        <v>258</v>
      </c>
      <c r="N35" s="1012"/>
      <c r="O35" s="1012"/>
      <c r="P35" s="1012"/>
      <c r="Q35" s="1012"/>
      <c r="R35" s="1012"/>
      <c r="S35" s="1101"/>
      <c r="T35" s="1101"/>
      <c r="U35" s="1012"/>
      <c r="V35" s="1012"/>
      <c r="W35" s="1012"/>
      <c r="X35" s="1012"/>
    </row>
    <row r="36" spans="1:25" ht="204" x14ac:dyDescent="0.25">
      <c r="A36" s="1038"/>
      <c r="B36" s="1039"/>
      <c r="C36" s="1027" t="s">
        <v>156</v>
      </c>
      <c r="D36" s="679">
        <v>30</v>
      </c>
      <c r="E36" s="790" t="s">
        <v>157</v>
      </c>
      <c r="F36" s="790" t="s">
        <v>158</v>
      </c>
      <c r="G36" s="790" t="s">
        <v>159</v>
      </c>
      <c r="H36" s="790" t="s">
        <v>151</v>
      </c>
      <c r="I36" s="788"/>
      <c r="J36" s="794" t="s">
        <v>254</v>
      </c>
      <c r="K36" s="787" t="s">
        <v>259</v>
      </c>
      <c r="L36" s="787">
        <v>143</v>
      </c>
      <c r="M36" s="793" t="s">
        <v>260</v>
      </c>
      <c r="N36" s="103">
        <v>0.9</v>
      </c>
      <c r="O36" s="103">
        <v>0.9</v>
      </c>
      <c r="P36" s="103">
        <v>0.9</v>
      </c>
      <c r="Q36" s="103">
        <v>0.9</v>
      </c>
      <c r="R36" s="103">
        <v>0.9</v>
      </c>
      <c r="S36" s="869">
        <v>0.9</v>
      </c>
      <c r="T36" s="869">
        <v>0.9</v>
      </c>
      <c r="U36" s="103">
        <v>0.9</v>
      </c>
      <c r="V36" s="103">
        <v>0.9</v>
      </c>
      <c r="W36" s="103">
        <v>0.9</v>
      </c>
      <c r="X36" s="103">
        <v>0.9</v>
      </c>
    </row>
    <row r="37" spans="1:25" ht="114.75" x14ac:dyDescent="0.25">
      <c r="A37" s="1038"/>
      <c r="B37" s="1039"/>
      <c r="C37" s="1027"/>
      <c r="D37" s="800">
        <v>31</v>
      </c>
      <c r="E37" s="797" t="s">
        <v>160</v>
      </c>
      <c r="F37" s="797" t="s">
        <v>161</v>
      </c>
      <c r="G37" s="797" t="s">
        <v>162</v>
      </c>
      <c r="H37" s="797" t="s">
        <v>118</v>
      </c>
      <c r="I37" s="31" t="s">
        <v>163</v>
      </c>
      <c r="J37" s="794" t="s">
        <v>254</v>
      </c>
      <c r="K37" s="787" t="s">
        <v>255</v>
      </c>
      <c r="L37" s="799">
        <v>133</v>
      </c>
      <c r="M37" s="420" t="s">
        <v>257</v>
      </c>
      <c r="N37" s="824">
        <v>1</v>
      </c>
      <c r="O37" s="824">
        <v>1</v>
      </c>
      <c r="P37" s="824">
        <v>1</v>
      </c>
      <c r="Q37" s="824">
        <v>1</v>
      </c>
      <c r="R37" s="824">
        <v>1</v>
      </c>
      <c r="S37" s="870">
        <v>12</v>
      </c>
      <c r="T37" s="870">
        <v>5</v>
      </c>
      <c r="U37" s="824">
        <v>1</v>
      </c>
      <c r="V37" s="824">
        <v>1</v>
      </c>
      <c r="W37" s="824">
        <v>1</v>
      </c>
      <c r="X37" s="824">
        <v>1</v>
      </c>
    </row>
    <row r="38" spans="1:25" ht="114.75" x14ac:dyDescent="0.25">
      <c r="A38" s="1038"/>
      <c r="B38" s="1039"/>
      <c r="C38" s="1027" t="s">
        <v>164</v>
      </c>
      <c r="D38" s="800">
        <v>32</v>
      </c>
      <c r="E38" s="787" t="s">
        <v>165</v>
      </c>
      <c r="F38" s="787" t="s">
        <v>166</v>
      </c>
      <c r="G38" s="787" t="s">
        <v>167</v>
      </c>
      <c r="H38" s="787" t="s">
        <v>168</v>
      </c>
      <c r="I38" s="788" t="s">
        <v>169</v>
      </c>
      <c r="J38" s="794" t="s">
        <v>254</v>
      </c>
      <c r="K38" s="787" t="s">
        <v>255</v>
      </c>
      <c r="L38" s="787">
        <v>134</v>
      </c>
      <c r="M38" s="793" t="s">
        <v>256</v>
      </c>
      <c r="N38" s="103">
        <v>0.9</v>
      </c>
      <c r="O38" s="103">
        <v>0.9</v>
      </c>
      <c r="P38" s="103">
        <v>0.9</v>
      </c>
      <c r="Q38" s="103">
        <v>0.9</v>
      </c>
      <c r="R38" s="103">
        <v>0.9</v>
      </c>
      <c r="S38" s="869">
        <v>0.9</v>
      </c>
      <c r="T38" s="869">
        <v>12</v>
      </c>
      <c r="U38" s="869">
        <v>12</v>
      </c>
      <c r="V38" s="869">
        <v>12</v>
      </c>
      <c r="W38" s="869">
        <v>12</v>
      </c>
      <c r="X38" s="869">
        <v>12</v>
      </c>
      <c r="Y38" s="866"/>
    </row>
    <row r="39" spans="1:25" ht="102" x14ac:dyDescent="0.25">
      <c r="A39" s="1038"/>
      <c r="B39" s="1039"/>
      <c r="C39" s="1027"/>
      <c r="D39" s="800">
        <v>33</v>
      </c>
      <c r="E39" s="797" t="s">
        <v>170</v>
      </c>
      <c r="F39" s="797" t="s">
        <v>171</v>
      </c>
      <c r="G39" s="797" t="s">
        <v>172</v>
      </c>
      <c r="H39" s="797" t="s">
        <v>173</v>
      </c>
      <c r="I39" s="31" t="s">
        <v>174</v>
      </c>
      <c r="J39" s="6" t="s">
        <v>265</v>
      </c>
      <c r="K39" s="8" t="s">
        <v>266</v>
      </c>
      <c r="L39" s="799">
        <v>185</v>
      </c>
      <c r="M39" s="420" t="s">
        <v>267</v>
      </c>
      <c r="N39" s="833">
        <v>1</v>
      </c>
      <c r="O39" s="833">
        <v>1</v>
      </c>
      <c r="P39" s="833">
        <v>1</v>
      </c>
      <c r="Q39" s="833">
        <v>1</v>
      </c>
      <c r="R39" s="833">
        <v>1</v>
      </c>
      <c r="S39" s="833">
        <v>1</v>
      </c>
      <c r="T39" s="833">
        <v>1</v>
      </c>
      <c r="U39" s="833">
        <v>1</v>
      </c>
      <c r="V39" s="833">
        <v>1</v>
      </c>
      <c r="W39" s="833">
        <v>1</v>
      </c>
      <c r="X39" s="833">
        <v>1</v>
      </c>
    </row>
    <row r="40" spans="1:25" ht="114.75" x14ac:dyDescent="0.25">
      <c r="A40" s="1038"/>
      <c r="B40" s="1039"/>
      <c r="C40" s="1027"/>
      <c r="D40" s="800">
        <v>34</v>
      </c>
      <c r="E40" s="797" t="s">
        <v>175</v>
      </c>
      <c r="F40" s="797" t="s">
        <v>176</v>
      </c>
      <c r="G40" s="797" t="s">
        <v>177</v>
      </c>
      <c r="H40" s="797" t="s">
        <v>178</v>
      </c>
      <c r="I40" s="31" t="s">
        <v>179</v>
      </c>
      <c r="J40" s="794" t="s">
        <v>254</v>
      </c>
      <c r="K40" s="9" t="s">
        <v>262</v>
      </c>
      <c r="L40" s="787">
        <v>137</v>
      </c>
      <c r="M40" s="793" t="s">
        <v>263</v>
      </c>
      <c r="N40" s="832">
        <v>1</v>
      </c>
      <c r="O40" s="832">
        <v>1</v>
      </c>
      <c r="P40" s="832">
        <v>1</v>
      </c>
      <c r="Q40" s="832">
        <v>1</v>
      </c>
      <c r="R40" s="832">
        <v>1</v>
      </c>
      <c r="S40" s="832">
        <v>12</v>
      </c>
      <c r="T40" s="832">
        <v>0</v>
      </c>
      <c r="U40" s="832">
        <v>1</v>
      </c>
      <c r="V40" s="832">
        <v>1</v>
      </c>
      <c r="W40" s="832">
        <v>1</v>
      </c>
      <c r="X40" s="832">
        <v>1</v>
      </c>
    </row>
    <row r="41" spans="1:25" ht="127.5" x14ac:dyDescent="0.25">
      <c r="A41" s="1038"/>
      <c r="B41" s="1039"/>
      <c r="C41" s="1027"/>
      <c r="D41" s="800">
        <v>35</v>
      </c>
      <c r="E41" s="797" t="s">
        <v>180</v>
      </c>
      <c r="F41" s="797" t="s">
        <v>181</v>
      </c>
      <c r="G41" s="797" t="s">
        <v>182</v>
      </c>
      <c r="H41" s="797" t="s">
        <v>183</v>
      </c>
      <c r="I41" s="31" t="s">
        <v>184</v>
      </c>
      <c r="J41" s="6" t="s">
        <v>254</v>
      </c>
      <c r="K41" s="38" t="s">
        <v>268</v>
      </c>
      <c r="L41" s="787">
        <v>139</v>
      </c>
      <c r="M41" s="418" t="s">
        <v>269</v>
      </c>
      <c r="N41" s="103">
        <v>0.9</v>
      </c>
      <c r="O41" s="103">
        <v>0.9</v>
      </c>
      <c r="P41" s="103">
        <v>0.9</v>
      </c>
      <c r="Q41" s="103">
        <v>0.9</v>
      </c>
      <c r="R41" s="103">
        <v>0.9</v>
      </c>
      <c r="S41" s="869">
        <v>0.9</v>
      </c>
      <c r="T41" s="869">
        <v>0</v>
      </c>
      <c r="U41" s="103">
        <v>0.9</v>
      </c>
      <c r="V41" s="103">
        <v>0.9</v>
      </c>
      <c r="W41" s="103">
        <v>0.9</v>
      </c>
      <c r="X41" s="103">
        <v>0.9</v>
      </c>
    </row>
    <row r="42" spans="1:25" ht="140.25" x14ac:dyDescent="0.25">
      <c r="A42" s="1038"/>
      <c r="B42" s="1039"/>
      <c r="C42" s="1027"/>
      <c r="D42" s="800">
        <v>36</v>
      </c>
      <c r="E42" s="797" t="s">
        <v>185</v>
      </c>
      <c r="F42" s="797" t="s">
        <v>186</v>
      </c>
      <c r="G42" s="797" t="s">
        <v>187</v>
      </c>
      <c r="H42" s="797" t="s">
        <v>188</v>
      </c>
      <c r="I42" s="31" t="s">
        <v>189</v>
      </c>
      <c r="J42" s="6" t="s">
        <v>254</v>
      </c>
      <c r="K42" s="787" t="s">
        <v>270</v>
      </c>
      <c r="L42" s="787">
        <v>162</v>
      </c>
      <c r="M42" s="359" t="s">
        <v>271</v>
      </c>
      <c r="N42" s="832">
        <v>1</v>
      </c>
      <c r="O42" s="832">
        <v>1</v>
      </c>
      <c r="P42" s="832">
        <v>1</v>
      </c>
      <c r="Q42" s="832">
        <v>1</v>
      </c>
      <c r="R42" s="832">
        <v>1</v>
      </c>
      <c r="S42" s="832">
        <v>0.8</v>
      </c>
      <c r="T42" s="832">
        <v>15</v>
      </c>
      <c r="U42" s="832">
        <v>10</v>
      </c>
      <c r="V42" s="832">
        <v>1</v>
      </c>
      <c r="W42" s="832">
        <v>1</v>
      </c>
      <c r="X42" s="832">
        <v>1</v>
      </c>
    </row>
    <row r="43" spans="1:25" ht="89.25" x14ac:dyDescent="0.25">
      <c r="A43" s="1038"/>
      <c r="B43" s="1039"/>
      <c r="C43" s="1027" t="s">
        <v>190</v>
      </c>
      <c r="D43" s="800">
        <v>37</v>
      </c>
      <c r="E43" s="797" t="s">
        <v>191</v>
      </c>
      <c r="F43" s="797" t="s">
        <v>192</v>
      </c>
      <c r="G43" s="797" t="s">
        <v>193</v>
      </c>
      <c r="H43" s="797" t="s">
        <v>194</v>
      </c>
      <c r="I43" s="31" t="s">
        <v>179</v>
      </c>
      <c r="J43" s="1038" t="s">
        <v>254</v>
      </c>
      <c r="K43" s="1023" t="s">
        <v>262</v>
      </c>
      <c r="L43" s="1023">
        <v>137</v>
      </c>
      <c r="M43" s="1041" t="s">
        <v>263</v>
      </c>
      <c r="N43" s="103">
        <v>1</v>
      </c>
      <c r="O43" s="103">
        <v>1</v>
      </c>
      <c r="P43" s="103">
        <v>1</v>
      </c>
      <c r="Q43" s="103">
        <v>1</v>
      </c>
      <c r="R43" s="103">
        <v>1</v>
      </c>
      <c r="S43" s="869">
        <v>8</v>
      </c>
      <c r="T43" s="869">
        <v>3</v>
      </c>
      <c r="U43" s="103">
        <v>1</v>
      </c>
      <c r="V43" s="103">
        <v>1</v>
      </c>
      <c r="W43" s="103">
        <v>1</v>
      </c>
      <c r="X43" s="103">
        <v>1</v>
      </c>
    </row>
    <row r="44" spans="1:25" ht="89.25" x14ac:dyDescent="0.25">
      <c r="A44" s="1038"/>
      <c r="B44" s="1039"/>
      <c r="C44" s="1027"/>
      <c r="D44" s="800">
        <v>38</v>
      </c>
      <c r="E44" s="797" t="s">
        <v>195</v>
      </c>
      <c r="F44" s="797" t="s">
        <v>192</v>
      </c>
      <c r="G44" s="797" t="s">
        <v>193</v>
      </c>
      <c r="H44" s="797" t="s">
        <v>194</v>
      </c>
      <c r="I44" s="31" t="s">
        <v>179</v>
      </c>
      <c r="J44" s="1038"/>
      <c r="K44" s="1023"/>
      <c r="L44" s="1023"/>
      <c r="M44" s="1041"/>
      <c r="N44" s="103">
        <v>1</v>
      </c>
      <c r="O44" s="103">
        <v>1</v>
      </c>
      <c r="P44" s="103">
        <v>1</v>
      </c>
      <c r="Q44" s="103">
        <v>1</v>
      </c>
      <c r="R44" s="103">
        <v>1</v>
      </c>
      <c r="S44" s="869">
        <v>0</v>
      </c>
      <c r="T44" s="869">
        <v>0</v>
      </c>
      <c r="U44" s="103">
        <v>1</v>
      </c>
      <c r="V44" s="103">
        <v>1</v>
      </c>
      <c r="W44" s="103">
        <v>1</v>
      </c>
      <c r="X44" s="103">
        <v>1</v>
      </c>
    </row>
    <row r="45" spans="1:25" ht="102" x14ac:dyDescent="0.25">
      <c r="A45" s="1038"/>
      <c r="B45" s="1039"/>
      <c r="C45" s="1027"/>
      <c r="D45" s="800">
        <v>39</v>
      </c>
      <c r="E45" s="797" t="s">
        <v>196</v>
      </c>
      <c r="F45" s="797" t="s">
        <v>197</v>
      </c>
      <c r="G45" s="797" t="s">
        <v>198</v>
      </c>
      <c r="H45" s="797" t="s">
        <v>199</v>
      </c>
      <c r="I45" s="31" t="s">
        <v>179</v>
      </c>
      <c r="J45" s="1038" t="s">
        <v>254</v>
      </c>
      <c r="K45" s="1023" t="s">
        <v>255</v>
      </c>
      <c r="L45" s="1039">
        <v>133</v>
      </c>
      <c r="M45" s="1036" t="s">
        <v>257</v>
      </c>
      <c r="N45" s="832">
        <v>1</v>
      </c>
      <c r="O45" s="832">
        <v>1</v>
      </c>
      <c r="P45" s="832">
        <v>1</v>
      </c>
      <c r="Q45" s="832">
        <v>1</v>
      </c>
      <c r="R45" s="832">
        <v>1</v>
      </c>
      <c r="S45" s="832">
        <v>5</v>
      </c>
      <c r="T45" s="832">
        <v>1</v>
      </c>
      <c r="U45" s="832">
        <v>1</v>
      </c>
      <c r="V45" s="832">
        <v>1</v>
      </c>
      <c r="W45" s="832">
        <v>1</v>
      </c>
      <c r="X45" s="832">
        <v>1</v>
      </c>
    </row>
    <row r="46" spans="1:25" ht="63.75" x14ac:dyDescent="0.25">
      <c r="A46" s="1038"/>
      <c r="B46" s="1039"/>
      <c r="C46" s="1027"/>
      <c r="D46" s="800">
        <v>40</v>
      </c>
      <c r="E46" s="797" t="s">
        <v>200</v>
      </c>
      <c r="F46" s="797" t="s">
        <v>201</v>
      </c>
      <c r="G46" s="797" t="s">
        <v>202</v>
      </c>
      <c r="H46" s="797" t="s">
        <v>203</v>
      </c>
      <c r="I46" s="31" t="s">
        <v>204</v>
      </c>
      <c r="J46" s="1038"/>
      <c r="K46" s="1023"/>
      <c r="L46" s="1039"/>
      <c r="M46" s="1036"/>
      <c r="N46" s="832">
        <v>1</v>
      </c>
      <c r="O46" s="832">
        <v>1</v>
      </c>
      <c r="P46" s="832">
        <v>1</v>
      </c>
      <c r="Q46" s="832">
        <v>1</v>
      </c>
      <c r="R46" s="832">
        <v>1</v>
      </c>
      <c r="S46" s="832">
        <v>0</v>
      </c>
      <c r="T46" s="832">
        <v>0</v>
      </c>
      <c r="U46" s="832">
        <v>0</v>
      </c>
      <c r="V46" s="832">
        <v>1</v>
      </c>
      <c r="W46" s="832">
        <v>1</v>
      </c>
      <c r="X46" s="832">
        <v>1</v>
      </c>
    </row>
    <row r="47" spans="1:25" ht="102" x14ac:dyDescent="0.25">
      <c r="A47" s="1038" t="s">
        <v>292</v>
      </c>
      <c r="B47" s="1027" t="s">
        <v>293</v>
      </c>
      <c r="C47" s="1027" t="s">
        <v>294</v>
      </c>
      <c r="D47" s="680">
        <v>41</v>
      </c>
      <c r="E47" s="805" t="s">
        <v>295</v>
      </c>
      <c r="F47" s="805" t="s">
        <v>296</v>
      </c>
      <c r="G47" s="805" t="s">
        <v>297</v>
      </c>
      <c r="H47" s="805" t="s">
        <v>298</v>
      </c>
      <c r="I47" s="32" t="s">
        <v>299</v>
      </c>
      <c r="J47" s="62" t="s">
        <v>382</v>
      </c>
      <c r="K47" s="8" t="s">
        <v>383</v>
      </c>
      <c r="L47" s="10">
        <v>250</v>
      </c>
      <c r="M47" s="418" t="s">
        <v>384</v>
      </c>
      <c r="N47" s="103">
        <v>0.9</v>
      </c>
      <c r="O47" s="103">
        <v>0.9</v>
      </c>
      <c r="P47" s="103">
        <v>0.9</v>
      </c>
      <c r="Q47" s="103">
        <v>0.9</v>
      </c>
      <c r="R47" s="103">
        <v>0.9</v>
      </c>
      <c r="S47" s="869">
        <v>3</v>
      </c>
      <c r="T47" s="869">
        <v>0.9</v>
      </c>
      <c r="U47" s="869">
        <v>0.9</v>
      </c>
      <c r="V47" s="869">
        <v>0.9</v>
      </c>
      <c r="W47" s="869">
        <v>0.9</v>
      </c>
      <c r="X47" s="869">
        <v>0.9</v>
      </c>
    </row>
    <row r="48" spans="1:25" ht="89.25" x14ac:dyDescent="0.25">
      <c r="A48" s="1038"/>
      <c r="B48" s="1027"/>
      <c r="C48" s="1027"/>
      <c r="D48" s="680">
        <v>42</v>
      </c>
      <c r="E48" s="805" t="s">
        <v>300</v>
      </c>
      <c r="F48" s="805" t="s">
        <v>301</v>
      </c>
      <c r="G48" s="805" t="s">
        <v>302</v>
      </c>
      <c r="H48" s="805" t="s">
        <v>303</v>
      </c>
      <c r="I48" s="32" t="s">
        <v>304</v>
      </c>
      <c r="J48" s="1038" t="s">
        <v>215</v>
      </c>
      <c r="K48" s="1023" t="s">
        <v>216</v>
      </c>
      <c r="L48" s="1023">
        <v>197</v>
      </c>
      <c r="M48" s="1041" t="s">
        <v>217</v>
      </c>
      <c r="N48" s="832">
        <v>1</v>
      </c>
      <c r="O48" s="832">
        <v>1</v>
      </c>
      <c r="P48" s="832">
        <v>1</v>
      </c>
      <c r="Q48" s="832">
        <v>1</v>
      </c>
      <c r="R48" s="832">
        <v>1</v>
      </c>
      <c r="S48" s="832">
        <v>1</v>
      </c>
      <c r="T48" s="832">
        <v>0</v>
      </c>
      <c r="U48" s="832">
        <v>0</v>
      </c>
      <c r="V48" s="832">
        <v>1</v>
      </c>
      <c r="W48" s="832">
        <v>1</v>
      </c>
      <c r="X48" s="832">
        <v>1</v>
      </c>
    </row>
    <row r="49" spans="1:24" ht="153" x14ac:dyDescent="0.25">
      <c r="A49" s="1038"/>
      <c r="B49" s="1027"/>
      <c r="C49" s="1027"/>
      <c r="D49" s="680">
        <v>43</v>
      </c>
      <c r="E49" s="787" t="s">
        <v>305</v>
      </c>
      <c r="F49" s="805" t="s">
        <v>306</v>
      </c>
      <c r="G49" s="805" t="s">
        <v>307</v>
      </c>
      <c r="H49" s="805" t="s">
        <v>308</v>
      </c>
      <c r="I49" s="32" t="s">
        <v>309</v>
      </c>
      <c r="J49" s="1038"/>
      <c r="K49" s="1023"/>
      <c r="L49" s="1023"/>
      <c r="M49" s="1041"/>
      <c r="N49" s="832">
        <v>1</v>
      </c>
      <c r="O49" s="832">
        <v>1</v>
      </c>
      <c r="P49" s="832">
        <v>1</v>
      </c>
      <c r="Q49" s="832">
        <v>1</v>
      </c>
      <c r="R49" s="832">
        <v>1</v>
      </c>
      <c r="S49" s="832">
        <v>0</v>
      </c>
      <c r="T49" s="832">
        <v>0</v>
      </c>
      <c r="U49" s="832">
        <v>0</v>
      </c>
      <c r="V49" s="832">
        <v>1</v>
      </c>
      <c r="W49" s="832">
        <v>1</v>
      </c>
      <c r="X49" s="832">
        <v>1</v>
      </c>
    </row>
    <row r="50" spans="1:24" ht="153" x14ac:dyDescent="0.25">
      <c r="A50" s="1038"/>
      <c r="B50" s="1027"/>
      <c r="C50" s="1027"/>
      <c r="D50" s="680">
        <v>44</v>
      </c>
      <c r="E50" s="805" t="s">
        <v>310</v>
      </c>
      <c r="F50" s="805" t="s">
        <v>311</v>
      </c>
      <c r="G50" s="805" t="s">
        <v>312</v>
      </c>
      <c r="H50" s="805" t="s">
        <v>313</v>
      </c>
      <c r="I50" s="32" t="s">
        <v>314</v>
      </c>
      <c r="J50" s="1038"/>
      <c r="K50" s="1023"/>
      <c r="L50" s="1023"/>
      <c r="M50" s="1041"/>
      <c r="N50" s="103">
        <v>1</v>
      </c>
      <c r="O50" s="103">
        <v>1</v>
      </c>
      <c r="P50" s="103">
        <v>1</v>
      </c>
      <c r="Q50" s="103">
        <v>1</v>
      </c>
      <c r="R50" s="103">
        <v>1</v>
      </c>
      <c r="S50" s="869">
        <v>0</v>
      </c>
      <c r="T50" s="869">
        <v>0</v>
      </c>
      <c r="U50" s="869">
        <v>0</v>
      </c>
      <c r="V50" s="103">
        <v>1</v>
      </c>
      <c r="W50" s="103">
        <v>1</v>
      </c>
      <c r="X50" s="103">
        <v>1</v>
      </c>
    </row>
    <row r="51" spans="1:24" ht="191.25" x14ac:dyDescent="0.25">
      <c r="A51" s="1038"/>
      <c r="B51" s="1027" t="s">
        <v>380</v>
      </c>
      <c r="C51" s="805" t="s">
        <v>315</v>
      </c>
      <c r="D51" s="680">
        <v>45</v>
      </c>
      <c r="E51" s="805" t="s">
        <v>316</v>
      </c>
      <c r="F51" s="805" t="s">
        <v>317</v>
      </c>
      <c r="G51" s="805" t="s">
        <v>318</v>
      </c>
      <c r="H51" s="805" t="s">
        <v>319</v>
      </c>
      <c r="I51" s="32" t="s">
        <v>320</v>
      </c>
      <c r="J51" s="7" t="s">
        <v>385</v>
      </c>
      <c r="K51" s="801" t="s">
        <v>386</v>
      </c>
      <c r="L51" s="9" t="s">
        <v>387</v>
      </c>
      <c r="M51" s="418" t="s">
        <v>388</v>
      </c>
      <c r="N51" s="832">
        <v>1</v>
      </c>
      <c r="O51" s="832">
        <v>1</v>
      </c>
      <c r="P51" s="832">
        <v>1</v>
      </c>
      <c r="Q51" s="832">
        <v>1</v>
      </c>
      <c r="R51" s="832">
        <v>1</v>
      </c>
      <c r="S51" s="832">
        <v>12</v>
      </c>
      <c r="T51" s="832">
        <v>1</v>
      </c>
      <c r="U51" s="832">
        <v>1</v>
      </c>
      <c r="V51" s="832">
        <v>1</v>
      </c>
      <c r="W51" s="832">
        <v>1</v>
      </c>
      <c r="X51" s="832">
        <v>1</v>
      </c>
    </row>
    <row r="52" spans="1:24" ht="140.25" x14ac:dyDescent="0.25">
      <c r="A52" s="1038"/>
      <c r="B52" s="1027"/>
      <c r="C52" s="1027" t="s">
        <v>321</v>
      </c>
      <c r="D52" s="680">
        <v>46</v>
      </c>
      <c r="E52" s="805" t="s">
        <v>322</v>
      </c>
      <c r="F52" s="805" t="s">
        <v>323</v>
      </c>
      <c r="G52" s="805" t="s">
        <v>324</v>
      </c>
      <c r="H52" s="805" t="s">
        <v>325</v>
      </c>
      <c r="I52" s="82" t="s">
        <v>326</v>
      </c>
      <c r="J52" s="1038" t="s">
        <v>215</v>
      </c>
      <c r="K52" s="1023" t="s">
        <v>216</v>
      </c>
      <c r="L52" s="1042">
        <v>197</v>
      </c>
      <c r="M52" s="1041" t="s">
        <v>217</v>
      </c>
      <c r="N52" s="103">
        <v>0.9</v>
      </c>
      <c r="O52" s="103">
        <v>0.9</v>
      </c>
      <c r="P52" s="103">
        <v>0.9</v>
      </c>
      <c r="Q52" s="103">
        <v>0.9</v>
      </c>
      <c r="R52" s="103">
        <v>0.9</v>
      </c>
      <c r="S52" s="869">
        <v>0.9</v>
      </c>
      <c r="T52" s="869">
        <v>3</v>
      </c>
      <c r="U52" s="869">
        <v>0.9</v>
      </c>
      <c r="V52" s="103">
        <v>0.9</v>
      </c>
      <c r="W52" s="103">
        <v>0.9</v>
      </c>
      <c r="X52" s="103">
        <v>0.9</v>
      </c>
    </row>
    <row r="53" spans="1:24" ht="153" x14ac:dyDescent="0.25">
      <c r="A53" s="1038"/>
      <c r="B53" s="1027"/>
      <c r="C53" s="1027"/>
      <c r="D53" s="680">
        <v>47</v>
      </c>
      <c r="E53" s="805" t="s">
        <v>327</v>
      </c>
      <c r="F53" s="805" t="s">
        <v>328</v>
      </c>
      <c r="G53" s="805" t="s">
        <v>329</v>
      </c>
      <c r="H53" s="805" t="s">
        <v>330</v>
      </c>
      <c r="I53" s="32" t="s">
        <v>331</v>
      </c>
      <c r="J53" s="1038"/>
      <c r="K53" s="1023"/>
      <c r="L53" s="1042"/>
      <c r="M53" s="1041"/>
      <c r="N53" s="103">
        <v>1</v>
      </c>
      <c r="O53" s="103">
        <v>1</v>
      </c>
      <c r="P53" s="103">
        <v>1</v>
      </c>
      <c r="Q53" s="103">
        <v>1</v>
      </c>
      <c r="R53" s="103">
        <v>1</v>
      </c>
      <c r="S53" s="869">
        <v>0</v>
      </c>
      <c r="T53" s="869">
        <v>12</v>
      </c>
      <c r="U53" s="869">
        <v>12</v>
      </c>
      <c r="V53" s="103">
        <v>1</v>
      </c>
      <c r="W53" s="103">
        <v>1</v>
      </c>
      <c r="X53" s="103">
        <v>1</v>
      </c>
    </row>
    <row r="54" spans="1:24" ht="178.5" x14ac:dyDescent="0.25">
      <c r="A54" s="1038"/>
      <c r="B54" s="1027"/>
      <c r="C54" s="1027"/>
      <c r="D54" s="680">
        <v>48</v>
      </c>
      <c r="E54" s="805" t="s">
        <v>332</v>
      </c>
      <c r="F54" s="805" t="s">
        <v>333</v>
      </c>
      <c r="G54" s="805" t="s">
        <v>334</v>
      </c>
      <c r="H54" s="805" t="s">
        <v>335</v>
      </c>
      <c r="I54" s="82" t="s">
        <v>336</v>
      </c>
      <c r="J54" s="1038"/>
      <c r="K54" s="1023"/>
      <c r="L54" s="1042"/>
      <c r="M54" s="1041"/>
      <c r="N54" s="103">
        <v>1</v>
      </c>
      <c r="O54" s="103">
        <v>1</v>
      </c>
      <c r="P54" s="103">
        <v>1</v>
      </c>
      <c r="Q54" s="103">
        <v>1</v>
      </c>
      <c r="R54" s="103">
        <v>1</v>
      </c>
      <c r="S54" s="869">
        <v>0</v>
      </c>
      <c r="T54" s="869">
        <v>1</v>
      </c>
      <c r="U54" s="103">
        <v>1</v>
      </c>
      <c r="V54" s="103">
        <v>1</v>
      </c>
      <c r="W54" s="103">
        <v>1</v>
      </c>
      <c r="X54" s="103">
        <v>1</v>
      </c>
    </row>
    <row r="55" spans="1:24" ht="114.75" x14ac:dyDescent="0.25">
      <c r="A55" s="1038"/>
      <c r="B55" s="1027"/>
      <c r="C55" s="1027" t="s">
        <v>337</v>
      </c>
      <c r="D55" s="680">
        <v>49</v>
      </c>
      <c r="E55" s="797" t="s">
        <v>338</v>
      </c>
      <c r="F55" s="797" t="s">
        <v>339</v>
      </c>
      <c r="G55" s="797" t="s">
        <v>340</v>
      </c>
      <c r="H55" s="797" t="s">
        <v>341</v>
      </c>
      <c r="I55" s="81" t="s">
        <v>342</v>
      </c>
      <c r="J55" s="1038"/>
      <c r="K55" s="1023"/>
      <c r="L55" s="1042"/>
      <c r="M55" s="1041"/>
      <c r="N55" s="103">
        <v>1</v>
      </c>
      <c r="O55" s="103">
        <v>1</v>
      </c>
      <c r="P55" s="103">
        <v>1</v>
      </c>
      <c r="Q55" s="103">
        <v>1</v>
      </c>
      <c r="R55" s="103">
        <v>1</v>
      </c>
      <c r="S55" s="869">
        <v>0</v>
      </c>
      <c r="T55" s="869">
        <v>6</v>
      </c>
      <c r="U55" s="103">
        <v>1</v>
      </c>
      <c r="V55" s="103">
        <v>1</v>
      </c>
      <c r="W55" s="103">
        <v>1</v>
      </c>
      <c r="X55" s="103">
        <v>1</v>
      </c>
    </row>
    <row r="56" spans="1:24" ht="140.25" x14ac:dyDescent="0.25">
      <c r="A56" s="1038"/>
      <c r="B56" s="1027"/>
      <c r="C56" s="1027"/>
      <c r="D56" s="680">
        <v>50</v>
      </c>
      <c r="E56" s="805" t="s">
        <v>343</v>
      </c>
      <c r="F56" s="805" t="s">
        <v>344</v>
      </c>
      <c r="G56" s="805" t="s">
        <v>345</v>
      </c>
      <c r="H56" s="805" t="s">
        <v>346</v>
      </c>
      <c r="I56" s="32" t="s">
        <v>347</v>
      </c>
      <c r="J56" s="62" t="s">
        <v>389</v>
      </c>
      <c r="K56" s="8" t="s">
        <v>390</v>
      </c>
      <c r="L56" s="10">
        <v>231</v>
      </c>
      <c r="M56" s="418" t="s">
        <v>391</v>
      </c>
      <c r="N56" s="103">
        <v>1</v>
      </c>
      <c r="O56" s="103">
        <v>1</v>
      </c>
      <c r="P56" s="103">
        <v>1</v>
      </c>
      <c r="Q56" s="103">
        <v>1</v>
      </c>
      <c r="R56" s="103">
        <v>1</v>
      </c>
      <c r="S56" s="869">
        <v>70</v>
      </c>
      <c r="T56" s="869">
        <v>4</v>
      </c>
      <c r="U56" s="103">
        <v>1</v>
      </c>
      <c r="V56" s="103">
        <v>1</v>
      </c>
      <c r="W56" s="103">
        <v>1</v>
      </c>
      <c r="X56" s="103">
        <v>1</v>
      </c>
    </row>
    <row r="57" spans="1:24" ht="102" customHeight="1" x14ac:dyDescent="0.25">
      <c r="A57" s="1038"/>
      <c r="B57" s="1027" t="s">
        <v>381</v>
      </c>
      <c r="C57" s="1043" t="s">
        <v>348</v>
      </c>
      <c r="D57" s="680">
        <v>51</v>
      </c>
      <c r="E57" s="804" t="s">
        <v>349</v>
      </c>
      <c r="F57" s="805" t="s">
        <v>350</v>
      </c>
      <c r="G57" s="805" t="s">
        <v>351</v>
      </c>
      <c r="H57" s="805" t="s">
        <v>352</v>
      </c>
      <c r="I57" s="32" t="s">
        <v>353</v>
      </c>
      <c r="J57" s="62" t="s">
        <v>385</v>
      </c>
      <c r="K57" s="8" t="s">
        <v>386</v>
      </c>
      <c r="L57" s="10">
        <v>222</v>
      </c>
      <c r="M57" s="418" t="s">
        <v>392</v>
      </c>
      <c r="N57" s="103">
        <v>1</v>
      </c>
      <c r="O57" s="103">
        <v>1</v>
      </c>
      <c r="P57" s="103">
        <v>1</v>
      </c>
      <c r="Q57" s="103">
        <v>1</v>
      </c>
      <c r="R57" s="103">
        <v>1</v>
      </c>
      <c r="S57" s="869">
        <v>1</v>
      </c>
      <c r="T57" s="869">
        <v>2</v>
      </c>
      <c r="U57" s="103">
        <v>1</v>
      </c>
      <c r="V57" s="103">
        <v>1</v>
      </c>
      <c r="W57" s="103">
        <v>1</v>
      </c>
      <c r="X57" s="103">
        <v>1</v>
      </c>
    </row>
    <row r="58" spans="1:24" ht="89.25" x14ac:dyDescent="0.25">
      <c r="A58" s="1038"/>
      <c r="B58" s="1027"/>
      <c r="C58" s="1043"/>
      <c r="D58" s="680">
        <v>52</v>
      </c>
      <c r="E58" s="804" t="s">
        <v>354</v>
      </c>
      <c r="F58" s="805" t="s">
        <v>355</v>
      </c>
      <c r="G58" s="805" t="s">
        <v>356</v>
      </c>
      <c r="H58" s="805" t="s">
        <v>357</v>
      </c>
      <c r="I58" s="32" t="s">
        <v>353</v>
      </c>
      <c r="J58" s="1038" t="s">
        <v>215</v>
      </c>
      <c r="K58" s="1023" t="s">
        <v>216</v>
      </c>
      <c r="L58" s="1042">
        <v>197</v>
      </c>
      <c r="M58" s="1041" t="s">
        <v>217</v>
      </c>
      <c r="N58" s="787">
        <v>1</v>
      </c>
      <c r="O58" s="787">
        <v>1</v>
      </c>
      <c r="P58" s="787">
        <v>1</v>
      </c>
      <c r="Q58" s="787">
        <v>1</v>
      </c>
      <c r="R58" s="787">
        <v>1</v>
      </c>
      <c r="S58" s="787">
        <v>0</v>
      </c>
      <c r="T58" s="787">
        <v>1</v>
      </c>
      <c r="U58" s="787">
        <v>1</v>
      </c>
      <c r="V58" s="787">
        <v>1</v>
      </c>
      <c r="W58" s="787">
        <v>1</v>
      </c>
      <c r="X58" s="787">
        <v>1</v>
      </c>
    </row>
    <row r="59" spans="1:24" ht="204" x14ac:dyDescent="0.25">
      <c r="A59" s="1038"/>
      <c r="B59" s="1027"/>
      <c r="C59" s="1043"/>
      <c r="D59" s="680">
        <v>53</v>
      </c>
      <c r="E59" s="801" t="s">
        <v>358</v>
      </c>
      <c r="F59" s="805" t="s">
        <v>359</v>
      </c>
      <c r="G59" s="805" t="s">
        <v>360</v>
      </c>
      <c r="H59" s="805" t="s">
        <v>361</v>
      </c>
      <c r="I59" s="32" t="s">
        <v>362</v>
      </c>
      <c r="J59" s="1038"/>
      <c r="K59" s="1023"/>
      <c r="L59" s="1042"/>
      <c r="M59" s="1041"/>
      <c r="N59" s="787">
        <v>1</v>
      </c>
      <c r="O59" s="832">
        <v>1</v>
      </c>
      <c r="P59" s="832">
        <v>1</v>
      </c>
      <c r="Q59" s="832">
        <v>1</v>
      </c>
      <c r="R59" s="832">
        <v>1</v>
      </c>
      <c r="S59" s="832">
        <v>0</v>
      </c>
      <c r="T59" s="832">
        <v>1</v>
      </c>
      <c r="U59" s="832">
        <v>1</v>
      </c>
      <c r="V59" s="832">
        <v>1</v>
      </c>
      <c r="W59" s="832">
        <v>1</v>
      </c>
      <c r="X59" s="832">
        <v>1</v>
      </c>
    </row>
    <row r="60" spans="1:24" ht="140.25" x14ac:dyDescent="0.25">
      <c r="A60" s="1038"/>
      <c r="B60" s="1027"/>
      <c r="C60" s="1043"/>
      <c r="D60" s="680">
        <v>54</v>
      </c>
      <c r="E60" s="804" t="s">
        <v>363</v>
      </c>
      <c r="F60" s="805" t="s">
        <v>364</v>
      </c>
      <c r="G60" s="805" t="s">
        <v>365</v>
      </c>
      <c r="H60" s="805" t="s">
        <v>366</v>
      </c>
      <c r="I60" s="82" t="s">
        <v>367</v>
      </c>
      <c r="J60" s="1038"/>
      <c r="K60" s="1023"/>
      <c r="L60" s="1042"/>
      <c r="M60" s="1041"/>
      <c r="N60" s="103">
        <v>1</v>
      </c>
      <c r="O60" s="103">
        <v>1</v>
      </c>
      <c r="P60" s="103">
        <v>1</v>
      </c>
      <c r="Q60" s="103">
        <v>1</v>
      </c>
      <c r="R60" s="103">
        <v>1</v>
      </c>
      <c r="S60" s="869">
        <v>0</v>
      </c>
      <c r="T60" s="869">
        <v>0</v>
      </c>
      <c r="U60" s="103">
        <v>1</v>
      </c>
      <c r="V60" s="103">
        <v>1</v>
      </c>
      <c r="W60" s="103">
        <v>1</v>
      </c>
      <c r="X60" s="103">
        <v>1</v>
      </c>
    </row>
    <row r="61" spans="1:24" ht="102" x14ac:dyDescent="0.25">
      <c r="A61" s="1038"/>
      <c r="B61" s="1027" t="s">
        <v>368</v>
      </c>
      <c r="C61" s="1027" t="s">
        <v>369</v>
      </c>
      <c r="D61" s="680">
        <v>55</v>
      </c>
      <c r="E61" s="805" t="s">
        <v>370</v>
      </c>
      <c r="F61" s="805" t="s">
        <v>371</v>
      </c>
      <c r="G61" s="805" t="s">
        <v>372</v>
      </c>
      <c r="H61" s="805" t="s">
        <v>373</v>
      </c>
      <c r="I61" s="32" t="s">
        <v>374</v>
      </c>
      <c r="J61" s="1038"/>
      <c r="K61" s="1023"/>
      <c r="L61" s="1042"/>
      <c r="M61" s="1041"/>
      <c r="N61" s="103">
        <v>1</v>
      </c>
      <c r="O61" s="103">
        <v>1</v>
      </c>
      <c r="P61" s="103">
        <v>1</v>
      </c>
      <c r="Q61" s="103">
        <v>1</v>
      </c>
      <c r="R61" s="103">
        <v>1</v>
      </c>
      <c r="S61" s="869">
        <v>0</v>
      </c>
      <c r="T61" s="869">
        <v>1</v>
      </c>
      <c r="U61" s="103">
        <v>1</v>
      </c>
      <c r="V61" s="103">
        <v>1</v>
      </c>
      <c r="W61" s="103">
        <v>1</v>
      </c>
      <c r="X61" s="103">
        <v>1</v>
      </c>
    </row>
    <row r="62" spans="1:24" ht="89.25" x14ac:dyDescent="0.25">
      <c r="A62" s="1038"/>
      <c r="B62" s="1027"/>
      <c r="C62" s="1027"/>
      <c r="D62" s="680">
        <v>56</v>
      </c>
      <c r="E62" s="805" t="s">
        <v>375</v>
      </c>
      <c r="F62" s="805" t="s">
        <v>376</v>
      </c>
      <c r="G62" s="805" t="s">
        <v>377</v>
      </c>
      <c r="H62" s="805" t="s">
        <v>378</v>
      </c>
      <c r="I62" s="32" t="s">
        <v>379</v>
      </c>
      <c r="J62" s="1038"/>
      <c r="K62" s="1023"/>
      <c r="L62" s="1042"/>
      <c r="M62" s="1041"/>
      <c r="N62" s="787">
        <v>12</v>
      </c>
      <c r="O62" s="787">
        <v>12</v>
      </c>
      <c r="P62" s="787">
        <v>12</v>
      </c>
      <c r="Q62" s="787">
        <v>12</v>
      </c>
      <c r="R62" s="787">
        <v>12</v>
      </c>
      <c r="S62" s="787">
        <v>0</v>
      </c>
      <c r="T62" s="787">
        <v>12</v>
      </c>
      <c r="U62" s="787">
        <v>12</v>
      </c>
      <c r="V62" s="787">
        <v>12</v>
      </c>
      <c r="W62" s="787">
        <v>12</v>
      </c>
      <c r="X62" s="787">
        <v>12</v>
      </c>
    </row>
    <row r="63" spans="1:24" ht="229.5" x14ac:dyDescent="0.25">
      <c r="A63" s="1047" t="s">
        <v>393</v>
      </c>
      <c r="B63" s="1023" t="s">
        <v>394</v>
      </c>
      <c r="C63" s="1023" t="s">
        <v>395</v>
      </c>
      <c r="D63" s="681">
        <v>57</v>
      </c>
      <c r="E63" s="805" t="s">
        <v>396</v>
      </c>
      <c r="F63" s="805" t="s">
        <v>397</v>
      </c>
      <c r="G63" s="805" t="s">
        <v>398</v>
      </c>
      <c r="H63" s="805" t="s">
        <v>399</v>
      </c>
      <c r="I63" s="32" t="s">
        <v>400</v>
      </c>
      <c r="J63" s="794" t="s">
        <v>233</v>
      </c>
      <c r="K63" s="787" t="s">
        <v>234</v>
      </c>
      <c r="L63" s="799">
        <v>197</v>
      </c>
      <c r="M63" s="795" t="s">
        <v>217</v>
      </c>
      <c r="N63" s="824">
        <v>1</v>
      </c>
      <c r="O63" s="824">
        <v>1</v>
      </c>
      <c r="P63" s="824">
        <v>1</v>
      </c>
      <c r="Q63" s="824">
        <v>1</v>
      </c>
      <c r="R63" s="824">
        <v>1</v>
      </c>
      <c r="S63" s="870">
        <v>10</v>
      </c>
      <c r="T63" s="870">
        <v>1</v>
      </c>
      <c r="U63" s="870">
        <v>1</v>
      </c>
      <c r="V63" s="824">
        <v>1</v>
      </c>
      <c r="W63" s="824">
        <v>1</v>
      </c>
      <c r="X63" s="824">
        <v>1</v>
      </c>
    </row>
    <row r="64" spans="1:24" ht="102" x14ac:dyDescent="0.25">
      <c r="A64" s="1047"/>
      <c r="B64" s="1023"/>
      <c r="C64" s="1023"/>
      <c r="D64" s="681">
        <v>58</v>
      </c>
      <c r="E64" s="805" t="s">
        <v>401</v>
      </c>
      <c r="F64" s="805" t="s">
        <v>402</v>
      </c>
      <c r="G64" s="805" t="s">
        <v>403</v>
      </c>
      <c r="H64" s="805" t="s">
        <v>404</v>
      </c>
      <c r="I64" s="32" t="s">
        <v>405</v>
      </c>
      <c r="J64" s="803" t="s">
        <v>406</v>
      </c>
      <c r="K64" s="799" t="s">
        <v>407</v>
      </c>
      <c r="L64" s="798">
        <v>207</v>
      </c>
      <c r="M64" s="421" t="s">
        <v>408</v>
      </c>
      <c r="N64" s="825">
        <v>1</v>
      </c>
      <c r="O64" s="825">
        <v>1</v>
      </c>
      <c r="P64" s="825">
        <v>1</v>
      </c>
      <c r="Q64" s="825">
        <v>1</v>
      </c>
      <c r="R64" s="825">
        <v>1</v>
      </c>
      <c r="S64" s="871">
        <v>1</v>
      </c>
      <c r="T64" s="871">
        <v>2</v>
      </c>
      <c r="U64" s="825">
        <v>1</v>
      </c>
      <c r="V64" s="825">
        <v>1</v>
      </c>
      <c r="W64" s="825">
        <v>1</v>
      </c>
      <c r="X64" s="825">
        <v>1</v>
      </c>
    </row>
    <row r="65" spans="1:24" ht="229.5" x14ac:dyDescent="0.25">
      <c r="A65" s="1047"/>
      <c r="B65" s="1023"/>
      <c r="C65" s="1023"/>
      <c r="D65" s="681">
        <v>59</v>
      </c>
      <c r="E65" s="787" t="s">
        <v>409</v>
      </c>
      <c r="F65" s="787" t="s">
        <v>410</v>
      </c>
      <c r="G65" s="787" t="s">
        <v>411</v>
      </c>
      <c r="H65" s="787" t="s">
        <v>412</v>
      </c>
      <c r="I65" s="788" t="s">
        <v>413</v>
      </c>
      <c r="J65" s="1038" t="s">
        <v>233</v>
      </c>
      <c r="K65" s="1023" t="s">
        <v>234</v>
      </c>
      <c r="L65" s="1039">
        <v>197</v>
      </c>
      <c r="M65" s="795" t="s">
        <v>217</v>
      </c>
      <c r="N65" s="824">
        <v>0.9</v>
      </c>
      <c r="O65" s="824">
        <v>0.9</v>
      </c>
      <c r="P65" s="824">
        <v>0.9</v>
      </c>
      <c r="Q65" s="824">
        <v>0.9</v>
      </c>
      <c r="R65" s="824">
        <v>0.9</v>
      </c>
      <c r="S65" s="870">
        <v>2</v>
      </c>
      <c r="T65" s="870">
        <v>12</v>
      </c>
      <c r="U65" s="824">
        <v>0.9</v>
      </c>
      <c r="V65" s="824">
        <v>0.9</v>
      </c>
      <c r="W65" s="824">
        <v>0.9</v>
      </c>
      <c r="X65" s="824">
        <v>0.9</v>
      </c>
    </row>
    <row r="66" spans="1:24" ht="127.5" x14ac:dyDescent="0.25">
      <c r="A66" s="1047"/>
      <c r="B66" s="1023"/>
      <c r="C66" s="1023"/>
      <c r="D66" s="681">
        <v>60</v>
      </c>
      <c r="E66" s="14" t="s">
        <v>414</v>
      </c>
      <c r="F66" s="14" t="s">
        <v>415</v>
      </c>
      <c r="G66" s="14" t="s">
        <v>416</v>
      </c>
      <c r="H66" s="14" t="s">
        <v>417</v>
      </c>
      <c r="I66" s="84" t="s">
        <v>413</v>
      </c>
      <c r="J66" s="1038"/>
      <c r="K66" s="1023"/>
      <c r="L66" s="1039"/>
      <c r="M66" s="422" t="s">
        <v>217</v>
      </c>
      <c r="N66" s="799">
        <v>1</v>
      </c>
      <c r="O66" s="799">
        <v>1</v>
      </c>
      <c r="P66" s="799">
        <v>1</v>
      </c>
      <c r="Q66" s="799">
        <v>1</v>
      </c>
      <c r="R66" s="799">
        <v>1</v>
      </c>
      <c r="S66" s="799">
        <v>10</v>
      </c>
      <c r="T66" s="799">
        <v>1</v>
      </c>
      <c r="U66" s="799">
        <v>1</v>
      </c>
      <c r="V66" s="799">
        <v>1</v>
      </c>
      <c r="W66" s="799">
        <v>1</v>
      </c>
      <c r="X66" s="799">
        <v>1</v>
      </c>
    </row>
    <row r="67" spans="1:24" ht="114.75" x14ac:dyDescent="0.25">
      <c r="A67" s="1047"/>
      <c r="B67" s="1023"/>
      <c r="C67" s="1023" t="s">
        <v>418</v>
      </c>
      <c r="D67" s="681">
        <v>61</v>
      </c>
      <c r="E67" s="805" t="s">
        <v>419</v>
      </c>
      <c r="F67" s="805" t="s">
        <v>420</v>
      </c>
      <c r="G67" s="805" t="s">
        <v>421</v>
      </c>
      <c r="H67" s="805" t="s">
        <v>422</v>
      </c>
      <c r="I67" s="32" t="s">
        <v>423</v>
      </c>
      <c r="J67" s="794" t="s">
        <v>389</v>
      </c>
      <c r="K67" s="787" t="s">
        <v>424</v>
      </c>
      <c r="L67" s="799">
        <v>234</v>
      </c>
      <c r="M67" s="420" t="s">
        <v>425</v>
      </c>
      <c r="N67" s="799">
        <v>1</v>
      </c>
      <c r="O67" s="799">
        <v>1</v>
      </c>
      <c r="P67" s="799">
        <v>1</v>
      </c>
      <c r="Q67" s="799">
        <v>1</v>
      </c>
      <c r="R67" s="799">
        <v>1</v>
      </c>
      <c r="S67" s="799">
        <v>8</v>
      </c>
      <c r="T67" s="799">
        <v>3</v>
      </c>
      <c r="U67" s="799">
        <v>3</v>
      </c>
      <c r="V67" s="799">
        <v>1</v>
      </c>
      <c r="W67" s="799">
        <v>1</v>
      </c>
      <c r="X67" s="799">
        <v>1</v>
      </c>
    </row>
    <row r="68" spans="1:24" ht="127.5" x14ac:dyDescent="0.25">
      <c r="A68" s="1047"/>
      <c r="B68" s="1023"/>
      <c r="C68" s="1023"/>
      <c r="D68" s="681">
        <v>62</v>
      </c>
      <c r="E68" s="805" t="s">
        <v>426</v>
      </c>
      <c r="F68" s="805" t="s">
        <v>427</v>
      </c>
      <c r="G68" s="805" t="s">
        <v>428</v>
      </c>
      <c r="H68" s="805" t="s">
        <v>429</v>
      </c>
      <c r="I68" s="32" t="s">
        <v>430</v>
      </c>
      <c r="J68" s="794" t="s">
        <v>233</v>
      </c>
      <c r="K68" s="787" t="s">
        <v>234</v>
      </c>
      <c r="L68" s="799">
        <v>197</v>
      </c>
      <c r="M68" s="795" t="s">
        <v>217</v>
      </c>
      <c r="N68" s="824">
        <v>0.9</v>
      </c>
      <c r="O68" s="824">
        <v>0.9</v>
      </c>
      <c r="P68" s="824">
        <v>0.9</v>
      </c>
      <c r="Q68" s="824">
        <v>0.9</v>
      </c>
      <c r="R68" s="824">
        <v>0.9</v>
      </c>
      <c r="S68" s="870">
        <v>0.9</v>
      </c>
      <c r="T68" s="870">
        <v>0</v>
      </c>
      <c r="U68" s="870">
        <v>0.9</v>
      </c>
      <c r="V68" s="870">
        <v>0.9</v>
      </c>
      <c r="W68" s="870">
        <v>0.9</v>
      </c>
      <c r="X68" s="870">
        <v>0.9</v>
      </c>
    </row>
    <row r="69" spans="1:24" ht="89.25" x14ac:dyDescent="0.25">
      <c r="A69" s="1047"/>
      <c r="B69" s="1023"/>
      <c r="C69" s="1023"/>
      <c r="D69" s="681">
        <v>63</v>
      </c>
      <c r="E69" s="805" t="s">
        <v>431</v>
      </c>
      <c r="F69" s="805" t="s">
        <v>432</v>
      </c>
      <c r="G69" s="805" t="s">
        <v>433</v>
      </c>
      <c r="H69" s="805" t="s">
        <v>434</v>
      </c>
      <c r="I69" s="32" t="s">
        <v>435</v>
      </c>
      <c r="J69" s="65" t="s">
        <v>96</v>
      </c>
      <c r="K69" s="39" t="s">
        <v>96</v>
      </c>
      <c r="L69" s="39" t="s">
        <v>96</v>
      </c>
      <c r="M69" s="419" t="s">
        <v>96</v>
      </c>
      <c r="N69" s="787">
        <v>0</v>
      </c>
      <c r="O69" s="787">
        <v>0</v>
      </c>
      <c r="P69" s="787">
        <v>0</v>
      </c>
      <c r="Q69" s="787">
        <v>1</v>
      </c>
      <c r="R69" s="787">
        <v>0</v>
      </c>
      <c r="S69" s="787">
        <v>0</v>
      </c>
      <c r="T69" s="787">
        <v>1</v>
      </c>
      <c r="U69" s="787">
        <v>0</v>
      </c>
      <c r="V69" s="787">
        <v>0</v>
      </c>
      <c r="W69" s="787">
        <v>0</v>
      </c>
      <c r="X69" s="787">
        <v>1</v>
      </c>
    </row>
    <row r="70" spans="1:24" ht="178.5" x14ac:dyDescent="0.25">
      <c r="A70" s="1047"/>
      <c r="B70" s="1023"/>
      <c r="C70" s="1023"/>
      <c r="D70" s="681">
        <v>64</v>
      </c>
      <c r="E70" s="14" t="s">
        <v>436</v>
      </c>
      <c r="F70" s="14" t="s">
        <v>437</v>
      </c>
      <c r="G70" s="14" t="s">
        <v>438</v>
      </c>
      <c r="H70" s="14" t="s">
        <v>439</v>
      </c>
      <c r="I70" s="84" t="s">
        <v>440</v>
      </c>
      <c r="J70" s="802" t="s">
        <v>389</v>
      </c>
      <c r="K70" s="16" t="s">
        <v>390</v>
      </c>
      <c r="L70" s="39" t="s">
        <v>441</v>
      </c>
      <c r="M70" s="423" t="s">
        <v>442</v>
      </c>
      <c r="N70" s="827">
        <v>0.5</v>
      </c>
      <c r="O70" s="827">
        <v>0.5</v>
      </c>
      <c r="P70" s="827">
        <v>0.5</v>
      </c>
      <c r="Q70" s="827">
        <v>0.5</v>
      </c>
      <c r="R70" s="827">
        <v>0.5</v>
      </c>
      <c r="S70" s="872">
        <v>12</v>
      </c>
      <c r="T70" s="827">
        <v>0.6</v>
      </c>
      <c r="U70" s="827">
        <v>0.5</v>
      </c>
      <c r="V70" s="827">
        <v>0.5</v>
      </c>
      <c r="W70" s="827">
        <v>0.5</v>
      </c>
      <c r="X70" s="827">
        <v>0.5</v>
      </c>
    </row>
    <row r="71" spans="1:24" ht="140.25" x14ac:dyDescent="0.25">
      <c r="A71" s="1047"/>
      <c r="B71" s="1023"/>
      <c r="C71" s="1023"/>
      <c r="D71" s="681">
        <v>65</v>
      </c>
      <c r="E71" s="805" t="s">
        <v>443</v>
      </c>
      <c r="F71" s="805" t="s">
        <v>444</v>
      </c>
      <c r="G71" s="805" t="s">
        <v>445</v>
      </c>
      <c r="H71" s="805" t="s">
        <v>446</v>
      </c>
      <c r="I71" s="32" t="s">
        <v>447</v>
      </c>
      <c r="J71" s="807" t="s">
        <v>233</v>
      </c>
      <c r="K71" s="798" t="s">
        <v>234</v>
      </c>
      <c r="L71" s="799">
        <v>197</v>
      </c>
      <c r="M71" s="795" t="s">
        <v>217</v>
      </c>
      <c r="N71" s="824">
        <v>0.9</v>
      </c>
      <c r="O71" s="824">
        <v>0.9</v>
      </c>
      <c r="P71" s="824">
        <v>0.9</v>
      </c>
      <c r="Q71" s="824">
        <v>0.9</v>
      </c>
      <c r="R71" s="824">
        <v>0.9</v>
      </c>
      <c r="S71" s="870">
        <v>0.9</v>
      </c>
      <c r="T71" s="870">
        <v>0</v>
      </c>
      <c r="U71" s="824">
        <v>0.9</v>
      </c>
      <c r="V71" s="824">
        <v>0.9</v>
      </c>
      <c r="W71" s="824">
        <v>0.9</v>
      </c>
      <c r="X71" s="824">
        <v>0.9</v>
      </c>
    </row>
    <row r="72" spans="1:24" ht="127.5" x14ac:dyDescent="0.25">
      <c r="A72" s="1047"/>
      <c r="B72" s="1023" t="s">
        <v>448</v>
      </c>
      <c r="C72" s="1023" t="s">
        <v>449</v>
      </c>
      <c r="D72" s="681">
        <v>66</v>
      </c>
      <c r="E72" s="787" t="s">
        <v>450</v>
      </c>
      <c r="F72" s="787" t="s">
        <v>451</v>
      </c>
      <c r="G72" s="787" t="s">
        <v>452</v>
      </c>
      <c r="H72" s="787" t="s">
        <v>453</v>
      </c>
      <c r="I72" s="788" t="s">
        <v>454</v>
      </c>
      <c r="J72" s="794" t="s">
        <v>254</v>
      </c>
      <c r="K72" s="787" t="s">
        <v>262</v>
      </c>
      <c r="L72" s="41">
        <v>136</v>
      </c>
      <c r="M72" s="795" t="s">
        <v>455</v>
      </c>
      <c r="N72" s="824">
        <v>1</v>
      </c>
      <c r="O72" s="824">
        <v>1</v>
      </c>
      <c r="P72" s="824">
        <v>1</v>
      </c>
      <c r="Q72" s="824">
        <v>1</v>
      </c>
      <c r="R72" s="824">
        <v>1</v>
      </c>
      <c r="S72" s="870">
        <v>10</v>
      </c>
      <c r="T72" s="870">
        <v>0</v>
      </c>
      <c r="U72" s="824">
        <v>1</v>
      </c>
      <c r="V72" s="824">
        <v>1</v>
      </c>
      <c r="W72" s="824">
        <v>1</v>
      </c>
      <c r="X72" s="824">
        <v>1</v>
      </c>
    </row>
    <row r="73" spans="1:24" ht="63.75" x14ac:dyDescent="0.25">
      <c r="A73" s="1047"/>
      <c r="B73" s="1023"/>
      <c r="C73" s="1023"/>
      <c r="D73" s="681">
        <v>67</v>
      </c>
      <c r="E73" s="805" t="s">
        <v>456</v>
      </c>
      <c r="F73" s="805" t="s">
        <v>457</v>
      </c>
      <c r="G73" s="805" t="s">
        <v>458</v>
      </c>
      <c r="H73" s="805" t="s">
        <v>459</v>
      </c>
      <c r="I73" s="32" t="s">
        <v>460</v>
      </c>
      <c r="J73" s="1038" t="s">
        <v>233</v>
      </c>
      <c r="K73" s="1023" t="s">
        <v>234</v>
      </c>
      <c r="L73" s="1039">
        <v>197</v>
      </c>
      <c r="M73" s="795" t="s">
        <v>217</v>
      </c>
      <c r="N73" s="799">
        <v>0</v>
      </c>
      <c r="O73" s="799">
        <v>1</v>
      </c>
      <c r="P73" s="799">
        <v>0</v>
      </c>
      <c r="Q73" s="799">
        <v>1</v>
      </c>
      <c r="R73" s="799">
        <v>0</v>
      </c>
      <c r="S73" s="799">
        <v>1</v>
      </c>
      <c r="T73" s="799">
        <v>0</v>
      </c>
      <c r="U73" s="799">
        <v>0</v>
      </c>
      <c r="V73" s="799">
        <v>0</v>
      </c>
      <c r="W73" s="799">
        <v>1</v>
      </c>
      <c r="X73" s="799">
        <v>1</v>
      </c>
    </row>
    <row r="74" spans="1:24" ht="114.75" x14ac:dyDescent="0.25">
      <c r="A74" s="1047"/>
      <c r="B74" s="1023"/>
      <c r="C74" s="1023"/>
      <c r="D74" s="681">
        <v>68</v>
      </c>
      <c r="E74" s="805" t="s">
        <v>461</v>
      </c>
      <c r="F74" s="805" t="s">
        <v>462</v>
      </c>
      <c r="G74" s="805" t="s">
        <v>463</v>
      </c>
      <c r="H74" s="805" t="s">
        <v>464</v>
      </c>
      <c r="I74" s="32" t="s">
        <v>465</v>
      </c>
      <c r="J74" s="1038"/>
      <c r="K74" s="1023"/>
      <c r="L74" s="1039"/>
      <c r="M74" s="795" t="s">
        <v>217</v>
      </c>
      <c r="N74" s="824">
        <v>1</v>
      </c>
      <c r="O74" s="824">
        <v>1</v>
      </c>
      <c r="P74" s="824">
        <v>1</v>
      </c>
      <c r="Q74" s="824">
        <v>1</v>
      </c>
      <c r="R74" s="824">
        <v>1</v>
      </c>
      <c r="S74" s="870">
        <v>0</v>
      </c>
      <c r="T74" s="870">
        <v>1</v>
      </c>
      <c r="U74" s="870">
        <v>1</v>
      </c>
      <c r="V74" s="870">
        <v>1</v>
      </c>
      <c r="W74" s="870">
        <v>1</v>
      </c>
      <c r="X74" s="870">
        <v>1</v>
      </c>
    </row>
    <row r="75" spans="1:24" ht="114.75" x14ac:dyDescent="0.25">
      <c r="A75" s="1047"/>
      <c r="B75" s="1023"/>
      <c r="C75" s="1023" t="s">
        <v>466</v>
      </c>
      <c r="D75" s="681">
        <v>69</v>
      </c>
      <c r="E75" s="805" t="s">
        <v>467</v>
      </c>
      <c r="F75" s="805" t="s">
        <v>468</v>
      </c>
      <c r="G75" s="805" t="s">
        <v>469</v>
      </c>
      <c r="H75" s="805" t="s">
        <v>470</v>
      </c>
      <c r="I75" s="32" t="s">
        <v>471</v>
      </c>
      <c r="J75" s="1038"/>
      <c r="K75" s="1023"/>
      <c r="L75" s="1039"/>
      <c r="M75" s="795" t="s">
        <v>217</v>
      </c>
      <c r="N75" s="824">
        <v>0.5</v>
      </c>
      <c r="O75" s="824">
        <v>0.5</v>
      </c>
      <c r="P75" s="824">
        <v>0.5</v>
      </c>
      <c r="Q75" s="824">
        <v>0.5</v>
      </c>
      <c r="R75" s="824">
        <v>0.5</v>
      </c>
      <c r="S75" s="870">
        <v>0</v>
      </c>
      <c r="T75" s="870">
        <v>12</v>
      </c>
      <c r="U75" s="870">
        <v>12</v>
      </c>
      <c r="V75" s="870">
        <v>12</v>
      </c>
      <c r="W75" s="870">
        <v>12</v>
      </c>
      <c r="X75" s="870">
        <v>12</v>
      </c>
    </row>
    <row r="76" spans="1:24" ht="102" x14ac:dyDescent="0.25">
      <c r="A76" s="1047"/>
      <c r="B76" s="1023"/>
      <c r="C76" s="1023"/>
      <c r="D76" s="681">
        <v>70</v>
      </c>
      <c r="E76" s="787" t="s">
        <v>472</v>
      </c>
      <c r="F76" s="787" t="s">
        <v>473</v>
      </c>
      <c r="G76" s="787" t="s">
        <v>474</v>
      </c>
      <c r="H76" s="787" t="s">
        <v>475</v>
      </c>
      <c r="I76" s="788" t="s">
        <v>476</v>
      </c>
      <c r="J76" s="1038"/>
      <c r="K76" s="1023"/>
      <c r="L76" s="1039"/>
      <c r="M76" s="795" t="s">
        <v>217</v>
      </c>
      <c r="N76" s="824">
        <v>0.8</v>
      </c>
      <c r="O76" s="824">
        <v>0.8</v>
      </c>
      <c r="P76" s="824">
        <v>0.8</v>
      </c>
      <c r="Q76" s="824">
        <v>0.8</v>
      </c>
      <c r="R76" s="824">
        <v>0.8</v>
      </c>
      <c r="S76" s="870">
        <v>0</v>
      </c>
      <c r="T76" s="870">
        <v>2</v>
      </c>
      <c r="U76" s="870">
        <v>0.8</v>
      </c>
      <c r="V76" s="870">
        <v>0.8</v>
      </c>
      <c r="W76" s="870">
        <v>0.8</v>
      </c>
      <c r="X76" s="870">
        <v>0.8</v>
      </c>
    </row>
    <row r="77" spans="1:24" ht="114.75" x14ac:dyDescent="0.25">
      <c r="A77" s="1047"/>
      <c r="B77" s="1023"/>
      <c r="C77" s="1023"/>
      <c r="D77" s="681">
        <v>71</v>
      </c>
      <c r="E77" s="787" t="s">
        <v>477</v>
      </c>
      <c r="F77" s="787" t="s">
        <v>478</v>
      </c>
      <c r="G77" s="787" t="s">
        <v>479</v>
      </c>
      <c r="H77" s="787" t="s">
        <v>480</v>
      </c>
      <c r="I77" s="788" t="s">
        <v>481</v>
      </c>
      <c r="J77" s="794" t="s">
        <v>385</v>
      </c>
      <c r="K77" s="787" t="s">
        <v>386</v>
      </c>
      <c r="L77" s="798">
        <v>219</v>
      </c>
      <c r="M77" s="795" t="s">
        <v>482</v>
      </c>
      <c r="N77" s="824">
        <v>0.8</v>
      </c>
      <c r="O77" s="824">
        <v>0.8</v>
      </c>
      <c r="P77" s="824">
        <v>0.8</v>
      </c>
      <c r="Q77" s="824">
        <v>0.8</v>
      </c>
      <c r="R77" s="824">
        <v>0.8</v>
      </c>
      <c r="S77" s="870">
        <v>12</v>
      </c>
      <c r="T77" s="870">
        <v>0</v>
      </c>
      <c r="U77" s="870">
        <v>0</v>
      </c>
      <c r="V77" s="824">
        <v>0.8</v>
      </c>
      <c r="W77" s="824">
        <v>0.8</v>
      </c>
      <c r="X77" s="824">
        <v>0.8</v>
      </c>
    </row>
    <row r="78" spans="1:24" ht="140.25" x14ac:dyDescent="0.25">
      <c r="A78" s="1047"/>
      <c r="B78" s="1023"/>
      <c r="C78" s="1023"/>
      <c r="D78" s="681">
        <v>72</v>
      </c>
      <c r="E78" s="787" t="s">
        <v>483</v>
      </c>
      <c r="F78" s="787" t="s">
        <v>484</v>
      </c>
      <c r="G78" s="787" t="s">
        <v>485</v>
      </c>
      <c r="H78" s="787" t="s">
        <v>486</v>
      </c>
      <c r="I78" s="788" t="s">
        <v>487</v>
      </c>
      <c r="J78" s="794" t="s">
        <v>233</v>
      </c>
      <c r="K78" s="787" t="s">
        <v>234</v>
      </c>
      <c r="L78" s="799">
        <v>197</v>
      </c>
      <c r="M78" s="795" t="s">
        <v>217</v>
      </c>
      <c r="N78" s="824">
        <v>0.95</v>
      </c>
      <c r="O78" s="824">
        <v>0.95</v>
      </c>
      <c r="P78" s="824">
        <v>0.95</v>
      </c>
      <c r="Q78" s="824">
        <v>0.95</v>
      </c>
      <c r="R78" s="824">
        <v>0.95</v>
      </c>
      <c r="S78" s="870">
        <v>0.95</v>
      </c>
      <c r="T78" s="870">
        <v>0.95</v>
      </c>
      <c r="U78" s="870">
        <v>0.95</v>
      </c>
      <c r="V78" s="870">
        <v>0.95</v>
      </c>
      <c r="W78" s="870">
        <v>0.95</v>
      </c>
      <c r="X78" s="870">
        <v>0.95</v>
      </c>
    </row>
    <row r="79" spans="1:24" ht="102" x14ac:dyDescent="0.25">
      <c r="A79" s="1047"/>
      <c r="B79" s="1023"/>
      <c r="C79" s="1023"/>
      <c r="D79" s="681">
        <v>73</v>
      </c>
      <c r="E79" s="805" t="s">
        <v>488</v>
      </c>
      <c r="F79" s="805" t="s">
        <v>489</v>
      </c>
      <c r="G79" s="805" t="s">
        <v>490</v>
      </c>
      <c r="H79" s="805" t="s">
        <v>491</v>
      </c>
      <c r="I79" s="32" t="s">
        <v>492</v>
      </c>
      <c r="J79" s="65" t="s">
        <v>236</v>
      </c>
      <c r="K79" s="39" t="s">
        <v>493</v>
      </c>
      <c r="L79" s="798">
        <v>86</v>
      </c>
      <c r="M79" s="359" t="s">
        <v>494</v>
      </c>
      <c r="N79" s="103">
        <v>0.9</v>
      </c>
      <c r="O79" s="103">
        <v>0.9</v>
      </c>
      <c r="P79" s="103">
        <v>0.9</v>
      </c>
      <c r="Q79" s="103">
        <v>0.9</v>
      </c>
      <c r="R79" s="103">
        <v>0.9</v>
      </c>
      <c r="S79" s="869">
        <v>26</v>
      </c>
      <c r="T79" s="103">
        <v>0.09</v>
      </c>
      <c r="U79" s="103">
        <v>0.9</v>
      </c>
      <c r="V79" s="103">
        <v>0.9</v>
      </c>
      <c r="W79" s="103">
        <v>0.9</v>
      </c>
      <c r="X79" s="103">
        <v>0.9</v>
      </c>
    </row>
    <row r="80" spans="1:24" ht="127.5" x14ac:dyDescent="0.25">
      <c r="A80" s="1047" t="s">
        <v>495</v>
      </c>
      <c r="B80" s="1039" t="s">
        <v>496</v>
      </c>
      <c r="C80" s="1023" t="s">
        <v>497</v>
      </c>
      <c r="D80" s="682">
        <v>74</v>
      </c>
      <c r="E80" s="787" t="s">
        <v>498</v>
      </c>
      <c r="F80" s="787" t="s">
        <v>499</v>
      </c>
      <c r="G80" s="787" t="s">
        <v>500</v>
      </c>
      <c r="H80" s="787" t="s">
        <v>501</v>
      </c>
      <c r="I80" s="788" t="s">
        <v>502</v>
      </c>
      <c r="J80" s="794" t="s">
        <v>382</v>
      </c>
      <c r="K80" s="787" t="s">
        <v>383</v>
      </c>
      <c r="L80" s="798">
        <v>250</v>
      </c>
      <c r="M80" s="793" t="s">
        <v>384</v>
      </c>
      <c r="N80" s="103">
        <v>0.9</v>
      </c>
      <c r="O80" s="103">
        <v>0.9</v>
      </c>
      <c r="P80" s="103">
        <v>0.9</v>
      </c>
      <c r="Q80" s="103">
        <v>0.9</v>
      </c>
      <c r="R80" s="103">
        <v>0.9</v>
      </c>
      <c r="S80" s="869">
        <v>3</v>
      </c>
      <c r="T80" s="869">
        <v>0.9</v>
      </c>
      <c r="U80" s="869">
        <v>0.9</v>
      </c>
      <c r="V80" s="869">
        <v>0.9</v>
      </c>
      <c r="W80" s="869">
        <v>0.9</v>
      </c>
      <c r="X80" s="869">
        <v>0.9</v>
      </c>
    </row>
    <row r="81" spans="1:24" ht="102" x14ac:dyDescent="0.25">
      <c r="A81" s="1047"/>
      <c r="B81" s="1039"/>
      <c r="C81" s="1023"/>
      <c r="D81" s="682">
        <v>75</v>
      </c>
      <c r="E81" s="787" t="s">
        <v>503</v>
      </c>
      <c r="F81" s="787" t="s">
        <v>504</v>
      </c>
      <c r="G81" s="787" t="s">
        <v>505</v>
      </c>
      <c r="H81" s="787" t="s">
        <v>506</v>
      </c>
      <c r="I81" s="788" t="s">
        <v>507</v>
      </c>
      <c r="J81" s="794" t="s">
        <v>406</v>
      </c>
      <c r="K81" s="787" t="s">
        <v>407</v>
      </c>
      <c r="L81" s="798">
        <v>231</v>
      </c>
      <c r="M81" s="793" t="s">
        <v>391</v>
      </c>
      <c r="N81" s="787">
        <v>1</v>
      </c>
      <c r="O81" s="832">
        <v>1</v>
      </c>
      <c r="P81" s="832">
        <v>1</v>
      </c>
      <c r="Q81" s="832">
        <v>1</v>
      </c>
      <c r="R81" s="832">
        <v>1</v>
      </c>
      <c r="S81" s="832">
        <v>1</v>
      </c>
      <c r="T81" s="832">
        <v>12</v>
      </c>
      <c r="U81" s="832">
        <v>12</v>
      </c>
      <c r="V81" s="832">
        <v>1</v>
      </c>
      <c r="W81" s="832">
        <v>1</v>
      </c>
      <c r="X81" s="832">
        <v>1</v>
      </c>
    </row>
    <row r="82" spans="1:24" ht="89.25" x14ac:dyDescent="0.25">
      <c r="A82" s="1047"/>
      <c r="B82" s="1039"/>
      <c r="C82" s="1023"/>
      <c r="D82" s="682">
        <v>76</v>
      </c>
      <c r="E82" s="787" t="s">
        <v>508</v>
      </c>
      <c r="F82" s="787" t="s">
        <v>509</v>
      </c>
      <c r="G82" s="787" t="s">
        <v>510</v>
      </c>
      <c r="H82" s="787" t="s">
        <v>511</v>
      </c>
      <c r="I82" s="85" t="s">
        <v>512</v>
      </c>
      <c r="J82" s="794" t="s">
        <v>389</v>
      </c>
      <c r="K82" s="787" t="s">
        <v>390</v>
      </c>
      <c r="L82" s="798">
        <v>232</v>
      </c>
      <c r="M82" s="793" t="s">
        <v>391</v>
      </c>
      <c r="N82" s="787">
        <v>0</v>
      </c>
      <c r="O82" s="787">
        <v>0</v>
      </c>
      <c r="P82" s="787">
        <v>0</v>
      </c>
      <c r="Q82" s="787">
        <v>0</v>
      </c>
      <c r="R82" s="787">
        <v>1</v>
      </c>
      <c r="S82" s="787">
        <v>12</v>
      </c>
      <c r="T82" s="787">
        <v>0</v>
      </c>
      <c r="U82" s="787">
        <v>0</v>
      </c>
      <c r="V82" s="787">
        <v>0</v>
      </c>
      <c r="W82" s="787">
        <v>0</v>
      </c>
      <c r="X82" s="787">
        <v>1</v>
      </c>
    </row>
    <row r="83" spans="1:24" ht="191.25" x14ac:dyDescent="0.25">
      <c r="A83" s="1047"/>
      <c r="B83" s="1039"/>
      <c r="C83" s="1023"/>
      <c r="D83" s="682">
        <v>77</v>
      </c>
      <c r="E83" s="787" t="s">
        <v>513</v>
      </c>
      <c r="F83" s="787" t="s">
        <v>514</v>
      </c>
      <c r="G83" s="787" t="s">
        <v>515</v>
      </c>
      <c r="H83" s="787" t="s">
        <v>516</v>
      </c>
      <c r="I83" s="788" t="s">
        <v>517</v>
      </c>
      <c r="J83" s="58" t="s">
        <v>215</v>
      </c>
      <c r="K83" s="26" t="s">
        <v>216</v>
      </c>
      <c r="L83" s="27">
        <v>197</v>
      </c>
      <c r="M83" s="416" t="s">
        <v>217</v>
      </c>
      <c r="N83" s="103">
        <v>0.9</v>
      </c>
      <c r="O83" s="103">
        <v>0.9</v>
      </c>
      <c r="P83" s="103">
        <v>0.9</v>
      </c>
      <c r="Q83" s="103">
        <v>0.9</v>
      </c>
      <c r="R83" s="103">
        <v>0.9</v>
      </c>
      <c r="S83" s="869">
        <v>0.9</v>
      </c>
      <c r="T83" s="869">
        <v>3</v>
      </c>
      <c r="U83" s="103">
        <v>0.9</v>
      </c>
      <c r="V83" s="103">
        <v>0.9</v>
      </c>
      <c r="W83" s="103">
        <v>0.9</v>
      </c>
      <c r="X83" s="103">
        <v>0.9</v>
      </c>
    </row>
    <row r="84" spans="1:24" ht="127.5" x14ac:dyDescent="0.25">
      <c r="A84" s="1047"/>
      <c r="B84" s="1039"/>
      <c r="C84" s="1023"/>
      <c r="D84" s="682">
        <v>78</v>
      </c>
      <c r="E84" s="787" t="s">
        <v>518</v>
      </c>
      <c r="F84" s="787" t="s">
        <v>519</v>
      </c>
      <c r="G84" s="787" t="s">
        <v>520</v>
      </c>
      <c r="H84" s="787" t="s">
        <v>516</v>
      </c>
      <c r="I84" s="788" t="s">
        <v>521</v>
      </c>
      <c r="J84" s="58" t="s">
        <v>215</v>
      </c>
      <c r="K84" s="26" t="s">
        <v>216</v>
      </c>
      <c r="L84" s="27">
        <v>197</v>
      </c>
      <c r="M84" s="416" t="s">
        <v>217</v>
      </c>
      <c r="N84" s="103">
        <v>0.9</v>
      </c>
      <c r="O84" s="103">
        <v>0.9</v>
      </c>
      <c r="P84" s="103">
        <v>0.9</v>
      </c>
      <c r="Q84" s="103">
        <v>0.9</v>
      </c>
      <c r="R84" s="103">
        <v>0.9</v>
      </c>
      <c r="S84" s="869">
        <v>0</v>
      </c>
      <c r="T84" s="869">
        <v>0.9</v>
      </c>
      <c r="U84" s="869">
        <v>0.9</v>
      </c>
      <c r="V84" s="869">
        <v>0.9</v>
      </c>
      <c r="W84" s="869">
        <v>0.9</v>
      </c>
      <c r="X84" s="869">
        <v>0.9</v>
      </c>
    </row>
    <row r="85" spans="1:24" ht="114.75" x14ac:dyDescent="0.25">
      <c r="A85" s="1047"/>
      <c r="B85" s="1039"/>
      <c r="C85" s="1027" t="s">
        <v>522</v>
      </c>
      <c r="D85" s="682">
        <v>79</v>
      </c>
      <c r="E85" s="787" t="s">
        <v>523</v>
      </c>
      <c r="F85" s="787" t="s">
        <v>524</v>
      </c>
      <c r="G85" s="787" t="s">
        <v>525</v>
      </c>
      <c r="H85" s="787" t="s">
        <v>59</v>
      </c>
      <c r="I85" s="788" t="s">
        <v>521</v>
      </c>
      <c r="J85" s="802" t="s">
        <v>265</v>
      </c>
      <c r="K85" s="16" t="s">
        <v>266</v>
      </c>
      <c r="L85" s="26">
        <v>186</v>
      </c>
      <c r="M85" s="420" t="s">
        <v>526</v>
      </c>
      <c r="N85" s="824">
        <v>0.9</v>
      </c>
      <c r="O85" s="824">
        <v>0.9</v>
      </c>
      <c r="P85" s="824">
        <v>0.9</v>
      </c>
      <c r="Q85" s="824">
        <v>0.9</v>
      </c>
      <c r="R85" s="824">
        <v>0.9</v>
      </c>
      <c r="S85" s="870">
        <v>0.9</v>
      </c>
      <c r="T85" s="870">
        <v>0</v>
      </c>
      <c r="U85" s="870">
        <v>4</v>
      </c>
      <c r="V85" s="870">
        <v>4</v>
      </c>
      <c r="W85" s="870">
        <v>4</v>
      </c>
      <c r="X85" s="870">
        <v>4</v>
      </c>
    </row>
    <row r="86" spans="1:24" ht="229.5" x14ac:dyDescent="0.25">
      <c r="A86" s="1047"/>
      <c r="B86" s="1039"/>
      <c r="C86" s="1027"/>
      <c r="D86" s="682">
        <v>80</v>
      </c>
      <c r="E86" s="787" t="s">
        <v>527</v>
      </c>
      <c r="F86" s="787" t="s">
        <v>528</v>
      </c>
      <c r="G86" s="787" t="s">
        <v>529</v>
      </c>
      <c r="H86" s="787" t="s">
        <v>530</v>
      </c>
      <c r="I86" s="85" t="s">
        <v>531</v>
      </c>
      <c r="J86" s="794" t="s">
        <v>532</v>
      </c>
      <c r="K86" s="787" t="s">
        <v>533</v>
      </c>
      <c r="L86" s="787" t="s">
        <v>534</v>
      </c>
      <c r="M86" s="793" t="s">
        <v>535</v>
      </c>
      <c r="N86" s="103">
        <v>0.9</v>
      </c>
      <c r="O86" s="103">
        <v>0.9</v>
      </c>
      <c r="P86" s="103">
        <v>0.9</v>
      </c>
      <c r="Q86" s="103">
        <v>0.9</v>
      </c>
      <c r="R86" s="103">
        <v>0.9</v>
      </c>
      <c r="S86" s="869">
        <v>0.9</v>
      </c>
      <c r="T86" s="869">
        <v>3</v>
      </c>
      <c r="U86" s="869">
        <v>0.9</v>
      </c>
      <c r="V86" s="869">
        <v>0.9</v>
      </c>
      <c r="W86" s="869">
        <v>0.9</v>
      </c>
      <c r="X86" s="869">
        <v>0.9</v>
      </c>
    </row>
    <row r="87" spans="1:24" ht="114.75" x14ac:dyDescent="0.25">
      <c r="A87" s="1047"/>
      <c r="B87" s="1039"/>
      <c r="C87" s="1027"/>
      <c r="D87" s="682">
        <v>81</v>
      </c>
      <c r="E87" s="787" t="s">
        <v>536</v>
      </c>
      <c r="F87" s="787" t="s">
        <v>537</v>
      </c>
      <c r="G87" s="787" t="s">
        <v>538</v>
      </c>
      <c r="H87" s="787" t="s">
        <v>539</v>
      </c>
      <c r="I87" s="788" t="s">
        <v>540</v>
      </c>
      <c r="J87" s="794" t="s">
        <v>385</v>
      </c>
      <c r="K87" s="787" t="s">
        <v>386</v>
      </c>
      <c r="L87" s="798">
        <v>219</v>
      </c>
      <c r="M87" s="359" t="s">
        <v>482</v>
      </c>
      <c r="N87" s="103">
        <v>0.9</v>
      </c>
      <c r="O87" s="103">
        <v>0.9</v>
      </c>
      <c r="P87" s="103">
        <v>0.9</v>
      </c>
      <c r="Q87" s="103">
        <v>0.9</v>
      </c>
      <c r="R87" s="103">
        <v>0.9</v>
      </c>
      <c r="S87" s="869">
        <v>0.9</v>
      </c>
      <c r="T87" s="869">
        <v>0</v>
      </c>
      <c r="U87" s="103">
        <v>0.9</v>
      </c>
      <c r="V87" s="103">
        <v>0.9</v>
      </c>
      <c r="W87" s="103">
        <v>0.9</v>
      </c>
      <c r="X87" s="103">
        <v>0.9</v>
      </c>
    </row>
    <row r="88" spans="1:24" ht="89.25" x14ac:dyDescent="0.25">
      <c r="A88" s="1047"/>
      <c r="B88" s="1039"/>
      <c r="C88" s="1027"/>
      <c r="D88" s="682">
        <v>82</v>
      </c>
      <c r="E88" s="787" t="s">
        <v>541</v>
      </c>
      <c r="F88" s="787" t="s">
        <v>542</v>
      </c>
      <c r="G88" s="787" t="s">
        <v>543</v>
      </c>
      <c r="H88" s="787" t="s">
        <v>59</v>
      </c>
      <c r="I88" s="1040" t="s">
        <v>544</v>
      </c>
      <c r="J88" s="1038" t="s">
        <v>215</v>
      </c>
      <c r="K88" s="1023" t="s">
        <v>216</v>
      </c>
      <c r="L88" s="1042">
        <v>197</v>
      </c>
      <c r="M88" s="1041" t="s">
        <v>217</v>
      </c>
      <c r="N88" s="103">
        <v>0.9</v>
      </c>
      <c r="O88" s="103">
        <v>0.9</v>
      </c>
      <c r="P88" s="103">
        <v>0.9</v>
      </c>
      <c r="Q88" s="103">
        <v>0.9</v>
      </c>
      <c r="R88" s="103">
        <v>0.9</v>
      </c>
      <c r="S88" s="869">
        <v>0.9</v>
      </c>
      <c r="T88" s="869">
        <v>3</v>
      </c>
      <c r="U88" s="869">
        <v>3</v>
      </c>
      <c r="V88" s="103">
        <v>0.9</v>
      </c>
      <c r="W88" s="103">
        <v>0.9</v>
      </c>
      <c r="X88" s="103">
        <v>0.9</v>
      </c>
    </row>
    <row r="89" spans="1:24" ht="153" x14ac:dyDescent="0.25">
      <c r="A89" s="1047"/>
      <c r="B89" s="1039"/>
      <c r="C89" s="1027"/>
      <c r="D89" s="682">
        <v>83</v>
      </c>
      <c r="E89" s="787" t="s">
        <v>545</v>
      </c>
      <c r="F89" s="787" t="s">
        <v>546</v>
      </c>
      <c r="G89" s="787" t="s">
        <v>547</v>
      </c>
      <c r="H89" s="787" t="s">
        <v>548</v>
      </c>
      <c r="I89" s="1040"/>
      <c r="J89" s="1038"/>
      <c r="K89" s="1023"/>
      <c r="L89" s="1042"/>
      <c r="M89" s="1041"/>
      <c r="N89" s="103">
        <v>0.8</v>
      </c>
      <c r="O89" s="103">
        <v>0.8</v>
      </c>
      <c r="P89" s="103">
        <v>0.8</v>
      </c>
      <c r="Q89" s="103">
        <v>0.8</v>
      </c>
      <c r="R89" s="103">
        <v>0.8</v>
      </c>
      <c r="S89" s="869">
        <v>0</v>
      </c>
      <c r="T89" s="103">
        <v>0.8</v>
      </c>
      <c r="U89" s="103">
        <v>0.8</v>
      </c>
      <c r="V89" s="103">
        <v>0.8</v>
      </c>
      <c r="W89" s="103">
        <v>0.8</v>
      </c>
      <c r="X89" s="103">
        <v>0.8</v>
      </c>
    </row>
    <row r="90" spans="1:24" ht="114.75" x14ac:dyDescent="0.25">
      <c r="A90" s="1047"/>
      <c r="B90" s="1039"/>
      <c r="C90" s="1027"/>
      <c r="D90" s="682">
        <v>84</v>
      </c>
      <c r="E90" s="787" t="s">
        <v>549</v>
      </c>
      <c r="F90" s="787" t="s">
        <v>550</v>
      </c>
      <c r="G90" s="787" t="s">
        <v>551</v>
      </c>
      <c r="H90" s="787" t="s">
        <v>59</v>
      </c>
      <c r="I90" s="788" t="s">
        <v>552</v>
      </c>
      <c r="J90" s="794" t="s">
        <v>389</v>
      </c>
      <c r="K90" s="787" t="s">
        <v>424</v>
      </c>
      <c r="L90" s="798">
        <v>234</v>
      </c>
      <c r="M90" s="359" t="s">
        <v>425</v>
      </c>
      <c r="N90" s="103">
        <v>0.9</v>
      </c>
      <c r="O90" s="103">
        <v>0.9</v>
      </c>
      <c r="P90" s="103">
        <v>0.9</v>
      </c>
      <c r="Q90" s="103">
        <v>0.9</v>
      </c>
      <c r="R90" s="103">
        <v>0.9</v>
      </c>
      <c r="S90" s="869">
        <v>0.9</v>
      </c>
      <c r="T90" s="869">
        <v>0</v>
      </c>
      <c r="U90" s="869">
        <v>0.9</v>
      </c>
      <c r="V90" s="869">
        <v>0.9</v>
      </c>
      <c r="W90" s="869">
        <v>0.9</v>
      </c>
      <c r="X90" s="869">
        <v>0.9</v>
      </c>
    </row>
    <row r="91" spans="1:24" ht="153" x14ac:dyDescent="0.25">
      <c r="A91" s="1047"/>
      <c r="B91" s="1039"/>
      <c r="C91" s="1027"/>
      <c r="D91" s="682">
        <v>85</v>
      </c>
      <c r="E91" s="787" t="s">
        <v>553</v>
      </c>
      <c r="F91" s="787" t="s">
        <v>554</v>
      </c>
      <c r="G91" s="787" t="s">
        <v>555</v>
      </c>
      <c r="H91" s="787" t="s">
        <v>556</v>
      </c>
      <c r="I91" s="788" t="s">
        <v>557</v>
      </c>
      <c r="J91" s="1038" t="s">
        <v>215</v>
      </c>
      <c r="K91" s="1023" t="s">
        <v>216</v>
      </c>
      <c r="L91" s="1042">
        <v>197</v>
      </c>
      <c r="M91" s="1041" t="s">
        <v>217</v>
      </c>
      <c r="N91" s="103">
        <v>0.8</v>
      </c>
      <c r="O91" s="103">
        <v>0.8</v>
      </c>
      <c r="P91" s="103">
        <v>0.8</v>
      </c>
      <c r="Q91" s="103">
        <v>0.8</v>
      </c>
      <c r="R91" s="103">
        <v>0.8</v>
      </c>
      <c r="S91" s="869">
        <v>0.8</v>
      </c>
      <c r="T91" s="869">
        <v>0</v>
      </c>
      <c r="U91" s="869">
        <v>0</v>
      </c>
      <c r="V91" s="103">
        <v>0.8</v>
      </c>
      <c r="W91" s="103">
        <v>0.8</v>
      </c>
      <c r="X91" s="103">
        <v>0.8</v>
      </c>
    </row>
    <row r="92" spans="1:24" ht="165.75" x14ac:dyDescent="0.25">
      <c r="A92" s="1047"/>
      <c r="B92" s="1043" t="s">
        <v>558</v>
      </c>
      <c r="C92" s="1027" t="s">
        <v>559</v>
      </c>
      <c r="D92" s="682">
        <v>86</v>
      </c>
      <c r="E92" s="787" t="s">
        <v>560</v>
      </c>
      <c r="F92" s="787" t="s">
        <v>561</v>
      </c>
      <c r="G92" s="787" t="s">
        <v>562</v>
      </c>
      <c r="H92" s="787" t="s">
        <v>563</v>
      </c>
      <c r="I92" s="85" t="s">
        <v>564</v>
      </c>
      <c r="J92" s="1038"/>
      <c r="K92" s="1023"/>
      <c r="L92" s="1042"/>
      <c r="M92" s="1041"/>
      <c r="N92" s="787">
        <v>1</v>
      </c>
      <c r="O92" s="832">
        <v>1</v>
      </c>
      <c r="P92" s="832">
        <v>1</v>
      </c>
      <c r="Q92" s="832">
        <v>1</v>
      </c>
      <c r="R92" s="832">
        <v>1</v>
      </c>
      <c r="S92" s="832">
        <v>0</v>
      </c>
      <c r="T92" s="869">
        <v>0</v>
      </c>
      <c r="U92" s="869">
        <v>0</v>
      </c>
      <c r="V92" s="832">
        <v>1</v>
      </c>
      <c r="W92" s="832">
        <v>1</v>
      </c>
      <c r="X92" s="832">
        <v>1</v>
      </c>
    </row>
    <row r="93" spans="1:24" ht="102" x14ac:dyDescent="0.25">
      <c r="A93" s="1047"/>
      <c r="B93" s="1043"/>
      <c r="C93" s="1027"/>
      <c r="D93" s="682">
        <v>87</v>
      </c>
      <c r="E93" s="787" t="s">
        <v>565</v>
      </c>
      <c r="F93" s="787" t="s">
        <v>566</v>
      </c>
      <c r="G93" s="787" t="s">
        <v>567</v>
      </c>
      <c r="H93" s="787" t="s">
        <v>568</v>
      </c>
      <c r="I93" s="788" t="s">
        <v>569</v>
      </c>
      <c r="J93" s="1038"/>
      <c r="K93" s="1023"/>
      <c r="L93" s="1042"/>
      <c r="M93" s="1041"/>
      <c r="N93" s="103">
        <v>0.9</v>
      </c>
      <c r="O93" s="103">
        <v>0.9</v>
      </c>
      <c r="P93" s="103">
        <v>0.9</v>
      </c>
      <c r="Q93" s="103">
        <v>0.9</v>
      </c>
      <c r="R93" s="103">
        <v>0.9</v>
      </c>
      <c r="S93" s="869">
        <v>0</v>
      </c>
      <c r="T93" s="869">
        <v>0</v>
      </c>
      <c r="U93" s="869">
        <v>0</v>
      </c>
      <c r="V93" s="103">
        <v>0.9</v>
      </c>
      <c r="W93" s="103">
        <v>0.9</v>
      </c>
      <c r="X93" s="103">
        <v>0.9</v>
      </c>
    </row>
    <row r="94" spans="1:24" ht="127.5" x14ac:dyDescent="0.25">
      <c r="A94" s="1047"/>
      <c r="B94" s="1043"/>
      <c r="C94" s="1027"/>
      <c r="D94" s="682">
        <v>88</v>
      </c>
      <c r="E94" s="787" t="s">
        <v>570</v>
      </c>
      <c r="F94" s="787" t="s">
        <v>571</v>
      </c>
      <c r="G94" s="787" t="s">
        <v>572</v>
      </c>
      <c r="H94" s="787" t="s">
        <v>59</v>
      </c>
      <c r="I94" s="788" t="s">
        <v>573</v>
      </c>
      <c r="J94" s="1053" t="s">
        <v>574</v>
      </c>
      <c r="K94" s="1042"/>
      <c r="L94" s="1042"/>
      <c r="M94" s="1054"/>
      <c r="N94" s="829">
        <v>0.9</v>
      </c>
      <c r="O94" s="829">
        <v>0.9</v>
      </c>
      <c r="P94" s="829">
        <v>0.9</v>
      </c>
      <c r="Q94" s="829">
        <v>0.9</v>
      </c>
      <c r="R94" s="829">
        <v>0.9</v>
      </c>
      <c r="S94" s="873">
        <v>0</v>
      </c>
      <c r="T94" s="873">
        <v>0</v>
      </c>
      <c r="U94" s="873">
        <v>0</v>
      </c>
      <c r="V94" s="829">
        <v>0.9</v>
      </c>
      <c r="W94" s="829">
        <v>0.9</v>
      </c>
      <c r="X94" s="829">
        <v>0.9</v>
      </c>
    </row>
    <row r="95" spans="1:24" ht="153" x14ac:dyDescent="0.25">
      <c r="A95" s="1047"/>
      <c r="B95" s="1039" t="s">
        <v>558</v>
      </c>
      <c r="C95" s="1027" t="s">
        <v>559</v>
      </c>
      <c r="D95" s="682">
        <v>89</v>
      </c>
      <c r="E95" s="787" t="s">
        <v>575</v>
      </c>
      <c r="F95" s="787" t="s">
        <v>576</v>
      </c>
      <c r="G95" s="787" t="s">
        <v>577</v>
      </c>
      <c r="H95" s="787" t="s">
        <v>59</v>
      </c>
      <c r="I95" s="788" t="s">
        <v>578</v>
      </c>
      <c r="J95" s="1038" t="s">
        <v>215</v>
      </c>
      <c r="K95" s="1023" t="s">
        <v>216</v>
      </c>
      <c r="L95" s="1042">
        <v>197</v>
      </c>
      <c r="M95" s="1041" t="s">
        <v>217</v>
      </c>
      <c r="N95" s="103">
        <v>0.9</v>
      </c>
      <c r="O95" s="103">
        <v>0.9</v>
      </c>
      <c r="P95" s="103">
        <v>0.9</v>
      </c>
      <c r="Q95" s="103">
        <v>0.9</v>
      </c>
      <c r="R95" s="103">
        <v>0.9</v>
      </c>
      <c r="S95" s="869">
        <v>0.9</v>
      </c>
      <c r="T95" s="869">
        <v>0</v>
      </c>
      <c r="U95" s="103">
        <v>0.9</v>
      </c>
      <c r="V95" s="103">
        <v>0.9</v>
      </c>
      <c r="W95" s="103">
        <v>0.9</v>
      </c>
      <c r="X95" s="103">
        <v>0.9</v>
      </c>
    </row>
    <row r="96" spans="1:24" ht="140.25" x14ac:dyDescent="0.25">
      <c r="A96" s="1047"/>
      <c r="B96" s="1039"/>
      <c r="C96" s="1027"/>
      <c r="D96" s="682">
        <v>90</v>
      </c>
      <c r="E96" s="787" t="s">
        <v>579</v>
      </c>
      <c r="F96" s="787" t="s">
        <v>580</v>
      </c>
      <c r="G96" s="787" t="s">
        <v>581</v>
      </c>
      <c r="H96" s="787" t="s">
        <v>563</v>
      </c>
      <c r="I96" s="788" t="s">
        <v>582</v>
      </c>
      <c r="J96" s="1038"/>
      <c r="K96" s="1023"/>
      <c r="L96" s="1042"/>
      <c r="M96" s="1041"/>
      <c r="N96" s="787">
        <v>1</v>
      </c>
      <c r="O96" s="832">
        <v>1</v>
      </c>
      <c r="P96" s="832">
        <v>1</v>
      </c>
      <c r="Q96" s="832">
        <v>1</v>
      </c>
      <c r="R96" s="832">
        <v>1</v>
      </c>
      <c r="S96" s="832">
        <v>0</v>
      </c>
      <c r="T96" s="867">
        <v>1</v>
      </c>
      <c r="U96" s="832">
        <v>0</v>
      </c>
      <c r="V96" s="832">
        <v>1</v>
      </c>
      <c r="W96" s="832">
        <v>1</v>
      </c>
      <c r="X96" s="832">
        <v>1</v>
      </c>
    </row>
    <row r="97" spans="1:24" ht="153" x14ac:dyDescent="0.25">
      <c r="A97" s="1047"/>
      <c r="B97" s="1039"/>
      <c r="C97" s="1027"/>
      <c r="D97" s="682">
        <v>91</v>
      </c>
      <c r="E97" s="787" t="s">
        <v>583</v>
      </c>
      <c r="F97" s="787" t="s">
        <v>584</v>
      </c>
      <c r="G97" s="787" t="s">
        <v>585</v>
      </c>
      <c r="H97" s="787" t="s">
        <v>586</v>
      </c>
      <c r="I97" s="788" t="s">
        <v>587</v>
      </c>
      <c r="J97" s="794" t="s">
        <v>588</v>
      </c>
      <c r="K97" s="787" t="s">
        <v>589</v>
      </c>
      <c r="L97" s="787" t="s">
        <v>590</v>
      </c>
      <c r="M97" s="793" t="s">
        <v>591</v>
      </c>
      <c r="N97" s="103">
        <v>0.9</v>
      </c>
      <c r="O97" s="103">
        <v>0.9</v>
      </c>
      <c r="P97" s="103">
        <v>0.9</v>
      </c>
      <c r="Q97" s="103">
        <v>0.9</v>
      </c>
      <c r="R97" s="103">
        <v>0.9</v>
      </c>
      <c r="S97" s="869">
        <v>0.9</v>
      </c>
      <c r="T97" s="869">
        <v>0</v>
      </c>
      <c r="U97" s="869">
        <v>0.9</v>
      </c>
      <c r="V97" s="869">
        <v>0.9</v>
      </c>
      <c r="W97" s="869">
        <v>0.9</v>
      </c>
      <c r="X97" s="869">
        <v>0.9</v>
      </c>
    </row>
    <row r="98" spans="1:24" ht="153" x14ac:dyDescent="0.25">
      <c r="A98" s="1047"/>
      <c r="B98" s="1039"/>
      <c r="C98" s="1027"/>
      <c r="D98" s="682">
        <v>92</v>
      </c>
      <c r="E98" s="787" t="s">
        <v>592</v>
      </c>
      <c r="F98" s="787" t="s">
        <v>593</v>
      </c>
      <c r="G98" s="787" t="s">
        <v>594</v>
      </c>
      <c r="H98" s="787" t="s">
        <v>595</v>
      </c>
      <c r="I98" s="788" t="s">
        <v>596</v>
      </c>
      <c r="J98" s="794" t="s">
        <v>597</v>
      </c>
      <c r="K98" s="787" t="s">
        <v>386</v>
      </c>
      <c r="L98" s="798">
        <v>219</v>
      </c>
      <c r="M98" s="359" t="s">
        <v>482</v>
      </c>
      <c r="N98" s="787">
        <v>0</v>
      </c>
      <c r="O98" s="787">
        <v>0</v>
      </c>
      <c r="P98" s="787">
        <v>0</v>
      </c>
      <c r="Q98" s="787">
        <v>0</v>
      </c>
      <c r="R98" s="787">
        <v>1</v>
      </c>
      <c r="S98" s="787">
        <v>1</v>
      </c>
      <c r="T98" s="787">
        <v>0</v>
      </c>
      <c r="U98" s="787">
        <v>2</v>
      </c>
      <c r="V98" s="912">
        <v>2</v>
      </c>
      <c r="W98" s="912">
        <v>2</v>
      </c>
      <c r="X98" s="912">
        <v>2</v>
      </c>
    </row>
    <row r="99" spans="1:24" ht="89.25" x14ac:dyDescent="0.25">
      <c r="A99" s="1047"/>
      <c r="B99" s="1039"/>
      <c r="C99" s="1027"/>
      <c r="D99" s="682">
        <v>93</v>
      </c>
      <c r="E99" s="787" t="s">
        <v>598</v>
      </c>
      <c r="F99" s="787" t="s">
        <v>599</v>
      </c>
      <c r="G99" s="787" t="s">
        <v>600</v>
      </c>
      <c r="H99" s="787" t="s">
        <v>601</v>
      </c>
      <c r="I99" s="788" t="s">
        <v>602</v>
      </c>
      <c r="J99" s="58" t="s">
        <v>389</v>
      </c>
      <c r="K99" s="26" t="s">
        <v>603</v>
      </c>
      <c r="L99" s="26">
        <v>228</v>
      </c>
      <c r="M99" s="416" t="s">
        <v>604</v>
      </c>
      <c r="N99" s="787">
        <v>1</v>
      </c>
      <c r="O99" s="832">
        <v>1</v>
      </c>
      <c r="P99" s="832">
        <v>1</v>
      </c>
      <c r="Q99" s="832">
        <v>1</v>
      </c>
      <c r="R99" s="832">
        <v>1</v>
      </c>
      <c r="S99" s="832">
        <v>12</v>
      </c>
      <c r="T99" s="832">
        <v>0</v>
      </c>
      <c r="U99" s="832">
        <v>0</v>
      </c>
      <c r="V99" s="832">
        <v>1</v>
      </c>
      <c r="W99" s="832">
        <v>1</v>
      </c>
      <c r="X99" s="832">
        <v>1</v>
      </c>
    </row>
    <row r="100" spans="1:24" ht="242.25" x14ac:dyDescent="0.25">
      <c r="A100" s="1047"/>
      <c r="B100" s="1039"/>
      <c r="C100" s="1027"/>
      <c r="D100" s="682">
        <v>94</v>
      </c>
      <c r="E100" s="787" t="s">
        <v>605</v>
      </c>
      <c r="F100" s="787" t="s">
        <v>606</v>
      </c>
      <c r="G100" s="787" t="s">
        <v>607</v>
      </c>
      <c r="H100" s="787" t="s">
        <v>608</v>
      </c>
      <c r="I100" s="788" t="s">
        <v>609</v>
      </c>
      <c r="J100" s="794" t="s">
        <v>254</v>
      </c>
      <c r="K100" s="798" t="s">
        <v>262</v>
      </c>
      <c r="L100" s="787">
        <v>137</v>
      </c>
      <c r="M100" s="793" t="s">
        <v>263</v>
      </c>
      <c r="N100" s="787">
        <v>1</v>
      </c>
      <c r="O100" s="832">
        <v>1</v>
      </c>
      <c r="P100" s="832">
        <v>1</v>
      </c>
      <c r="Q100" s="832">
        <v>1</v>
      </c>
      <c r="R100" s="832">
        <v>1</v>
      </c>
      <c r="S100" s="832">
        <v>12</v>
      </c>
      <c r="T100" s="832">
        <v>12</v>
      </c>
      <c r="U100" s="832">
        <v>1</v>
      </c>
      <c r="V100" s="787">
        <v>1</v>
      </c>
      <c r="W100" s="787">
        <v>1</v>
      </c>
      <c r="X100" s="787">
        <v>1</v>
      </c>
    </row>
    <row r="101" spans="1:24" ht="114.75" x14ac:dyDescent="0.25">
      <c r="A101" s="1047"/>
      <c r="B101" s="1039"/>
      <c r="C101" s="1027"/>
      <c r="D101" s="682">
        <v>95</v>
      </c>
      <c r="E101" s="787" t="s">
        <v>610</v>
      </c>
      <c r="F101" s="787" t="s">
        <v>611</v>
      </c>
      <c r="G101" s="787" t="s">
        <v>612</v>
      </c>
      <c r="H101" s="787" t="s">
        <v>87</v>
      </c>
      <c r="I101" s="788" t="s">
        <v>613</v>
      </c>
      <c r="J101" s="1038" t="s">
        <v>215</v>
      </c>
      <c r="K101" s="1023" t="s">
        <v>216</v>
      </c>
      <c r="L101" s="1042">
        <v>197</v>
      </c>
      <c r="M101" s="1041" t="s">
        <v>217</v>
      </c>
      <c r="N101" s="787">
        <v>1</v>
      </c>
      <c r="O101" s="832">
        <v>1</v>
      </c>
      <c r="P101" s="832">
        <v>1</v>
      </c>
      <c r="Q101" s="832">
        <v>1</v>
      </c>
      <c r="R101" s="832">
        <v>1</v>
      </c>
      <c r="S101" s="832">
        <v>1</v>
      </c>
      <c r="T101" s="832">
        <v>1</v>
      </c>
      <c r="U101" s="832">
        <v>1</v>
      </c>
      <c r="V101" s="832">
        <v>1</v>
      </c>
      <c r="W101" s="832">
        <v>1</v>
      </c>
      <c r="X101" s="832">
        <v>1</v>
      </c>
    </row>
    <row r="102" spans="1:24" ht="204" x14ac:dyDescent="0.25">
      <c r="A102" s="1047"/>
      <c r="B102" s="1039"/>
      <c r="C102" s="1027"/>
      <c r="D102" s="682">
        <v>96</v>
      </c>
      <c r="E102" s="787" t="s">
        <v>614</v>
      </c>
      <c r="F102" s="787" t="s">
        <v>615</v>
      </c>
      <c r="G102" s="787" t="s">
        <v>616</v>
      </c>
      <c r="H102" s="787" t="s">
        <v>59</v>
      </c>
      <c r="I102" s="788" t="s">
        <v>617</v>
      </c>
      <c r="J102" s="1038"/>
      <c r="K102" s="1023"/>
      <c r="L102" s="1042"/>
      <c r="M102" s="1041"/>
      <c r="N102" s="103">
        <v>0.9</v>
      </c>
      <c r="O102" s="103">
        <v>0.9</v>
      </c>
      <c r="P102" s="103">
        <v>0.9</v>
      </c>
      <c r="Q102" s="103">
        <v>0.9</v>
      </c>
      <c r="R102" s="103">
        <v>0.9</v>
      </c>
      <c r="S102" s="869">
        <v>0</v>
      </c>
      <c r="T102" s="869">
        <v>0.9</v>
      </c>
      <c r="U102" s="103">
        <v>0.9</v>
      </c>
      <c r="V102" s="103">
        <v>0.9</v>
      </c>
      <c r="W102" s="103">
        <v>0.9</v>
      </c>
      <c r="X102" s="103">
        <v>0.9</v>
      </c>
    </row>
    <row r="103" spans="1:24" ht="140.25" x14ac:dyDescent="0.25">
      <c r="A103" s="1047"/>
      <c r="B103" s="1039"/>
      <c r="C103" s="26" t="s">
        <v>618</v>
      </c>
      <c r="D103" s="682">
        <v>97</v>
      </c>
      <c r="E103" s="787" t="s">
        <v>619</v>
      </c>
      <c r="F103" s="787" t="s">
        <v>620</v>
      </c>
      <c r="G103" s="787" t="s">
        <v>621</v>
      </c>
      <c r="H103" s="787" t="s">
        <v>59</v>
      </c>
      <c r="I103" s="788" t="s">
        <v>622</v>
      </c>
      <c r="J103" s="794" t="s">
        <v>406</v>
      </c>
      <c r="K103" s="787" t="s">
        <v>407</v>
      </c>
      <c r="L103" s="798">
        <v>136</v>
      </c>
      <c r="M103" s="793" t="s">
        <v>455</v>
      </c>
      <c r="N103" s="103">
        <v>0.9</v>
      </c>
      <c r="O103" s="103">
        <v>0.9</v>
      </c>
      <c r="P103" s="103">
        <v>0.9</v>
      </c>
      <c r="Q103" s="103">
        <v>0.9</v>
      </c>
      <c r="R103" s="103">
        <v>0.9</v>
      </c>
      <c r="S103" s="869">
        <v>12</v>
      </c>
      <c r="T103" s="869">
        <v>0</v>
      </c>
      <c r="U103" s="869">
        <v>0</v>
      </c>
      <c r="V103" s="103">
        <v>0.9</v>
      </c>
      <c r="W103" s="103">
        <v>0.9</v>
      </c>
      <c r="X103" s="103">
        <v>0.9</v>
      </c>
    </row>
    <row r="104" spans="1:24" ht="127.5" x14ac:dyDescent="0.25">
      <c r="A104" s="1048" t="s">
        <v>624</v>
      </c>
      <c r="B104" s="1027" t="s">
        <v>625</v>
      </c>
      <c r="C104" s="1059" t="s">
        <v>626</v>
      </c>
      <c r="D104" s="787">
        <v>98</v>
      </c>
      <c r="E104" s="805" t="s">
        <v>627</v>
      </c>
      <c r="F104" s="797" t="s">
        <v>628</v>
      </c>
      <c r="G104" s="797" t="s">
        <v>629</v>
      </c>
      <c r="H104" s="797" t="s">
        <v>630</v>
      </c>
      <c r="I104" s="31" t="s">
        <v>631</v>
      </c>
      <c r="J104" s="1038" t="s">
        <v>233</v>
      </c>
      <c r="K104" s="1023" t="s">
        <v>234</v>
      </c>
      <c r="L104" s="1039">
        <v>197</v>
      </c>
      <c r="M104" s="1036" t="s">
        <v>217</v>
      </c>
      <c r="N104" s="824">
        <v>1</v>
      </c>
      <c r="O104" s="824">
        <v>1</v>
      </c>
      <c r="P104" s="824">
        <v>1</v>
      </c>
      <c r="Q104" s="824">
        <v>1</v>
      </c>
      <c r="R104" s="824">
        <v>1</v>
      </c>
      <c r="S104" s="870">
        <v>1</v>
      </c>
      <c r="T104" s="870">
        <v>0</v>
      </c>
      <c r="U104" s="870">
        <v>0</v>
      </c>
      <c r="V104" s="824">
        <v>1</v>
      </c>
      <c r="W104" s="824">
        <v>1</v>
      </c>
      <c r="X104" s="824">
        <v>1</v>
      </c>
    </row>
    <row r="105" spans="1:24" ht="102" x14ac:dyDescent="0.25">
      <c r="A105" s="1048"/>
      <c r="B105" s="1027"/>
      <c r="C105" s="1059"/>
      <c r="D105" s="787">
        <v>99</v>
      </c>
      <c r="E105" s="805" t="s">
        <v>632</v>
      </c>
      <c r="F105" s="805" t="s">
        <v>633</v>
      </c>
      <c r="G105" s="805" t="s">
        <v>634</v>
      </c>
      <c r="H105" s="805" t="s">
        <v>635</v>
      </c>
      <c r="I105" s="32" t="s">
        <v>631</v>
      </c>
      <c r="J105" s="1038"/>
      <c r="K105" s="1023"/>
      <c r="L105" s="1039"/>
      <c r="M105" s="1036"/>
      <c r="N105" s="824">
        <v>0.8</v>
      </c>
      <c r="O105" s="824">
        <v>0.8</v>
      </c>
      <c r="P105" s="824">
        <v>0.8</v>
      </c>
      <c r="Q105" s="824">
        <v>0.8</v>
      </c>
      <c r="R105" s="824">
        <v>0.8</v>
      </c>
      <c r="S105" s="870">
        <v>0</v>
      </c>
      <c r="T105" s="870">
        <v>0</v>
      </c>
      <c r="U105" s="824">
        <v>0.8</v>
      </c>
      <c r="V105" s="824">
        <v>0.8</v>
      </c>
      <c r="W105" s="824">
        <v>0.8</v>
      </c>
      <c r="X105" s="824">
        <v>0.8</v>
      </c>
    </row>
    <row r="106" spans="1:24" ht="76.5" customHeight="1" x14ac:dyDescent="0.25">
      <c r="A106" s="1048"/>
      <c r="B106" s="1027"/>
      <c r="C106" s="1039" t="s">
        <v>636</v>
      </c>
      <c r="D106" s="799">
        <v>100</v>
      </c>
      <c r="E106" s="805" t="s">
        <v>637</v>
      </c>
      <c r="F106" s="797" t="s">
        <v>638</v>
      </c>
      <c r="G106" s="797" t="s">
        <v>639</v>
      </c>
      <c r="H106" s="797" t="s">
        <v>640</v>
      </c>
      <c r="I106" s="31" t="s">
        <v>641</v>
      </c>
      <c r="J106" s="1038"/>
      <c r="K106" s="1023"/>
      <c r="L106" s="1039"/>
      <c r="M106" s="1036"/>
      <c r="N106" s="824">
        <v>0.9</v>
      </c>
      <c r="O106" s="824">
        <v>0.9</v>
      </c>
      <c r="P106" s="824">
        <v>0.9</v>
      </c>
      <c r="Q106" s="824">
        <v>0.9</v>
      </c>
      <c r="R106" s="824">
        <v>0.9</v>
      </c>
      <c r="S106" s="870">
        <v>0</v>
      </c>
      <c r="T106" s="870">
        <v>0</v>
      </c>
      <c r="U106" s="870">
        <v>0</v>
      </c>
      <c r="V106" s="824">
        <v>0.9</v>
      </c>
      <c r="W106" s="824">
        <v>0.9</v>
      </c>
      <c r="X106" s="824">
        <v>0.9</v>
      </c>
    </row>
    <row r="107" spans="1:24" ht="114.75" x14ac:dyDescent="0.25">
      <c r="A107" s="1048"/>
      <c r="B107" s="1027"/>
      <c r="C107" s="1039"/>
      <c r="D107" s="787">
        <v>101</v>
      </c>
      <c r="E107" s="801" t="s">
        <v>642</v>
      </c>
      <c r="F107" s="797" t="s">
        <v>643</v>
      </c>
      <c r="G107" s="797" t="s">
        <v>644</v>
      </c>
      <c r="H107" s="797" t="s">
        <v>645</v>
      </c>
      <c r="I107" s="31" t="s">
        <v>641</v>
      </c>
      <c r="J107" s="1038"/>
      <c r="K107" s="1023"/>
      <c r="L107" s="1039"/>
      <c r="M107" s="1036"/>
      <c r="N107" s="824">
        <v>0.9</v>
      </c>
      <c r="O107" s="824">
        <v>0.9</v>
      </c>
      <c r="P107" s="824">
        <v>0.9</v>
      </c>
      <c r="Q107" s="824">
        <v>0.9</v>
      </c>
      <c r="R107" s="824">
        <v>0.9</v>
      </c>
      <c r="S107" s="870">
        <v>0</v>
      </c>
      <c r="T107" s="870">
        <v>13</v>
      </c>
      <c r="U107" s="824">
        <v>0.9</v>
      </c>
      <c r="V107" s="824">
        <v>0.9</v>
      </c>
      <c r="W107" s="824">
        <v>0.9</v>
      </c>
      <c r="X107" s="824">
        <v>0.9</v>
      </c>
    </row>
    <row r="108" spans="1:24" ht="89.25" x14ac:dyDescent="0.25">
      <c r="A108" s="1048"/>
      <c r="B108" s="1027"/>
      <c r="C108" s="1039"/>
      <c r="D108" s="787">
        <v>102</v>
      </c>
      <c r="E108" s="805" t="s">
        <v>646</v>
      </c>
      <c r="F108" s="797" t="s">
        <v>647</v>
      </c>
      <c r="G108" s="797" t="s">
        <v>648</v>
      </c>
      <c r="H108" s="797" t="s">
        <v>649</v>
      </c>
      <c r="I108" s="31" t="s">
        <v>650</v>
      </c>
      <c r="J108" s="1038"/>
      <c r="K108" s="1023"/>
      <c r="L108" s="1039"/>
      <c r="M108" s="1036"/>
      <c r="N108" s="824">
        <v>0.9</v>
      </c>
      <c r="O108" s="824">
        <v>0.9</v>
      </c>
      <c r="P108" s="824">
        <v>0.9</v>
      </c>
      <c r="Q108" s="824">
        <v>0.9</v>
      </c>
      <c r="R108" s="824">
        <v>0.9</v>
      </c>
      <c r="S108" s="870">
        <v>0</v>
      </c>
      <c r="T108" s="870">
        <v>2</v>
      </c>
      <c r="U108" s="870">
        <v>0.9</v>
      </c>
      <c r="V108" s="870">
        <v>2</v>
      </c>
      <c r="W108" s="870">
        <v>2</v>
      </c>
      <c r="X108" s="870">
        <v>2</v>
      </c>
    </row>
    <row r="109" spans="1:24" ht="114.75" x14ac:dyDescent="0.25">
      <c r="A109" s="1048"/>
      <c r="B109" s="1027"/>
      <c r="C109" s="1039"/>
      <c r="D109" s="787">
        <v>103</v>
      </c>
      <c r="E109" s="797" t="s">
        <v>651</v>
      </c>
      <c r="F109" s="797" t="s">
        <v>652</v>
      </c>
      <c r="G109" s="797" t="s">
        <v>653</v>
      </c>
      <c r="H109" s="797" t="s">
        <v>654</v>
      </c>
      <c r="I109" s="31" t="s">
        <v>655</v>
      </c>
      <c r="J109" s="1038"/>
      <c r="K109" s="1023"/>
      <c r="L109" s="1039"/>
      <c r="M109" s="1036"/>
      <c r="N109" s="824">
        <v>0.9</v>
      </c>
      <c r="O109" s="824">
        <v>0.9</v>
      </c>
      <c r="P109" s="824">
        <v>0.9</v>
      </c>
      <c r="Q109" s="824">
        <v>0.9</v>
      </c>
      <c r="R109" s="824">
        <v>0.9</v>
      </c>
      <c r="S109" s="870">
        <v>0</v>
      </c>
      <c r="T109" s="870">
        <v>3</v>
      </c>
      <c r="U109" s="870">
        <v>3</v>
      </c>
      <c r="V109" s="870">
        <v>3</v>
      </c>
      <c r="W109" s="870">
        <v>3</v>
      </c>
      <c r="X109" s="870">
        <v>3</v>
      </c>
    </row>
    <row r="110" spans="1:24" ht="127.5" x14ac:dyDescent="0.25">
      <c r="A110" s="1048"/>
      <c r="B110" s="1027"/>
      <c r="C110" s="1039"/>
      <c r="D110" s="799">
        <v>104</v>
      </c>
      <c r="E110" s="797" t="s">
        <v>656</v>
      </c>
      <c r="F110" s="797" t="s">
        <v>657</v>
      </c>
      <c r="G110" s="797" t="s">
        <v>658</v>
      </c>
      <c r="H110" s="797" t="s">
        <v>659</v>
      </c>
      <c r="I110" s="31" t="s">
        <v>660</v>
      </c>
      <c r="J110" s="1038"/>
      <c r="K110" s="1023"/>
      <c r="L110" s="1039"/>
      <c r="M110" s="1036"/>
      <c r="N110" s="824">
        <v>0.9</v>
      </c>
      <c r="O110" s="824">
        <v>0.9</v>
      </c>
      <c r="P110" s="824">
        <v>0.9</v>
      </c>
      <c r="Q110" s="824">
        <v>0.9</v>
      </c>
      <c r="R110" s="824">
        <v>0.9</v>
      </c>
      <c r="S110" s="870">
        <v>0</v>
      </c>
      <c r="T110" s="870">
        <v>0</v>
      </c>
      <c r="U110" s="870">
        <v>3</v>
      </c>
      <c r="V110" s="870">
        <v>3</v>
      </c>
      <c r="W110" s="870">
        <v>3</v>
      </c>
      <c r="X110" s="870">
        <v>3</v>
      </c>
    </row>
    <row r="111" spans="1:24" ht="127.5" x14ac:dyDescent="0.25">
      <c r="A111" s="1048"/>
      <c r="B111" s="1027"/>
      <c r="C111" s="1039"/>
      <c r="D111" s="787">
        <v>105</v>
      </c>
      <c r="E111" s="797" t="s">
        <v>661</v>
      </c>
      <c r="F111" s="797" t="s">
        <v>662</v>
      </c>
      <c r="G111" s="797" t="s">
        <v>663</v>
      </c>
      <c r="H111" s="797" t="s">
        <v>664</v>
      </c>
      <c r="I111" s="31" t="s">
        <v>665</v>
      </c>
      <c r="J111" s="1038"/>
      <c r="K111" s="1023"/>
      <c r="L111" s="1039"/>
      <c r="M111" s="1036"/>
      <c r="N111" s="799">
        <v>13</v>
      </c>
      <c r="O111" s="799">
        <v>13</v>
      </c>
      <c r="P111" s="799">
        <v>13</v>
      </c>
      <c r="Q111" s="799">
        <v>13</v>
      </c>
      <c r="R111" s="799">
        <v>13</v>
      </c>
      <c r="S111" s="870">
        <v>0</v>
      </c>
      <c r="T111" s="799">
        <v>12</v>
      </c>
      <c r="U111" s="799">
        <v>12</v>
      </c>
      <c r="V111" s="799">
        <v>13</v>
      </c>
      <c r="W111" s="799">
        <v>13</v>
      </c>
      <c r="X111" s="799">
        <v>13</v>
      </c>
    </row>
    <row r="112" spans="1:24" ht="114.75" x14ac:dyDescent="0.25">
      <c r="A112" s="1048"/>
      <c r="B112" s="1027"/>
      <c r="C112" s="1039"/>
      <c r="D112" s="787">
        <v>106</v>
      </c>
      <c r="E112" s="797" t="s">
        <v>666</v>
      </c>
      <c r="F112" s="797" t="s">
        <v>667</v>
      </c>
      <c r="G112" s="797" t="s">
        <v>668</v>
      </c>
      <c r="H112" s="797" t="s">
        <v>669</v>
      </c>
      <c r="I112" s="31" t="s">
        <v>670</v>
      </c>
      <c r="J112" s="1038"/>
      <c r="K112" s="1023"/>
      <c r="L112" s="1039"/>
      <c r="M112" s="1036"/>
      <c r="N112" s="824">
        <v>0.9</v>
      </c>
      <c r="O112" s="824">
        <v>0.9</v>
      </c>
      <c r="P112" s="824">
        <v>0.9</v>
      </c>
      <c r="Q112" s="824">
        <v>0.9</v>
      </c>
      <c r="R112" s="824">
        <v>0.9</v>
      </c>
      <c r="S112" s="870">
        <v>0</v>
      </c>
      <c r="T112" s="870">
        <v>4</v>
      </c>
      <c r="U112" s="870">
        <v>4</v>
      </c>
      <c r="V112" s="870">
        <v>4</v>
      </c>
      <c r="W112" s="870">
        <v>4</v>
      </c>
      <c r="X112" s="870">
        <v>4</v>
      </c>
    </row>
    <row r="113" spans="1:24" ht="114.75" x14ac:dyDescent="0.25">
      <c r="A113" s="1048"/>
      <c r="B113" s="1027"/>
      <c r="C113" s="1039"/>
      <c r="D113" s="787">
        <v>107</v>
      </c>
      <c r="E113" s="797" t="s">
        <v>671</v>
      </c>
      <c r="F113" s="797" t="s">
        <v>672</v>
      </c>
      <c r="G113" s="797" t="s">
        <v>673</v>
      </c>
      <c r="H113" s="797" t="s">
        <v>59</v>
      </c>
      <c r="I113" s="31" t="s">
        <v>674</v>
      </c>
      <c r="J113" s="1038"/>
      <c r="K113" s="1023"/>
      <c r="L113" s="1039"/>
      <c r="M113" s="1036"/>
      <c r="N113" s="824">
        <v>0.9</v>
      </c>
      <c r="O113" s="824">
        <v>0.9</v>
      </c>
      <c r="P113" s="824">
        <v>0.9</v>
      </c>
      <c r="Q113" s="824">
        <v>0.9</v>
      </c>
      <c r="R113" s="824">
        <v>0.9</v>
      </c>
      <c r="S113" s="870">
        <v>0</v>
      </c>
      <c r="T113" s="870">
        <v>0</v>
      </c>
      <c r="U113" s="824">
        <v>0.9</v>
      </c>
      <c r="V113" s="824">
        <v>0.9</v>
      </c>
      <c r="W113" s="824">
        <v>0.9</v>
      </c>
      <c r="X113" s="824">
        <v>0.9</v>
      </c>
    </row>
    <row r="114" spans="1:24" ht="140.25" x14ac:dyDescent="0.25">
      <c r="A114" s="1048"/>
      <c r="B114" s="1055" t="s">
        <v>675</v>
      </c>
      <c r="C114" s="1057" t="s">
        <v>676</v>
      </c>
      <c r="D114" s="799">
        <v>108</v>
      </c>
      <c r="E114" s="797" t="s">
        <v>677</v>
      </c>
      <c r="F114" s="797" t="s">
        <v>678</v>
      </c>
      <c r="G114" s="797" t="s">
        <v>679</v>
      </c>
      <c r="H114" s="797" t="s">
        <v>680</v>
      </c>
      <c r="I114" s="31" t="s">
        <v>670</v>
      </c>
      <c r="J114" s="1038"/>
      <c r="K114" s="1023"/>
      <c r="L114" s="1039"/>
      <c r="M114" s="1036"/>
      <c r="N114" s="824">
        <v>0.9</v>
      </c>
      <c r="O114" s="824">
        <v>0.9</v>
      </c>
      <c r="P114" s="824">
        <v>0.9</v>
      </c>
      <c r="Q114" s="824">
        <v>0.9</v>
      </c>
      <c r="R114" s="824">
        <v>0.9</v>
      </c>
      <c r="S114" s="870">
        <v>0</v>
      </c>
      <c r="T114" s="870">
        <v>2</v>
      </c>
      <c r="U114" s="870">
        <v>0.9</v>
      </c>
      <c r="V114" s="870">
        <v>1</v>
      </c>
      <c r="W114" s="870">
        <v>1</v>
      </c>
      <c r="X114" s="870">
        <v>1</v>
      </c>
    </row>
    <row r="115" spans="1:24" ht="128.25" thickBot="1" x14ac:dyDescent="0.3">
      <c r="A115" s="1049"/>
      <c r="B115" s="1056"/>
      <c r="C115" s="1058"/>
      <c r="D115" s="806">
        <v>109</v>
      </c>
      <c r="E115" s="808" t="s">
        <v>681</v>
      </c>
      <c r="F115" s="808" t="s">
        <v>682</v>
      </c>
      <c r="G115" s="808" t="s">
        <v>683</v>
      </c>
      <c r="H115" s="808" t="s">
        <v>684</v>
      </c>
      <c r="I115" s="34" t="s">
        <v>685</v>
      </c>
      <c r="J115" s="1045"/>
      <c r="K115" s="1050"/>
      <c r="L115" s="1051"/>
      <c r="M115" s="1052"/>
      <c r="N115" s="824">
        <v>0.9</v>
      </c>
      <c r="O115" s="824">
        <v>0.9</v>
      </c>
      <c r="P115" s="824">
        <v>0.9</v>
      </c>
      <c r="Q115" s="824">
        <v>0.9</v>
      </c>
      <c r="R115" s="824">
        <v>0.9</v>
      </c>
      <c r="S115" s="870">
        <v>0</v>
      </c>
      <c r="T115" s="870">
        <v>10</v>
      </c>
      <c r="U115" s="870">
        <v>6</v>
      </c>
      <c r="V115" s="870">
        <v>6</v>
      </c>
      <c r="W115" s="870">
        <v>6</v>
      </c>
      <c r="X115" s="870">
        <v>6</v>
      </c>
    </row>
  </sheetData>
  <mergeCells count="127">
    <mergeCell ref="A1:X1"/>
    <mergeCell ref="A2:A3"/>
    <mergeCell ref="B2:B3"/>
    <mergeCell ref="C2:C3"/>
    <mergeCell ref="D2:D3"/>
    <mergeCell ref="E2:E3"/>
    <mergeCell ref="F2:F3"/>
    <mergeCell ref="G2:G3"/>
    <mergeCell ref="H2:H3"/>
    <mergeCell ref="I2:I3"/>
    <mergeCell ref="A4:A46"/>
    <mergeCell ref="B4:B23"/>
    <mergeCell ref="C4:C10"/>
    <mergeCell ref="C11:C13"/>
    <mergeCell ref="C14:C17"/>
    <mergeCell ref="J2:M2"/>
    <mergeCell ref="N2:X2"/>
    <mergeCell ref="B24:B30"/>
    <mergeCell ref="C24:C26"/>
    <mergeCell ref="C27:C28"/>
    <mergeCell ref="C29:C30"/>
    <mergeCell ref="B31:B46"/>
    <mergeCell ref="C31:C35"/>
    <mergeCell ref="C18:C23"/>
    <mergeCell ref="J18:J20"/>
    <mergeCell ref="K18:K20"/>
    <mergeCell ref="U32:U35"/>
    <mergeCell ref="V32:V35"/>
    <mergeCell ref="W32:W35"/>
    <mergeCell ref="X32:X35"/>
    <mergeCell ref="N32:N35"/>
    <mergeCell ref="O32:O35"/>
    <mergeCell ref="C36:C37"/>
    <mergeCell ref="C38:C42"/>
    <mergeCell ref="C43:C46"/>
    <mergeCell ref="J43:J44"/>
    <mergeCell ref="K43:K44"/>
    <mergeCell ref="L43:L44"/>
    <mergeCell ref="M43:M44"/>
    <mergeCell ref="J45:J46"/>
    <mergeCell ref="L18:L20"/>
    <mergeCell ref="M18:M20"/>
    <mergeCell ref="T32:T35"/>
    <mergeCell ref="D32:D35"/>
    <mergeCell ref="E32:E35"/>
    <mergeCell ref="F32:F35"/>
    <mergeCell ref="G32:G35"/>
    <mergeCell ref="H32:H35"/>
    <mergeCell ref="I32:I35"/>
    <mergeCell ref="K45:K46"/>
    <mergeCell ref="L45:L46"/>
    <mergeCell ref="M45:M46"/>
    <mergeCell ref="P32:P35"/>
    <mergeCell ref="Q32:Q35"/>
    <mergeCell ref="R32:R35"/>
    <mergeCell ref="S32:S35"/>
    <mergeCell ref="M48:M50"/>
    <mergeCell ref="B57:B60"/>
    <mergeCell ref="C57:C60"/>
    <mergeCell ref="J58:J62"/>
    <mergeCell ref="K58:K62"/>
    <mergeCell ref="L58:L62"/>
    <mergeCell ref="M58:M62"/>
    <mergeCell ref="B61:B62"/>
    <mergeCell ref="C61:C62"/>
    <mergeCell ref="B51:B56"/>
    <mergeCell ref="C52:C54"/>
    <mergeCell ref="J52:J55"/>
    <mergeCell ref="K52:K55"/>
    <mergeCell ref="L52:L55"/>
    <mergeCell ref="M52:M55"/>
    <mergeCell ref="C55:C56"/>
    <mergeCell ref="L65:L66"/>
    <mergeCell ref="C67:C71"/>
    <mergeCell ref="B72:B79"/>
    <mergeCell ref="C72:C74"/>
    <mergeCell ref="J73:J76"/>
    <mergeCell ref="A47:A62"/>
    <mergeCell ref="B47:B50"/>
    <mergeCell ref="C47:C50"/>
    <mergeCell ref="J48:J50"/>
    <mergeCell ref="K48:K50"/>
    <mergeCell ref="L48:L50"/>
    <mergeCell ref="C75:C79"/>
    <mergeCell ref="C80:C84"/>
    <mergeCell ref="C85:C91"/>
    <mergeCell ref="I88:I89"/>
    <mergeCell ref="J88:J89"/>
    <mergeCell ref="K88:K89"/>
    <mergeCell ref="A63:A79"/>
    <mergeCell ref="B63:B71"/>
    <mergeCell ref="C63:C66"/>
    <mergeCell ref="J65:J66"/>
    <mergeCell ref="K65:K66"/>
    <mergeCell ref="M95:M96"/>
    <mergeCell ref="L88:L89"/>
    <mergeCell ref="M88:M89"/>
    <mergeCell ref="J91:J93"/>
    <mergeCell ref="K91:K93"/>
    <mergeCell ref="L91:L93"/>
    <mergeCell ref="M91:M93"/>
    <mergeCell ref="K73:K76"/>
    <mergeCell ref="L73:L76"/>
    <mergeCell ref="M104:M115"/>
    <mergeCell ref="C106:C113"/>
    <mergeCell ref="B114:B115"/>
    <mergeCell ref="C114:C115"/>
    <mergeCell ref="J101:J102"/>
    <mergeCell ref="K101:K102"/>
    <mergeCell ref="L101:L102"/>
    <mergeCell ref="M101:M102"/>
    <mergeCell ref="A104:A115"/>
    <mergeCell ref="B104:B113"/>
    <mergeCell ref="C104:C105"/>
    <mergeCell ref="J104:J115"/>
    <mergeCell ref="K104:K115"/>
    <mergeCell ref="L104:L115"/>
    <mergeCell ref="A80:A103"/>
    <mergeCell ref="B80:B91"/>
    <mergeCell ref="B92:B94"/>
    <mergeCell ref="C92:C94"/>
    <mergeCell ref="J94:M94"/>
    <mergeCell ref="B95:B103"/>
    <mergeCell ref="C95:C102"/>
    <mergeCell ref="J95:J96"/>
    <mergeCell ref="K95:K96"/>
    <mergeCell ref="L95:L96"/>
  </mergeCells>
  <conditionalFormatting sqref="L39">
    <cfRule type="duplicateValues" dxfId="1111" priority="46"/>
  </conditionalFormatting>
  <conditionalFormatting sqref="L18">
    <cfRule type="duplicateValues" dxfId="1110" priority="45"/>
  </conditionalFormatting>
  <conditionalFormatting sqref="L37">
    <cfRule type="duplicateValues" dxfId="1109" priority="44"/>
  </conditionalFormatting>
  <conditionalFormatting sqref="L45">
    <cfRule type="duplicateValues" dxfId="1108" priority="43"/>
  </conditionalFormatting>
  <conditionalFormatting sqref="K70">
    <cfRule type="duplicateValues" dxfId="1107" priority="42"/>
  </conditionalFormatting>
  <conditionalFormatting sqref="L104">
    <cfRule type="duplicateValues" dxfId="1106" priority="4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
  <sheetViews>
    <sheetView workbookViewId="0">
      <selection activeCell="B3" sqref="B3"/>
    </sheetView>
  </sheetViews>
  <sheetFormatPr baseColWidth="10" defaultRowHeight="15" x14ac:dyDescent="0.25"/>
  <sheetData>
    <row r="1" spans="1:2" x14ac:dyDescent="0.25">
      <c r="A1" s="352" t="s">
        <v>1386</v>
      </c>
      <c r="B1" s="352" t="s">
        <v>1387</v>
      </c>
    </row>
    <row r="2" spans="1:2" x14ac:dyDescent="0.25">
      <c r="A2" s="353" t="s">
        <v>1388</v>
      </c>
      <c r="B2" s="353">
        <v>14</v>
      </c>
    </row>
    <row r="3" spans="1:2" x14ac:dyDescent="0.25">
      <c r="A3" s="353" t="s">
        <v>1389</v>
      </c>
      <c r="B3" s="353">
        <v>13</v>
      </c>
    </row>
    <row r="4" spans="1:2" x14ac:dyDescent="0.25">
      <c r="A4" s="353" t="s">
        <v>1390</v>
      </c>
      <c r="B4" s="353">
        <v>6</v>
      </c>
    </row>
    <row r="5" spans="1:2" x14ac:dyDescent="0.25">
      <c r="A5" s="353" t="s">
        <v>1391</v>
      </c>
      <c r="B5" s="353">
        <v>3</v>
      </c>
    </row>
    <row r="6" spans="1:2" x14ac:dyDescent="0.25">
      <c r="A6" s="353" t="s">
        <v>1392</v>
      </c>
      <c r="B6" s="353">
        <v>73</v>
      </c>
    </row>
    <row r="7" spans="1:2" x14ac:dyDescent="0.25">
      <c r="B7">
        <f>SUM(B2:B6)</f>
        <v>109</v>
      </c>
    </row>
    <row r="21" ht="73.5" customHeight="1" x14ac:dyDescent="0.25"/>
    <row r="24" ht="58.5" customHeight="1" x14ac:dyDescent="0.25"/>
    <row r="27" ht="44.25" customHeight="1" x14ac:dyDescent="0.2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0"/>
  <sheetViews>
    <sheetView zoomScale="80" zoomScaleNormal="80" workbookViewId="0">
      <pane xSplit="6" ySplit="3" topLeftCell="G6" activePane="bottomRight" state="frozen"/>
      <selection pane="topRight" activeCell="G1" sqref="G1"/>
      <selection pane="bottomLeft" activeCell="A4" sqref="A4"/>
      <selection pane="bottomRight" activeCell="D10" sqref="D10"/>
    </sheetView>
  </sheetViews>
  <sheetFormatPr baseColWidth="10" defaultRowHeight="15" x14ac:dyDescent="0.25"/>
  <cols>
    <col min="1" max="3" width="14.7109375" style="1" customWidth="1"/>
    <col min="4" max="4" width="7.7109375" style="2" customWidth="1"/>
    <col min="5" max="5" width="40.7109375" style="1" customWidth="1"/>
    <col min="6" max="9" width="20.7109375" style="1" customWidth="1"/>
    <col min="10" max="11" width="14.7109375" style="1" hidden="1" customWidth="1"/>
    <col min="12" max="12" width="8.7109375" style="1" hidden="1" customWidth="1"/>
    <col min="13" max="13" width="20.7109375" style="1" hidden="1" customWidth="1"/>
    <col min="14" max="14" width="20.7109375" style="3" hidden="1" customWidth="1"/>
    <col min="15" max="16" width="12.7109375" style="2" customWidth="1"/>
    <col min="17" max="17" width="9.7109375" style="4" customWidth="1"/>
    <col min="18" max="19" width="15.7109375" style="13" customWidth="1"/>
    <col min="20" max="20" width="9.7109375" style="4" customWidth="1"/>
    <col min="21" max="21" width="30.7109375" style="3" customWidth="1"/>
  </cols>
  <sheetData>
    <row r="1" spans="1:21" ht="21.75" thickBot="1" x14ac:dyDescent="0.3">
      <c r="A1" s="1123" t="s">
        <v>698</v>
      </c>
      <c r="B1" s="1124"/>
      <c r="C1" s="1124"/>
      <c r="D1" s="1124"/>
      <c r="E1" s="1124"/>
      <c r="F1" s="1124"/>
      <c r="G1" s="1124"/>
      <c r="H1" s="1124"/>
      <c r="I1" s="1125"/>
      <c r="J1" s="19"/>
      <c r="K1" s="19"/>
      <c r="L1" s="19"/>
      <c r="M1" s="19"/>
      <c r="N1" s="22"/>
      <c r="O1" s="20"/>
      <c r="P1" s="20"/>
      <c r="Q1" s="21"/>
      <c r="R1" s="23"/>
      <c r="S1" s="23"/>
      <c r="T1" s="21"/>
      <c r="U1" s="22"/>
    </row>
    <row r="2" spans="1:21" ht="26.25" customHeight="1" x14ac:dyDescent="0.25">
      <c r="A2" s="1126" t="s">
        <v>0</v>
      </c>
      <c r="B2" s="1126" t="s">
        <v>1</v>
      </c>
      <c r="C2" s="1126" t="s">
        <v>2</v>
      </c>
      <c r="D2" s="1126" t="s">
        <v>12</v>
      </c>
      <c r="E2" s="1126" t="s">
        <v>3</v>
      </c>
      <c r="F2" s="1126" t="s">
        <v>4</v>
      </c>
      <c r="G2" s="1126" t="s">
        <v>5</v>
      </c>
      <c r="H2" s="1126" t="s">
        <v>6</v>
      </c>
      <c r="I2" s="1128" t="s">
        <v>7</v>
      </c>
      <c r="J2" s="1117" t="s">
        <v>284</v>
      </c>
      <c r="K2" s="1118"/>
      <c r="L2" s="1118"/>
      <c r="M2" s="1119"/>
      <c r="N2" s="1111" t="s">
        <v>4</v>
      </c>
      <c r="O2" s="1113" t="s">
        <v>279</v>
      </c>
      <c r="P2" s="1105"/>
      <c r="Q2" s="1106" t="s">
        <v>281</v>
      </c>
      <c r="R2" s="1105" t="s">
        <v>280</v>
      </c>
      <c r="S2" s="1105"/>
      <c r="T2" s="1106" t="s">
        <v>281</v>
      </c>
      <c r="U2" s="1108" t="s">
        <v>282</v>
      </c>
    </row>
    <row r="3" spans="1:21" ht="26.25" thickBot="1" x14ac:dyDescent="0.3">
      <c r="A3" s="1127"/>
      <c r="B3" s="1127"/>
      <c r="C3" s="1127"/>
      <c r="D3" s="1127"/>
      <c r="E3" s="1127"/>
      <c r="F3" s="1127"/>
      <c r="G3" s="1127"/>
      <c r="H3" s="1127"/>
      <c r="I3" s="1129"/>
      <c r="J3" s="73" t="s">
        <v>8</v>
      </c>
      <c r="K3" s="74" t="s">
        <v>9</v>
      </c>
      <c r="L3" s="74" t="s">
        <v>10</v>
      </c>
      <c r="M3" s="75" t="s">
        <v>11</v>
      </c>
      <c r="N3" s="1112"/>
      <c r="O3" s="76" t="s">
        <v>277</v>
      </c>
      <c r="P3" s="77" t="s">
        <v>278</v>
      </c>
      <c r="Q3" s="1107"/>
      <c r="R3" s="77" t="s">
        <v>277</v>
      </c>
      <c r="S3" s="77" t="s">
        <v>278</v>
      </c>
      <c r="T3" s="1107"/>
      <c r="U3" s="1109"/>
    </row>
    <row r="4" spans="1:21" ht="60" customHeight="1" x14ac:dyDescent="0.25">
      <c r="A4" s="1120" t="s">
        <v>13</v>
      </c>
      <c r="B4" s="1121" t="s">
        <v>14</v>
      </c>
      <c r="C4" s="1122" t="s">
        <v>15</v>
      </c>
      <c r="D4" s="79">
        <v>1</v>
      </c>
      <c r="E4" s="78" t="s">
        <v>16</v>
      </c>
      <c r="F4" s="78" t="s">
        <v>17</v>
      </c>
      <c r="G4" s="78" t="s">
        <v>18</v>
      </c>
      <c r="H4" s="78" t="s">
        <v>19</v>
      </c>
      <c r="I4" s="80" t="s">
        <v>20</v>
      </c>
      <c r="J4" s="46" t="s">
        <v>205</v>
      </c>
      <c r="K4" s="47" t="s">
        <v>206</v>
      </c>
      <c r="L4" s="47" t="s">
        <v>96</v>
      </c>
      <c r="M4" s="50" t="s">
        <v>207</v>
      </c>
      <c r="N4" s="78" t="s">
        <v>17</v>
      </c>
      <c r="O4" s="46" t="s">
        <v>708</v>
      </c>
      <c r="P4" s="47">
        <v>0</v>
      </c>
      <c r="Q4" s="48">
        <v>0</v>
      </c>
      <c r="R4" s="49" t="s">
        <v>708</v>
      </c>
      <c r="S4" s="49" t="s">
        <v>708</v>
      </c>
      <c r="T4" s="48" t="s">
        <v>708</v>
      </c>
      <c r="U4" s="50" t="s">
        <v>708</v>
      </c>
    </row>
    <row r="5" spans="1:21" ht="60" customHeight="1" x14ac:dyDescent="0.25">
      <c r="A5" s="1038"/>
      <c r="B5" s="1023"/>
      <c r="C5" s="1027"/>
      <c r="D5" s="24">
        <v>2</v>
      </c>
      <c r="E5" s="25" t="s">
        <v>21</v>
      </c>
      <c r="F5" s="25" t="s">
        <v>22</v>
      </c>
      <c r="G5" s="25" t="s">
        <v>23</v>
      </c>
      <c r="H5" s="25" t="s">
        <v>24</v>
      </c>
      <c r="I5" s="31" t="s">
        <v>25</v>
      </c>
      <c r="J5" s="54" t="s">
        <v>208</v>
      </c>
      <c r="K5" s="25" t="s">
        <v>209</v>
      </c>
      <c r="L5" s="24">
        <v>52</v>
      </c>
      <c r="M5" s="31" t="s">
        <v>210</v>
      </c>
      <c r="N5" s="25" t="s">
        <v>22</v>
      </c>
      <c r="O5" s="54" t="s">
        <v>709</v>
      </c>
      <c r="P5" s="103">
        <v>0.1</v>
      </c>
      <c r="Q5" s="36">
        <v>1</v>
      </c>
      <c r="R5" s="37">
        <v>30999978</v>
      </c>
      <c r="S5" s="37">
        <v>30999978</v>
      </c>
      <c r="T5" s="36">
        <f>S5/R5</f>
        <v>1</v>
      </c>
      <c r="U5" s="31" t="s">
        <v>712</v>
      </c>
    </row>
    <row r="6" spans="1:21" ht="60" customHeight="1" x14ac:dyDescent="0.25">
      <c r="A6" s="1038"/>
      <c r="B6" s="1023"/>
      <c r="C6" s="1027"/>
      <c r="D6" s="24">
        <v>3</v>
      </c>
      <c r="E6" s="25" t="s">
        <v>26</v>
      </c>
      <c r="F6" s="25" t="s">
        <v>27</v>
      </c>
      <c r="G6" s="25" t="s">
        <v>28</v>
      </c>
      <c r="H6" s="25" t="s">
        <v>29</v>
      </c>
      <c r="I6" s="31" t="s">
        <v>30</v>
      </c>
      <c r="J6" s="54" t="s">
        <v>211</v>
      </c>
      <c r="K6" s="25" t="s">
        <v>212</v>
      </c>
      <c r="L6" s="24">
        <v>45</v>
      </c>
      <c r="M6" s="31" t="s">
        <v>213</v>
      </c>
      <c r="N6" s="25" t="s">
        <v>27</v>
      </c>
      <c r="O6" s="54">
        <v>1</v>
      </c>
      <c r="P6" s="24">
        <v>0</v>
      </c>
      <c r="Q6" s="36">
        <f>P6/O6</f>
        <v>0</v>
      </c>
      <c r="R6" s="37">
        <v>0</v>
      </c>
      <c r="S6" s="37">
        <v>0</v>
      </c>
      <c r="T6" s="36">
        <v>0</v>
      </c>
      <c r="U6" s="31" t="s">
        <v>708</v>
      </c>
    </row>
    <row r="7" spans="1:21" ht="60" customHeight="1" x14ac:dyDescent="0.25">
      <c r="A7" s="1038"/>
      <c r="B7" s="1023"/>
      <c r="C7" s="1027"/>
      <c r="D7" s="24">
        <v>4</v>
      </c>
      <c r="E7" s="25" t="s">
        <v>31</v>
      </c>
      <c r="F7" s="25" t="s">
        <v>32</v>
      </c>
      <c r="G7" s="25" t="s">
        <v>33</v>
      </c>
      <c r="H7" s="25" t="s">
        <v>34</v>
      </c>
      <c r="I7" s="31" t="s">
        <v>35</v>
      </c>
      <c r="J7" s="54" t="s">
        <v>96</v>
      </c>
      <c r="K7" s="24" t="s">
        <v>96</v>
      </c>
      <c r="L7" s="24" t="s">
        <v>96</v>
      </c>
      <c r="M7" s="52" t="s">
        <v>96</v>
      </c>
      <c r="N7" s="25" t="s">
        <v>32</v>
      </c>
      <c r="O7" s="54">
        <v>0</v>
      </c>
      <c r="P7" s="24">
        <v>0</v>
      </c>
      <c r="Q7" s="36">
        <v>0</v>
      </c>
      <c r="R7" s="37">
        <v>0</v>
      </c>
      <c r="S7" s="37">
        <v>0</v>
      </c>
      <c r="T7" s="36">
        <v>0</v>
      </c>
      <c r="U7" s="31" t="s">
        <v>708</v>
      </c>
    </row>
    <row r="8" spans="1:21" ht="60" customHeight="1" x14ac:dyDescent="0.25">
      <c r="A8" s="1038"/>
      <c r="B8" s="1023"/>
      <c r="C8" s="1027"/>
      <c r="D8" s="24">
        <v>5</v>
      </c>
      <c r="E8" s="25" t="s">
        <v>36</v>
      </c>
      <c r="F8" s="25" t="s">
        <v>37</v>
      </c>
      <c r="G8" s="25" t="s">
        <v>38</v>
      </c>
      <c r="H8" s="25" t="s">
        <v>39</v>
      </c>
      <c r="I8" s="31" t="s">
        <v>40</v>
      </c>
      <c r="J8" s="54" t="s">
        <v>211</v>
      </c>
      <c r="K8" s="25" t="s">
        <v>214</v>
      </c>
      <c r="L8" s="24">
        <v>45</v>
      </c>
      <c r="M8" s="31" t="s">
        <v>213</v>
      </c>
      <c r="N8" s="25" t="s">
        <v>37</v>
      </c>
      <c r="O8" s="54">
        <v>1</v>
      </c>
      <c r="P8" s="24">
        <v>0.7</v>
      </c>
      <c r="Q8" s="36">
        <f t="shared" ref="Q8:Q17" si="0">P8/O8</f>
        <v>0.7</v>
      </c>
      <c r="R8" s="37">
        <v>0</v>
      </c>
      <c r="S8" s="37">
        <v>0</v>
      </c>
      <c r="T8" s="36">
        <v>0</v>
      </c>
      <c r="U8" s="31" t="s">
        <v>708</v>
      </c>
    </row>
    <row r="9" spans="1:21" ht="60" customHeight="1" x14ac:dyDescent="0.25">
      <c r="A9" s="1038"/>
      <c r="B9" s="1023"/>
      <c r="C9" s="1027"/>
      <c r="D9" s="24">
        <v>6</v>
      </c>
      <c r="E9" s="25" t="s">
        <v>41</v>
      </c>
      <c r="F9" s="25" t="s">
        <v>42</v>
      </c>
      <c r="G9" s="25" t="s">
        <v>43</v>
      </c>
      <c r="H9" s="24" t="s">
        <v>44</v>
      </c>
      <c r="I9" s="52" t="s">
        <v>45</v>
      </c>
      <c r="J9" s="83" t="s">
        <v>215</v>
      </c>
      <c r="K9" s="25" t="s">
        <v>216</v>
      </c>
      <c r="L9" s="9">
        <v>197</v>
      </c>
      <c r="M9" s="31" t="s">
        <v>217</v>
      </c>
      <c r="N9" s="25" t="s">
        <v>42</v>
      </c>
      <c r="O9" s="91">
        <v>0.15</v>
      </c>
      <c r="P9" s="103">
        <v>0.15</v>
      </c>
      <c r="Q9" s="36">
        <f t="shared" si="0"/>
        <v>1</v>
      </c>
      <c r="R9" s="37">
        <v>368750000</v>
      </c>
      <c r="S9" s="37">
        <v>368386660</v>
      </c>
      <c r="T9" s="36">
        <f>S9/R9</f>
        <v>0.99901467118644072</v>
      </c>
      <c r="U9" s="31" t="s">
        <v>713</v>
      </c>
    </row>
    <row r="10" spans="1:21" ht="60" customHeight="1" x14ac:dyDescent="0.25">
      <c r="A10" s="1038"/>
      <c r="B10" s="1023"/>
      <c r="C10" s="1027"/>
      <c r="D10" s="24">
        <v>7</v>
      </c>
      <c r="E10" s="25" t="s">
        <v>46</v>
      </c>
      <c r="F10" s="25" t="s">
        <v>47</v>
      </c>
      <c r="G10" s="25" t="s">
        <v>48</v>
      </c>
      <c r="H10" s="25" t="s">
        <v>19</v>
      </c>
      <c r="I10" s="31" t="s">
        <v>49</v>
      </c>
      <c r="J10" s="54" t="s">
        <v>96</v>
      </c>
      <c r="K10" s="24" t="s">
        <v>96</v>
      </c>
      <c r="L10" s="24" t="s">
        <v>96</v>
      </c>
      <c r="M10" s="52" t="s">
        <v>96</v>
      </c>
      <c r="N10" s="25" t="s">
        <v>47</v>
      </c>
      <c r="O10" s="54">
        <v>0.5</v>
      </c>
      <c r="P10" s="24">
        <v>0.3</v>
      </c>
      <c r="Q10" s="36">
        <f t="shared" si="0"/>
        <v>0.6</v>
      </c>
      <c r="R10" s="37">
        <v>0</v>
      </c>
      <c r="S10" s="37">
        <v>0</v>
      </c>
      <c r="T10" s="36">
        <v>0</v>
      </c>
      <c r="U10" s="31" t="s">
        <v>708</v>
      </c>
    </row>
    <row r="11" spans="1:21" ht="60" customHeight="1" x14ac:dyDescent="0.25">
      <c r="A11" s="1038"/>
      <c r="B11" s="1023"/>
      <c r="C11" s="1027" t="s">
        <v>50</v>
      </c>
      <c r="D11" s="24">
        <v>8</v>
      </c>
      <c r="E11" s="25" t="s">
        <v>51</v>
      </c>
      <c r="F11" s="25" t="s">
        <v>52</v>
      </c>
      <c r="G11" s="25" t="s">
        <v>53</v>
      </c>
      <c r="H11" s="25" t="s">
        <v>54</v>
      </c>
      <c r="I11" s="31" t="s">
        <v>55</v>
      </c>
      <c r="J11" s="6" t="s">
        <v>211</v>
      </c>
      <c r="K11" s="25" t="s">
        <v>218</v>
      </c>
      <c r="L11" s="24">
        <v>33</v>
      </c>
      <c r="M11" s="31" t="s">
        <v>219</v>
      </c>
      <c r="N11" s="25" t="s">
        <v>52</v>
      </c>
      <c r="O11" s="91">
        <v>0.08</v>
      </c>
      <c r="P11" s="103">
        <v>0.08</v>
      </c>
      <c r="Q11" s="36">
        <f t="shared" si="0"/>
        <v>1</v>
      </c>
      <c r="R11" s="37">
        <v>7987995</v>
      </c>
      <c r="S11" s="37">
        <v>7987995</v>
      </c>
      <c r="T11" s="36">
        <f>S11/R11</f>
        <v>1</v>
      </c>
      <c r="U11" s="31" t="s">
        <v>714</v>
      </c>
    </row>
    <row r="12" spans="1:21" ht="60" customHeight="1" x14ac:dyDescent="0.25">
      <c r="A12" s="1038"/>
      <c r="B12" s="1023"/>
      <c r="C12" s="1027"/>
      <c r="D12" s="24">
        <v>9</v>
      </c>
      <c r="E12" s="25" t="s">
        <v>56</v>
      </c>
      <c r="F12" s="25" t="s">
        <v>57</v>
      </c>
      <c r="G12" s="25" t="s">
        <v>58</v>
      </c>
      <c r="H12" s="25" t="s">
        <v>59</v>
      </c>
      <c r="I12" s="31" t="s">
        <v>55</v>
      </c>
      <c r="J12" s="54" t="s">
        <v>211</v>
      </c>
      <c r="K12" s="24" t="s">
        <v>214</v>
      </c>
      <c r="L12" s="24">
        <v>28</v>
      </c>
      <c r="M12" s="31" t="s">
        <v>220</v>
      </c>
      <c r="N12" s="25" t="s">
        <v>57</v>
      </c>
      <c r="O12" s="91">
        <v>0.1</v>
      </c>
      <c r="P12" s="103">
        <v>0.1</v>
      </c>
      <c r="Q12" s="36">
        <f t="shared" si="0"/>
        <v>1</v>
      </c>
      <c r="R12" s="37">
        <v>137400000</v>
      </c>
      <c r="S12" s="37">
        <v>137400000</v>
      </c>
      <c r="T12" s="36">
        <f t="shared" ref="T12:T17" si="1">S12/R12</f>
        <v>1</v>
      </c>
      <c r="U12" s="31" t="s">
        <v>715</v>
      </c>
    </row>
    <row r="13" spans="1:21" ht="60" customHeight="1" x14ac:dyDescent="0.25">
      <c r="A13" s="1038"/>
      <c r="B13" s="1023"/>
      <c r="C13" s="1027"/>
      <c r="D13" s="24">
        <v>10</v>
      </c>
      <c r="E13" s="25" t="s">
        <v>60</v>
      </c>
      <c r="F13" s="25" t="s">
        <v>61</v>
      </c>
      <c r="G13" s="25" t="s">
        <v>62</v>
      </c>
      <c r="H13" s="25" t="s">
        <v>63</v>
      </c>
      <c r="I13" s="31" t="s">
        <v>55</v>
      </c>
      <c r="J13" s="54" t="s">
        <v>221</v>
      </c>
      <c r="K13" s="24" t="s">
        <v>222</v>
      </c>
      <c r="L13" s="24">
        <v>122</v>
      </c>
      <c r="M13" s="31" t="s">
        <v>223</v>
      </c>
      <c r="N13" s="25" t="s">
        <v>61</v>
      </c>
      <c r="O13" s="91">
        <v>0.1</v>
      </c>
      <c r="P13" s="103">
        <v>0.1</v>
      </c>
      <c r="Q13" s="36">
        <f t="shared" si="0"/>
        <v>1</v>
      </c>
      <c r="R13" s="37">
        <v>137400000</v>
      </c>
      <c r="S13" s="37">
        <v>137400000</v>
      </c>
      <c r="T13" s="36">
        <f t="shared" si="1"/>
        <v>1</v>
      </c>
      <c r="U13" s="31" t="s">
        <v>716</v>
      </c>
    </row>
    <row r="14" spans="1:21" ht="60" customHeight="1" x14ac:dyDescent="0.25">
      <c r="A14" s="1038"/>
      <c r="B14" s="1023"/>
      <c r="C14" s="1027" t="s">
        <v>50</v>
      </c>
      <c r="D14" s="24">
        <v>11</v>
      </c>
      <c r="E14" s="25" t="s">
        <v>64</v>
      </c>
      <c r="F14" s="25" t="s">
        <v>65</v>
      </c>
      <c r="G14" s="25" t="s">
        <v>66</v>
      </c>
      <c r="H14" s="25" t="s">
        <v>67</v>
      </c>
      <c r="I14" s="31" t="s">
        <v>718</v>
      </c>
      <c r="J14" s="54" t="s">
        <v>224</v>
      </c>
      <c r="K14" s="24" t="s">
        <v>290</v>
      </c>
      <c r="L14" s="24" t="s">
        <v>225</v>
      </c>
      <c r="M14" s="31" t="s">
        <v>226</v>
      </c>
      <c r="N14" s="25" t="s">
        <v>65</v>
      </c>
      <c r="O14" s="91">
        <v>0.2</v>
      </c>
      <c r="P14" s="103">
        <v>0.2</v>
      </c>
      <c r="Q14" s="36">
        <f t="shared" si="0"/>
        <v>1</v>
      </c>
      <c r="R14" s="37">
        <v>137400000</v>
      </c>
      <c r="S14" s="37">
        <v>8000000</v>
      </c>
      <c r="T14" s="36">
        <f t="shared" si="1"/>
        <v>5.8224163027656477E-2</v>
      </c>
      <c r="U14" s="31" t="s">
        <v>717</v>
      </c>
    </row>
    <row r="15" spans="1:21" ht="60" customHeight="1" x14ac:dyDescent="0.25">
      <c r="A15" s="1038"/>
      <c r="B15" s="1023"/>
      <c r="C15" s="1027"/>
      <c r="D15" s="24">
        <v>12</v>
      </c>
      <c r="E15" s="25" t="s">
        <v>69</v>
      </c>
      <c r="F15" s="25" t="s">
        <v>70</v>
      </c>
      <c r="G15" s="25" t="s">
        <v>71</v>
      </c>
      <c r="H15" s="25" t="s">
        <v>72</v>
      </c>
      <c r="I15" s="31" t="s">
        <v>285</v>
      </c>
      <c r="J15" s="6" t="s">
        <v>211</v>
      </c>
      <c r="K15" s="8" t="s">
        <v>212</v>
      </c>
      <c r="L15" s="24">
        <v>46</v>
      </c>
      <c r="M15" s="31" t="s">
        <v>227</v>
      </c>
      <c r="N15" s="25" t="s">
        <v>70</v>
      </c>
      <c r="O15" s="91">
        <v>0.05</v>
      </c>
      <c r="P15" s="103">
        <v>0.05</v>
      </c>
      <c r="Q15" s="36">
        <f t="shared" si="0"/>
        <v>1</v>
      </c>
      <c r="R15" s="37">
        <v>46926660</v>
      </c>
      <c r="S15" s="37">
        <v>46926660</v>
      </c>
      <c r="T15" s="36">
        <f t="shared" si="1"/>
        <v>1</v>
      </c>
      <c r="U15" s="31" t="s">
        <v>719</v>
      </c>
    </row>
    <row r="16" spans="1:21" ht="60" customHeight="1" x14ac:dyDescent="0.25">
      <c r="A16" s="1038"/>
      <c r="B16" s="1023"/>
      <c r="C16" s="1027"/>
      <c r="D16" s="24">
        <v>13</v>
      </c>
      <c r="E16" s="25" t="s">
        <v>287</v>
      </c>
      <c r="F16" s="25" t="s">
        <v>288</v>
      </c>
      <c r="G16" s="25" t="s">
        <v>73</v>
      </c>
      <c r="H16" s="25" t="s">
        <v>74</v>
      </c>
      <c r="I16" s="31" t="s">
        <v>286</v>
      </c>
      <c r="J16" s="54" t="s">
        <v>228</v>
      </c>
      <c r="K16" s="26" t="s">
        <v>229</v>
      </c>
      <c r="L16" s="24" t="s">
        <v>230</v>
      </c>
      <c r="M16" s="53" t="s">
        <v>231</v>
      </c>
      <c r="N16" s="25" t="s">
        <v>288</v>
      </c>
      <c r="O16" s="91">
        <v>0.05</v>
      </c>
      <c r="P16" s="103">
        <v>0.05</v>
      </c>
      <c r="Q16" s="36">
        <f t="shared" si="0"/>
        <v>1</v>
      </c>
      <c r="R16" s="37">
        <v>46926660</v>
      </c>
      <c r="S16" s="37">
        <v>46926660</v>
      </c>
      <c r="T16" s="36">
        <f t="shared" si="1"/>
        <v>1</v>
      </c>
      <c r="U16" s="31" t="s">
        <v>720</v>
      </c>
    </row>
    <row r="17" spans="1:21" ht="60" customHeight="1" x14ac:dyDescent="0.25">
      <c r="A17" s="1038"/>
      <c r="B17" s="1023"/>
      <c r="C17" s="1027"/>
      <c r="D17" s="24">
        <v>14</v>
      </c>
      <c r="E17" s="25" t="s">
        <v>75</v>
      </c>
      <c r="F17" s="25" t="s">
        <v>76</v>
      </c>
      <c r="G17" s="25" t="s">
        <v>77</v>
      </c>
      <c r="H17" s="25" t="s">
        <v>78</v>
      </c>
      <c r="I17" s="31" t="s">
        <v>68</v>
      </c>
      <c r="J17" s="54" t="s">
        <v>211</v>
      </c>
      <c r="K17" s="24" t="s">
        <v>218</v>
      </c>
      <c r="L17" s="24">
        <v>32</v>
      </c>
      <c r="M17" s="31" t="s">
        <v>232</v>
      </c>
      <c r="N17" s="25" t="s">
        <v>76</v>
      </c>
      <c r="O17" s="91">
        <v>0.1</v>
      </c>
      <c r="P17" s="103">
        <v>0.1</v>
      </c>
      <c r="Q17" s="36">
        <f t="shared" si="0"/>
        <v>1</v>
      </c>
      <c r="R17" s="37">
        <v>174500000</v>
      </c>
      <c r="S17" s="37">
        <v>47689970</v>
      </c>
      <c r="T17" s="36">
        <f t="shared" si="1"/>
        <v>0.27329495702005729</v>
      </c>
      <c r="U17" s="31" t="s">
        <v>721</v>
      </c>
    </row>
    <row r="18" spans="1:21" ht="60" customHeight="1" x14ac:dyDescent="0.25">
      <c r="A18" s="1038"/>
      <c r="B18" s="1023"/>
      <c r="C18" s="1027" t="s">
        <v>79</v>
      </c>
      <c r="D18" s="24">
        <v>15</v>
      </c>
      <c r="E18" s="25" t="s">
        <v>80</v>
      </c>
      <c r="F18" s="25" t="s">
        <v>81</v>
      </c>
      <c r="G18" s="25" t="s">
        <v>82</v>
      </c>
      <c r="H18" s="25" t="s">
        <v>83</v>
      </c>
      <c r="I18" s="31" t="s">
        <v>84</v>
      </c>
      <c r="J18" s="1038" t="s">
        <v>233</v>
      </c>
      <c r="K18" s="1023" t="s">
        <v>234</v>
      </c>
      <c r="L18" s="1039">
        <v>197</v>
      </c>
      <c r="M18" s="1114" t="s">
        <v>217</v>
      </c>
      <c r="N18" s="25" t="s">
        <v>81</v>
      </c>
      <c r="O18" s="54">
        <v>0</v>
      </c>
      <c r="P18" s="24">
        <v>0</v>
      </c>
      <c r="Q18" s="36">
        <v>0</v>
      </c>
      <c r="R18" s="37">
        <v>0</v>
      </c>
      <c r="S18" s="37">
        <v>0</v>
      </c>
      <c r="T18" s="36">
        <v>0</v>
      </c>
      <c r="U18" s="31" t="s">
        <v>708</v>
      </c>
    </row>
    <row r="19" spans="1:21" ht="60" customHeight="1" x14ac:dyDescent="0.25">
      <c r="A19" s="1038"/>
      <c r="B19" s="1023"/>
      <c r="C19" s="1027"/>
      <c r="D19" s="24">
        <v>16</v>
      </c>
      <c r="E19" s="25" t="s">
        <v>85</v>
      </c>
      <c r="F19" s="25" t="s">
        <v>86</v>
      </c>
      <c r="G19" s="25" t="s">
        <v>291</v>
      </c>
      <c r="H19" s="25" t="s">
        <v>87</v>
      </c>
      <c r="I19" s="81" t="s">
        <v>88</v>
      </c>
      <c r="J19" s="1038"/>
      <c r="K19" s="1023"/>
      <c r="L19" s="1039"/>
      <c r="M19" s="1114"/>
      <c r="N19" s="25" t="s">
        <v>86</v>
      </c>
      <c r="O19" s="54" t="s">
        <v>710</v>
      </c>
      <c r="P19" s="24">
        <v>0</v>
      </c>
      <c r="Q19" s="36">
        <v>0</v>
      </c>
      <c r="R19" s="37">
        <v>0</v>
      </c>
      <c r="S19" s="37">
        <v>0</v>
      </c>
      <c r="T19" s="36">
        <v>0</v>
      </c>
      <c r="U19" s="31" t="s">
        <v>722</v>
      </c>
    </row>
    <row r="20" spans="1:21" ht="60" customHeight="1" x14ac:dyDescent="0.25">
      <c r="A20" s="1038"/>
      <c r="B20" s="1023"/>
      <c r="C20" s="1027"/>
      <c r="D20" s="24">
        <v>17</v>
      </c>
      <c r="E20" s="25" t="s">
        <v>89</v>
      </c>
      <c r="F20" s="25" t="s">
        <v>90</v>
      </c>
      <c r="G20" s="25" t="s">
        <v>91</v>
      </c>
      <c r="H20" s="25" t="s">
        <v>87</v>
      </c>
      <c r="I20" s="81" t="s">
        <v>92</v>
      </c>
      <c r="J20" s="1038"/>
      <c r="K20" s="1023"/>
      <c r="L20" s="1039"/>
      <c r="M20" s="1114"/>
      <c r="N20" s="25" t="s">
        <v>90</v>
      </c>
      <c r="O20" s="54">
        <v>0</v>
      </c>
      <c r="P20" s="24">
        <v>0</v>
      </c>
      <c r="Q20" s="36">
        <v>0</v>
      </c>
      <c r="R20" s="37">
        <v>0</v>
      </c>
      <c r="S20" s="37">
        <v>0</v>
      </c>
      <c r="T20" s="36">
        <v>0</v>
      </c>
      <c r="U20" s="31" t="s">
        <v>708</v>
      </c>
    </row>
    <row r="21" spans="1:21" ht="60" customHeight="1" x14ac:dyDescent="0.25">
      <c r="A21" s="1038"/>
      <c r="B21" s="1023"/>
      <c r="C21" s="1027"/>
      <c r="D21" s="24">
        <v>18</v>
      </c>
      <c r="E21" s="25" t="s">
        <v>93</v>
      </c>
      <c r="F21" s="25" t="s">
        <v>94</v>
      </c>
      <c r="G21" s="25" t="s">
        <v>95</v>
      </c>
      <c r="H21" s="24" t="s">
        <v>96</v>
      </c>
      <c r="I21" s="81" t="s">
        <v>97</v>
      </c>
      <c r="J21" s="54" t="s">
        <v>96</v>
      </c>
      <c r="K21" s="24" t="s">
        <v>96</v>
      </c>
      <c r="L21" s="24" t="s">
        <v>96</v>
      </c>
      <c r="M21" s="52" t="s">
        <v>96</v>
      </c>
      <c r="N21" s="25" t="s">
        <v>94</v>
      </c>
      <c r="O21" s="54">
        <v>0.5</v>
      </c>
      <c r="P21" s="24">
        <v>0.5</v>
      </c>
      <c r="Q21" s="36">
        <f>P21/O21</f>
        <v>1</v>
      </c>
      <c r="R21" s="37">
        <v>23650000</v>
      </c>
      <c r="S21" s="37">
        <v>16666666</v>
      </c>
      <c r="T21" s="36">
        <f>S21/R21</f>
        <v>0.70472160676532769</v>
      </c>
      <c r="U21" s="31" t="s">
        <v>723</v>
      </c>
    </row>
    <row r="22" spans="1:21" ht="60" customHeight="1" x14ac:dyDescent="0.25">
      <c r="A22" s="1038"/>
      <c r="B22" s="1023"/>
      <c r="C22" s="1027"/>
      <c r="D22" s="24">
        <v>19</v>
      </c>
      <c r="E22" s="25" t="s">
        <v>98</v>
      </c>
      <c r="F22" s="25" t="s">
        <v>99</v>
      </c>
      <c r="G22" s="25" t="s">
        <v>100</v>
      </c>
      <c r="H22" s="25" t="s">
        <v>101</v>
      </c>
      <c r="I22" s="81" t="s">
        <v>102</v>
      </c>
      <c r="J22" s="54" t="s">
        <v>233</v>
      </c>
      <c r="K22" s="24" t="s">
        <v>234</v>
      </c>
      <c r="L22" s="28">
        <v>192</v>
      </c>
      <c r="M22" s="55" t="s">
        <v>235</v>
      </c>
      <c r="N22" s="25" t="s">
        <v>99</v>
      </c>
      <c r="O22" s="54" t="s">
        <v>711</v>
      </c>
      <c r="P22" s="103">
        <v>0.8</v>
      </c>
      <c r="Q22" s="36">
        <v>0.8</v>
      </c>
      <c r="R22" s="37">
        <v>5363333</v>
      </c>
      <c r="S22" s="37">
        <v>5209430.07</v>
      </c>
      <c r="T22" s="36">
        <f>S22/R22</f>
        <v>0.97130461039804916</v>
      </c>
      <c r="U22" s="31" t="s">
        <v>724</v>
      </c>
    </row>
    <row r="23" spans="1:21" ht="60" customHeight="1" x14ac:dyDescent="0.25">
      <c r="A23" s="1038"/>
      <c r="B23" s="1023"/>
      <c r="C23" s="1027"/>
      <c r="D23" s="24">
        <v>20</v>
      </c>
      <c r="E23" s="25" t="s">
        <v>103</v>
      </c>
      <c r="F23" s="25" t="s">
        <v>104</v>
      </c>
      <c r="G23" s="25" t="s">
        <v>105</v>
      </c>
      <c r="H23" s="25" t="s">
        <v>106</v>
      </c>
      <c r="I23" s="31" t="s">
        <v>107</v>
      </c>
      <c r="J23" s="54" t="s">
        <v>96</v>
      </c>
      <c r="K23" s="24" t="s">
        <v>96</v>
      </c>
      <c r="L23" s="24" t="s">
        <v>96</v>
      </c>
      <c r="M23" s="52" t="s">
        <v>96</v>
      </c>
      <c r="N23" s="25" t="s">
        <v>104</v>
      </c>
      <c r="O23" s="54">
        <v>0</v>
      </c>
      <c r="P23" s="24">
        <v>0</v>
      </c>
      <c r="Q23" s="36">
        <v>0</v>
      </c>
      <c r="R23" s="37">
        <v>0</v>
      </c>
      <c r="S23" s="37">
        <v>0</v>
      </c>
      <c r="T23" s="36">
        <v>0</v>
      </c>
      <c r="U23" s="31" t="s">
        <v>708</v>
      </c>
    </row>
    <row r="24" spans="1:21" ht="60" customHeight="1" x14ac:dyDescent="0.25">
      <c r="A24" s="1038"/>
      <c r="B24" s="1043" t="s">
        <v>108</v>
      </c>
      <c r="C24" s="1027" t="s">
        <v>109</v>
      </c>
      <c r="D24" s="24">
        <v>21</v>
      </c>
      <c r="E24" s="30" t="s">
        <v>110</v>
      </c>
      <c r="F24" s="25" t="s">
        <v>111</v>
      </c>
      <c r="G24" s="25" t="s">
        <v>112</v>
      </c>
      <c r="H24" s="25" t="s">
        <v>113</v>
      </c>
      <c r="I24" s="31" t="s">
        <v>114</v>
      </c>
      <c r="J24" s="54" t="s">
        <v>236</v>
      </c>
      <c r="K24" s="24" t="s">
        <v>237</v>
      </c>
      <c r="L24" s="24">
        <v>65</v>
      </c>
      <c r="M24" s="31" t="s">
        <v>238</v>
      </c>
      <c r="N24" s="25" t="s">
        <v>111</v>
      </c>
      <c r="O24" s="54">
        <v>0</v>
      </c>
      <c r="P24" s="24">
        <v>0</v>
      </c>
      <c r="Q24" s="36">
        <v>0</v>
      </c>
      <c r="R24" s="37">
        <v>0</v>
      </c>
      <c r="S24" s="37">
        <v>0</v>
      </c>
      <c r="T24" s="36">
        <v>0</v>
      </c>
      <c r="U24" s="31" t="s">
        <v>708</v>
      </c>
    </row>
    <row r="25" spans="1:21" ht="60" customHeight="1" x14ac:dyDescent="0.25">
      <c r="A25" s="1038"/>
      <c r="B25" s="1043"/>
      <c r="C25" s="1027"/>
      <c r="D25" s="24">
        <v>22</v>
      </c>
      <c r="E25" s="25" t="s">
        <v>115</v>
      </c>
      <c r="F25" s="25" t="s">
        <v>116</v>
      </c>
      <c r="G25" s="25" t="s">
        <v>117</v>
      </c>
      <c r="H25" s="25" t="s">
        <v>118</v>
      </c>
      <c r="I25" s="31" t="s">
        <v>119</v>
      </c>
      <c r="J25" s="86" t="s">
        <v>236</v>
      </c>
      <c r="K25" s="29" t="s">
        <v>239</v>
      </c>
      <c r="L25" s="24">
        <v>85</v>
      </c>
      <c r="M25" s="31" t="s">
        <v>240</v>
      </c>
      <c r="N25" s="25" t="s">
        <v>116</v>
      </c>
      <c r="O25" s="54">
        <v>0</v>
      </c>
      <c r="P25" s="24">
        <v>0</v>
      </c>
      <c r="Q25" s="36">
        <v>0</v>
      </c>
      <c r="R25" s="37">
        <v>0</v>
      </c>
      <c r="S25" s="37">
        <v>0</v>
      </c>
      <c r="T25" s="36">
        <v>0</v>
      </c>
      <c r="U25" s="31" t="s">
        <v>708</v>
      </c>
    </row>
    <row r="26" spans="1:21" ht="60" customHeight="1" x14ac:dyDescent="0.25">
      <c r="A26" s="1038"/>
      <c r="B26" s="1043"/>
      <c r="C26" s="1027"/>
      <c r="D26" s="24">
        <v>23</v>
      </c>
      <c r="E26" s="25" t="s">
        <v>120</v>
      </c>
      <c r="F26" s="25" t="s">
        <v>121</v>
      </c>
      <c r="G26" s="25" t="s">
        <v>122</v>
      </c>
      <c r="H26" s="25" t="s">
        <v>118</v>
      </c>
      <c r="I26" s="31" t="s">
        <v>123</v>
      </c>
      <c r="J26" s="54" t="s">
        <v>96</v>
      </c>
      <c r="K26" s="24" t="s">
        <v>96</v>
      </c>
      <c r="L26" s="24" t="s">
        <v>96</v>
      </c>
      <c r="M26" s="57" t="s">
        <v>241</v>
      </c>
      <c r="N26" s="25" t="s">
        <v>121</v>
      </c>
      <c r="O26" s="54">
        <v>0</v>
      </c>
      <c r="P26" s="24">
        <v>0</v>
      </c>
      <c r="Q26" s="36">
        <v>0</v>
      </c>
      <c r="R26" s="37">
        <v>0</v>
      </c>
      <c r="S26" s="37">
        <v>0</v>
      </c>
      <c r="T26" s="36">
        <v>0</v>
      </c>
      <c r="U26" s="31" t="s">
        <v>708</v>
      </c>
    </row>
    <row r="27" spans="1:21" ht="60" customHeight="1" x14ac:dyDescent="0.25">
      <c r="A27" s="1038"/>
      <c r="B27" s="1043"/>
      <c r="C27" s="1027" t="s">
        <v>124</v>
      </c>
      <c r="D27" s="24">
        <v>24</v>
      </c>
      <c r="E27" s="25" t="s">
        <v>125</v>
      </c>
      <c r="F27" s="25" t="s">
        <v>126</v>
      </c>
      <c r="G27" s="25" t="s">
        <v>127</v>
      </c>
      <c r="H27" s="25" t="s">
        <v>128</v>
      </c>
      <c r="I27" s="31" t="s">
        <v>129</v>
      </c>
      <c r="J27" s="54" t="s">
        <v>242</v>
      </c>
      <c r="K27" s="24" t="s">
        <v>243</v>
      </c>
      <c r="L27" s="24">
        <v>68</v>
      </c>
      <c r="M27" s="31" t="s">
        <v>244</v>
      </c>
      <c r="N27" s="25" t="s">
        <v>126</v>
      </c>
      <c r="O27" s="54">
        <v>0</v>
      </c>
      <c r="P27" s="24">
        <v>0</v>
      </c>
      <c r="Q27" s="36">
        <v>0</v>
      </c>
      <c r="R27" s="37">
        <v>0</v>
      </c>
      <c r="S27" s="37">
        <v>0</v>
      </c>
      <c r="T27" s="36">
        <v>0</v>
      </c>
      <c r="U27" s="31" t="s">
        <v>725</v>
      </c>
    </row>
    <row r="28" spans="1:21" ht="60" customHeight="1" x14ac:dyDescent="0.25">
      <c r="A28" s="1038"/>
      <c r="B28" s="1043"/>
      <c r="C28" s="1027"/>
      <c r="D28" s="24">
        <v>25</v>
      </c>
      <c r="E28" s="30" t="s">
        <v>130</v>
      </c>
      <c r="F28" s="25" t="s">
        <v>131</v>
      </c>
      <c r="G28" s="25" t="s">
        <v>132</v>
      </c>
      <c r="H28" s="25" t="s">
        <v>133</v>
      </c>
      <c r="I28" s="31" t="s">
        <v>134</v>
      </c>
      <c r="J28" s="54" t="s">
        <v>245</v>
      </c>
      <c r="K28" s="24" t="s">
        <v>246</v>
      </c>
      <c r="L28" s="24">
        <v>107</v>
      </c>
      <c r="M28" s="31" t="s">
        <v>247</v>
      </c>
      <c r="N28" s="25" t="s">
        <v>131</v>
      </c>
      <c r="O28" s="54">
        <v>0</v>
      </c>
      <c r="P28" s="24">
        <v>0</v>
      </c>
      <c r="Q28" s="36">
        <v>0</v>
      </c>
      <c r="R28" s="37">
        <v>0</v>
      </c>
      <c r="S28" s="37">
        <v>0</v>
      </c>
      <c r="T28" s="36">
        <v>0</v>
      </c>
      <c r="U28" s="31" t="s">
        <v>708</v>
      </c>
    </row>
    <row r="29" spans="1:21" ht="60" customHeight="1" x14ac:dyDescent="0.25">
      <c r="A29" s="1038"/>
      <c r="B29" s="1043"/>
      <c r="C29" s="1027" t="s">
        <v>135</v>
      </c>
      <c r="D29" s="24">
        <v>26</v>
      </c>
      <c r="E29" s="25" t="s">
        <v>136</v>
      </c>
      <c r="F29" s="25" t="s">
        <v>137</v>
      </c>
      <c r="G29" s="25" t="s">
        <v>138</v>
      </c>
      <c r="H29" s="25" t="s">
        <v>139</v>
      </c>
      <c r="I29" s="31" t="s">
        <v>140</v>
      </c>
      <c r="J29" s="54" t="s">
        <v>96</v>
      </c>
      <c r="K29" s="24" t="s">
        <v>96</v>
      </c>
      <c r="L29" s="24" t="s">
        <v>96</v>
      </c>
      <c r="M29" s="57" t="s">
        <v>241</v>
      </c>
      <c r="N29" s="25" t="s">
        <v>137</v>
      </c>
      <c r="O29" s="54">
        <v>0</v>
      </c>
      <c r="P29" s="24">
        <v>0</v>
      </c>
      <c r="Q29" s="36">
        <v>0</v>
      </c>
      <c r="R29" s="37">
        <v>0</v>
      </c>
      <c r="S29" s="37">
        <v>0</v>
      </c>
      <c r="T29" s="36">
        <v>0</v>
      </c>
      <c r="U29" s="31" t="s">
        <v>708</v>
      </c>
    </row>
    <row r="30" spans="1:21" ht="60" customHeight="1" x14ac:dyDescent="0.25">
      <c r="A30" s="1038"/>
      <c r="B30" s="1043"/>
      <c r="C30" s="1027"/>
      <c r="D30" s="24">
        <v>27</v>
      </c>
      <c r="E30" s="26" t="s">
        <v>141</v>
      </c>
      <c r="F30" s="26" t="s">
        <v>142</v>
      </c>
      <c r="G30" s="26" t="s">
        <v>143</v>
      </c>
      <c r="H30" s="26" t="s">
        <v>144</v>
      </c>
      <c r="I30" s="59" t="s">
        <v>145</v>
      </c>
      <c r="J30" s="58" t="s">
        <v>215</v>
      </c>
      <c r="K30" s="26" t="s">
        <v>216</v>
      </c>
      <c r="L30" s="24">
        <v>197</v>
      </c>
      <c r="M30" s="59" t="s">
        <v>217</v>
      </c>
      <c r="N30" s="26" t="s">
        <v>142</v>
      </c>
      <c r="O30" s="91">
        <v>0.05</v>
      </c>
      <c r="P30" s="103">
        <v>0.05</v>
      </c>
      <c r="Q30" s="36">
        <f>P30/O30</f>
        <v>1</v>
      </c>
      <c r="R30" s="37">
        <v>10000000</v>
      </c>
      <c r="S30" s="37">
        <v>10000000</v>
      </c>
      <c r="T30" s="36">
        <f>S30/R30</f>
        <v>1</v>
      </c>
      <c r="U30" s="31" t="s">
        <v>726</v>
      </c>
    </row>
    <row r="31" spans="1:21" ht="60" customHeight="1" x14ac:dyDescent="0.25">
      <c r="A31" s="1038"/>
      <c r="B31" s="1039" t="s">
        <v>146</v>
      </c>
      <c r="C31" s="1023" t="s">
        <v>147</v>
      </c>
      <c r="D31" s="24">
        <v>28</v>
      </c>
      <c r="E31" s="26" t="s">
        <v>148</v>
      </c>
      <c r="F31" s="26" t="s">
        <v>149</v>
      </c>
      <c r="G31" s="26" t="s">
        <v>150</v>
      </c>
      <c r="H31" s="26" t="s">
        <v>151</v>
      </c>
      <c r="I31" s="59" t="s">
        <v>152</v>
      </c>
      <c r="J31" s="58" t="s">
        <v>248</v>
      </c>
      <c r="K31" s="39" t="s">
        <v>249</v>
      </c>
      <c r="L31" s="24">
        <v>157</v>
      </c>
      <c r="M31" s="60" t="s">
        <v>250</v>
      </c>
      <c r="N31" s="26" t="s">
        <v>149</v>
      </c>
      <c r="O31" s="91">
        <v>0.7</v>
      </c>
      <c r="P31" s="103">
        <v>0.6</v>
      </c>
      <c r="Q31" s="36">
        <f>P31/O31</f>
        <v>0.85714285714285721</v>
      </c>
      <c r="R31" s="37">
        <v>18444390908.93</v>
      </c>
      <c r="S31" s="37">
        <v>9148596406</v>
      </c>
      <c r="T31" s="36">
        <f>S31/R31</f>
        <v>0.49600967856144457</v>
      </c>
      <c r="U31" s="31" t="s">
        <v>727</v>
      </c>
    </row>
    <row r="32" spans="1:21" ht="60" customHeight="1" x14ac:dyDescent="0.25">
      <c r="A32" s="1038"/>
      <c r="B32" s="1039"/>
      <c r="C32" s="1023"/>
      <c r="D32" s="1023">
        <v>29</v>
      </c>
      <c r="E32" s="1023" t="s">
        <v>153</v>
      </c>
      <c r="F32" s="1023" t="s">
        <v>154</v>
      </c>
      <c r="G32" s="1023" t="s">
        <v>155</v>
      </c>
      <c r="H32" s="1023" t="s">
        <v>151</v>
      </c>
      <c r="I32" s="1040" t="s">
        <v>152</v>
      </c>
      <c r="J32" s="54" t="s">
        <v>251</v>
      </c>
      <c r="K32" s="8" t="s">
        <v>252</v>
      </c>
      <c r="L32" s="24">
        <v>129</v>
      </c>
      <c r="M32" s="31" t="s">
        <v>253</v>
      </c>
      <c r="N32" s="1023" t="s">
        <v>154</v>
      </c>
      <c r="O32" s="1130">
        <v>0.7</v>
      </c>
      <c r="P32" s="1044">
        <v>0.6</v>
      </c>
      <c r="Q32" s="1001">
        <f>P32/O32</f>
        <v>0.85714285714285721</v>
      </c>
      <c r="R32" s="998">
        <v>18444390908.93</v>
      </c>
      <c r="S32" s="998">
        <v>9148596406</v>
      </c>
      <c r="T32" s="1001">
        <f>S32/R32</f>
        <v>0.49600967856144457</v>
      </c>
      <c r="U32" s="1013" t="s">
        <v>728</v>
      </c>
    </row>
    <row r="33" spans="1:21" ht="60" customHeight="1" x14ac:dyDescent="0.25">
      <c r="A33" s="1038"/>
      <c r="B33" s="1039"/>
      <c r="C33" s="1023"/>
      <c r="D33" s="1023"/>
      <c r="E33" s="1023"/>
      <c r="F33" s="1023"/>
      <c r="G33" s="1023"/>
      <c r="H33" s="1023"/>
      <c r="I33" s="1040"/>
      <c r="J33" s="54" t="s">
        <v>254</v>
      </c>
      <c r="K33" s="8" t="s">
        <v>255</v>
      </c>
      <c r="L33" s="24">
        <v>134</v>
      </c>
      <c r="M33" s="31" t="s">
        <v>256</v>
      </c>
      <c r="N33" s="1023"/>
      <c r="O33" s="1008"/>
      <c r="P33" s="1011"/>
      <c r="Q33" s="1002"/>
      <c r="R33" s="999"/>
      <c r="S33" s="999"/>
      <c r="T33" s="1002"/>
      <c r="U33" s="1014"/>
    </row>
    <row r="34" spans="1:21" ht="60" customHeight="1" x14ac:dyDescent="0.25">
      <c r="A34" s="1038"/>
      <c r="B34" s="1039"/>
      <c r="C34" s="1023"/>
      <c r="D34" s="1023"/>
      <c r="E34" s="1023"/>
      <c r="F34" s="1023"/>
      <c r="G34" s="1023"/>
      <c r="H34" s="1023"/>
      <c r="I34" s="1040"/>
      <c r="J34" s="54" t="s">
        <v>254</v>
      </c>
      <c r="K34" s="8" t="s">
        <v>255</v>
      </c>
      <c r="L34" s="24">
        <v>133</v>
      </c>
      <c r="M34" s="31" t="s">
        <v>257</v>
      </c>
      <c r="N34" s="1023"/>
      <c r="O34" s="1008"/>
      <c r="P34" s="1011"/>
      <c r="Q34" s="1002"/>
      <c r="R34" s="999"/>
      <c r="S34" s="999"/>
      <c r="T34" s="1002"/>
      <c r="U34" s="1014"/>
    </row>
    <row r="35" spans="1:21" ht="60" customHeight="1" x14ac:dyDescent="0.25">
      <c r="A35" s="1038"/>
      <c r="B35" s="1039"/>
      <c r="C35" s="1023"/>
      <c r="D35" s="1023"/>
      <c r="E35" s="1023"/>
      <c r="F35" s="1023"/>
      <c r="G35" s="1023"/>
      <c r="H35" s="1023"/>
      <c r="I35" s="1040"/>
      <c r="J35" s="6" t="s">
        <v>254</v>
      </c>
      <c r="K35" s="8" t="s">
        <v>249</v>
      </c>
      <c r="L35" s="24">
        <v>154</v>
      </c>
      <c r="M35" s="31" t="s">
        <v>258</v>
      </c>
      <c r="N35" s="1023"/>
      <c r="O35" s="1009"/>
      <c r="P35" s="1012"/>
      <c r="Q35" s="1003"/>
      <c r="R35" s="1000"/>
      <c r="S35" s="1000"/>
      <c r="T35" s="1003"/>
      <c r="U35" s="1015"/>
    </row>
    <row r="36" spans="1:21" ht="60" customHeight="1" x14ac:dyDescent="0.25">
      <c r="A36" s="1038"/>
      <c r="B36" s="1039"/>
      <c r="C36" s="1027" t="s">
        <v>156</v>
      </c>
      <c r="D36" s="1023">
        <v>30</v>
      </c>
      <c r="E36" s="1023" t="s">
        <v>157</v>
      </c>
      <c r="F36" s="1023" t="s">
        <v>158</v>
      </c>
      <c r="G36" s="1023" t="s">
        <v>159</v>
      </c>
      <c r="H36" s="1023" t="s">
        <v>151</v>
      </c>
      <c r="I36" s="1040" t="s">
        <v>272</v>
      </c>
      <c r="J36" s="1038" t="s">
        <v>254</v>
      </c>
      <c r="K36" s="1023" t="s">
        <v>259</v>
      </c>
      <c r="L36" s="1023">
        <v>143</v>
      </c>
      <c r="M36" s="1040" t="s">
        <v>260</v>
      </c>
      <c r="N36" s="1023" t="s">
        <v>158</v>
      </c>
      <c r="O36" s="1130">
        <v>0.5</v>
      </c>
      <c r="P36" s="1044">
        <v>0.5</v>
      </c>
      <c r="Q36" s="1001">
        <f>P36/O36</f>
        <v>1</v>
      </c>
      <c r="R36" s="998">
        <v>233605063.59999999</v>
      </c>
      <c r="S36" s="998">
        <v>233605063.59999999</v>
      </c>
      <c r="T36" s="1001">
        <f>S36/R36</f>
        <v>1</v>
      </c>
      <c r="U36" s="1004" t="s">
        <v>729</v>
      </c>
    </row>
    <row r="37" spans="1:21" ht="60" customHeight="1" x14ac:dyDescent="0.25">
      <c r="A37" s="1038"/>
      <c r="B37" s="1039"/>
      <c r="C37" s="1027"/>
      <c r="D37" s="1023"/>
      <c r="E37" s="1023"/>
      <c r="F37" s="1023"/>
      <c r="G37" s="1023"/>
      <c r="H37" s="1023"/>
      <c r="I37" s="1040"/>
      <c r="J37" s="1038"/>
      <c r="K37" s="1023"/>
      <c r="L37" s="1023"/>
      <c r="M37" s="1040"/>
      <c r="N37" s="1023"/>
      <c r="O37" s="1008"/>
      <c r="P37" s="1011"/>
      <c r="Q37" s="1002"/>
      <c r="R37" s="999"/>
      <c r="S37" s="999"/>
      <c r="T37" s="1002"/>
      <c r="U37" s="1005"/>
    </row>
    <row r="38" spans="1:21" ht="60" customHeight="1" x14ac:dyDescent="0.25">
      <c r="A38" s="1038"/>
      <c r="B38" s="1039"/>
      <c r="C38" s="1027"/>
      <c r="D38" s="1023"/>
      <c r="E38" s="1023"/>
      <c r="F38" s="1023"/>
      <c r="G38" s="1023"/>
      <c r="H38" s="1023"/>
      <c r="I38" s="59" t="s">
        <v>273</v>
      </c>
      <c r="J38" s="58" t="s">
        <v>251</v>
      </c>
      <c r="K38" s="39" t="s">
        <v>252</v>
      </c>
      <c r="L38" s="26">
        <v>128</v>
      </c>
      <c r="M38" s="59" t="s">
        <v>261</v>
      </c>
      <c r="N38" s="1023"/>
      <c r="O38" s="1008"/>
      <c r="P38" s="1011"/>
      <c r="Q38" s="1002"/>
      <c r="R38" s="999"/>
      <c r="S38" s="999"/>
      <c r="T38" s="1002"/>
      <c r="U38" s="1005"/>
    </row>
    <row r="39" spans="1:21" ht="60" customHeight="1" x14ac:dyDescent="0.25">
      <c r="A39" s="1038"/>
      <c r="B39" s="1039"/>
      <c r="C39" s="1027"/>
      <c r="D39" s="1023"/>
      <c r="E39" s="1023"/>
      <c r="F39" s="1023"/>
      <c r="G39" s="1023"/>
      <c r="H39" s="1023"/>
      <c r="I39" s="31" t="s">
        <v>274</v>
      </c>
      <c r="J39" s="6" t="s">
        <v>254</v>
      </c>
      <c r="K39" s="24" t="s">
        <v>262</v>
      </c>
      <c r="L39" s="28">
        <v>134</v>
      </c>
      <c r="M39" s="61" t="s">
        <v>256</v>
      </c>
      <c r="N39" s="1023"/>
      <c r="O39" s="1008"/>
      <c r="P39" s="1011"/>
      <c r="Q39" s="1002"/>
      <c r="R39" s="999"/>
      <c r="S39" s="999"/>
      <c r="T39" s="1002"/>
      <c r="U39" s="1005"/>
    </row>
    <row r="40" spans="1:21" ht="60" customHeight="1" x14ac:dyDescent="0.25">
      <c r="A40" s="1038"/>
      <c r="B40" s="1039"/>
      <c r="C40" s="1027"/>
      <c r="D40" s="1023"/>
      <c r="E40" s="1023"/>
      <c r="F40" s="1023"/>
      <c r="G40" s="1023"/>
      <c r="H40" s="1023"/>
      <c r="I40" s="31" t="s">
        <v>275</v>
      </c>
      <c r="J40" s="6" t="s">
        <v>254</v>
      </c>
      <c r="K40" s="24" t="s">
        <v>262</v>
      </c>
      <c r="L40" s="24">
        <v>137</v>
      </c>
      <c r="M40" s="31" t="s">
        <v>263</v>
      </c>
      <c r="N40" s="1023"/>
      <c r="O40" s="1008"/>
      <c r="P40" s="1011"/>
      <c r="Q40" s="1002"/>
      <c r="R40" s="999"/>
      <c r="S40" s="999"/>
      <c r="T40" s="1002"/>
      <c r="U40" s="1005"/>
    </row>
    <row r="41" spans="1:21" ht="60" customHeight="1" x14ac:dyDescent="0.25">
      <c r="A41" s="1038"/>
      <c r="B41" s="1039"/>
      <c r="C41" s="1027"/>
      <c r="D41" s="1023"/>
      <c r="E41" s="1023"/>
      <c r="F41" s="1023"/>
      <c r="G41" s="1023"/>
      <c r="H41" s="1023"/>
      <c r="I41" s="31" t="s">
        <v>276</v>
      </c>
      <c r="J41" s="54" t="s">
        <v>254</v>
      </c>
      <c r="K41" s="24" t="s">
        <v>259</v>
      </c>
      <c r="L41" s="24">
        <v>142</v>
      </c>
      <c r="M41" s="52" t="s">
        <v>264</v>
      </c>
      <c r="N41" s="1023"/>
      <c r="O41" s="1009"/>
      <c r="P41" s="1012"/>
      <c r="Q41" s="1003"/>
      <c r="R41" s="1000"/>
      <c r="S41" s="1000"/>
      <c r="T41" s="1003"/>
      <c r="U41" s="1006"/>
    </row>
    <row r="42" spans="1:21" ht="60" customHeight="1" x14ac:dyDescent="0.25">
      <c r="A42" s="1038"/>
      <c r="B42" s="1039"/>
      <c r="C42" s="1027"/>
      <c r="D42" s="24">
        <v>31</v>
      </c>
      <c r="E42" s="25" t="s">
        <v>160</v>
      </c>
      <c r="F42" s="25" t="s">
        <v>161</v>
      </c>
      <c r="G42" s="25" t="s">
        <v>162</v>
      </c>
      <c r="H42" s="25" t="s">
        <v>118</v>
      </c>
      <c r="I42" s="31" t="s">
        <v>163</v>
      </c>
      <c r="J42" s="54" t="s">
        <v>254</v>
      </c>
      <c r="K42" s="24" t="s">
        <v>255</v>
      </c>
      <c r="L42" s="28">
        <v>133</v>
      </c>
      <c r="M42" s="61" t="s">
        <v>257</v>
      </c>
      <c r="N42" s="25" t="s">
        <v>161</v>
      </c>
      <c r="O42" s="91">
        <v>0.7</v>
      </c>
      <c r="P42" s="103">
        <v>0.7</v>
      </c>
      <c r="Q42" s="36">
        <f>P42/O42</f>
        <v>1</v>
      </c>
      <c r="R42" s="37">
        <v>75646965.310000002</v>
      </c>
      <c r="S42" s="37">
        <v>40525000</v>
      </c>
      <c r="T42" s="36">
        <f>S42/R42</f>
        <v>0.53571217079137579</v>
      </c>
      <c r="U42" s="31" t="s">
        <v>730</v>
      </c>
    </row>
    <row r="43" spans="1:21" ht="60" customHeight="1" x14ac:dyDescent="0.25">
      <c r="A43" s="1038"/>
      <c r="B43" s="1039"/>
      <c r="C43" s="1027" t="s">
        <v>164</v>
      </c>
      <c r="D43" s="24">
        <v>32</v>
      </c>
      <c r="E43" s="24" t="s">
        <v>165</v>
      </c>
      <c r="F43" s="24" t="s">
        <v>166</v>
      </c>
      <c r="G43" s="24" t="s">
        <v>167</v>
      </c>
      <c r="H43" s="24" t="s">
        <v>168</v>
      </c>
      <c r="I43" s="52" t="s">
        <v>169</v>
      </c>
      <c r="J43" s="54" t="s">
        <v>254</v>
      </c>
      <c r="K43" s="24" t="s">
        <v>255</v>
      </c>
      <c r="L43" s="24">
        <v>134</v>
      </c>
      <c r="M43" s="52" t="s">
        <v>256</v>
      </c>
      <c r="N43" s="24" t="s">
        <v>166</v>
      </c>
      <c r="O43" s="91">
        <v>0.9</v>
      </c>
      <c r="P43" s="103">
        <v>0.8</v>
      </c>
      <c r="Q43" s="36">
        <f>P43/O43</f>
        <v>0.88888888888888895</v>
      </c>
      <c r="R43" s="37">
        <v>202500689.22999999</v>
      </c>
      <c r="S43" s="37">
        <v>84171531</v>
      </c>
      <c r="T43" s="36">
        <f>S43/R43</f>
        <v>0.41566046673746426</v>
      </c>
      <c r="U43" s="31" t="s">
        <v>731</v>
      </c>
    </row>
    <row r="44" spans="1:21" ht="60" customHeight="1" x14ac:dyDescent="0.25">
      <c r="A44" s="1038"/>
      <c r="B44" s="1039"/>
      <c r="C44" s="1027"/>
      <c r="D44" s="24">
        <v>33</v>
      </c>
      <c r="E44" s="25" t="s">
        <v>170</v>
      </c>
      <c r="F44" s="25" t="s">
        <v>171</v>
      </c>
      <c r="G44" s="25" t="s">
        <v>172</v>
      </c>
      <c r="H44" s="25" t="s">
        <v>173</v>
      </c>
      <c r="I44" s="31" t="s">
        <v>174</v>
      </c>
      <c r="J44" s="6" t="s">
        <v>265</v>
      </c>
      <c r="K44" s="8" t="s">
        <v>266</v>
      </c>
      <c r="L44" s="28">
        <v>185</v>
      </c>
      <c r="M44" s="61" t="s">
        <v>267</v>
      </c>
      <c r="N44" s="25" t="s">
        <v>171</v>
      </c>
      <c r="O44" s="54" t="s">
        <v>172</v>
      </c>
      <c r="P44" s="103">
        <v>0.8</v>
      </c>
      <c r="Q44" s="36">
        <v>0.8</v>
      </c>
      <c r="R44" s="37">
        <v>71399999</v>
      </c>
      <c r="S44" s="37">
        <v>23859999</v>
      </c>
      <c r="T44" s="36">
        <f>S44/R44</f>
        <v>0.33417366014248823</v>
      </c>
      <c r="U44" s="31" t="s">
        <v>732</v>
      </c>
    </row>
    <row r="45" spans="1:21" ht="60" customHeight="1" x14ac:dyDescent="0.25">
      <c r="A45" s="1038"/>
      <c r="B45" s="1039"/>
      <c r="C45" s="1027"/>
      <c r="D45" s="24">
        <v>34</v>
      </c>
      <c r="E45" s="25" t="s">
        <v>175</v>
      </c>
      <c r="F45" s="25" t="s">
        <v>176</v>
      </c>
      <c r="G45" s="25" t="s">
        <v>177</v>
      </c>
      <c r="H45" s="25" t="s">
        <v>178</v>
      </c>
      <c r="I45" s="31" t="s">
        <v>179</v>
      </c>
      <c r="J45" s="54" t="s">
        <v>254</v>
      </c>
      <c r="K45" s="9" t="s">
        <v>262</v>
      </c>
      <c r="L45" s="24">
        <v>137</v>
      </c>
      <c r="M45" s="52" t="s">
        <v>263</v>
      </c>
      <c r="N45" s="25" t="s">
        <v>176</v>
      </c>
      <c r="O45" s="54" t="s">
        <v>733</v>
      </c>
      <c r="P45" s="103">
        <v>1</v>
      </c>
      <c r="Q45" s="36">
        <v>1</v>
      </c>
      <c r="R45" s="37">
        <v>40525000</v>
      </c>
      <c r="S45" s="37">
        <v>18900000</v>
      </c>
      <c r="T45" s="36">
        <f>S45/R45</f>
        <v>0.46637877853177051</v>
      </c>
      <c r="U45" s="31" t="s">
        <v>734</v>
      </c>
    </row>
    <row r="46" spans="1:21" ht="60" customHeight="1" x14ac:dyDescent="0.25">
      <c r="A46" s="1038"/>
      <c r="B46" s="1039"/>
      <c r="C46" s="1027"/>
      <c r="D46" s="24">
        <v>35</v>
      </c>
      <c r="E46" s="25" t="s">
        <v>180</v>
      </c>
      <c r="F46" s="25" t="s">
        <v>181</v>
      </c>
      <c r="G46" s="25" t="s">
        <v>182</v>
      </c>
      <c r="H46" s="25" t="s">
        <v>183</v>
      </c>
      <c r="I46" s="31" t="s">
        <v>184</v>
      </c>
      <c r="J46" s="6" t="s">
        <v>254</v>
      </c>
      <c r="K46" s="38" t="s">
        <v>268</v>
      </c>
      <c r="L46" s="24">
        <v>139</v>
      </c>
      <c r="M46" s="57" t="s">
        <v>269</v>
      </c>
      <c r="N46" s="25" t="s">
        <v>181</v>
      </c>
      <c r="O46" s="91">
        <v>0.2</v>
      </c>
      <c r="P46" s="104">
        <v>5.0000000000000001E-3</v>
      </c>
      <c r="Q46" s="36">
        <f>P46/O46</f>
        <v>2.4999999999999998E-2</v>
      </c>
      <c r="R46" s="37">
        <v>0</v>
      </c>
      <c r="S46" s="37">
        <v>0</v>
      </c>
      <c r="T46" s="36">
        <v>0</v>
      </c>
      <c r="U46" s="31" t="s">
        <v>735</v>
      </c>
    </row>
    <row r="47" spans="1:21" ht="60" customHeight="1" x14ac:dyDescent="0.25">
      <c r="A47" s="1038"/>
      <c r="B47" s="1039"/>
      <c r="C47" s="1027"/>
      <c r="D47" s="24">
        <v>36</v>
      </c>
      <c r="E47" s="25" t="s">
        <v>185</v>
      </c>
      <c r="F47" s="25" t="s">
        <v>186</v>
      </c>
      <c r="G47" s="25" t="s">
        <v>187</v>
      </c>
      <c r="H47" s="25" t="s">
        <v>188</v>
      </c>
      <c r="I47" s="31" t="s">
        <v>189</v>
      </c>
      <c r="J47" s="6" t="s">
        <v>254</v>
      </c>
      <c r="K47" s="24" t="s">
        <v>270</v>
      </c>
      <c r="L47" s="24">
        <v>162</v>
      </c>
      <c r="M47" s="31" t="s">
        <v>271</v>
      </c>
      <c r="N47" s="25" t="s">
        <v>186</v>
      </c>
      <c r="O47" s="91">
        <v>0.1</v>
      </c>
      <c r="P47" s="103">
        <v>0.1</v>
      </c>
      <c r="Q47" s="36">
        <f>P47/O47</f>
        <v>1</v>
      </c>
      <c r="R47" s="37">
        <v>74194772</v>
      </c>
      <c r="S47" s="37">
        <v>74194772</v>
      </c>
      <c r="T47" s="36">
        <f>S47/R47</f>
        <v>1</v>
      </c>
      <c r="U47" s="31" t="s">
        <v>736</v>
      </c>
    </row>
    <row r="48" spans="1:21" ht="60" customHeight="1" x14ac:dyDescent="0.25">
      <c r="A48" s="1038"/>
      <c r="B48" s="1039"/>
      <c r="C48" s="1027" t="s">
        <v>190</v>
      </c>
      <c r="D48" s="24">
        <v>37</v>
      </c>
      <c r="E48" s="25" t="s">
        <v>191</v>
      </c>
      <c r="F48" s="25" t="s">
        <v>192</v>
      </c>
      <c r="G48" s="25" t="s">
        <v>193</v>
      </c>
      <c r="H48" s="25" t="s">
        <v>194</v>
      </c>
      <c r="I48" s="31" t="s">
        <v>179</v>
      </c>
      <c r="J48" s="1038" t="s">
        <v>254</v>
      </c>
      <c r="K48" s="1023" t="s">
        <v>262</v>
      </c>
      <c r="L48" s="1023">
        <v>137</v>
      </c>
      <c r="M48" s="1040" t="s">
        <v>263</v>
      </c>
      <c r="N48" s="25" t="s">
        <v>192</v>
      </c>
      <c r="O48" s="91">
        <v>0.3</v>
      </c>
      <c r="P48" s="103">
        <v>0.3</v>
      </c>
      <c r="Q48" s="36">
        <f>P48/O48</f>
        <v>1</v>
      </c>
      <c r="R48" s="37">
        <v>10113333</v>
      </c>
      <c r="S48" s="37">
        <v>10000000</v>
      </c>
      <c r="T48" s="36">
        <f>S48/R48</f>
        <v>0.98879370431093294</v>
      </c>
      <c r="U48" s="31" t="s">
        <v>737</v>
      </c>
    </row>
    <row r="49" spans="1:21" ht="60" customHeight="1" x14ac:dyDescent="0.25">
      <c r="A49" s="1038"/>
      <c r="B49" s="1039"/>
      <c r="C49" s="1027"/>
      <c r="D49" s="24">
        <v>38</v>
      </c>
      <c r="E49" s="25" t="s">
        <v>195</v>
      </c>
      <c r="F49" s="25" t="s">
        <v>192</v>
      </c>
      <c r="G49" s="25" t="s">
        <v>193</v>
      </c>
      <c r="H49" s="25" t="s">
        <v>194</v>
      </c>
      <c r="I49" s="31" t="s">
        <v>179</v>
      </c>
      <c r="J49" s="1038"/>
      <c r="K49" s="1023"/>
      <c r="L49" s="1023"/>
      <c r="M49" s="1040"/>
      <c r="N49" s="25" t="s">
        <v>192</v>
      </c>
      <c r="O49" s="54">
        <v>0</v>
      </c>
      <c r="P49" s="24">
        <v>0</v>
      </c>
      <c r="Q49" s="36">
        <v>0</v>
      </c>
      <c r="R49" s="37">
        <v>0</v>
      </c>
      <c r="S49" s="37">
        <v>0</v>
      </c>
      <c r="T49" s="36">
        <v>0</v>
      </c>
      <c r="U49" s="31" t="s">
        <v>708</v>
      </c>
    </row>
    <row r="50" spans="1:21" ht="60" customHeight="1" x14ac:dyDescent="0.25">
      <c r="A50" s="1038"/>
      <c r="B50" s="1039"/>
      <c r="C50" s="1027"/>
      <c r="D50" s="24">
        <v>39</v>
      </c>
      <c r="E50" s="25" t="s">
        <v>196</v>
      </c>
      <c r="F50" s="25" t="s">
        <v>197</v>
      </c>
      <c r="G50" s="25" t="s">
        <v>198</v>
      </c>
      <c r="H50" s="25" t="s">
        <v>199</v>
      </c>
      <c r="I50" s="31" t="s">
        <v>179</v>
      </c>
      <c r="J50" s="1038" t="s">
        <v>254</v>
      </c>
      <c r="K50" s="1023" t="s">
        <v>255</v>
      </c>
      <c r="L50" s="1039">
        <v>133</v>
      </c>
      <c r="M50" s="1114" t="s">
        <v>257</v>
      </c>
      <c r="N50" s="25" t="s">
        <v>197</v>
      </c>
      <c r="O50" s="54">
        <v>0</v>
      </c>
      <c r="P50" s="24">
        <v>0</v>
      </c>
      <c r="Q50" s="36">
        <v>0</v>
      </c>
      <c r="R50" s="37">
        <v>0</v>
      </c>
      <c r="S50" s="37">
        <v>0</v>
      </c>
      <c r="T50" s="36">
        <v>0</v>
      </c>
      <c r="U50" s="31" t="s">
        <v>708</v>
      </c>
    </row>
    <row r="51" spans="1:21" ht="60" customHeight="1" x14ac:dyDescent="0.25">
      <c r="A51" s="1038"/>
      <c r="B51" s="1039"/>
      <c r="C51" s="1027"/>
      <c r="D51" s="24">
        <v>40</v>
      </c>
      <c r="E51" s="25" t="s">
        <v>200</v>
      </c>
      <c r="F51" s="25" t="s">
        <v>201</v>
      </c>
      <c r="G51" s="25" t="s">
        <v>202</v>
      </c>
      <c r="H51" s="25" t="s">
        <v>203</v>
      </c>
      <c r="I51" s="31" t="s">
        <v>204</v>
      </c>
      <c r="J51" s="1038"/>
      <c r="K51" s="1023"/>
      <c r="L51" s="1039"/>
      <c r="M51" s="1114"/>
      <c r="N51" s="25" t="s">
        <v>201</v>
      </c>
      <c r="O51" s="54">
        <v>0</v>
      </c>
      <c r="P51" s="24">
        <v>0</v>
      </c>
      <c r="Q51" s="36">
        <v>0</v>
      </c>
      <c r="R51" s="37">
        <v>0</v>
      </c>
      <c r="S51" s="37">
        <v>0</v>
      </c>
      <c r="T51" s="36">
        <v>0</v>
      </c>
      <c r="U51" s="31" t="s">
        <v>708</v>
      </c>
    </row>
    <row r="52" spans="1:21" ht="60" customHeight="1" x14ac:dyDescent="0.25">
      <c r="A52" s="1038" t="s">
        <v>292</v>
      </c>
      <c r="B52" s="1027" t="s">
        <v>293</v>
      </c>
      <c r="C52" s="1027" t="s">
        <v>294</v>
      </c>
      <c r="D52" s="24">
        <v>41</v>
      </c>
      <c r="E52" s="30" t="s">
        <v>295</v>
      </c>
      <c r="F52" s="30" t="s">
        <v>296</v>
      </c>
      <c r="G52" s="30" t="s">
        <v>297</v>
      </c>
      <c r="H52" s="30" t="s">
        <v>298</v>
      </c>
      <c r="I52" s="32" t="s">
        <v>299</v>
      </c>
      <c r="J52" s="62" t="s">
        <v>382</v>
      </c>
      <c r="K52" s="8" t="s">
        <v>383</v>
      </c>
      <c r="L52" s="10">
        <v>250</v>
      </c>
      <c r="M52" s="57" t="s">
        <v>384</v>
      </c>
      <c r="N52" s="30" t="s">
        <v>296</v>
      </c>
      <c r="O52" s="54">
        <v>0</v>
      </c>
      <c r="P52" s="24">
        <v>0</v>
      </c>
      <c r="Q52" s="36">
        <v>0</v>
      </c>
      <c r="R52" s="37">
        <v>0</v>
      </c>
      <c r="S52" s="37">
        <v>0</v>
      </c>
      <c r="T52" s="36">
        <v>0</v>
      </c>
      <c r="U52" s="31" t="s">
        <v>708</v>
      </c>
    </row>
    <row r="53" spans="1:21" ht="60" customHeight="1" x14ac:dyDescent="0.25">
      <c r="A53" s="1038"/>
      <c r="B53" s="1027"/>
      <c r="C53" s="1027"/>
      <c r="D53" s="24">
        <v>42</v>
      </c>
      <c r="E53" s="30" t="s">
        <v>300</v>
      </c>
      <c r="F53" s="30" t="s">
        <v>301</v>
      </c>
      <c r="G53" s="30" t="s">
        <v>302</v>
      </c>
      <c r="H53" s="30" t="s">
        <v>303</v>
      </c>
      <c r="I53" s="32" t="s">
        <v>304</v>
      </c>
      <c r="J53" s="1038" t="s">
        <v>215</v>
      </c>
      <c r="K53" s="1023" t="s">
        <v>216</v>
      </c>
      <c r="L53" s="1023">
        <v>197</v>
      </c>
      <c r="M53" s="1040" t="s">
        <v>217</v>
      </c>
      <c r="N53" s="30" t="s">
        <v>301</v>
      </c>
      <c r="O53" s="54">
        <v>0</v>
      </c>
      <c r="P53" s="24">
        <v>0</v>
      </c>
      <c r="Q53" s="36">
        <v>0</v>
      </c>
      <c r="R53" s="37">
        <v>0</v>
      </c>
      <c r="S53" s="37">
        <v>0</v>
      </c>
      <c r="T53" s="36">
        <v>0</v>
      </c>
      <c r="U53" s="31" t="s">
        <v>708</v>
      </c>
    </row>
    <row r="54" spans="1:21" ht="60" customHeight="1" x14ac:dyDescent="0.25">
      <c r="A54" s="1038"/>
      <c r="B54" s="1027"/>
      <c r="C54" s="1027"/>
      <c r="D54" s="24">
        <v>43</v>
      </c>
      <c r="E54" s="30" t="s">
        <v>305</v>
      </c>
      <c r="F54" s="30" t="s">
        <v>306</v>
      </c>
      <c r="G54" s="30" t="s">
        <v>307</v>
      </c>
      <c r="H54" s="30" t="s">
        <v>308</v>
      </c>
      <c r="I54" s="32" t="s">
        <v>309</v>
      </c>
      <c r="J54" s="1038"/>
      <c r="K54" s="1023"/>
      <c r="L54" s="1023"/>
      <c r="M54" s="1040"/>
      <c r="N54" s="30" t="s">
        <v>738</v>
      </c>
      <c r="O54" s="54" t="s">
        <v>739</v>
      </c>
      <c r="P54" s="104">
        <v>5.0000000000000001E-3</v>
      </c>
      <c r="Q54" s="36">
        <v>5.0000000000000001E-3</v>
      </c>
      <c r="R54" s="37">
        <v>0</v>
      </c>
      <c r="S54" s="37">
        <v>0</v>
      </c>
      <c r="T54" s="36">
        <v>0</v>
      </c>
      <c r="U54" s="31" t="s">
        <v>740</v>
      </c>
    </row>
    <row r="55" spans="1:21" ht="60" customHeight="1" x14ac:dyDescent="0.25">
      <c r="A55" s="1038"/>
      <c r="B55" s="1027"/>
      <c r="C55" s="1027"/>
      <c r="D55" s="24">
        <v>44</v>
      </c>
      <c r="E55" s="30" t="s">
        <v>310</v>
      </c>
      <c r="F55" s="30" t="s">
        <v>311</v>
      </c>
      <c r="G55" s="30" t="s">
        <v>312</v>
      </c>
      <c r="H55" s="30" t="s">
        <v>313</v>
      </c>
      <c r="I55" s="32" t="s">
        <v>314</v>
      </c>
      <c r="J55" s="1038"/>
      <c r="K55" s="1023"/>
      <c r="L55" s="1023"/>
      <c r="M55" s="1040"/>
      <c r="N55" s="30" t="s">
        <v>311</v>
      </c>
      <c r="O55" s="54">
        <v>0</v>
      </c>
      <c r="P55" s="24">
        <v>0</v>
      </c>
      <c r="Q55" s="36">
        <v>0</v>
      </c>
      <c r="R55" s="37">
        <v>0</v>
      </c>
      <c r="S55" s="37">
        <v>0</v>
      </c>
      <c r="T55" s="36">
        <v>0</v>
      </c>
      <c r="U55" s="31" t="s">
        <v>708</v>
      </c>
    </row>
    <row r="56" spans="1:21" ht="60" customHeight="1" x14ac:dyDescent="0.25">
      <c r="A56" s="1038"/>
      <c r="B56" s="1027" t="s">
        <v>380</v>
      </c>
      <c r="C56" s="30" t="s">
        <v>315</v>
      </c>
      <c r="D56" s="24">
        <v>45</v>
      </c>
      <c r="E56" s="30" t="s">
        <v>316</v>
      </c>
      <c r="F56" s="30" t="s">
        <v>317</v>
      </c>
      <c r="G56" s="30" t="s">
        <v>318</v>
      </c>
      <c r="H56" s="30" t="s">
        <v>319</v>
      </c>
      <c r="I56" s="32" t="s">
        <v>320</v>
      </c>
      <c r="J56" s="7" t="s">
        <v>385</v>
      </c>
      <c r="K56" s="29" t="s">
        <v>386</v>
      </c>
      <c r="L56" s="9" t="s">
        <v>387</v>
      </c>
      <c r="M56" s="57" t="s">
        <v>388</v>
      </c>
      <c r="N56" s="30" t="s">
        <v>317</v>
      </c>
      <c r="O56" s="54" t="s">
        <v>741</v>
      </c>
      <c r="P56" s="24">
        <v>1</v>
      </c>
      <c r="Q56" s="36">
        <v>0.01</v>
      </c>
      <c r="R56" s="37">
        <v>57326513</v>
      </c>
      <c r="S56" s="37">
        <v>23800000</v>
      </c>
      <c r="T56" s="36">
        <f>S56/R56</f>
        <v>0.41516566688784995</v>
      </c>
      <c r="U56" s="31" t="s">
        <v>742</v>
      </c>
    </row>
    <row r="57" spans="1:21" ht="60" customHeight="1" x14ac:dyDescent="0.25">
      <c r="A57" s="1038"/>
      <c r="B57" s="1027"/>
      <c r="C57" s="1027" t="s">
        <v>321</v>
      </c>
      <c r="D57" s="24">
        <v>46</v>
      </c>
      <c r="E57" s="30" t="s">
        <v>322</v>
      </c>
      <c r="F57" s="30" t="s">
        <v>323</v>
      </c>
      <c r="G57" s="30" t="s">
        <v>324</v>
      </c>
      <c r="H57" s="30" t="s">
        <v>325</v>
      </c>
      <c r="I57" s="82" t="s">
        <v>326</v>
      </c>
      <c r="J57" s="1038" t="s">
        <v>215</v>
      </c>
      <c r="K57" s="1023" t="s">
        <v>216</v>
      </c>
      <c r="L57" s="1042">
        <v>197</v>
      </c>
      <c r="M57" s="1040" t="s">
        <v>217</v>
      </c>
      <c r="N57" s="30" t="s">
        <v>323</v>
      </c>
      <c r="O57" s="91">
        <v>0.3</v>
      </c>
      <c r="P57" s="103">
        <v>0.3</v>
      </c>
      <c r="Q57" s="36">
        <f>P57/O57</f>
        <v>1</v>
      </c>
      <c r="R57" s="37">
        <v>52840000</v>
      </c>
      <c r="S57" s="37">
        <v>10113333</v>
      </c>
      <c r="T57" s="36">
        <f>S57/R57</f>
        <v>0.19139540121120363</v>
      </c>
      <c r="U57" s="31" t="s">
        <v>743</v>
      </c>
    </row>
    <row r="58" spans="1:21" ht="60" customHeight="1" x14ac:dyDescent="0.25">
      <c r="A58" s="1038"/>
      <c r="B58" s="1027"/>
      <c r="C58" s="1027"/>
      <c r="D58" s="24">
        <v>47</v>
      </c>
      <c r="E58" s="30" t="s">
        <v>327</v>
      </c>
      <c r="F58" s="30" t="s">
        <v>328</v>
      </c>
      <c r="G58" s="30" t="s">
        <v>329</v>
      </c>
      <c r="H58" s="30" t="s">
        <v>330</v>
      </c>
      <c r="I58" s="32" t="s">
        <v>331</v>
      </c>
      <c r="J58" s="1038"/>
      <c r="K58" s="1023"/>
      <c r="L58" s="1042"/>
      <c r="M58" s="1040"/>
      <c r="N58" s="30" t="s">
        <v>328</v>
      </c>
      <c r="O58" s="91">
        <v>0.3</v>
      </c>
      <c r="P58" s="103">
        <v>0.3</v>
      </c>
      <c r="Q58" s="36">
        <f>P58/O58</f>
        <v>1</v>
      </c>
      <c r="R58" s="37">
        <v>52840000</v>
      </c>
      <c r="S58" s="37">
        <v>42840000</v>
      </c>
      <c r="T58" s="36">
        <f>S58/R58</f>
        <v>0.81074943224829676</v>
      </c>
      <c r="U58" s="31" t="s">
        <v>744</v>
      </c>
    </row>
    <row r="59" spans="1:21" ht="60" customHeight="1" x14ac:dyDescent="0.25">
      <c r="A59" s="1038"/>
      <c r="B59" s="1027"/>
      <c r="C59" s="1027"/>
      <c r="D59" s="24">
        <v>48</v>
      </c>
      <c r="E59" s="30" t="s">
        <v>332</v>
      </c>
      <c r="F59" s="30" t="s">
        <v>333</v>
      </c>
      <c r="G59" s="30" t="s">
        <v>334</v>
      </c>
      <c r="H59" s="30" t="s">
        <v>335</v>
      </c>
      <c r="I59" s="82" t="s">
        <v>336</v>
      </c>
      <c r="J59" s="1038"/>
      <c r="K59" s="1023"/>
      <c r="L59" s="1042"/>
      <c r="M59" s="1040"/>
      <c r="N59" s="30" t="s">
        <v>333</v>
      </c>
      <c r="O59" s="91">
        <v>0.8</v>
      </c>
      <c r="P59" s="103">
        <v>0.8</v>
      </c>
      <c r="Q59" s="36">
        <f>P59/O59</f>
        <v>1</v>
      </c>
      <c r="R59" s="37">
        <v>50636666</v>
      </c>
      <c r="S59" s="37">
        <v>28446666</v>
      </c>
      <c r="T59" s="36">
        <f>S59/R59</f>
        <v>0.56177999554710023</v>
      </c>
      <c r="U59" s="31" t="s">
        <v>708</v>
      </c>
    </row>
    <row r="60" spans="1:21" ht="60" customHeight="1" x14ac:dyDescent="0.25">
      <c r="A60" s="1038"/>
      <c r="B60" s="1027"/>
      <c r="C60" s="1027" t="s">
        <v>337</v>
      </c>
      <c r="D60" s="24">
        <v>49</v>
      </c>
      <c r="E60" s="25" t="s">
        <v>338</v>
      </c>
      <c r="F60" s="25" t="s">
        <v>339</v>
      </c>
      <c r="G60" s="25" t="s">
        <v>340</v>
      </c>
      <c r="H60" s="25" t="s">
        <v>341</v>
      </c>
      <c r="I60" s="81" t="s">
        <v>342</v>
      </c>
      <c r="J60" s="1038"/>
      <c r="K60" s="1023"/>
      <c r="L60" s="1042"/>
      <c r="M60" s="1040"/>
      <c r="N60" s="25" t="s">
        <v>339</v>
      </c>
      <c r="O60" s="91">
        <v>0.7</v>
      </c>
      <c r="P60" s="103">
        <v>0.5</v>
      </c>
      <c r="Q60" s="36">
        <f>P60/O60</f>
        <v>0.7142857142857143</v>
      </c>
      <c r="R60" s="37">
        <v>10000000</v>
      </c>
      <c r="S60" s="37">
        <v>10000000</v>
      </c>
      <c r="T60" s="36">
        <f>S60/R60</f>
        <v>1</v>
      </c>
      <c r="U60" s="31" t="s">
        <v>745</v>
      </c>
    </row>
    <row r="61" spans="1:21" ht="60" customHeight="1" x14ac:dyDescent="0.25">
      <c r="A61" s="1038"/>
      <c r="B61" s="1027"/>
      <c r="C61" s="1027"/>
      <c r="D61" s="24">
        <v>50</v>
      </c>
      <c r="E61" s="30" t="s">
        <v>343</v>
      </c>
      <c r="F61" s="30" t="s">
        <v>344</v>
      </c>
      <c r="G61" s="30" t="s">
        <v>345</v>
      </c>
      <c r="H61" s="30" t="s">
        <v>346</v>
      </c>
      <c r="I61" s="32" t="s">
        <v>347</v>
      </c>
      <c r="J61" s="62" t="s">
        <v>389</v>
      </c>
      <c r="K61" s="8" t="s">
        <v>390</v>
      </c>
      <c r="L61" s="10">
        <v>231</v>
      </c>
      <c r="M61" s="57" t="s">
        <v>391</v>
      </c>
      <c r="N61" s="30" t="s">
        <v>344</v>
      </c>
      <c r="O61" s="54">
        <v>0</v>
      </c>
      <c r="P61" s="24">
        <v>0</v>
      </c>
      <c r="Q61" s="36">
        <v>0</v>
      </c>
      <c r="R61" s="37">
        <v>0</v>
      </c>
      <c r="S61" s="37">
        <v>0</v>
      </c>
      <c r="T61" s="36">
        <v>0</v>
      </c>
      <c r="U61" s="31" t="s">
        <v>708</v>
      </c>
    </row>
    <row r="62" spans="1:21" ht="60" customHeight="1" x14ac:dyDescent="0.25">
      <c r="A62" s="1038"/>
      <c r="B62" s="1027" t="s">
        <v>381</v>
      </c>
      <c r="C62" s="1043" t="s">
        <v>348</v>
      </c>
      <c r="D62" s="24">
        <v>51</v>
      </c>
      <c r="E62" s="35" t="s">
        <v>349</v>
      </c>
      <c r="F62" s="30" t="s">
        <v>350</v>
      </c>
      <c r="G62" s="30" t="s">
        <v>351</v>
      </c>
      <c r="H62" s="30" t="s">
        <v>352</v>
      </c>
      <c r="I62" s="32" t="s">
        <v>353</v>
      </c>
      <c r="J62" s="62" t="s">
        <v>385</v>
      </c>
      <c r="K62" s="8" t="s">
        <v>386</v>
      </c>
      <c r="L62" s="10">
        <v>222</v>
      </c>
      <c r="M62" s="57" t="s">
        <v>392</v>
      </c>
      <c r="N62" s="30" t="s">
        <v>350</v>
      </c>
      <c r="O62" s="91">
        <v>1</v>
      </c>
      <c r="P62" s="103">
        <v>1</v>
      </c>
      <c r="Q62" s="36">
        <f>P62/O62</f>
        <v>1</v>
      </c>
      <c r="R62" s="37">
        <v>1299100000</v>
      </c>
      <c r="S62" s="37">
        <v>544879064</v>
      </c>
      <c r="T62" s="36">
        <f>S62/R62</f>
        <v>0.41942811484874143</v>
      </c>
      <c r="U62" s="31" t="s">
        <v>746</v>
      </c>
    </row>
    <row r="63" spans="1:21" ht="60" customHeight="1" x14ac:dyDescent="0.25">
      <c r="A63" s="1038"/>
      <c r="B63" s="1027"/>
      <c r="C63" s="1043"/>
      <c r="D63" s="24">
        <v>52</v>
      </c>
      <c r="E63" s="35" t="s">
        <v>354</v>
      </c>
      <c r="F63" s="30" t="s">
        <v>355</v>
      </c>
      <c r="G63" s="30" t="s">
        <v>356</v>
      </c>
      <c r="H63" s="30" t="s">
        <v>357</v>
      </c>
      <c r="I63" s="32" t="s">
        <v>353</v>
      </c>
      <c r="J63" s="1038" t="s">
        <v>215</v>
      </c>
      <c r="K63" s="1023" t="s">
        <v>216</v>
      </c>
      <c r="L63" s="1042">
        <v>197</v>
      </c>
      <c r="M63" s="1040" t="s">
        <v>217</v>
      </c>
      <c r="N63" s="30" t="s">
        <v>355</v>
      </c>
      <c r="O63" s="54">
        <v>1</v>
      </c>
      <c r="P63" s="24">
        <v>1</v>
      </c>
      <c r="Q63" s="36">
        <f>P63/O63</f>
        <v>1</v>
      </c>
      <c r="R63" s="37" t="s">
        <v>747</v>
      </c>
      <c r="S63" s="37">
        <v>0</v>
      </c>
      <c r="T63" s="36">
        <v>0</v>
      </c>
      <c r="U63" s="31" t="s">
        <v>748</v>
      </c>
    </row>
    <row r="64" spans="1:21" ht="60" customHeight="1" x14ac:dyDescent="0.25">
      <c r="A64" s="1038"/>
      <c r="B64" s="1027"/>
      <c r="C64" s="1043"/>
      <c r="D64" s="24">
        <v>53</v>
      </c>
      <c r="E64" s="35" t="s">
        <v>358</v>
      </c>
      <c r="F64" s="30" t="s">
        <v>359</v>
      </c>
      <c r="G64" s="30" t="s">
        <v>360</v>
      </c>
      <c r="H64" s="30" t="s">
        <v>361</v>
      </c>
      <c r="I64" s="32" t="s">
        <v>362</v>
      </c>
      <c r="J64" s="1038"/>
      <c r="K64" s="1023"/>
      <c r="L64" s="1042"/>
      <c r="M64" s="1040"/>
      <c r="N64" s="30" t="s">
        <v>359</v>
      </c>
      <c r="O64" s="54" t="s">
        <v>749</v>
      </c>
      <c r="P64" s="24">
        <v>0.5</v>
      </c>
      <c r="Q64" s="36">
        <v>5.0000000000000001E-3</v>
      </c>
      <c r="R64" s="37">
        <v>0</v>
      </c>
      <c r="S64" s="37">
        <v>0</v>
      </c>
      <c r="T64" s="36">
        <v>0</v>
      </c>
      <c r="U64" s="31" t="s">
        <v>750</v>
      </c>
    </row>
    <row r="65" spans="1:21" ht="60" customHeight="1" x14ac:dyDescent="0.25">
      <c r="A65" s="1038"/>
      <c r="B65" s="1027"/>
      <c r="C65" s="1043"/>
      <c r="D65" s="24">
        <v>54</v>
      </c>
      <c r="E65" s="35" t="s">
        <v>363</v>
      </c>
      <c r="F65" s="30" t="s">
        <v>364</v>
      </c>
      <c r="G65" s="30" t="s">
        <v>365</v>
      </c>
      <c r="H65" s="30" t="s">
        <v>366</v>
      </c>
      <c r="I65" s="82" t="s">
        <v>367</v>
      </c>
      <c r="J65" s="1038"/>
      <c r="K65" s="1023"/>
      <c r="L65" s="1042"/>
      <c r="M65" s="1040"/>
      <c r="N65" s="30" t="s">
        <v>364</v>
      </c>
      <c r="O65" s="54">
        <v>0</v>
      </c>
      <c r="P65" s="24">
        <v>0</v>
      </c>
      <c r="Q65" s="36">
        <v>0</v>
      </c>
      <c r="R65" s="37">
        <v>0</v>
      </c>
      <c r="S65" s="37">
        <v>0</v>
      </c>
      <c r="T65" s="36">
        <v>0</v>
      </c>
      <c r="U65" s="31" t="s">
        <v>708</v>
      </c>
    </row>
    <row r="66" spans="1:21" ht="60" customHeight="1" x14ac:dyDescent="0.25">
      <c r="A66" s="1038"/>
      <c r="B66" s="1027" t="s">
        <v>368</v>
      </c>
      <c r="C66" s="1027" t="s">
        <v>369</v>
      </c>
      <c r="D66" s="24">
        <v>55</v>
      </c>
      <c r="E66" s="30" t="s">
        <v>370</v>
      </c>
      <c r="F66" s="30" t="s">
        <v>371</v>
      </c>
      <c r="G66" s="30" t="s">
        <v>372</v>
      </c>
      <c r="H66" s="30" t="s">
        <v>373</v>
      </c>
      <c r="I66" s="32" t="s">
        <v>374</v>
      </c>
      <c r="J66" s="1038"/>
      <c r="K66" s="1023"/>
      <c r="L66" s="1042"/>
      <c r="M66" s="1040"/>
      <c r="N66" s="30" t="s">
        <v>371</v>
      </c>
      <c r="O66" s="91">
        <v>0.1</v>
      </c>
      <c r="P66" s="103">
        <v>0.1</v>
      </c>
      <c r="Q66" s="36">
        <f>P66/O66</f>
        <v>1</v>
      </c>
      <c r="R66" s="37">
        <v>28750000</v>
      </c>
      <c r="S66" s="37">
        <v>21366666</v>
      </c>
      <c r="T66" s="36">
        <f>S66/R66</f>
        <v>0.74318838260869569</v>
      </c>
      <c r="U66" s="31" t="s">
        <v>752</v>
      </c>
    </row>
    <row r="67" spans="1:21" ht="60" customHeight="1" x14ac:dyDescent="0.25">
      <c r="A67" s="1038"/>
      <c r="B67" s="1027"/>
      <c r="C67" s="1027"/>
      <c r="D67" s="24">
        <v>56</v>
      </c>
      <c r="E67" s="30" t="s">
        <v>375</v>
      </c>
      <c r="F67" s="30" t="s">
        <v>376</v>
      </c>
      <c r="G67" s="30" t="s">
        <v>377</v>
      </c>
      <c r="H67" s="30" t="s">
        <v>378</v>
      </c>
      <c r="I67" s="32" t="s">
        <v>379</v>
      </c>
      <c r="J67" s="1038"/>
      <c r="K67" s="1023"/>
      <c r="L67" s="1042"/>
      <c r="M67" s="1040"/>
      <c r="N67" s="30" t="s">
        <v>376</v>
      </c>
      <c r="O67" s="54" t="s">
        <v>753</v>
      </c>
      <c r="P67" s="103">
        <v>0.1</v>
      </c>
      <c r="Q67" s="36">
        <v>0.1</v>
      </c>
      <c r="R67" s="37">
        <v>50636666</v>
      </c>
      <c r="S67" s="37">
        <v>28446666</v>
      </c>
      <c r="T67" s="36">
        <f>S67/R67</f>
        <v>0.56177999554710023</v>
      </c>
      <c r="U67" s="31" t="s">
        <v>754</v>
      </c>
    </row>
    <row r="68" spans="1:21" ht="60" customHeight="1" x14ac:dyDescent="0.25">
      <c r="A68" s="1047" t="s">
        <v>393</v>
      </c>
      <c r="B68" s="1023" t="s">
        <v>394</v>
      </c>
      <c r="C68" s="1023" t="s">
        <v>395</v>
      </c>
      <c r="D68" s="24">
        <v>57</v>
      </c>
      <c r="E68" s="30" t="s">
        <v>396</v>
      </c>
      <c r="F68" s="30" t="s">
        <v>397</v>
      </c>
      <c r="G68" s="30" t="s">
        <v>398</v>
      </c>
      <c r="H68" s="30" t="s">
        <v>399</v>
      </c>
      <c r="I68" s="32" t="s">
        <v>400</v>
      </c>
      <c r="J68" s="54" t="s">
        <v>233</v>
      </c>
      <c r="K68" s="24" t="s">
        <v>234</v>
      </c>
      <c r="L68" s="28">
        <v>197</v>
      </c>
      <c r="M68" s="55" t="s">
        <v>217</v>
      </c>
      <c r="N68" s="30" t="s">
        <v>397</v>
      </c>
      <c r="O68" s="54">
        <v>0</v>
      </c>
      <c r="P68" s="24">
        <v>0</v>
      </c>
      <c r="Q68" s="36">
        <v>0</v>
      </c>
      <c r="R68" s="37">
        <v>0</v>
      </c>
      <c r="S68" s="37">
        <v>0</v>
      </c>
      <c r="T68" s="36">
        <v>0</v>
      </c>
      <c r="U68" s="31" t="s">
        <v>708</v>
      </c>
    </row>
    <row r="69" spans="1:21" ht="60" customHeight="1" x14ac:dyDescent="0.25">
      <c r="A69" s="1047"/>
      <c r="B69" s="1023"/>
      <c r="C69" s="1023"/>
      <c r="D69" s="24">
        <v>58</v>
      </c>
      <c r="E69" s="30" t="s">
        <v>401</v>
      </c>
      <c r="F69" s="30" t="s">
        <v>402</v>
      </c>
      <c r="G69" s="30" t="s">
        <v>403</v>
      </c>
      <c r="H69" s="30" t="s">
        <v>404</v>
      </c>
      <c r="I69" s="32" t="s">
        <v>405</v>
      </c>
      <c r="J69" s="83" t="s">
        <v>406</v>
      </c>
      <c r="K69" s="28" t="s">
        <v>407</v>
      </c>
      <c r="L69" s="40">
        <v>207</v>
      </c>
      <c r="M69" s="63" t="s">
        <v>408</v>
      </c>
      <c r="N69" s="30" t="s">
        <v>402</v>
      </c>
      <c r="O69" s="91">
        <v>0.1</v>
      </c>
      <c r="P69" s="103">
        <v>0.1</v>
      </c>
      <c r="Q69" s="36">
        <f t="shared" ref="Q69:Q74" si="2">P69/O69</f>
        <v>1</v>
      </c>
      <c r="R69" s="37">
        <v>122227000</v>
      </c>
      <c r="S69" s="37">
        <v>60000000</v>
      </c>
      <c r="T69" s="36">
        <f>S69/R69</f>
        <v>0.49088990157657475</v>
      </c>
      <c r="U69" s="31" t="s">
        <v>755</v>
      </c>
    </row>
    <row r="70" spans="1:21" ht="60" customHeight="1" x14ac:dyDescent="0.25">
      <c r="A70" s="1047"/>
      <c r="B70" s="1023"/>
      <c r="C70" s="1023"/>
      <c r="D70" s="24">
        <v>59</v>
      </c>
      <c r="E70" s="24" t="s">
        <v>409</v>
      </c>
      <c r="F70" s="24" t="s">
        <v>410</v>
      </c>
      <c r="G70" s="24" t="s">
        <v>411</v>
      </c>
      <c r="H70" s="24" t="s">
        <v>412</v>
      </c>
      <c r="I70" s="52" t="s">
        <v>413</v>
      </c>
      <c r="J70" s="1038" t="s">
        <v>233</v>
      </c>
      <c r="K70" s="1023" t="s">
        <v>234</v>
      </c>
      <c r="L70" s="1039">
        <v>197</v>
      </c>
      <c r="M70" s="55" t="s">
        <v>217</v>
      </c>
      <c r="N70" s="24" t="s">
        <v>410</v>
      </c>
      <c r="O70" s="91">
        <v>0.2</v>
      </c>
      <c r="P70" s="103">
        <v>0.2</v>
      </c>
      <c r="Q70" s="36">
        <f t="shared" si="2"/>
        <v>1</v>
      </c>
      <c r="R70" s="37">
        <v>179900000</v>
      </c>
      <c r="S70" s="37">
        <v>179900000</v>
      </c>
      <c r="T70" s="36">
        <f>S70/R70</f>
        <v>1</v>
      </c>
      <c r="U70" s="31" t="s">
        <v>756</v>
      </c>
    </row>
    <row r="71" spans="1:21" ht="60" customHeight="1" x14ac:dyDescent="0.25">
      <c r="A71" s="1047"/>
      <c r="B71" s="1023"/>
      <c r="C71" s="1023"/>
      <c r="D71" s="24">
        <v>60</v>
      </c>
      <c r="E71" s="14" t="s">
        <v>414</v>
      </c>
      <c r="F71" s="14" t="s">
        <v>415</v>
      </c>
      <c r="G71" s="14" t="s">
        <v>416</v>
      </c>
      <c r="H71" s="14" t="s">
        <v>417</v>
      </c>
      <c r="I71" s="84" t="s">
        <v>413</v>
      </c>
      <c r="J71" s="1038"/>
      <c r="K71" s="1023"/>
      <c r="L71" s="1039"/>
      <c r="M71" s="64" t="s">
        <v>217</v>
      </c>
      <c r="N71" s="14" t="s">
        <v>415</v>
      </c>
      <c r="O71" s="91">
        <v>0.1</v>
      </c>
      <c r="P71" s="103">
        <v>0.1</v>
      </c>
      <c r="Q71" s="36">
        <f t="shared" si="2"/>
        <v>1</v>
      </c>
      <c r="R71" s="37">
        <v>179900000</v>
      </c>
      <c r="S71" s="37">
        <v>179900000</v>
      </c>
      <c r="T71" s="36">
        <f>S71/R71</f>
        <v>1</v>
      </c>
      <c r="U71" s="31"/>
    </row>
    <row r="72" spans="1:21" ht="60" customHeight="1" x14ac:dyDescent="0.25">
      <c r="A72" s="1047"/>
      <c r="B72" s="1023"/>
      <c r="C72" s="1023" t="s">
        <v>418</v>
      </c>
      <c r="D72" s="24">
        <v>61</v>
      </c>
      <c r="E72" s="30" t="s">
        <v>419</v>
      </c>
      <c r="F72" s="30" t="s">
        <v>420</v>
      </c>
      <c r="G72" s="30" t="s">
        <v>421</v>
      </c>
      <c r="H72" s="30" t="s">
        <v>422</v>
      </c>
      <c r="I72" s="32" t="s">
        <v>423</v>
      </c>
      <c r="J72" s="54" t="s">
        <v>389</v>
      </c>
      <c r="K72" s="24" t="s">
        <v>424</v>
      </c>
      <c r="L72" s="28">
        <v>234</v>
      </c>
      <c r="M72" s="61" t="s">
        <v>425</v>
      </c>
      <c r="N72" s="30" t="s">
        <v>420</v>
      </c>
      <c r="O72" s="54">
        <v>1</v>
      </c>
      <c r="P72" s="24">
        <v>1</v>
      </c>
      <c r="Q72" s="36">
        <f t="shared" si="2"/>
        <v>1</v>
      </c>
      <c r="R72" s="37">
        <v>23400000</v>
      </c>
      <c r="S72" s="37">
        <v>23400000</v>
      </c>
      <c r="T72" s="36">
        <f>S72/R72</f>
        <v>1</v>
      </c>
      <c r="U72" s="31" t="s">
        <v>757</v>
      </c>
    </row>
    <row r="73" spans="1:21" ht="60" customHeight="1" x14ac:dyDescent="0.25">
      <c r="A73" s="1047"/>
      <c r="B73" s="1023"/>
      <c r="C73" s="1023"/>
      <c r="D73" s="24">
        <v>62</v>
      </c>
      <c r="E73" s="30" t="s">
        <v>426</v>
      </c>
      <c r="F73" s="30" t="s">
        <v>427</v>
      </c>
      <c r="G73" s="30" t="s">
        <v>428</v>
      </c>
      <c r="H73" s="30" t="s">
        <v>429</v>
      </c>
      <c r="I73" s="32" t="s">
        <v>430</v>
      </c>
      <c r="J73" s="54" t="s">
        <v>233</v>
      </c>
      <c r="K73" s="24" t="s">
        <v>234</v>
      </c>
      <c r="L73" s="28">
        <v>197</v>
      </c>
      <c r="M73" s="55" t="s">
        <v>217</v>
      </c>
      <c r="N73" s="30" t="s">
        <v>427</v>
      </c>
      <c r="O73" s="91">
        <v>0.1</v>
      </c>
      <c r="P73" s="104">
        <v>5.0000000000000001E-3</v>
      </c>
      <c r="Q73" s="36">
        <f t="shared" si="2"/>
        <v>4.9999999999999996E-2</v>
      </c>
      <c r="R73" s="37" t="s">
        <v>758</v>
      </c>
      <c r="S73" s="37">
        <v>0</v>
      </c>
      <c r="T73" s="36">
        <v>0</v>
      </c>
      <c r="U73" s="31" t="s">
        <v>759</v>
      </c>
    </row>
    <row r="74" spans="1:21" ht="60" customHeight="1" x14ac:dyDescent="0.25">
      <c r="A74" s="1047"/>
      <c r="B74" s="1023"/>
      <c r="C74" s="1023"/>
      <c r="D74" s="24">
        <v>63</v>
      </c>
      <c r="E74" s="30" t="s">
        <v>431</v>
      </c>
      <c r="F74" s="30" t="s">
        <v>432</v>
      </c>
      <c r="G74" s="30" t="s">
        <v>433</v>
      </c>
      <c r="H74" s="30" t="s">
        <v>434</v>
      </c>
      <c r="I74" s="32" t="s">
        <v>435</v>
      </c>
      <c r="J74" s="65" t="s">
        <v>96</v>
      </c>
      <c r="K74" s="39" t="s">
        <v>96</v>
      </c>
      <c r="L74" s="39" t="s">
        <v>96</v>
      </c>
      <c r="M74" s="60" t="s">
        <v>96</v>
      </c>
      <c r="N74" s="30" t="s">
        <v>432</v>
      </c>
      <c r="O74" s="54">
        <v>0.5</v>
      </c>
      <c r="P74" s="24">
        <v>0.5</v>
      </c>
      <c r="Q74" s="36">
        <f t="shared" si="2"/>
        <v>1</v>
      </c>
      <c r="R74" s="37">
        <v>0</v>
      </c>
      <c r="S74" s="37">
        <v>0</v>
      </c>
      <c r="T74" s="36">
        <v>0</v>
      </c>
      <c r="U74" s="31" t="s">
        <v>760</v>
      </c>
    </row>
    <row r="75" spans="1:21" ht="60" customHeight="1" x14ac:dyDescent="0.25">
      <c r="A75" s="1047"/>
      <c r="B75" s="1023"/>
      <c r="C75" s="1023"/>
      <c r="D75" s="24">
        <v>64</v>
      </c>
      <c r="E75" s="14" t="s">
        <v>436</v>
      </c>
      <c r="F75" s="14" t="s">
        <v>437</v>
      </c>
      <c r="G75" s="14" t="s">
        <v>438</v>
      </c>
      <c r="H75" s="14" t="s">
        <v>439</v>
      </c>
      <c r="I75" s="84" t="s">
        <v>440</v>
      </c>
      <c r="J75" s="86" t="s">
        <v>389</v>
      </c>
      <c r="K75" s="16" t="s">
        <v>390</v>
      </c>
      <c r="L75" s="39" t="s">
        <v>441</v>
      </c>
      <c r="M75" s="66" t="s">
        <v>442</v>
      </c>
      <c r="N75" s="14" t="s">
        <v>437</v>
      </c>
      <c r="O75" s="54">
        <v>0</v>
      </c>
      <c r="P75" s="24">
        <v>0</v>
      </c>
      <c r="Q75" s="36">
        <v>0</v>
      </c>
      <c r="R75" s="37">
        <v>0</v>
      </c>
      <c r="S75" s="37">
        <v>0</v>
      </c>
      <c r="T75" s="36">
        <v>0</v>
      </c>
      <c r="U75" s="31" t="s">
        <v>708</v>
      </c>
    </row>
    <row r="76" spans="1:21" ht="60" customHeight="1" x14ac:dyDescent="0.25">
      <c r="A76" s="1047"/>
      <c r="B76" s="1023"/>
      <c r="C76" s="1023"/>
      <c r="D76" s="24">
        <v>65</v>
      </c>
      <c r="E76" s="30" t="s">
        <v>443</v>
      </c>
      <c r="F76" s="30" t="s">
        <v>444</v>
      </c>
      <c r="G76" s="30" t="s">
        <v>445</v>
      </c>
      <c r="H76" s="30" t="s">
        <v>446</v>
      </c>
      <c r="I76" s="32" t="s">
        <v>447</v>
      </c>
      <c r="J76" s="68" t="s">
        <v>233</v>
      </c>
      <c r="K76" s="40" t="s">
        <v>234</v>
      </c>
      <c r="L76" s="28">
        <v>197</v>
      </c>
      <c r="M76" s="55" t="s">
        <v>217</v>
      </c>
      <c r="N76" s="30" t="s">
        <v>444</v>
      </c>
      <c r="O76" s="54">
        <v>0</v>
      </c>
      <c r="P76" s="24">
        <v>0</v>
      </c>
      <c r="Q76" s="36">
        <v>0</v>
      </c>
      <c r="R76" s="37">
        <v>0</v>
      </c>
      <c r="S76" s="37">
        <v>0</v>
      </c>
      <c r="T76" s="36">
        <v>0</v>
      </c>
      <c r="U76" s="31" t="s">
        <v>708</v>
      </c>
    </row>
    <row r="77" spans="1:21" ht="60" customHeight="1" x14ac:dyDescent="0.25">
      <c r="A77" s="1047"/>
      <c r="B77" s="1023" t="s">
        <v>448</v>
      </c>
      <c r="C77" s="1023" t="s">
        <v>449</v>
      </c>
      <c r="D77" s="24">
        <v>66</v>
      </c>
      <c r="E77" s="105" t="s">
        <v>450</v>
      </c>
      <c r="F77" s="105" t="s">
        <v>451</v>
      </c>
      <c r="G77" s="105" t="s">
        <v>452</v>
      </c>
      <c r="H77" s="105" t="s">
        <v>453</v>
      </c>
      <c r="I77" s="32" t="s">
        <v>454</v>
      </c>
      <c r="J77" s="54" t="s">
        <v>254</v>
      </c>
      <c r="K77" s="24" t="s">
        <v>262</v>
      </c>
      <c r="L77" s="41">
        <v>136</v>
      </c>
      <c r="M77" s="55" t="s">
        <v>455</v>
      </c>
      <c r="N77" s="24" t="s">
        <v>451</v>
      </c>
      <c r="O77" s="54">
        <v>0</v>
      </c>
      <c r="P77" s="24">
        <v>0</v>
      </c>
      <c r="Q77" s="36">
        <v>0</v>
      </c>
      <c r="R77" s="37">
        <v>0</v>
      </c>
      <c r="S77" s="37">
        <v>0</v>
      </c>
      <c r="T77" s="36">
        <v>0</v>
      </c>
      <c r="U77" s="31" t="s">
        <v>708</v>
      </c>
    </row>
    <row r="78" spans="1:21" ht="60" customHeight="1" x14ac:dyDescent="0.25">
      <c r="A78" s="1047"/>
      <c r="B78" s="1023"/>
      <c r="C78" s="1023"/>
      <c r="D78" s="24">
        <v>67</v>
      </c>
      <c r="E78" s="30" t="s">
        <v>456</v>
      </c>
      <c r="F78" s="30" t="s">
        <v>457</v>
      </c>
      <c r="G78" s="30" t="s">
        <v>458</v>
      </c>
      <c r="H78" s="30" t="s">
        <v>459</v>
      </c>
      <c r="I78" s="32" t="s">
        <v>460</v>
      </c>
      <c r="J78" s="1038" t="s">
        <v>233</v>
      </c>
      <c r="K78" s="1023" t="s">
        <v>234</v>
      </c>
      <c r="L78" s="1039">
        <v>197</v>
      </c>
      <c r="M78" s="55" t="s">
        <v>217</v>
      </c>
      <c r="N78" s="30" t="s">
        <v>457</v>
      </c>
      <c r="O78" s="54">
        <v>0</v>
      </c>
      <c r="P78" s="24">
        <v>0</v>
      </c>
      <c r="Q78" s="36">
        <v>0</v>
      </c>
      <c r="R78" s="37">
        <v>0</v>
      </c>
      <c r="S78" s="37">
        <v>0</v>
      </c>
      <c r="T78" s="36">
        <v>0</v>
      </c>
      <c r="U78" s="31" t="s">
        <v>708</v>
      </c>
    </row>
    <row r="79" spans="1:21" ht="60" customHeight="1" x14ac:dyDescent="0.25">
      <c r="A79" s="1047"/>
      <c r="B79" s="1023"/>
      <c r="C79" s="1023"/>
      <c r="D79" s="24">
        <v>68</v>
      </c>
      <c r="E79" s="30" t="s">
        <v>461</v>
      </c>
      <c r="F79" s="30" t="s">
        <v>462</v>
      </c>
      <c r="G79" s="30" t="s">
        <v>463</v>
      </c>
      <c r="H79" s="30" t="s">
        <v>464</v>
      </c>
      <c r="I79" s="32" t="s">
        <v>465</v>
      </c>
      <c r="J79" s="1038"/>
      <c r="K79" s="1023"/>
      <c r="L79" s="1039"/>
      <c r="M79" s="55" t="s">
        <v>217</v>
      </c>
      <c r="N79" s="30" t="s">
        <v>462</v>
      </c>
      <c r="O79" s="91">
        <v>0.1</v>
      </c>
      <c r="P79" s="103">
        <v>0.1</v>
      </c>
      <c r="Q79" s="36">
        <f>P79/O79</f>
        <v>1</v>
      </c>
      <c r="R79" s="37">
        <v>23400000</v>
      </c>
      <c r="S79" s="37">
        <v>23400000</v>
      </c>
      <c r="T79" s="36">
        <f>S79/R79</f>
        <v>1</v>
      </c>
      <c r="U79" s="31" t="s">
        <v>761</v>
      </c>
    </row>
    <row r="80" spans="1:21" ht="60" customHeight="1" x14ac:dyDescent="0.25">
      <c r="A80" s="1047"/>
      <c r="B80" s="1023"/>
      <c r="C80" s="1023" t="s">
        <v>466</v>
      </c>
      <c r="D80" s="24">
        <v>69</v>
      </c>
      <c r="E80" s="30" t="s">
        <v>467</v>
      </c>
      <c r="F80" s="30" t="s">
        <v>468</v>
      </c>
      <c r="G80" s="30" t="s">
        <v>469</v>
      </c>
      <c r="H80" s="30" t="s">
        <v>470</v>
      </c>
      <c r="I80" s="32" t="s">
        <v>471</v>
      </c>
      <c r="J80" s="1038"/>
      <c r="K80" s="1023"/>
      <c r="L80" s="1039"/>
      <c r="M80" s="55" t="s">
        <v>217</v>
      </c>
      <c r="N80" s="30" t="s">
        <v>468</v>
      </c>
      <c r="O80" s="54">
        <v>0</v>
      </c>
      <c r="P80" s="24">
        <v>0</v>
      </c>
      <c r="Q80" s="36">
        <v>0</v>
      </c>
      <c r="R80" s="37">
        <v>0</v>
      </c>
      <c r="S80" s="37">
        <v>0</v>
      </c>
      <c r="T80" s="36">
        <v>0</v>
      </c>
      <c r="U80" s="31" t="s">
        <v>708</v>
      </c>
    </row>
    <row r="81" spans="1:21" ht="60" customHeight="1" x14ac:dyDescent="0.25">
      <c r="A81" s="1047"/>
      <c r="B81" s="1023"/>
      <c r="C81" s="1023"/>
      <c r="D81" s="24">
        <v>70</v>
      </c>
      <c r="E81" s="105" t="s">
        <v>472</v>
      </c>
      <c r="F81" s="24" t="s">
        <v>473</v>
      </c>
      <c r="G81" s="24" t="s">
        <v>474</v>
      </c>
      <c r="H81" s="24" t="s">
        <v>475</v>
      </c>
      <c r="I81" s="52" t="s">
        <v>476</v>
      </c>
      <c r="J81" s="1038"/>
      <c r="K81" s="1023"/>
      <c r="L81" s="1039"/>
      <c r="M81" s="55" t="s">
        <v>217</v>
      </c>
      <c r="N81" s="24" t="s">
        <v>473</v>
      </c>
      <c r="O81" s="54">
        <v>0</v>
      </c>
      <c r="P81" s="24">
        <v>0</v>
      </c>
      <c r="Q81" s="36">
        <v>0</v>
      </c>
      <c r="R81" s="37">
        <v>0</v>
      </c>
      <c r="S81" s="37">
        <v>0</v>
      </c>
      <c r="T81" s="36">
        <v>0</v>
      </c>
      <c r="U81" s="31" t="s">
        <v>708</v>
      </c>
    </row>
    <row r="82" spans="1:21" ht="60" customHeight="1" x14ac:dyDescent="0.25">
      <c r="A82" s="1047"/>
      <c r="B82" s="1023"/>
      <c r="C82" s="1023"/>
      <c r="D82" s="24">
        <v>71</v>
      </c>
      <c r="E82" s="105" t="s">
        <v>477</v>
      </c>
      <c r="F82" s="24" t="s">
        <v>478</v>
      </c>
      <c r="G82" s="24" t="s">
        <v>479</v>
      </c>
      <c r="H82" s="24" t="s">
        <v>480</v>
      </c>
      <c r="I82" s="52" t="s">
        <v>481</v>
      </c>
      <c r="J82" s="54" t="s">
        <v>385</v>
      </c>
      <c r="K82" s="24" t="s">
        <v>386</v>
      </c>
      <c r="L82" s="40">
        <v>219</v>
      </c>
      <c r="M82" s="55" t="s">
        <v>482</v>
      </c>
      <c r="N82" s="24" t="s">
        <v>478</v>
      </c>
      <c r="O82" s="54">
        <v>0</v>
      </c>
      <c r="P82" s="24">
        <v>0</v>
      </c>
      <c r="Q82" s="36">
        <v>0</v>
      </c>
      <c r="R82" s="37">
        <v>0</v>
      </c>
      <c r="S82" s="37">
        <v>0</v>
      </c>
      <c r="T82" s="36">
        <v>0</v>
      </c>
      <c r="U82" s="31" t="s">
        <v>708</v>
      </c>
    </row>
    <row r="83" spans="1:21" ht="60" customHeight="1" x14ac:dyDescent="0.25">
      <c r="A83" s="1047"/>
      <c r="B83" s="1023"/>
      <c r="C83" s="1023"/>
      <c r="D83" s="24">
        <v>72</v>
      </c>
      <c r="E83" s="105" t="s">
        <v>483</v>
      </c>
      <c r="F83" s="24" t="s">
        <v>484</v>
      </c>
      <c r="G83" s="24" t="s">
        <v>485</v>
      </c>
      <c r="H83" s="24" t="s">
        <v>486</v>
      </c>
      <c r="I83" s="52" t="s">
        <v>487</v>
      </c>
      <c r="J83" s="54" t="s">
        <v>233</v>
      </c>
      <c r="K83" s="24" t="s">
        <v>234</v>
      </c>
      <c r="L83" s="28">
        <v>197</v>
      </c>
      <c r="M83" s="55" t="s">
        <v>217</v>
      </c>
      <c r="N83" s="24" t="s">
        <v>484</v>
      </c>
      <c r="O83" s="54">
        <v>0</v>
      </c>
      <c r="P83" s="24">
        <v>0</v>
      </c>
      <c r="Q83" s="36">
        <v>0</v>
      </c>
      <c r="R83" s="37">
        <v>0</v>
      </c>
      <c r="S83" s="37">
        <v>0</v>
      </c>
      <c r="T83" s="36">
        <v>0</v>
      </c>
      <c r="U83" s="31" t="s">
        <v>708</v>
      </c>
    </row>
    <row r="84" spans="1:21" ht="60" customHeight="1" x14ac:dyDescent="0.25">
      <c r="A84" s="1047"/>
      <c r="B84" s="1023"/>
      <c r="C84" s="1023"/>
      <c r="D84" s="24">
        <v>73</v>
      </c>
      <c r="E84" s="30" t="s">
        <v>488</v>
      </c>
      <c r="F84" s="30" t="s">
        <v>489</v>
      </c>
      <c r="G84" s="30" t="s">
        <v>490</v>
      </c>
      <c r="H84" s="30" t="s">
        <v>491</v>
      </c>
      <c r="I84" s="32" t="s">
        <v>492</v>
      </c>
      <c r="J84" s="65" t="s">
        <v>236</v>
      </c>
      <c r="K84" s="39" t="s">
        <v>493</v>
      </c>
      <c r="L84" s="40">
        <v>86</v>
      </c>
      <c r="M84" s="31" t="s">
        <v>494</v>
      </c>
      <c r="N84" s="30" t="s">
        <v>489</v>
      </c>
      <c r="O84" s="54">
        <v>0</v>
      </c>
      <c r="P84" s="24">
        <v>0</v>
      </c>
      <c r="Q84" s="36">
        <v>0</v>
      </c>
      <c r="R84" s="37">
        <v>0</v>
      </c>
      <c r="S84" s="37">
        <v>0</v>
      </c>
      <c r="T84" s="36">
        <v>0</v>
      </c>
      <c r="U84" s="31" t="s">
        <v>708</v>
      </c>
    </row>
    <row r="85" spans="1:21" ht="60" customHeight="1" x14ac:dyDescent="0.25">
      <c r="A85" s="1047" t="s">
        <v>495</v>
      </c>
      <c r="B85" s="1039" t="s">
        <v>496</v>
      </c>
      <c r="C85" s="1023" t="s">
        <v>497</v>
      </c>
      <c r="D85" s="24">
        <v>74</v>
      </c>
      <c r="E85" s="24" t="s">
        <v>498</v>
      </c>
      <c r="F85" s="24" t="s">
        <v>499</v>
      </c>
      <c r="G85" s="24" t="s">
        <v>500</v>
      </c>
      <c r="H85" s="24" t="s">
        <v>501</v>
      </c>
      <c r="I85" s="52" t="s">
        <v>502</v>
      </c>
      <c r="J85" s="54" t="s">
        <v>382</v>
      </c>
      <c r="K85" s="24" t="s">
        <v>383</v>
      </c>
      <c r="L85" s="40">
        <v>250</v>
      </c>
      <c r="M85" s="52" t="s">
        <v>384</v>
      </c>
      <c r="N85" s="24" t="s">
        <v>499</v>
      </c>
      <c r="O85" s="54">
        <v>0</v>
      </c>
      <c r="P85" s="24">
        <v>0</v>
      </c>
      <c r="Q85" s="36">
        <v>0</v>
      </c>
      <c r="R85" s="37">
        <v>0</v>
      </c>
      <c r="S85" s="37">
        <v>0</v>
      </c>
      <c r="T85" s="36">
        <v>0</v>
      </c>
      <c r="U85" s="31" t="s">
        <v>708</v>
      </c>
    </row>
    <row r="86" spans="1:21" ht="60" customHeight="1" x14ac:dyDescent="0.25">
      <c r="A86" s="1047"/>
      <c r="B86" s="1039"/>
      <c r="C86" s="1023"/>
      <c r="D86" s="24">
        <v>75</v>
      </c>
      <c r="E86" s="24" t="s">
        <v>503</v>
      </c>
      <c r="F86" s="24" t="s">
        <v>504</v>
      </c>
      <c r="G86" s="24" t="s">
        <v>505</v>
      </c>
      <c r="H86" s="24" t="s">
        <v>506</v>
      </c>
      <c r="I86" s="52" t="s">
        <v>507</v>
      </c>
      <c r="J86" s="54" t="s">
        <v>406</v>
      </c>
      <c r="K86" s="24" t="s">
        <v>407</v>
      </c>
      <c r="L86" s="40">
        <v>231</v>
      </c>
      <c r="M86" s="52" t="s">
        <v>391</v>
      </c>
      <c r="N86" s="24" t="s">
        <v>504</v>
      </c>
      <c r="O86" s="54" t="s">
        <v>505</v>
      </c>
      <c r="P86" s="24">
        <v>1</v>
      </c>
      <c r="Q86" s="36">
        <v>1</v>
      </c>
      <c r="R86" s="37">
        <v>3832555980</v>
      </c>
      <c r="S86" s="37">
        <v>124766658</v>
      </c>
      <c r="T86" s="36">
        <f>S86/R86</f>
        <v>3.2554425467256974E-2</v>
      </c>
      <c r="U86" s="31" t="s">
        <v>762</v>
      </c>
    </row>
    <row r="87" spans="1:21" ht="60" customHeight="1" x14ac:dyDescent="0.25">
      <c r="A87" s="1047"/>
      <c r="B87" s="1039"/>
      <c r="C87" s="1023"/>
      <c r="D87" s="24">
        <v>76</v>
      </c>
      <c r="E87" s="24" t="s">
        <v>508</v>
      </c>
      <c r="F87" s="24" t="s">
        <v>509</v>
      </c>
      <c r="G87" s="24" t="s">
        <v>510</v>
      </c>
      <c r="H87" s="24" t="s">
        <v>511</v>
      </c>
      <c r="I87" s="85" t="s">
        <v>512</v>
      </c>
      <c r="J87" s="54" t="s">
        <v>389</v>
      </c>
      <c r="K87" s="24" t="s">
        <v>390</v>
      </c>
      <c r="L87" s="40">
        <v>232</v>
      </c>
      <c r="M87" s="52" t="s">
        <v>391</v>
      </c>
      <c r="N87" s="24" t="s">
        <v>509</v>
      </c>
      <c r="O87" s="54">
        <v>0</v>
      </c>
      <c r="P87" s="24">
        <v>0</v>
      </c>
      <c r="Q87" s="36">
        <v>0</v>
      </c>
      <c r="R87" s="37">
        <v>0</v>
      </c>
      <c r="S87" s="37">
        <v>0</v>
      </c>
      <c r="T87" s="36">
        <v>0</v>
      </c>
      <c r="U87" s="31" t="s">
        <v>708</v>
      </c>
    </row>
    <row r="88" spans="1:21" ht="60" customHeight="1" x14ac:dyDescent="0.25">
      <c r="A88" s="1047"/>
      <c r="B88" s="1039"/>
      <c r="C88" s="1023"/>
      <c r="D88" s="24">
        <v>77</v>
      </c>
      <c r="E88" s="24" t="s">
        <v>513</v>
      </c>
      <c r="F88" s="24" t="s">
        <v>514</v>
      </c>
      <c r="G88" s="24" t="s">
        <v>515</v>
      </c>
      <c r="H88" s="24" t="s">
        <v>516</v>
      </c>
      <c r="I88" s="52" t="s">
        <v>517</v>
      </c>
      <c r="J88" s="58" t="s">
        <v>215</v>
      </c>
      <c r="K88" s="26" t="s">
        <v>216</v>
      </c>
      <c r="L88" s="27">
        <v>197</v>
      </c>
      <c r="M88" s="59" t="s">
        <v>217</v>
      </c>
      <c r="N88" s="24" t="s">
        <v>514</v>
      </c>
      <c r="O88" s="54">
        <v>0</v>
      </c>
      <c r="P88" s="24">
        <v>0</v>
      </c>
      <c r="Q88" s="36">
        <v>0</v>
      </c>
      <c r="R88" s="37">
        <v>0</v>
      </c>
      <c r="S88" s="37">
        <v>0</v>
      </c>
      <c r="T88" s="36">
        <v>0</v>
      </c>
      <c r="U88" s="31" t="s">
        <v>708</v>
      </c>
    </row>
    <row r="89" spans="1:21" ht="60" customHeight="1" x14ac:dyDescent="0.25">
      <c r="A89" s="1047"/>
      <c r="B89" s="1039"/>
      <c r="C89" s="1023"/>
      <c r="D89" s="24">
        <v>78</v>
      </c>
      <c r="E89" s="24" t="s">
        <v>518</v>
      </c>
      <c r="F89" s="24" t="s">
        <v>519</v>
      </c>
      <c r="G89" s="24" t="s">
        <v>520</v>
      </c>
      <c r="H89" s="24" t="s">
        <v>516</v>
      </c>
      <c r="I89" s="52" t="s">
        <v>521</v>
      </c>
      <c r="J89" s="58" t="s">
        <v>215</v>
      </c>
      <c r="K89" s="26" t="s">
        <v>216</v>
      </c>
      <c r="L89" s="27">
        <v>197</v>
      </c>
      <c r="M89" s="59" t="s">
        <v>217</v>
      </c>
      <c r="N89" s="24" t="s">
        <v>519</v>
      </c>
      <c r="O89" s="54">
        <v>0</v>
      </c>
      <c r="P89" s="24">
        <v>0</v>
      </c>
      <c r="Q89" s="36">
        <v>0</v>
      </c>
      <c r="R89" s="37">
        <v>0</v>
      </c>
      <c r="S89" s="37">
        <v>0</v>
      </c>
      <c r="T89" s="36">
        <v>0</v>
      </c>
      <c r="U89" s="31" t="s">
        <v>708</v>
      </c>
    </row>
    <row r="90" spans="1:21" ht="60" customHeight="1" x14ac:dyDescent="0.25">
      <c r="A90" s="1047"/>
      <c r="B90" s="1039"/>
      <c r="C90" s="1027" t="s">
        <v>522</v>
      </c>
      <c r="D90" s="24">
        <v>79</v>
      </c>
      <c r="E90" s="24" t="s">
        <v>523</v>
      </c>
      <c r="F90" s="24" t="s">
        <v>524</v>
      </c>
      <c r="G90" s="24" t="s">
        <v>525</v>
      </c>
      <c r="H90" s="24" t="s">
        <v>59</v>
      </c>
      <c r="I90" s="52" t="s">
        <v>521</v>
      </c>
      <c r="J90" s="86" t="s">
        <v>265</v>
      </c>
      <c r="K90" s="16" t="s">
        <v>266</v>
      </c>
      <c r="L90" s="26">
        <v>186</v>
      </c>
      <c r="M90" s="61" t="s">
        <v>526</v>
      </c>
      <c r="N90" s="24" t="s">
        <v>524</v>
      </c>
      <c r="O90" s="54">
        <v>0</v>
      </c>
      <c r="P90" s="24">
        <v>0</v>
      </c>
      <c r="Q90" s="36">
        <v>0</v>
      </c>
      <c r="R90" s="37">
        <v>0</v>
      </c>
      <c r="S90" s="37">
        <v>0</v>
      </c>
      <c r="T90" s="36">
        <v>0</v>
      </c>
      <c r="U90" s="31" t="s">
        <v>708</v>
      </c>
    </row>
    <row r="91" spans="1:21" ht="60" customHeight="1" x14ac:dyDescent="0.25">
      <c r="A91" s="1047"/>
      <c r="B91" s="1039"/>
      <c r="C91" s="1027"/>
      <c r="D91" s="24">
        <v>80</v>
      </c>
      <c r="E91" s="24" t="s">
        <v>527</v>
      </c>
      <c r="F91" s="24" t="s">
        <v>528</v>
      </c>
      <c r="G91" s="24" t="s">
        <v>529</v>
      </c>
      <c r="H91" s="24" t="s">
        <v>530</v>
      </c>
      <c r="I91" s="85" t="s">
        <v>531</v>
      </c>
      <c r="J91" s="54" t="s">
        <v>532</v>
      </c>
      <c r="K91" s="24" t="s">
        <v>533</v>
      </c>
      <c r="L91" s="24" t="s">
        <v>534</v>
      </c>
      <c r="M91" s="52" t="s">
        <v>535</v>
      </c>
      <c r="N91" s="24" t="s">
        <v>528</v>
      </c>
      <c r="O91" s="91">
        <v>0.05</v>
      </c>
      <c r="P91" s="103">
        <v>0.05</v>
      </c>
      <c r="Q91" s="36">
        <f>P91/O91</f>
        <v>1</v>
      </c>
      <c r="R91" s="37">
        <v>199000000</v>
      </c>
      <c r="S91" s="37">
        <v>195883062</v>
      </c>
      <c r="T91" s="36">
        <f>S91/R91</f>
        <v>0.98433699497487437</v>
      </c>
      <c r="U91" s="31" t="s">
        <v>763</v>
      </c>
    </row>
    <row r="92" spans="1:21" ht="60" customHeight="1" x14ac:dyDescent="0.25">
      <c r="A92" s="1047"/>
      <c r="B92" s="1039"/>
      <c r="C92" s="1027"/>
      <c r="D92" s="24">
        <v>81</v>
      </c>
      <c r="E92" s="24" t="s">
        <v>536</v>
      </c>
      <c r="F92" s="24" t="s">
        <v>537</v>
      </c>
      <c r="G92" s="24" t="s">
        <v>538</v>
      </c>
      <c r="H92" s="24" t="s">
        <v>539</v>
      </c>
      <c r="I92" s="52" t="s">
        <v>540</v>
      </c>
      <c r="J92" s="54" t="s">
        <v>385</v>
      </c>
      <c r="K92" s="24" t="s">
        <v>386</v>
      </c>
      <c r="L92" s="40">
        <v>219</v>
      </c>
      <c r="M92" s="31" t="s">
        <v>482</v>
      </c>
      <c r="N92" s="24" t="s">
        <v>537</v>
      </c>
      <c r="O92" s="91">
        <v>0.1</v>
      </c>
      <c r="P92" s="103">
        <v>0.05</v>
      </c>
      <c r="Q92" s="36">
        <f>P92/O92</f>
        <v>0.5</v>
      </c>
      <c r="R92" s="37" t="s">
        <v>764</v>
      </c>
      <c r="S92" s="37">
        <v>0</v>
      </c>
      <c r="T92" s="36">
        <v>0</v>
      </c>
      <c r="U92" s="31" t="s">
        <v>765</v>
      </c>
    </row>
    <row r="93" spans="1:21" ht="60" customHeight="1" x14ac:dyDescent="0.25">
      <c r="A93" s="1047"/>
      <c r="B93" s="1039"/>
      <c r="C93" s="1027"/>
      <c r="D93" s="24">
        <v>82</v>
      </c>
      <c r="E93" s="24" t="s">
        <v>541</v>
      </c>
      <c r="F93" s="24" t="s">
        <v>542</v>
      </c>
      <c r="G93" s="24" t="s">
        <v>543</v>
      </c>
      <c r="H93" s="24" t="s">
        <v>59</v>
      </c>
      <c r="I93" s="1040" t="s">
        <v>544</v>
      </c>
      <c r="J93" s="1038" t="s">
        <v>215</v>
      </c>
      <c r="K93" s="1023" t="s">
        <v>216</v>
      </c>
      <c r="L93" s="1042">
        <v>197</v>
      </c>
      <c r="M93" s="1040" t="s">
        <v>217</v>
      </c>
      <c r="N93" s="24" t="s">
        <v>542</v>
      </c>
      <c r="O93" s="54">
        <v>0</v>
      </c>
      <c r="P93" s="24">
        <v>0</v>
      </c>
      <c r="Q93" s="36">
        <v>0</v>
      </c>
      <c r="R93" s="37">
        <v>0</v>
      </c>
      <c r="S93" s="37">
        <v>0</v>
      </c>
      <c r="T93" s="36">
        <v>0</v>
      </c>
      <c r="U93" s="31" t="s">
        <v>708</v>
      </c>
    </row>
    <row r="94" spans="1:21" ht="60" customHeight="1" x14ac:dyDescent="0.25">
      <c r="A94" s="1047"/>
      <c r="B94" s="1039"/>
      <c r="C94" s="1027"/>
      <c r="D94" s="24">
        <v>83</v>
      </c>
      <c r="E94" s="24" t="s">
        <v>545</v>
      </c>
      <c r="F94" s="24" t="s">
        <v>546</v>
      </c>
      <c r="G94" s="24" t="s">
        <v>547</v>
      </c>
      <c r="H94" s="24" t="s">
        <v>548</v>
      </c>
      <c r="I94" s="1040"/>
      <c r="J94" s="1038"/>
      <c r="K94" s="1023"/>
      <c r="L94" s="1042"/>
      <c r="M94" s="1040"/>
      <c r="N94" s="24" t="s">
        <v>546</v>
      </c>
      <c r="O94" s="54">
        <v>0</v>
      </c>
      <c r="P94" s="24">
        <v>0</v>
      </c>
      <c r="Q94" s="36">
        <v>0</v>
      </c>
      <c r="R94" s="37">
        <v>0</v>
      </c>
      <c r="S94" s="37">
        <v>0</v>
      </c>
      <c r="T94" s="36">
        <v>0</v>
      </c>
      <c r="U94" s="31" t="s">
        <v>708</v>
      </c>
    </row>
    <row r="95" spans="1:21" ht="60" customHeight="1" x14ac:dyDescent="0.25">
      <c r="A95" s="1047"/>
      <c r="B95" s="1039"/>
      <c r="C95" s="1027"/>
      <c r="D95" s="24">
        <v>84</v>
      </c>
      <c r="E95" s="24" t="s">
        <v>549</v>
      </c>
      <c r="F95" s="24" t="s">
        <v>550</v>
      </c>
      <c r="G95" s="24" t="s">
        <v>551</v>
      </c>
      <c r="H95" s="24" t="s">
        <v>59</v>
      </c>
      <c r="I95" s="52" t="s">
        <v>552</v>
      </c>
      <c r="J95" s="54" t="s">
        <v>389</v>
      </c>
      <c r="K95" s="24" t="s">
        <v>424</v>
      </c>
      <c r="L95" s="40">
        <v>234</v>
      </c>
      <c r="M95" s="31" t="s">
        <v>425</v>
      </c>
      <c r="N95" s="24" t="s">
        <v>550</v>
      </c>
      <c r="O95" s="54">
        <v>0</v>
      </c>
      <c r="P95" s="24">
        <v>0</v>
      </c>
      <c r="Q95" s="36">
        <v>0</v>
      </c>
      <c r="R95" s="37">
        <v>0</v>
      </c>
      <c r="S95" s="37">
        <v>0</v>
      </c>
      <c r="T95" s="36">
        <v>0</v>
      </c>
      <c r="U95" s="31" t="s">
        <v>708</v>
      </c>
    </row>
    <row r="96" spans="1:21" ht="60" customHeight="1" x14ac:dyDescent="0.25">
      <c r="A96" s="1047"/>
      <c r="B96" s="1039"/>
      <c r="C96" s="1027"/>
      <c r="D96" s="24">
        <v>85</v>
      </c>
      <c r="E96" s="24" t="s">
        <v>553</v>
      </c>
      <c r="F96" s="24" t="s">
        <v>554</v>
      </c>
      <c r="G96" s="24" t="s">
        <v>555</v>
      </c>
      <c r="H96" s="24" t="s">
        <v>556</v>
      </c>
      <c r="I96" s="52" t="s">
        <v>557</v>
      </c>
      <c r="J96" s="1038" t="s">
        <v>215</v>
      </c>
      <c r="K96" s="1023" t="s">
        <v>216</v>
      </c>
      <c r="L96" s="1042">
        <v>197</v>
      </c>
      <c r="M96" s="1040" t="s">
        <v>217</v>
      </c>
      <c r="N96" s="24" t="s">
        <v>554</v>
      </c>
      <c r="O96" s="95">
        <v>0.05</v>
      </c>
      <c r="P96" s="103">
        <v>0.05</v>
      </c>
      <c r="Q96" s="36">
        <f>P96/O96</f>
        <v>1</v>
      </c>
      <c r="R96" s="37" t="s">
        <v>766</v>
      </c>
      <c r="S96" s="37">
        <v>0</v>
      </c>
      <c r="T96" s="36">
        <v>0</v>
      </c>
      <c r="U96" s="31" t="s">
        <v>767</v>
      </c>
    </row>
    <row r="97" spans="1:21" ht="60" customHeight="1" x14ac:dyDescent="0.25">
      <c r="A97" s="1047"/>
      <c r="B97" s="1043" t="s">
        <v>558</v>
      </c>
      <c r="C97" s="1027" t="s">
        <v>559</v>
      </c>
      <c r="D97" s="24">
        <v>86</v>
      </c>
      <c r="E97" s="24" t="s">
        <v>560</v>
      </c>
      <c r="F97" s="24" t="s">
        <v>561</v>
      </c>
      <c r="G97" s="24" t="s">
        <v>562</v>
      </c>
      <c r="H97" s="24" t="s">
        <v>563</v>
      </c>
      <c r="I97" s="85" t="s">
        <v>564</v>
      </c>
      <c r="J97" s="1038"/>
      <c r="K97" s="1023"/>
      <c r="L97" s="1042"/>
      <c r="M97" s="1040"/>
      <c r="N97" s="24" t="s">
        <v>561</v>
      </c>
      <c r="O97" s="54">
        <v>0</v>
      </c>
      <c r="P97" s="24">
        <v>0</v>
      </c>
      <c r="Q97" s="36">
        <v>0</v>
      </c>
      <c r="R97" s="37">
        <v>0</v>
      </c>
      <c r="S97" s="37">
        <v>0</v>
      </c>
      <c r="T97" s="36">
        <v>0</v>
      </c>
      <c r="U97" s="31" t="s">
        <v>708</v>
      </c>
    </row>
    <row r="98" spans="1:21" ht="60" customHeight="1" x14ac:dyDescent="0.25">
      <c r="A98" s="1047"/>
      <c r="B98" s="1043"/>
      <c r="C98" s="1027"/>
      <c r="D98" s="24">
        <v>87</v>
      </c>
      <c r="E98" s="24" t="s">
        <v>565</v>
      </c>
      <c r="F98" s="24" t="s">
        <v>566</v>
      </c>
      <c r="G98" s="24" t="s">
        <v>567</v>
      </c>
      <c r="H98" s="24" t="s">
        <v>568</v>
      </c>
      <c r="I98" s="52" t="s">
        <v>569</v>
      </c>
      <c r="J98" s="1038"/>
      <c r="K98" s="1023"/>
      <c r="L98" s="1042"/>
      <c r="M98" s="1040"/>
      <c r="N98" s="24" t="s">
        <v>566</v>
      </c>
      <c r="O98" s="54">
        <v>0</v>
      </c>
      <c r="P98" s="24">
        <v>0</v>
      </c>
      <c r="Q98" s="36">
        <v>0</v>
      </c>
      <c r="R98" s="37">
        <v>0</v>
      </c>
      <c r="S98" s="37">
        <v>0</v>
      </c>
      <c r="T98" s="36">
        <v>0</v>
      </c>
      <c r="U98" s="31" t="s">
        <v>708</v>
      </c>
    </row>
    <row r="99" spans="1:21" ht="60" customHeight="1" x14ac:dyDescent="0.25">
      <c r="A99" s="1047"/>
      <c r="B99" s="1043"/>
      <c r="C99" s="1027"/>
      <c r="D99" s="24">
        <v>88</v>
      </c>
      <c r="E99" s="24" t="s">
        <v>570</v>
      </c>
      <c r="F99" s="24" t="s">
        <v>571</v>
      </c>
      <c r="G99" s="24" t="s">
        <v>572</v>
      </c>
      <c r="H99" s="24" t="s">
        <v>59</v>
      </c>
      <c r="I99" s="52" t="s">
        <v>573</v>
      </c>
      <c r="J99" s="1053" t="s">
        <v>574</v>
      </c>
      <c r="K99" s="1042"/>
      <c r="L99" s="1042"/>
      <c r="M99" s="1116"/>
      <c r="N99" s="24" t="s">
        <v>571</v>
      </c>
      <c r="O99" s="54">
        <v>0</v>
      </c>
      <c r="P99" s="24">
        <v>0</v>
      </c>
      <c r="Q99" s="36">
        <v>0</v>
      </c>
      <c r="R99" s="37">
        <v>0</v>
      </c>
      <c r="S99" s="37">
        <v>0</v>
      </c>
      <c r="T99" s="36">
        <v>0</v>
      </c>
      <c r="U99" s="31" t="s">
        <v>708</v>
      </c>
    </row>
    <row r="100" spans="1:21" ht="60" customHeight="1" x14ac:dyDescent="0.25">
      <c r="A100" s="1047"/>
      <c r="B100" s="1039" t="s">
        <v>558</v>
      </c>
      <c r="C100" s="1027" t="s">
        <v>559</v>
      </c>
      <c r="D100" s="24">
        <v>89</v>
      </c>
      <c r="E100" s="24" t="s">
        <v>575</v>
      </c>
      <c r="F100" s="24" t="s">
        <v>576</v>
      </c>
      <c r="G100" s="24" t="s">
        <v>577</v>
      </c>
      <c r="H100" s="24" t="s">
        <v>59</v>
      </c>
      <c r="I100" s="52" t="s">
        <v>578</v>
      </c>
      <c r="J100" s="1038" t="s">
        <v>215</v>
      </c>
      <c r="K100" s="1023" t="s">
        <v>216</v>
      </c>
      <c r="L100" s="1042">
        <v>197</v>
      </c>
      <c r="M100" s="1040" t="s">
        <v>217</v>
      </c>
      <c r="N100" s="24" t="s">
        <v>576</v>
      </c>
      <c r="O100" s="54">
        <v>0</v>
      </c>
      <c r="P100" s="24">
        <v>0</v>
      </c>
      <c r="Q100" s="36">
        <v>0</v>
      </c>
      <c r="R100" s="37">
        <v>0</v>
      </c>
      <c r="S100" s="37">
        <v>0</v>
      </c>
      <c r="T100" s="36">
        <v>0</v>
      </c>
      <c r="U100" s="31" t="s">
        <v>708</v>
      </c>
    </row>
    <row r="101" spans="1:21" ht="60" customHeight="1" x14ac:dyDescent="0.25">
      <c r="A101" s="1047"/>
      <c r="B101" s="1039"/>
      <c r="C101" s="1027"/>
      <c r="D101" s="24">
        <v>90</v>
      </c>
      <c r="E101" s="24" t="s">
        <v>579</v>
      </c>
      <c r="F101" s="24" t="s">
        <v>580</v>
      </c>
      <c r="G101" s="24" t="s">
        <v>581</v>
      </c>
      <c r="H101" s="24" t="s">
        <v>563</v>
      </c>
      <c r="I101" s="52" t="s">
        <v>582</v>
      </c>
      <c r="J101" s="1038"/>
      <c r="K101" s="1023"/>
      <c r="L101" s="1042"/>
      <c r="M101" s="1040"/>
      <c r="N101" s="24" t="s">
        <v>580</v>
      </c>
      <c r="O101" s="54" t="s">
        <v>581</v>
      </c>
      <c r="P101" s="24">
        <v>1</v>
      </c>
      <c r="Q101" s="36">
        <v>1</v>
      </c>
      <c r="R101" s="37">
        <v>120477539</v>
      </c>
      <c r="S101" s="37">
        <v>48449646</v>
      </c>
      <c r="T101" s="36">
        <f>S101/R101</f>
        <v>0.4021467105167213</v>
      </c>
      <c r="U101" s="31" t="s">
        <v>768</v>
      </c>
    </row>
    <row r="102" spans="1:21" ht="60" customHeight="1" x14ac:dyDescent="0.25">
      <c r="A102" s="1047"/>
      <c r="B102" s="1039"/>
      <c r="C102" s="1027"/>
      <c r="D102" s="24">
        <v>91</v>
      </c>
      <c r="E102" s="24" t="s">
        <v>583</v>
      </c>
      <c r="F102" s="24" t="s">
        <v>584</v>
      </c>
      <c r="G102" s="24" t="s">
        <v>585</v>
      </c>
      <c r="H102" s="24" t="s">
        <v>586</v>
      </c>
      <c r="I102" s="52" t="s">
        <v>587</v>
      </c>
      <c r="J102" s="54" t="s">
        <v>588</v>
      </c>
      <c r="K102" s="24" t="s">
        <v>589</v>
      </c>
      <c r="L102" s="24" t="s">
        <v>590</v>
      </c>
      <c r="M102" s="52" t="s">
        <v>591</v>
      </c>
      <c r="N102" s="24" t="s">
        <v>584</v>
      </c>
      <c r="O102" s="54" t="s">
        <v>770</v>
      </c>
      <c r="P102" s="103">
        <v>0.2</v>
      </c>
      <c r="Q102" s="36">
        <v>1</v>
      </c>
      <c r="R102" s="37">
        <v>148240000</v>
      </c>
      <c r="S102" s="37">
        <v>21708252</v>
      </c>
      <c r="T102" s="115">
        <f>S102/R102</f>
        <v>0.14643990825688075</v>
      </c>
      <c r="U102" s="31" t="s">
        <v>771</v>
      </c>
    </row>
    <row r="103" spans="1:21" ht="60" customHeight="1" x14ac:dyDescent="0.25">
      <c r="A103" s="1047"/>
      <c r="B103" s="1039"/>
      <c r="C103" s="1027"/>
      <c r="D103" s="24">
        <v>92</v>
      </c>
      <c r="E103" s="24" t="s">
        <v>592</v>
      </c>
      <c r="F103" s="24" t="s">
        <v>593</v>
      </c>
      <c r="G103" s="24" t="s">
        <v>594</v>
      </c>
      <c r="H103" s="24" t="s">
        <v>595</v>
      </c>
      <c r="I103" s="52" t="s">
        <v>596</v>
      </c>
      <c r="J103" s="54" t="s">
        <v>597</v>
      </c>
      <c r="K103" s="24" t="s">
        <v>386</v>
      </c>
      <c r="L103" s="40">
        <v>219</v>
      </c>
      <c r="M103" s="31" t="s">
        <v>482</v>
      </c>
      <c r="N103" s="24" t="s">
        <v>593</v>
      </c>
      <c r="O103" s="54">
        <v>1</v>
      </c>
      <c r="P103" s="24">
        <v>1</v>
      </c>
      <c r="Q103" s="36">
        <f>P103/O103</f>
        <v>1</v>
      </c>
      <c r="R103" s="37">
        <v>42709999</v>
      </c>
      <c r="S103" s="37">
        <v>35673333</v>
      </c>
      <c r="T103" s="115">
        <f>S103/R103</f>
        <v>0.83524546558757817</v>
      </c>
      <c r="U103" s="31" t="s">
        <v>772</v>
      </c>
    </row>
    <row r="104" spans="1:21" ht="60" customHeight="1" x14ac:dyDescent="0.25">
      <c r="A104" s="1047"/>
      <c r="B104" s="1039"/>
      <c r="C104" s="1027"/>
      <c r="D104" s="24">
        <v>93</v>
      </c>
      <c r="E104" s="26" t="s">
        <v>598</v>
      </c>
      <c r="F104" s="24" t="s">
        <v>599</v>
      </c>
      <c r="G104" s="24" t="s">
        <v>600</v>
      </c>
      <c r="H104" s="24" t="s">
        <v>601</v>
      </c>
      <c r="I104" s="52" t="s">
        <v>602</v>
      </c>
      <c r="J104" s="58" t="s">
        <v>389</v>
      </c>
      <c r="K104" s="26" t="s">
        <v>603</v>
      </c>
      <c r="L104" s="26">
        <v>228</v>
      </c>
      <c r="M104" s="59" t="s">
        <v>604</v>
      </c>
      <c r="N104" s="24" t="s">
        <v>599</v>
      </c>
      <c r="O104" s="54">
        <v>0</v>
      </c>
      <c r="P104" s="24">
        <v>0</v>
      </c>
      <c r="Q104" s="36">
        <v>0</v>
      </c>
      <c r="R104" s="37"/>
      <c r="S104" s="37"/>
      <c r="T104" s="36"/>
      <c r="U104" s="31"/>
    </row>
    <row r="105" spans="1:21" ht="60" customHeight="1" x14ac:dyDescent="0.25">
      <c r="A105" s="1047"/>
      <c r="B105" s="1039"/>
      <c r="C105" s="1027"/>
      <c r="D105" s="24">
        <v>94</v>
      </c>
      <c r="E105" s="39" t="s">
        <v>605</v>
      </c>
      <c r="F105" s="24" t="s">
        <v>606</v>
      </c>
      <c r="G105" s="24" t="s">
        <v>607</v>
      </c>
      <c r="H105" s="24" t="s">
        <v>608</v>
      </c>
      <c r="I105" s="52" t="s">
        <v>609</v>
      </c>
      <c r="J105" s="54" t="s">
        <v>254</v>
      </c>
      <c r="K105" s="40" t="s">
        <v>262</v>
      </c>
      <c r="L105" s="24">
        <v>137</v>
      </c>
      <c r="M105" s="52" t="s">
        <v>263</v>
      </c>
      <c r="N105" s="24" t="s">
        <v>606</v>
      </c>
      <c r="O105" s="54" t="s">
        <v>773</v>
      </c>
      <c r="P105" s="103">
        <v>0.5</v>
      </c>
      <c r="Q105" s="36">
        <v>0.5</v>
      </c>
      <c r="R105" s="37">
        <v>75646965.310000002</v>
      </c>
      <c r="S105" s="37">
        <v>40525000</v>
      </c>
      <c r="T105" s="36">
        <f>S105/R105</f>
        <v>0.53571217079137579</v>
      </c>
      <c r="U105" s="31" t="s">
        <v>774</v>
      </c>
    </row>
    <row r="106" spans="1:21" ht="60" customHeight="1" x14ac:dyDescent="0.25">
      <c r="A106" s="1047"/>
      <c r="B106" s="1039"/>
      <c r="C106" s="1027"/>
      <c r="D106" s="24">
        <v>95</v>
      </c>
      <c r="E106" s="24" t="s">
        <v>610</v>
      </c>
      <c r="F106" s="24" t="s">
        <v>611</v>
      </c>
      <c r="G106" s="24" t="s">
        <v>612</v>
      </c>
      <c r="H106" s="24" t="s">
        <v>87</v>
      </c>
      <c r="I106" s="52" t="s">
        <v>613</v>
      </c>
      <c r="J106" s="1038" t="s">
        <v>215</v>
      </c>
      <c r="K106" s="1023" t="s">
        <v>216</v>
      </c>
      <c r="L106" s="1042">
        <v>197</v>
      </c>
      <c r="M106" s="1040" t="s">
        <v>217</v>
      </c>
      <c r="N106" s="24" t="s">
        <v>611</v>
      </c>
      <c r="O106" s="54">
        <v>1</v>
      </c>
      <c r="P106" s="24">
        <v>1</v>
      </c>
      <c r="Q106" s="36">
        <f>P106/O106</f>
        <v>1</v>
      </c>
      <c r="R106" s="37">
        <v>42709999</v>
      </c>
      <c r="S106" s="37">
        <v>35673333</v>
      </c>
      <c r="T106" s="36">
        <f>S106/R106</f>
        <v>0.83524546558757817</v>
      </c>
      <c r="U106" s="31" t="s">
        <v>772</v>
      </c>
    </row>
    <row r="107" spans="1:21" ht="60" customHeight="1" x14ac:dyDescent="0.25">
      <c r="A107" s="1047"/>
      <c r="B107" s="1039"/>
      <c r="C107" s="1027"/>
      <c r="D107" s="24">
        <v>96</v>
      </c>
      <c r="E107" s="24" t="s">
        <v>614</v>
      </c>
      <c r="F107" s="24" t="s">
        <v>615</v>
      </c>
      <c r="G107" s="24" t="s">
        <v>616</v>
      </c>
      <c r="H107" s="24" t="s">
        <v>59</v>
      </c>
      <c r="I107" s="52" t="s">
        <v>617</v>
      </c>
      <c r="J107" s="1038"/>
      <c r="K107" s="1023"/>
      <c r="L107" s="1042"/>
      <c r="M107" s="1040"/>
      <c r="N107" s="24" t="s">
        <v>615</v>
      </c>
      <c r="O107" s="54" t="s">
        <v>775</v>
      </c>
      <c r="P107" s="103">
        <v>0.02</v>
      </c>
      <c r="Q107" s="36">
        <v>0.4</v>
      </c>
      <c r="R107" s="37">
        <v>148240000</v>
      </c>
      <c r="S107" s="37">
        <v>21708252</v>
      </c>
      <c r="T107" s="36">
        <f>S107/R107</f>
        <v>0.14643990825688075</v>
      </c>
      <c r="U107" s="31" t="s">
        <v>776</v>
      </c>
    </row>
    <row r="108" spans="1:21" ht="60" customHeight="1" x14ac:dyDescent="0.25">
      <c r="A108" s="1047"/>
      <c r="B108" s="1039"/>
      <c r="C108" s="26" t="s">
        <v>618</v>
      </c>
      <c r="D108" s="24">
        <v>97</v>
      </c>
      <c r="E108" s="24" t="s">
        <v>619</v>
      </c>
      <c r="F108" s="24" t="s">
        <v>620</v>
      </c>
      <c r="G108" s="24" t="s">
        <v>621</v>
      </c>
      <c r="H108" s="24" t="s">
        <v>59</v>
      </c>
      <c r="I108" s="52" t="s">
        <v>622</v>
      </c>
      <c r="J108" s="54" t="s">
        <v>406</v>
      </c>
      <c r="K108" s="24" t="s">
        <v>407</v>
      </c>
      <c r="L108" s="40">
        <v>136</v>
      </c>
      <c r="M108" s="52" t="s">
        <v>455</v>
      </c>
      <c r="N108" s="24" t="s">
        <v>620</v>
      </c>
      <c r="O108" s="54">
        <v>0</v>
      </c>
      <c r="P108" s="24">
        <v>0</v>
      </c>
      <c r="Q108" s="36">
        <v>0</v>
      </c>
      <c r="R108" s="37"/>
      <c r="S108" s="37"/>
      <c r="T108" s="36"/>
      <c r="U108" s="31"/>
    </row>
    <row r="109" spans="1:21" ht="60" customHeight="1" x14ac:dyDescent="0.25">
      <c r="A109" s="1048" t="s">
        <v>624</v>
      </c>
      <c r="B109" s="1027" t="s">
        <v>625</v>
      </c>
      <c r="C109" s="1059" t="s">
        <v>626</v>
      </c>
      <c r="D109" s="24">
        <v>98</v>
      </c>
      <c r="E109" s="30" t="s">
        <v>627</v>
      </c>
      <c r="F109" s="25" t="s">
        <v>628</v>
      </c>
      <c r="G109" s="25" t="s">
        <v>629</v>
      </c>
      <c r="H109" s="25" t="s">
        <v>630</v>
      </c>
      <c r="I109" s="31" t="s">
        <v>631</v>
      </c>
      <c r="J109" s="1038" t="s">
        <v>233</v>
      </c>
      <c r="K109" s="1023" t="s">
        <v>234</v>
      </c>
      <c r="L109" s="1039">
        <v>197</v>
      </c>
      <c r="M109" s="1114" t="s">
        <v>217</v>
      </c>
      <c r="N109" s="25" t="s">
        <v>628</v>
      </c>
      <c r="O109" s="54">
        <v>0</v>
      </c>
      <c r="P109" s="24">
        <v>0</v>
      </c>
      <c r="Q109" s="36">
        <v>0</v>
      </c>
      <c r="R109" s="37"/>
      <c r="S109" s="37"/>
      <c r="T109" s="36"/>
      <c r="U109" s="31"/>
    </row>
    <row r="110" spans="1:21" ht="60" customHeight="1" x14ac:dyDescent="0.25">
      <c r="A110" s="1048"/>
      <c r="B110" s="1027"/>
      <c r="C110" s="1059"/>
      <c r="D110" s="24">
        <v>99</v>
      </c>
      <c r="E110" s="30" t="s">
        <v>632</v>
      </c>
      <c r="F110" s="30" t="s">
        <v>633</v>
      </c>
      <c r="G110" s="30" t="s">
        <v>634</v>
      </c>
      <c r="H110" s="30" t="s">
        <v>635</v>
      </c>
      <c r="I110" s="32" t="s">
        <v>631</v>
      </c>
      <c r="J110" s="1038"/>
      <c r="K110" s="1023"/>
      <c r="L110" s="1039"/>
      <c r="M110" s="1114"/>
      <c r="N110" s="30" t="s">
        <v>633</v>
      </c>
      <c r="O110" s="54">
        <v>0</v>
      </c>
      <c r="P110" s="24">
        <v>0</v>
      </c>
      <c r="Q110" s="36">
        <v>0</v>
      </c>
      <c r="R110" s="37"/>
      <c r="S110" s="37"/>
      <c r="T110" s="36"/>
      <c r="U110" s="31"/>
    </row>
    <row r="111" spans="1:21" ht="60" customHeight="1" x14ac:dyDescent="0.25">
      <c r="A111" s="1048"/>
      <c r="B111" s="1027"/>
      <c r="C111" s="1039" t="s">
        <v>636</v>
      </c>
      <c r="D111" s="28">
        <v>100</v>
      </c>
      <c r="E111" s="30" t="s">
        <v>637</v>
      </c>
      <c r="F111" s="25" t="s">
        <v>638</v>
      </c>
      <c r="G111" s="25" t="s">
        <v>639</v>
      </c>
      <c r="H111" s="25" t="s">
        <v>640</v>
      </c>
      <c r="I111" s="31" t="s">
        <v>641</v>
      </c>
      <c r="J111" s="1038"/>
      <c r="K111" s="1023"/>
      <c r="L111" s="1039"/>
      <c r="M111" s="1114"/>
      <c r="N111" s="25" t="s">
        <v>638</v>
      </c>
      <c r="O111" s="54">
        <v>0</v>
      </c>
      <c r="P111" s="24">
        <v>0</v>
      </c>
      <c r="Q111" s="36">
        <v>0</v>
      </c>
      <c r="R111" s="37"/>
      <c r="S111" s="37"/>
      <c r="T111" s="36"/>
      <c r="U111" s="31"/>
    </row>
    <row r="112" spans="1:21" ht="60" customHeight="1" x14ac:dyDescent="0.25">
      <c r="A112" s="1048"/>
      <c r="B112" s="1027"/>
      <c r="C112" s="1039"/>
      <c r="D112" s="24">
        <v>101</v>
      </c>
      <c r="E112" s="29" t="s">
        <v>642</v>
      </c>
      <c r="F112" s="25" t="s">
        <v>643</v>
      </c>
      <c r="G112" s="25" t="s">
        <v>644</v>
      </c>
      <c r="H112" s="25" t="s">
        <v>645</v>
      </c>
      <c r="I112" s="31" t="s">
        <v>641</v>
      </c>
      <c r="J112" s="1038"/>
      <c r="K112" s="1023"/>
      <c r="L112" s="1039"/>
      <c r="M112" s="1114"/>
      <c r="N112" s="25" t="s">
        <v>643</v>
      </c>
      <c r="O112" s="54">
        <v>0</v>
      </c>
      <c r="P112" s="24">
        <v>0</v>
      </c>
      <c r="Q112" s="36">
        <v>0</v>
      </c>
      <c r="R112" s="37"/>
      <c r="S112" s="37"/>
      <c r="T112" s="36"/>
      <c r="U112" s="31"/>
    </row>
    <row r="113" spans="1:21" ht="60" customHeight="1" x14ac:dyDescent="0.25">
      <c r="A113" s="1048"/>
      <c r="B113" s="1027"/>
      <c r="C113" s="1039"/>
      <c r="D113" s="24">
        <v>102</v>
      </c>
      <c r="E113" s="30" t="s">
        <v>646</v>
      </c>
      <c r="F113" s="25" t="s">
        <v>647</v>
      </c>
      <c r="G113" s="25" t="s">
        <v>648</v>
      </c>
      <c r="H113" s="25" t="s">
        <v>649</v>
      </c>
      <c r="I113" s="31" t="s">
        <v>650</v>
      </c>
      <c r="J113" s="1038"/>
      <c r="K113" s="1023"/>
      <c r="L113" s="1039"/>
      <c r="M113" s="1114"/>
      <c r="N113" s="25" t="s">
        <v>647</v>
      </c>
      <c r="O113" s="54">
        <v>0</v>
      </c>
      <c r="P113" s="24">
        <v>0</v>
      </c>
      <c r="Q113" s="36">
        <v>0</v>
      </c>
      <c r="R113" s="37"/>
      <c r="S113" s="37"/>
      <c r="T113" s="36"/>
      <c r="U113" s="31"/>
    </row>
    <row r="114" spans="1:21" ht="60" customHeight="1" x14ac:dyDescent="0.25">
      <c r="A114" s="1048"/>
      <c r="B114" s="1027"/>
      <c r="C114" s="1039"/>
      <c r="D114" s="24">
        <v>103</v>
      </c>
      <c r="E114" s="25" t="s">
        <v>651</v>
      </c>
      <c r="F114" s="25" t="s">
        <v>652</v>
      </c>
      <c r="G114" s="25" t="s">
        <v>653</v>
      </c>
      <c r="H114" s="25" t="s">
        <v>654</v>
      </c>
      <c r="I114" s="31" t="s">
        <v>655</v>
      </c>
      <c r="J114" s="1038"/>
      <c r="K114" s="1023"/>
      <c r="L114" s="1039"/>
      <c r="M114" s="1114"/>
      <c r="N114" s="25" t="s">
        <v>652</v>
      </c>
      <c r="O114" s="54">
        <v>0</v>
      </c>
      <c r="P114" s="24">
        <v>0</v>
      </c>
      <c r="Q114" s="36">
        <v>0</v>
      </c>
      <c r="R114" s="37"/>
      <c r="S114" s="37"/>
      <c r="T114" s="36"/>
      <c r="U114" s="31"/>
    </row>
    <row r="115" spans="1:21" ht="60" customHeight="1" x14ac:dyDescent="0.25">
      <c r="A115" s="1048"/>
      <c r="B115" s="1027"/>
      <c r="C115" s="1039"/>
      <c r="D115" s="28">
        <v>104</v>
      </c>
      <c r="E115" s="25" t="s">
        <v>656</v>
      </c>
      <c r="F115" s="25" t="s">
        <v>657</v>
      </c>
      <c r="G115" s="25" t="s">
        <v>658</v>
      </c>
      <c r="H115" s="25" t="s">
        <v>659</v>
      </c>
      <c r="I115" s="31" t="s">
        <v>660</v>
      </c>
      <c r="J115" s="1038"/>
      <c r="K115" s="1023"/>
      <c r="L115" s="1039"/>
      <c r="M115" s="1114"/>
      <c r="N115" s="25" t="s">
        <v>657</v>
      </c>
      <c r="O115" s="54" t="s">
        <v>777</v>
      </c>
      <c r="P115" s="103">
        <v>0.03</v>
      </c>
      <c r="Q115" s="36">
        <v>1</v>
      </c>
      <c r="R115" s="37" t="s">
        <v>778</v>
      </c>
      <c r="S115" s="37" t="s">
        <v>778</v>
      </c>
      <c r="T115" s="36"/>
      <c r="U115" s="31" t="s">
        <v>779</v>
      </c>
    </row>
    <row r="116" spans="1:21" ht="60" customHeight="1" x14ac:dyDescent="0.25">
      <c r="A116" s="1048"/>
      <c r="B116" s="1027"/>
      <c r="C116" s="1039"/>
      <c r="D116" s="24">
        <v>105</v>
      </c>
      <c r="E116" s="25" t="s">
        <v>661</v>
      </c>
      <c r="F116" s="25" t="s">
        <v>662</v>
      </c>
      <c r="G116" s="25" t="s">
        <v>663</v>
      </c>
      <c r="H116" s="25" t="s">
        <v>664</v>
      </c>
      <c r="I116" s="31" t="s">
        <v>665</v>
      </c>
      <c r="J116" s="1038"/>
      <c r="K116" s="1023"/>
      <c r="L116" s="1039"/>
      <c r="M116" s="1114"/>
      <c r="N116" s="25" t="s">
        <v>662</v>
      </c>
      <c r="O116" s="54">
        <v>0</v>
      </c>
      <c r="P116" s="24">
        <v>0</v>
      </c>
      <c r="Q116" s="36">
        <v>0</v>
      </c>
      <c r="R116" s="37"/>
      <c r="S116" s="37"/>
      <c r="T116" s="36"/>
      <c r="U116" s="31"/>
    </row>
    <row r="117" spans="1:21" ht="60" customHeight="1" x14ac:dyDescent="0.25">
      <c r="A117" s="1048"/>
      <c r="B117" s="1027"/>
      <c r="C117" s="1039"/>
      <c r="D117" s="24">
        <v>106</v>
      </c>
      <c r="E117" s="25" t="s">
        <v>666</v>
      </c>
      <c r="F117" s="25" t="s">
        <v>667</v>
      </c>
      <c r="G117" s="25" t="s">
        <v>668</v>
      </c>
      <c r="H117" s="25" t="s">
        <v>669</v>
      </c>
      <c r="I117" s="31" t="s">
        <v>670</v>
      </c>
      <c r="J117" s="1038"/>
      <c r="K117" s="1023"/>
      <c r="L117" s="1039"/>
      <c r="M117" s="1114"/>
      <c r="N117" s="25" t="s">
        <v>667</v>
      </c>
      <c r="O117" s="54" t="s">
        <v>780</v>
      </c>
      <c r="P117" s="24">
        <v>0</v>
      </c>
      <c r="Q117" s="36">
        <v>0</v>
      </c>
      <c r="R117" s="37">
        <v>148240000</v>
      </c>
      <c r="S117" s="37">
        <v>21708252</v>
      </c>
      <c r="T117" s="36">
        <f>S117/R117</f>
        <v>0.14643990825688075</v>
      </c>
      <c r="U117" s="31" t="s">
        <v>781</v>
      </c>
    </row>
    <row r="118" spans="1:21" ht="60" customHeight="1" x14ac:dyDescent="0.25">
      <c r="A118" s="1048"/>
      <c r="B118" s="1027"/>
      <c r="C118" s="1039"/>
      <c r="D118" s="24">
        <v>107</v>
      </c>
      <c r="E118" s="25" t="s">
        <v>671</v>
      </c>
      <c r="F118" s="25" t="s">
        <v>672</v>
      </c>
      <c r="G118" s="25" t="s">
        <v>673</v>
      </c>
      <c r="H118" s="25" t="s">
        <v>59</v>
      </c>
      <c r="I118" s="31" t="s">
        <v>674</v>
      </c>
      <c r="J118" s="1038"/>
      <c r="K118" s="1023"/>
      <c r="L118" s="1039"/>
      <c r="M118" s="1114"/>
      <c r="N118" s="25" t="s">
        <v>672</v>
      </c>
      <c r="O118" s="54">
        <v>0</v>
      </c>
      <c r="P118" s="24">
        <v>0</v>
      </c>
      <c r="Q118" s="36">
        <v>0</v>
      </c>
      <c r="R118" s="37"/>
      <c r="S118" s="37"/>
      <c r="T118" s="36"/>
      <c r="U118" s="31"/>
    </row>
    <row r="119" spans="1:21" ht="60" customHeight="1" x14ac:dyDescent="0.25">
      <c r="A119" s="1048"/>
      <c r="B119" s="1055" t="s">
        <v>675</v>
      </c>
      <c r="C119" s="1027" t="s">
        <v>676</v>
      </c>
      <c r="D119" s="28">
        <v>108</v>
      </c>
      <c r="E119" s="25" t="s">
        <v>677</v>
      </c>
      <c r="F119" s="25" t="s">
        <v>678</v>
      </c>
      <c r="G119" s="25" t="s">
        <v>679</v>
      </c>
      <c r="H119" s="25" t="s">
        <v>680</v>
      </c>
      <c r="I119" s="31" t="s">
        <v>670</v>
      </c>
      <c r="J119" s="1038"/>
      <c r="K119" s="1023"/>
      <c r="L119" s="1039"/>
      <c r="M119" s="1114"/>
      <c r="N119" s="25" t="s">
        <v>678</v>
      </c>
      <c r="O119" s="54">
        <v>0</v>
      </c>
      <c r="P119" s="24">
        <v>0</v>
      </c>
      <c r="Q119" s="36">
        <v>0</v>
      </c>
      <c r="R119" s="37"/>
      <c r="S119" s="37"/>
      <c r="T119" s="36"/>
      <c r="U119" s="31"/>
    </row>
    <row r="120" spans="1:21" ht="60" customHeight="1" thickBot="1" x14ac:dyDescent="0.3">
      <c r="A120" s="1049"/>
      <c r="B120" s="1056"/>
      <c r="C120" s="1110"/>
      <c r="D120" s="70">
        <v>109</v>
      </c>
      <c r="E120" s="33" t="s">
        <v>681</v>
      </c>
      <c r="F120" s="33" t="s">
        <v>682</v>
      </c>
      <c r="G120" s="33" t="s">
        <v>683</v>
      </c>
      <c r="H120" s="33" t="s">
        <v>684</v>
      </c>
      <c r="I120" s="34" t="s">
        <v>685</v>
      </c>
      <c r="J120" s="1045"/>
      <c r="K120" s="1050"/>
      <c r="L120" s="1051"/>
      <c r="M120" s="1115"/>
      <c r="N120" s="33" t="s">
        <v>682</v>
      </c>
      <c r="O120" s="69">
        <v>0</v>
      </c>
      <c r="P120" s="70">
        <v>0</v>
      </c>
      <c r="Q120" s="44">
        <v>0</v>
      </c>
      <c r="R120" s="45"/>
      <c r="S120" s="45"/>
      <c r="T120" s="44"/>
      <c r="U120" s="34"/>
    </row>
  </sheetData>
  <mergeCells count="147">
    <mergeCell ref="O32:O35"/>
    <mergeCell ref="P32:P35"/>
    <mergeCell ref="Q32:Q35"/>
    <mergeCell ref="R32:R35"/>
    <mergeCell ref="S32:S35"/>
    <mergeCell ref="T32:T35"/>
    <mergeCell ref="U32:U35"/>
    <mergeCell ref="O36:O41"/>
    <mergeCell ref="P36:P41"/>
    <mergeCell ref="Q36:Q41"/>
    <mergeCell ref="R36:R41"/>
    <mergeCell ref="S36:S41"/>
    <mergeCell ref="T36:T41"/>
    <mergeCell ref="U36:U41"/>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C36:C42"/>
    <mergeCell ref="M36:M37"/>
    <mergeCell ref="C43:C47"/>
    <mergeCell ref="C48:C51"/>
    <mergeCell ref="J48:J49"/>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K36:K37"/>
    <mergeCell ref="L36:L37"/>
    <mergeCell ref="A52:A67"/>
    <mergeCell ref="B52:B55"/>
    <mergeCell ref="C52:C55"/>
    <mergeCell ref="J53:J55"/>
    <mergeCell ref="K53:K55"/>
    <mergeCell ref="L53:L55"/>
    <mergeCell ref="C62:C65"/>
    <mergeCell ref="J63:J67"/>
    <mergeCell ref="K63:K67"/>
    <mergeCell ref="L63:L67"/>
    <mergeCell ref="M63:M67"/>
    <mergeCell ref="B66:B67"/>
    <mergeCell ref="C66:C67"/>
    <mergeCell ref="M53:M55"/>
    <mergeCell ref="B56:B61"/>
    <mergeCell ref="C57:C59"/>
    <mergeCell ref="J57:J60"/>
    <mergeCell ref="K57:K60"/>
    <mergeCell ref="L57:L60"/>
    <mergeCell ref="M57:M60"/>
    <mergeCell ref="C60:C61"/>
    <mergeCell ref="A68:A84"/>
    <mergeCell ref="B68:B76"/>
    <mergeCell ref="C68:C71"/>
    <mergeCell ref="J70:J71"/>
    <mergeCell ref="K70:K71"/>
    <mergeCell ref="L70:L71"/>
    <mergeCell ref="C72:C76"/>
    <mergeCell ref="B77:B84"/>
    <mergeCell ref="C77:C79"/>
    <mergeCell ref="J78:J81"/>
    <mergeCell ref="A109:A120"/>
    <mergeCell ref="B109:B118"/>
    <mergeCell ref="C109:C110"/>
    <mergeCell ref="J109:J120"/>
    <mergeCell ref="K109:K120"/>
    <mergeCell ref="L109:L120"/>
    <mergeCell ref="M109:M120"/>
    <mergeCell ref="B97:B99"/>
    <mergeCell ref="C97:C99"/>
    <mergeCell ref="J99:M99"/>
    <mergeCell ref="B100:B108"/>
    <mergeCell ref="C100:C107"/>
    <mergeCell ref="J100:J101"/>
    <mergeCell ref="K100:K101"/>
    <mergeCell ref="L100:L101"/>
    <mergeCell ref="M100:M101"/>
    <mergeCell ref="J106:J107"/>
    <mergeCell ref="J96:J98"/>
    <mergeCell ref="K96:K98"/>
    <mergeCell ref="L96:L98"/>
    <mergeCell ref="M96:M98"/>
    <mergeCell ref="A85:A108"/>
    <mergeCell ref="B85:B96"/>
    <mergeCell ref="C85:C89"/>
    <mergeCell ref="R2:S2"/>
    <mergeCell ref="T2:T3"/>
    <mergeCell ref="U2:U3"/>
    <mergeCell ref="N32:N35"/>
    <mergeCell ref="N36:N41"/>
    <mergeCell ref="C111:C118"/>
    <mergeCell ref="B119:B120"/>
    <mergeCell ref="C119:C120"/>
    <mergeCell ref="N2:N3"/>
    <mergeCell ref="O2:P2"/>
    <mergeCell ref="Q2:Q3"/>
    <mergeCell ref="K106:K107"/>
    <mergeCell ref="L106:L107"/>
    <mergeCell ref="M106:M107"/>
    <mergeCell ref="L93:L94"/>
    <mergeCell ref="M93:M94"/>
    <mergeCell ref="K78:K81"/>
    <mergeCell ref="L78:L81"/>
    <mergeCell ref="C80:C84"/>
    <mergeCell ref="C90:C96"/>
    <mergeCell ref="I93:I94"/>
    <mergeCell ref="J93:J94"/>
    <mergeCell ref="K93:K94"/>
    <mergeCell ref="B62:B65"/>
  </mergeCells>
  <conditionalFormatting sqref="L44">
    <cfRule type="duplicateValues" dxfId="1105" priority="12"/>
  </conditionalFormatting>
  <conditionalFormatting sqref="L39">
    <cfRule type="duplicateValues" dxfId="1104" priority="11"/>
  </conditionalFormatting>
  <conditionalFormatting sqref="L18">
    <cfRule type="duplicateValues" dxfId="1103" priority="10"/>
  </conditionalFormatting>
  <conditionalFormatting sqref="L42">
    <cfRule type="duplicateValues" dxfId="1102" priority="9"/>
  </conditionalFormatting>
  <conditionalFormatting sqref="L50">
    <cfRule type="duplicateValues" dxfId="1101" priority="8"/>
  </conditionalFormatting>
  <conditionalFormatting sqref="K75">
    <cfRule type="duplicateValues" dxfId="1100" priority="7"/>
  </conditionalFormatting>
  <conditionalFormatting sqref="L109">
    <cfRule type="duplicateValues" dxfId="1099" priority="6"/>
  </conditionalFormatting>
  <conditionalFormatting sqref="Q36 Q4:Q32 Q42:Q120">
    <cfRule type="cellIs" dxfId="1098" priority="1" operator="lessThan">
      <formula>0.4</formula>
    </cfRule>
    <cfRule type="cellIs" dxfId="1097" priority="2" operator="between">
      <formula>0.4</formula>
      <formula>0.5999</formula>
    </cfRule>
    <cfRule type="cellIs" dxfId="1096" priority="3" operator="between">
      <formula>0.6</formula>
      <formula>0.6999</formula>
    </cfRule>
    <cfRule type="cellIs" dxfId="1095" priority="4" operator="between">
      <formula>0.7</formula>
      <formula>0.7999</formula>
    </cfRule>
    <cfRule type="cellIs" dxfId="1094" priority="5" operator="greaterThan">
      <formula>0.7999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0"/>
  <sheetViews>
    <sheetView zoomScale="80" zoomScaleNormal="80" workbookViewId="0">
      <pane xSplit="6" ySplit="3" topLeftCell="N19" activePane="bottomRight" state="frozen"/>
      <selection pane="topRight" activeCell="G1" sqref="G1"/>
      <selection pane="bottomLeft" activeCell="A4" sqref="A4"/>
      <selection pane="bottomRight" activeCell="D22" sqref="A22:XFD23"/>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3" customWidth="1"/>
    <col min="19" max="19" width="9.7109375" style="4" customWidth="1"/>
    <col min="20" max="20" width="30.7109375" style="3" customWidth="1"/>
  </cols>
  <sheetData>
    <row r="1" spans="1:20" ht="21.75" thickBot="1" x14ac:dyDescent="0.3">
      <c r="A1" s="1123" t="s">
        <v>698</v>
      </c>
      <c r="B1" s="1124"/>
      <c r="C1" s="1124"/>
      <c r="D1" s="1124"/>
      <c r="E1" s="1124"/>
      <c r="F1" s="1124"/>
      <c r="G1" s="1124"/>
      <c r="H1" s="1124"/>
      <c r="I1" s="1125"/>
      <c r="J1" s="19"/>
      <c r="K1" s="19"/>
      <c r="L1" s="19"/>
      <c r="M1" s="19"/>
      <c r="N1" s="20"/>
      <c r="O1" s="20"/>
      <c r="P1" s="21"/>
      <c r="Q1" s="23"/>
      <c r="R1" s="23"/>
      <c r="S1" s="21"/>
      <c r="T1" s="22"/>
    </row>
    <row r="2" spans="1:20" ht="28.5" customHeight="1" x14ac:dyDescent="0.25">
      <c r="A2" s="1126" t="s">
        <v>0</v>
      </c>
      <c r="B2" s="1126" t="s">
        <v>1</v>
      </c>
      <c r="C2" s="1126" t="s">
        <v>2</v>
      </c>
      <c r="D2" s="1126" t="s">
        <v>12</v>
      </c>
      <c r="E2" s="1126" t="s">
        <v>3</v>
      </c>
      <c r="F2" s="1126" t="s">
        <v>4</v>
      </c>
      <c r="G2" s="1126" t="s">
        <v>5</v>
      </c>
      <c r="H2" s="1126" t="s">
        <v>6</v>
      </c>
      <c r="I2" s="1128" t="s">
        <v>7</v>
      </c>
      <c r="J2" s="1117" t="s">
        <v>284</v>
      </c>
      <c r="K2" s="1118"/>
      <c r="L2" s="1118"/>
      <c r="M2" s="1119"/>
      <c r="N2" s="1113" t="s">
        <v>686</v>
      </c>
      <c r="O2" s="1105"/>
      <c r="P2" s="1106" t="s">
        <v>281</v>
      </c>
      <c r="Q2" s="1105" t="s">
        <v>687</v>
      </c>
      <c r="R2" s="1105"/>
      <c r="S2" s="1106" t="s">
        <v>281</v>
      </c>
      <c r="T2" s="1108" t="s">
        <v>688</v>
      </c>
    </row>
    <row r="3" spans="1:20" ht="26.25" thickBot="1" x14ac:dyDescent="0.3">
      <c r="A3" s="1127"/>
      <c r="B3" s="1127"/>
      <c r="C3" s="1127"/>
      <c r="D3" s="1127"/>
      <c r="E3" s="1127"/>
      <c r="F3" s="1127"/>
      <c r="G3" s="1127"/>
      <c r="H3" s="1127"/>
      <c r="I3" s="1129"/>
      <c r="J3" s="73" t="s">
        <v>8</v>
      </c>
      <c r="K3" s="74" t="s">
        <v>9</v>
      </c>
      <c r="L3" s="74" t="s">
        <v>10</v>
      </c>
      <c r="M3" s="75" t="s">
        <v>11</v>
      </c>
      <c r="N3" s="76" t="s">
        <v>277</v>
      </c>
      <c r="O3" s="77" t="s">
        <v>278</v>
      </c>
      <c r="P3" s="1107"/>
      <c r="Q3" s="77" t="s">
        <v>277</v>
      </c>
      <c r="R3" s="77" t="s">
        <v>278</v>
      </c>
      <c r="S3" s="1107"/>
      <c r="T3" s="1109"/>
    </row>
    <row r="4" spans="1:20" ht="60" customHeight="1" x14ac:dyDescent="0.25">
      <c r="A4" s="1120" t="s">
        <v>13</v>
      </c>
      <c r="B4" s="1121" t="s">
        <v>14</v>
      </c>
      <c r="C4" s="1122" t="s">
        <v>15</v>
      </c>
      <c r="D4" s="79">
        <v>1</v>
      </c>
      <c r="E4" s="78" t="s">
        <v>16</v>
      </c>
      <c r="F4" s="78" t="s">
        <v>17</v>
      </c>
      <c r="G4" s="78" t="s">
        <v>18</v>
      </c>
      <c r="H4" s="78" t="s">
        <v>19</v>
      </c>
      <c r="I4" s="80" t="s">
        <v>20</v>
      </c>
      <c r="J4" s="46" t="s">
        <v>205</v>
      </c>
      <c r="K4" s="47" t="s">
        <v>206</v>
      </c>
      <c r="L4" s="47" t="s">
        <v>96</v>
      </c>
      <c r="M4" s="50" t="s">
        <v>207</v>
      </c>
      <c r="N4" s="72">
        <v>0.09</v>
      </c>
      <c r="O4" s="119">
        <v>0.09</v>
      </c>
      <c r="P4" s="48">
        <f>O4/N4</f>
        <v>1</v>
      </c>
      <c r="Q4" s="49">
        <v>10000000</v>
      </c>
      <c r="R4" s="49">
        <v>10000000</v>
      </c>
      <c r="S4" s="48">
        <f>R4/Q4</f>
        <v>1</v>
      </c>
      <c r="T4" s="50" t="s">
        <v>782</v>
      </c>
    </row>
    <row r="5" spans="1:20" ht="60" customHeight="1" x14ac:dyDescent="0.25">
      <c r="A5" s="1038"/>
      <c r="B5" s="1023"/>
      <c r="C5" s="1027"/>
      <c r="D5" s="24">
        <v>2</v>
      </c>
      <c r="E5" s="25" t="s">
        <v>21</v>
      </c>
      <c r="F5" s="25" t="s">
        <v>22</v>
      </c>
      <c r="G5" s="25" t="s">
        <v>23</v>
      </c>
      <c r="H5" s="25" t="s">
        <v>24</v>
      </c>
      <c r="I5" s="31" t="s">
        <v>25</v>
      </c>
      <c r="J5" s="54" t="s">
        <v>208</v>
      </c>
      <c r="K5" s="25" t="s">
        <v>209</v>
      </c>
      <c r="L5" s="24">
        <v>52</v>
      </c>
      <c r="M5" s="31" t="s">
        <v>210</v>
      </c>
      <c r="N5" s="54">
        <v>3</v>
      </c>
      <c r="O5" s="24">
        <v>3</v>
      </c>
      <c r="P5" s="112">
        <f t="shared" ref="P5:P31" si="0">O5/N5</f>
        <v>1</v>
      </c>
      <c r="Q5" s="37">
        <v>106783334</v>
      </c>
      <c r="R5" s="37">
        <v>106783334</v>
      </c>
      <c r="S5" s="112">
        <f>R5/Q5</f>
        <v>1</v>
      </c>
      <c r="T5" s="31" t="s">
        <v>783</v>
      </c>
    </row>
    <row r="6" spans="1:20" ht="60" customHeight="1" x14ac:dyDescent="0.25">
      <c r="A6" s="1038"/>
      <c r="B6" s="1023"/>
      <c r="C6" s="1027"/>
      <c r="D6" s="24">
        <v>3</v>
      </c>
      <c r="E6" s="25" t="s">
        <v>26</v>
      </c>
      <c r="F6" s="25" t="s">
        <v>27</v>
      </c>
      <c r="G6" s="25" t="s">
        <v>28</v>
      </c>
      <c r="H6" s="25" t="s">
        <v>29</v>
      </c>
      <c r="I6" s="31" t="s">
        <v>30</v>
      </c>
      <c r="J6" s="54" t="s">
        <v>211</v>
      </c>
      <c r="K6" s="25" t="s">
        <v>212</v>
      </c>
      <c r="L6" s="24">
        <v>45</v>
      </c>
      <c r="M6" s="31" t="s">
        <v>213</v>
      </c>
      <c r="N6" s="54">
        <v>1</v>
      </c>
      <c r="O6" s="24">
        <v>1</v>
      </c>
      <c r="P6" s="112">
        <f t="shared" si="0"/>
        <v>1</v>
      </c>
      <c r="Q6" s="37">
        <v>106577500</v>
      </c>
      <c r="R6" s="37">
        <v>106577500</v>
      </c>
      <c r="S6" s="112">
        <f>R6/Q6</f>
        <v>1</v>
      </c>
      <c r="T6" s="31" t="s">
        <v>784</v>
      </c>
    </row>
    <row r="7" spans="1:20" ht="60" customHeight="1" x14ac:dyDescent="0.25">
      <c r="A7" s="1038"/>
      <c r="B7" s="1023"/>
      <c r="C7" s="1027"/>
      <c r="D7" s="24">
        <v>4</v>
      </c>
      <c r="E7" s="25" t="s">
        <v>31</v>
      </c>
      <c r="F7" s="25" t="s">
        <v>32</v>
      </c>
      <c r="G7" s="25" t="s">
        <v>33</v>
      </c>
      <c r="H7" s="25" t="s">
        <v>34</v>
      </c>
      <c r="I7" s="31" t="s">
        <v>35</v>
      </c>
      <c r="J7" s="54" t="s">
        <v>96</v>
      </c>
      <c r="K7" s="24" t="s">
        <v>96</v>
      </c>
      <c r="L7" s="24" t="s">
        <v>96</v>
      </c>
      <c r="M7" s="52" t="s">
        <v>96</v>
      </c>
      <c r="N7" s="54">
        <v>1</v>
      </c>
      <c r="O7" s="24">
        <v>0</v>
      </c>
      <c r="P7" s="112">
        <f t="shared" si="0"/>
        <v>0</v>
      </c>
      <c r="Q7" s="37">
        <v>0</v>
      </c>
      <c r="R7" s="37">
        <v>0</v>
      </c>
      <c r="S7" s="112">
        <v>0</v>
      </c>
      <c r="T7" s="31" t="s">
        <v>785</v>
      </c>
    </row>
    <row r="8" spans="1:20" ht="60" customHeight="1" x14ac:dyDescent="0.25">
      <c r="A8" s="1038"/>
      <c r="B8" s="1023"/>
      <c r="C8" s="1027"/>
      <c r="D8" s="24">
        <v>5</v>
      </c>
      <c r="E8" s="25" t="s">
        <v>36</v>
      </c>
      <c r="F8" s="25" t="s">
        <v>37</v>
      </c>
      <c r="G8" s="25" t="s">
        <v>38</v>
      </c>
      <c r="H8" s="25" t="s">
        <v>39</v>
      </c>
      <c r="I8" s="31" t="s">
        <v>40</v>
      </c>
      <c r="J8" s="54" t="s">
        <v>211</v>
      </c>
      <c r="K8" s="25" t="s">
        <v>214</v>
      </c>
      <c r="L8" s="24">
        <v>45</v>
      </c>
      <c r="M8" s="31" t="s">
        <v>213</v>
      </c>
      <c r="N8" s="54">
        <v>1</v>
      </c>
      <c r="O8" s="24">
        <v>2</v>
      </c>
      <c r="P8" s="112">
        <f t="shared" si="0"/>
        <v>2</v>
      </c>
      <c r="Q8" s="37">
        <v>0</v>
      </c>
      <c r="R8" s="37">
        <v>0</v>
      </c>
      <c r="S8" s="112">
        <v>0</v>
      </c>
      <c r="T8" s="31" t="s">
        <v>786</v>
      </c>
    </row>
    <row r="9" spans="1:20" ht="60" customHeight="1" x14ac:dyDescent="0.25">
      <c r="A9" s="1038"/>
      <c r="B9" s="1023"/>
      <c r="C9" s="1027"/>
      <c r="D9" s="24">
        <v>6</v>
      </c>
      <c r="E9" s="25" t="s">
        <v>41</v>
      </c>
      <c r="F9" s="25" t="s">
        <v>42</v>
      </c>
      <c r="G9" s="25" t="s">
        <v>43</v>
      </c>
      <c r="H9" s="24" t="s">
        <v>44</v>
      </c>
      <c r="I9" s="52" t="s">
        <v>45</v>
      </c>
      <c r="J9" s="83" t="s">
        <v>215</v>
      </c>
      <c r="K9" s="25" t="s">
        <v>216</v>
      </c>
      <c r="L9" s="9">
        <v>197</v>
      </c>
      <c r="M9" s="31" t="s">
        <v>217</v>
      </c>
      <c r="N9" s="117">
        <v>0.08</v>
      </c>
      <c r="O9" s="24">
        <v>0</v>
      </c>
      <c r="P9" s="112">
        <f t="shared" si="0"/>
        <v>0</v>
      </c>
      <c r="Q9" s="37">
        <v>0</v>
      </c>
      <c r="R9" s="37">
        <v>0</v>
      </c>
      <c r="S9" s="112">
        <v>0</v>
      </c>
      <c r="T9" s="31" t="s">
        <v>787</v>
      </c>
    </row>
    <row r="10" spans="1:20" ht="60" customHeight="1" x14ac:dyDescent="0.25">
      <c r="A10" s="1038"/>
      <c r="B10" s="1023"/>
      <c r="C10" s="1027"/>
      <c r="D10" s="24">
        <v>7</v>
      </c>
      <c r="E10" s="25" t="s">
        <v>46</v>
      </c>
      <c r="F10" s="25" t="s">
        <v>47</v>
      </c>
      <c r="G10" s="25" t="s">
        <v>48</v>
      </c>
      <c r="H10" s="25" t="s">
        <v>19</v>
      </c>
      <c r="I10" s="31" t="s">
        <v>49</v>
      </c>
      <c r="J10" s="54" t="s">
        <v>96</v>
      </c>
      <c r="K10" s="24" t="s">
        <v>96</v>
      </c>
      <c r="L10" s="24" t="s">
        <v>96</v>
      </c>
      <c r="M10" s="52" t="s">
        <v>96</v>
      </c>
      <c r="N10" s="117">
        <v>0.1</v>
      </c>
      <c r="O10" s="103">
        <v>0.1</v>
      </c>
      <c r="P10" s="112">
        <f t="shared" si="0"/>
        <v>1</v>
      </c>
      <c r="Q10" s="37">
        <v>0</v>
      </c>
      <c r="R10" s="37">
        <v>0</v>
      </c>
      <c r="S10" s="112">
        <v>0</v>
      </c>
      <c r="T10" s="31" t="s">
        <v>788</v>
      </c>
    </row>
    <row r="11" spans="1:20" ht="60" customHeight="1" x14ac:dyDescent="0.25">
      <c r="A11" s="1038"/>
      <c r="B11" s="1023"/>
      <c r="C11" s="1027" t="s">
        <v>50</v>
      </c>
      <c r="D11" s="24">
        <v>8</v>
      </c>
      <c r="E11" s="25" t="s">
        <v>51</v>
      </c>
      <c r="F11" s="25" t="s">
        <v>52</v>
      </c>
      <c r="G11" s="25" t="s">
        <v>53</v>
      </c>
      <c r="H11" s="25" t="s">
        <v>54</v>
      </c>
      <c r="I11" s="31" t="s">
        <v>55</v>
      </c>
      <c r="J11" s="6" t="s">
        <v>211</v>
      </c>
      <c r="K11" s="25" t="s">
        <v>218</v>
      </c>
      <c r="L11" s="24">
        <v>33</v>
      </c>
      <c r="M11" s="31" t="s">
        <v>219</v>
      </c>
      <c r="N11" s="54">
        <v>10</v>
      </c>
      <c r="O11" s="24">
        <v>10</v>
      </c>
      <c r="P11" s="112">
        <f t="shared" si="0"/>
        <v>1</v>
      </c>
      <c r="Q11" s="37">
        <v>0</v>
      </c>
      <c r="R11" s="37">
        <v>0</v>
      </c>
      <c r="S11" s="112">
        <v>0</v>
      </c>
      <c r="T11" s="31" t="s">
        <v>783</v>
      </c>
    </row>
    <row r="12" spans="1:20" ht="60" customHeight="1" x14ac:dyDescent="0.25">
      <c r="A12" s="1038"/>
      <c r="B12" s="1023"/>
      <c r="C12" s="1027"/>
      <c r="D12" s="24">
        <v>9</v>
      </c>
      <c r="E12" s="25" t="s">
        <v>56</v>
      </c>
      <c r="F12" s="25" t="s">
        <v>57</v>
      </c>
      <c r="G12" s="25" t="s">
        <v>58</v>
      </c>
      <c r="H12" s="25" t="s">
        <v>59</v>
      </c>
      <c r="I12" s="31" t="s">
        <v>55</v>
      </c>
      <c r="J12" s="54" t="s">
        <v>211</v>
      </c>
      <c r="K12" s="24" t="s">
        <v>214</v>
      </c>
      <c r="L12" s="24">
        <v>28</v>
      </c>
      <c r="M12" s="31" t="s">
        <v>220</v>
      </c>
      <c r="N12" s="117">
        <v>0.09</v>
      </c>
      <c r="O12" s="103">
        <v>0.09</v>
      </c>
      <c r="P12" s="112">
        <f t="shared" si="0"/>
        <v>1</v>
      </c>
      <c r="Q12" s="37">
        <v>270000000</v>
      </c>
      <c r="R12" s="37">
        <v>270000000</v>
      </c>
      <c r="S12" s="112">
        <f>R12/Q12</f>
        <v>1</v>
      </c>
      <c r="T12" s="31" t="s">
        <v>789</v>
      </c>
    </row>
    <row r="13" spans="1:20" ht="60" customHeight="1" x14ac:dyDescent="0.25">
      <c r="A13" s="1038"/>
      <c r="B13" s="1023"/>
      <c r="C13" s="1027"/>
      <c r="D13" s="24">
        <v>10</v>
      </c>
      <c r="E13" s="25" t="s">
        <v>60</v>
      </c>
      <c r="F13" s="25" t="s">
        <v>61</v>
      </c>
      <c r="G13" s="25" t="s">
        <v>62</v>
      </c>
      <c r="H13" s="25" t="s">
        <v>63</v>
      </c>
      <c r="I13" s="31" t="s">
        <v>55</v>
      </c>
      <c r="J13" s="54" t="s">
        <v>221</v>
      </c>
      <c r="K13" s="24" t="s">
        <v>222</v>
      </c>
      <c r="L13" s="24">
        <v>122</v>
      </c>
      <c r="M13" s="31" t="s">
        <v>223</v>
      </c>
      <c r="N13" s="117">
        <v>0.09</v>
      </c>
      <c r="O13" s="103">
        <v>0.09</v>
      </c>
      <c r="P13" s="112">
        <f t="shared" si="0"/>
        <v>1</v>
      </c>
      <c r="Q13" s="37">
        <v>4894167</v>
      </c>
      <c r="R13" s="37">
        <v>4894167</v>
      </c>
      <c r="S13" s="112">
        <f>R13/Q13</f>
        <v>1</v>
      </c>
      <c r="T13" s="31" t="s">
        <v>790</v>
      </c>
    </row>
    <row r="14" spans="1:20" ht="60" customHeight="1" x14ac:dyDescent="0.25">
      <c r="A14" s="1038"/>
      <c r="B14" s="1023"/>
      <c r="C14" s="1027" t="s">
        <v>50</v>
      </c>
      <c r="D14" s="24">
        <v>11</v>
      </c>
      <c r="E14" s="25" t="s">
        <v>64</v>
      </c>
      <c r="F14" s="25" t="s">
        <v>65</v>
      </c>
      <c r="G14" s="25" t="s">
        <v>66</v>
      </c>
      <c r="H14" s="25" t="s">
        <v>67</v>
      </c>
      <c r="I14" s="31" t="s">
        <v>289</v>
      </c>
      <c r="J14" s="54" t="s">
        <v>224</v>
      </c>
      <c r="K14" s="24" t="s">
        <v>290</v>
      </c>
      <c r="L14" s="24" t="s">
        <v>225</v>
      </c>
      <c r="M14" s="31" t="s">
        <v>226</v>
      </c>
      <c r="N14" s="120">
        <v>9.5000000000000001E-2</v>
      </c>
      <c r="O14" s="104">
        <v>9.5000000000000001E-2</v>
      </c>
      <c r="P14" s="112">
        <f t="shared" si="0"/>
        <v>1</v>
      </c>
      <c r="Q14" s="37">
        <v>10000000</v>
      </c>
      <c r="R14" s="37">
        <v>10000000</v>
      </c>
      <c r="S14" s="112">
        <f>R14/Q14</f>
        <v>1</v>
      </c>
      <c r="T14" s="31" t="s">
        <v>791</v>
      </c>
    </row>
    <row r="15" spans="1:20" ht="60" customHeight="1" x14ac:dyDescent="0.25">
      <c r="A15" s="1038"/>
      <c r="B15" s="1023"/>
      <c r="C15" s="1027"/>
      <c r="D15" s="24">
        <v>12</v>
      </c>
      <c r="E15" s="25" t="s">
        <v>69</v>
      </c>
      <c r="F15" s="25" t="s">
        <v>70</v>
      </c>
      <c r="G15" s="25" t="s">
        <v>71</v>
      </c>
      <c r="H15" s="25" t="s">
        <v>72</v>
      </c>
      <c r="I15" s="31" t="s">
        <v>285</v>
      </c>
      <c r="J15" s="6" t="s">
        <v>211</v>
      </c>
      <c r="K15" s="8" t="s">
        <v>212</v>
      </c>
      <c r="L15" s="24">
        <v>46</v>
      </c>
      <c r="M15" s="31" t="s">
        <v>227</v>
      </c>
      <c r="N15" s="117">
        <v>0.05</v>
      </c>
      <c r="O15" s="103">
        <v>0.05</v>
      </c>
      <c r="P15" s="112">
        <f t="shared" si="0"/>
        <v>1</v>
      </c>
      <c r="Q15" s="37">
        <v>60000000</v>
      </c>
      <c r="R15" s="37">
        <v>60000000</v>
      </c>
      <c r="S15" s="112">
        <f>R15/Q15</f>
        <v>1</v>
      </c>
      <c r="T15" s="31" t="s">
        <v>792</v>
      </c>
    </row>
    <row r="16" spans="1:20" ht="60" customHeight="1" x14ac:dyDescent="0.25">
      <c r="A16" s="1038"/>
      <c r="B16" s="1023"/>
      <c r="C16" s="1027"/>
      <c r="D16" s="24">
        <v>13</v>
      </c>
      <c r="E16" s="25" t="s">
        <v>287</v>
      </c>
      <c r="F16" s="25" t="s">
        <v>288</v>
      </c>
      <c r="G16" s="25" t="s">
        <v>73</v>
      </c>
      <c r="H16" s="25" t="s">
        <v>74</v>
      </c>
      <c r="I16" s="31" t="s">
        <v>286</v>
      </c>
      <c r="J16" s="54" t="s">
        <v>228</v>
      </c>
      <c r="K16" s="26" t="s">
        <v>229</v>
      </c>
      <c r="L16" s="24" t="s">
        <v>230</v>
      </c>
      <c r="M16" s="53" t="s">
        <v>231</v>
      </c>
      <c r="N16" s="117">
        <v>0.05</v>
      </c>
      <c r="O16" s="103">
        <v>0.05</v>
      </c>
      <c r="P16" s="112">
        <f t="shared" si="0"/>
        <v>1</v>
      </c>
      <c r="Q16" s="37">
        <v>0</v>
      </c>
      <c r="R16" s="37">
        <v>0</v>
      </c>
      <c r="S16" s="112">
        <v>0</v>
      </c>
      <c r="T16" s="31" t="s">
        <v>793</v>
      </c>
    </row>
    <row r="17" spans="1:20" ht="60" customHeight="1" x14ac:dyDescent="0.25">
      <c r="A17" s="1038"/>
      <c r="B17" s="1023"/>
      <c r="C17" s="1027"/>
      <c r="D17" s="24">
        <v>14</v>
      </c>
      <c r="E17" s="25" t="s">
        <v>75</v>
      </c>
      <c r="F17" s="25" t="s">
        <v>76</v>
      </c>
      <c r="G17" s="25" t="s">
        <v>77</v>
      </c>
      <c r="H17" s="25" t="s">
        <v>78</v>
      </c>
      <c r="I17" s="31" t="s">
        <v>68</v>
      </c>
      <c r="J17" s="54" t="s">
        <v>211</v>
      </c>
      <c r="K17" s="24" t="s">
        <v>218</v>
      </c>
      <c r="L17" s="24">
        <v>32</v>
      </c>
      <c r="M17" s="31" t="s">
        <v>232</v>
      </c>
      <c r="N17" s="117">
        <v>0.08</v>
      </c>
      <c r="O17" s="24">
        <v>0</v>
      </c>
      <c r="P17" s="112">
        <f t="shared" si="0"/>
        <v>0</v>
      </c>
      <c r="Q17" s="37">
        <v>0</v>
      </c>
      <c r="R17" s="37">
        <v>0</v>
      </c>
      <c r="S17" s="112">
        <v>0</v>
      </c>
      <c r="T17" s="31" t="s">
        <v>794</v>
      </c>
    </row>
    <row r="18" spans="1:20" ht="60" customHeight="1" x14ac:dyDescent="0.25">
      <c r="A18" s="1038"/>
      <c r="B18" s="1023"/>
      <c r="C18" s="1027" t="s">
        <v>79</v>
      </c>
      <c r="D18" s="24">
        <v>15</v>
      </c>
      <c r="E18" s="25" t="s">
        <v>80</v>
      </c>
      <c r="F18" s="25" t="s">
        <v>81</v>
      </c>
      <c r="G18" s="25" t="s">
        <v>82</v>
      </c>
      <c r="H18" s="25" t="s">
        <v>83</v>
      </c>
      <c r="I18" s="31" t="s">
        <v>84</v>
      </c>
      <c r="J18" s="1038" t="s">
        <v>233</v>
      </c>
      <c r="K18" s="1023" t="s">
        <v>234</v>
      </c>
      <c r="L18" s="1039">
        <v>197</v>
      </c>
      <c r="M18" s="1114" t="s">
        <v>217</v>
      </c>
      <c r="N18" s="117">
        <v>0.1</v>
      </c>
      <c r="O18" s="103">
        <v>0.05</v>
      </c>
      <c r="P18" s="112">
        <f t="shared" si="0"/>
        <v>0.5</v>
      </c>
      <c r="Q18" s="37">
        <v>0</v>
      </c>
      <c r="R18" s="37">
        <v>0</v>
      </c>
      <c r="S18" s="112">
        <v>0</v>
      </c>
      <c r="T18" s="31" t="s">
        <v>788</v>
      </c>
    </row>
    <row r="19" spans="1:20" ht="60" customHeight="1" x14ac:dyDescent="0.25">
      <c r="A19" s="1038"/>
      <c r="B19" s="1023"/>
      <c r="C19" s="1027"/>
      <c r="D19" s="24">
        <v>16</v>
      </c>
      <c r="E19" s="25" t="s">
        <v>85</v>
      </c>
      <c r="F19" s="25" t="s">
        <v>86</v>
      </c>
      <c r="G19" s="25" t="s">
        <v>291</v>
      </c>
      <c r="H19" s="25" t="s">
        <v>87</v>
      </c>
      <c r="I19" s="81" t="s">
        <v>88</v>
      </c>
      <c r="J19" s="1038"/>
      <c r="K19" s="1023"/>
      <c r="L19" s="1039"/>
      <c r="M19" s="1114"/>
      <c r="N19" s="54">
        <v>2</v>
      </c>
      <c r="O19" s="24">
        <v>1</v>
      </c>
      <c r="P19" s="112">
        <f t="shared" si="0"/>
        <v>0.5</v>
      </c>
      <c r="Q19" s="37">
        <v>0</v>
      </c>
      <c r="R19" s="37">
        <v>0</v>
      </c>
      <c r="S19" s="112">
        <v>0</v>
      </c>
      <c r="T19" s="31" t="s">
        <v>795</v>
      </c>
    </row>
    <row r="20" spans="1:20" ht="60" customHeight="1" x14ac:dyDescent="0.25">
      <c r="A20" s="1038"/>
      <c r="B20" s="1023"/>
      <c r="C20" s="1027"/>
      <c r="D20" s="24">
        <v>17</v>
      </c>
      <c r="E20" s="25" t="s">
        <v>89</v>
      </c>
      <c r="F20" s="25" t="s">
        <v>90</v>
      </c>
      <c r="G20" s="25" t="s">
        <v>91</v>
      </c>
      <c r="H20" s="25" t="s">
        <v>87</v>
      </c>
      <c r="I20" s="81" t="s">
        <v>92</v>
      </c>
      <c r="J20" s="1038"/>
      <c r="K20" s="1023"/>
      <c r="L20" s="1039"/>
      <c r="M20" s="1114"/>
      <c r="N20" s="54">
        <v>1</v>
      </c>
      <c r="O20" s="24">
        <v>0.5</v>
      </c>
      <c r="P20" s="112">
        <f t="shared" si="0"/>
        <v>0.5</v>
      </c>
      <c r="Q20" s="37">
        <v>0</v>
      </c>
      <c r="R20" s="37">
        <v>0</v>
      </c>
      <c r="S20" s="112">
        <v>0</v>
      </c>
      <c r="T20" s="31" t="s">
        <v>796</v>
      </c>
    </row>
    <row r="21" spans="1:20" ht="60" customHeight="1" x14ac:dyDescent="0.25">
      <c r="A21" s="1038"/>
      <c r="B21" s="1023"/>
      <c r="C21" s="1027"/>
      <c r="D21" s="24">
        <v>18</v>
      </c>
      <c r="E21" s="25" t="s">
        <v>93</v>
      </c>
      <c r="F21" s="25" t="s">
        <v>94</v>
      </c>
      <c r="G21" s="25" t="s">
        <v>95</v>
      </c>
      <c r="H21" s="24" t="s">
        <v>96</v>
      </c>
      <c r="I21" s="81" t="s">
        <v>97</v>
      </c>
      <c r="J21" s="54" t="s">
        <v>96</v>
      </c>
      <c r="K21" s="24" t="s">
        <v>96</v>
      </c>
      <c r="L21" s="24" t="s">
        <v>96</v>
      </c>
      <c r="M21" s="52" t="s">
        <v>96</v>
      </c>
      <c r="N21" s="117">
        <v>0.09</v>
      </c>
      <c r="O21" s="103">
        <v>0.09</v>
      </c>
      <c r="P21" s="112">
        <f t="shared" si="0"/>
        <v>1</v>
      </c>
      <c r="Q21" s="37">
        <v>0</v>
      </c>
      <c r="R21" s="37">
        <v>0</v>
      </c>
      <c r="S21" s="112">
        <v>0</v>
      </c>
      <c r="T21" s="31" t="s">
        <v>797</v>
      </c>
    </row>
    <row r="22" spans="1:20" ht="60" customHeight="1" x14ac:dyDescent="0.25">
      <c r="A22" s="1038"/>
      <c r="B22" s="1023"/>
      <c r="C22" s="1027"/>
      <c r="D22" s="24">
        <v>19</v>
      </c>
      <c r="E22" s="25" t="s">
        <v>98</v>
      </c>
      <c r="F22" s="25" t="s">
        <v>99</v>
      </c>
      <c r="G22" s="25" t="s">
        <v>100</v>
      </c>
      <c r="H22" s="25" t="s">
        <v>101</v>
      </c>
      <c r="I22" s="81" t="s">
        <v>102</v>
      </c>
      <c r="J22" s="54" t="s">
        <v>233</v>
      </c>
      <c r="K22" s="24" t="s">
        <v>234</v>
      </c>
      <c r="L22" s="28">
        <v>192</v>
      </c>
      <c r="M22" s="55" t="s">
        <v>235</v>
      </c>
      <c r="N22" s="117">
        <v>0.1</v>
      </c>
      <c r="O22" s="103">
        <v>0.1</v>
      </c>
      <c r="P22" s="112">
        <f t="shared" si="0"/>
        <v>1</v>
      </c>
      <c r="Q22" s="37">
        <v>30756666</v>
      </c>
      <c r="R22" s="37">
        <v>30756666</v>
      </c>
      <c r="S22" s="112">
        <f>R22/Q22</f>
        <v>1</v>
      </c>
      <c r="T22" s="31" t="s">
        <v>798</v>
      </c>
    </row>
    <row r="23" spans="1:20" ht="60" customHeight="1" x14ac:dyDescent="0.25">
      <c r="A23" s="1038"/>
      <c r="B23" s="1023"/>
      <c r="C23" s="1027"/>
      <c r="D23" s="24">
        <v>20</v>
      </c>
      <c r="E23" s="25" t="s">
        <v>103</v>
      </c>
      <c r="F23" s="25" t="s">
        <v>104</v>
      </c>
      <c r="G23" s="25" t="s">
        <v>105</v>
      </c>
      <c r="H23" s="25" t="s">
        <v>106</v>
      </c>
      <c r="I23" s="31" t="s">
        <v>107</v>
      </c>
      <c r="J23" s="54" t="s">
        <v>96</v>
      </c>
      <c r="K23" s="24" t="s">
        <v>96</v>
      </c>
      <c r="L23" s="24" t="s">
        <v>96</v>
      </c>
      <c r="M23" s="52" t="s">
        <v>96</v>
      </c>
      <c r="N23" s="117">
        <v>0.1</v>
      </c>
      <c r="O23" s="24">
        <v>0</v>
      </c>
      <c r="P23" s="112">
        <f t="shared" si="0"/>
        <v>0</v>
      </c>
      <c r="Q23" s="37">
        <v>0</v>
      </c>
      <c r="R23" s="37">
        <v>0</v>
      </c>
      <c r="S23" s="112">
        <v>0</v>
      </c>
      <c r="T23" s="31" t="s">
        <v>799</v>
      </c>
    </row>
    <row r="24" spans="1:20" ht="60" customHeight="1" x14ac:dyDescent="0.25">
      <c r="A24" s="1038"/>
      <c r="B24" s="1043" t="s">
        <v>108</v>
      </c>
      <c r="C24" s="1027" t="s">
        <v>109</v>
      </c>
      <c r="D24" s="24">
        <v>21</v>
      </c>
      <c r="E24" s="30" t="s">
        <v>110</v>
      </c>
      <c r="F24" s="25" t="s">
        <v>111</v>
      </c>
      <c r="G24" s="25" t="s">
        <v>112</v>
      </c>
      <c r="H24" s="25" t="s">
        <v>113</v>
      </c>
      <c r="I24" s="31" t="s">
        <v>114</v>
      </c>
      <c r="J24" s="54" t="s">
        <v>236</v>
      </c>
      <c r="K24" s="24" t="s">
        <v>237</v>
      </c>
      <c r="L24" s="24">
        <v>65</v>
      </c>
      <c r="M24" s="31" t="s">
        <v>238</v>
      </c>
      <c r="N24" s="117">
        <v>0.05</v>
      </c>
      <c r="O24" s="103">
        <v>0.05</v>
      </c>
      <c r="P24" s="112">
        <f t="shared" si="0"/>
        <v>1</v>
      </c>
      <c r="Q24" s="37">
        <v>40000000</v>
      </c>
      <c r="R24" s="37">
        <v>0</v>
      </c>
      <c r="S24" s="112">
        <f>R24/Q24</f>
        <v>0</v>
      </c>
      <c r="T24" s="31" t="s">
        <v>800</v>
      </c>
    </row>
    <row r="25" spans="1:20" ht="60" customHeight="1" x14ac:dyDescent="0.25">
      <c r="A25" s="1038"/>
      <c r="B25" s="1043"/>
      <c r="C25" s="1027"/>
      <c r="D25" s="24">
        <v>22</v>
      </c>
      <c r="E25" s="25" t="s">
        <v>115</v>
      </c>
      <c r="F25" s="25" t="s">
        <v>116</v>
      </c>
      <c r="G25" s="25" t="s">
        <v>117</v>
      </c>
      <c r="H25" s="25" t="s">
        <v>118</v>
      </c>
      <c r="I25" s="31" t="s">
        <v>119</v>
      </c>
      <c r="J25" s="86" t="s">
        <v>236</v>
      </c>
      <c r="K25" s="29" t="s">
        <v>239</v>
      </c>
      <c r="L25" s="24">
        <v>85</v>
      </c>
      <c r="M25" s="31" t="s">
        <v>240</v>
      </c>
      <c r="N25" s="117">
        <v>0.1</v>
      </c>
      <c r="O25" s="103">
        <v>0.1</v>
      </c>
      <c r="P25" s="112">
        <f t="shared" si="0"/>
        <v>1</v>
      </c>
      <c r="Q25" s="37">
        <v>40000000</v>
      </c>
      <c r="R25" s="37">
        <v>0</v>
      </c>
      <c r="S25" s="112">
        <v>0</v>
      </c>
      <c r="T25" s="31" t="s">
        <v>800</v>
      </c>
    </row>
    <row r="26" spans="1:20" ht="60" customHeight="1" x14ac:dyDescent="0.25">
      <c r="A26" s="1038"/>
      <c r="B26" s="1043"/>
      <c r="C26" s="1027"/>
      <c r="D26" s="24">
        <v>23</v>
      </c>
      <c r="E26" s="25" t="s">
        <v>120</v>
      </c>
      <c r="F26" s="25" t="s">
        <v>121</v>
      </c>
      <c r="G26" s="25" t="s">
        <v>122</v>
      </c>
      <c r="H26" s="25" t="s">
        <v>118</v>
      </c>
      <c r="I26" s="31" t="s">
        <v>123</v>
      </c>
      <c r="J26" s="54" t="s">
        <v>96</v>
      </c>
      <c r="K26" s="24" t="s">
        <v>96</v>
      </c>
      <c r="L26" s="24" t="s">
        <v>96</v>
      </c>
      <c r="M26" s="57" t="s">
        <v>241</v>
      </c>
      <c r="N26" s="117">
        <v>0.1</v>
      </c>
      <c r="O26" s="24">
        <v>0</v>
      </c>
      <c r="P26" s="112">
        <f t="shared" si="0"/>
        <v>0</v>
      </c>
      <c r="Q26" s="37">
        <v>0</v>
      </c>
      <c r="R26" s="37">
        <v>0</v>
      </c>
      <c r="S26" s="112">
        <v>0</v>
      </c>
      <c r="T26" s="31" t="s">
        <v>799</v>
      </c>
    </row>
    <row r="27" spans="1:20" ht="60" customHeight="1" x14ac:dyDescent="0.25">
      <c r="A27" s="1038"/>
      <c r="B27" s="1043"/>
      <c r="C27" s="1027" t="s">
        <v>124</v>
      </c>
      <c r="D27" s="24">
        <v>24</v>
      </c>
      <c r="E27" s="25" t="s">
        <v>125</v>
      </c>
      <c r="F27" s="25" t="s">
        <v>126</v>
      </c>
      <c r="G27" s="25" t="s">
        <v>127</v>
      </c>
      <c r="H27" s="25" t="s">
        <v>128</v>
      </c>
      <c r="I27" s="31" t="s">
        <v>129</v>
      </c>
      <c r="J27" s="54" t="s">
        <v>242</v>
      </c>
      <c r="K27" s="24" t="s">
        <v>243</v>
      </c>
      <c r="L27" s="24">
        <v>68</v>
      </c>
      <c r="M27" s="31" t="s">
        <v>244</v>
      </c>
      <c r="N27" s="54">
        <v>2</v>
      </c>
      <c r="O27" s="24">
        <v>1</v>
      </c>
      <c r="P27" s="112">
        <f t="shared" si="0"/>
        <v>0.5</v>
      </c>
      <c r="Q27" s="37">
        <v>10000000</v>
      </c>
      <c r="R27" s="37">
        <v>10000000</v>
      </c>
      <c r="S27" s="112">
        <f>R27/Q27</f>
        <v>1</v>
      </c>
      <c r="T27" s="31" t="s">
        <v>801</v>
      </c>
    </row>
    <row r="28" spans="1:20" ht="60" customHeight="1" x14ac:dyDescent="0.25">
      <c r="A28" s="1038"/>
      <c r="B28" s="1043"/>
      <c r="C28" s="1027"/>
      <c r="D28" s="24">
        <v>25</v>
      </c>
      <c r="E28" s="30" t="s">
        <v>130</v>
      </c>
      <c r="F28" s="25" t="s">
        <v>131</v>
      </c>
      <c r="G28" s="25" t="s">
        <v>132</v>
      </c>
      <c r="H28" s="25" t="s">
        <v>133</v>
      </c>
      <c r="I28" s="31" t="s">
        <v>134</v>
      </c>
      <c r="J28" s="54" t="s">
        <v>245</v>
      </c>
      <c r="K28" s="24" t="s">
        <v>246</v>
      </c>
      <c r="L28" s="24">
        <v>107</v>
      </c>
      <c r="M28" s="31" t="s">
        <v>247</v>
      </c>
      <c r="N28" s="117">
        <v>0.08</v>
      </c>
      <c r="O28" s="103">
        <v>0.08</v>
      </c>
      <c r="P28" s="112">
        <f t="shared" si="0"/>
        <v>1</v>
      </c>
      <c r="Q28" s="37">
        <v>9880000</v>
      </c>
      <c r="R28" s="37">
        <v>9880000</v>
      </c>
      <c r="S28" s="112">
        <f>R28/Q28</f>
        <v>1</v>
      </c>
      <c r="T28" s="31" t="s">
        <v>802</v>
      </c>
    </row>
    <row r="29" spans="1:20" ht="60" customHeight="1" x14ac:dyDescent="0.25">
      <c r="A29" s="1038"/>
      <c r="B29" s="1043"/>
      <c r="C29" s="1027" t="s">
        <v>135</v>
      </c>
      <c r="D29" s="24">
        <v>26</v>
      </c>
      <c r="E29" s="25" t="s">
        <v>136</v>
      </c>
      <c r="F29" s="25" t="s">
        <v>137</v>
      </c>
      <c r="G29" s="25" t="s">
        <v>138</v>
      </c>
      <c r="H29" s="25" t="s">
        <v>139</v>
      </c>
      <c r="I29" s="31" t="s">
        <v>140</v>
      </c>
      <c r="J29" s="54" t="s">
        <v>96</v>
      </c>
      <c r="K29" s="24" t="s">
        <v>96</v>
      </c>
      <c r="L29" s="24" t="s">
        <v>96</v>
      </c>
      <c r="M29" s="57" t="s">
        <v>241</v>
      </c>
      <c r="N29" s="54">
        <v>1</v>
      </c>
      <c r="O29" s="24">
        <v>1</v>
      </c>
      <c r="P29" s="112">
        <f t="shared" si="0"/>
        <v>1</v>
      </c>
      <c r="Q29" s="37">
        <v>0</v>
      </c>
      <c r="R29" s="37">
        <v>0</v>
      </c>
      <c r="S29" s="112">
        <v>0</v>
      </c>
      <c r="T29" s="31" t="s">
        <v>803</v>
      </c>
    </row>
    <row r="30" spans="1:20" ht="60" customHeight="1" x14ac:dyDescent="0.25">
      <c r="A30" s="1038"/>
      <c r="B30" s="1043"/>
      <c r="C30" s="1027"/>
      <c r="D30" s="24">
        <v>27</v>
      </c>
      <c r="E30" s="26" t="s">
        <v>141</v>
      </c>
      <c r="F30" s="26" t="s">
        <v>142</v>
      </c>
      <c r="G30" s="26" t="s">
        <v>143</v>
      </c>
      <c r="H30" s="26" t="s">
        <v>144</v>
      </c>
      <c r="I30" s="59" t="s">
        <v>145</v>
      </c>
      <c r="J30" s="58" t="s">
        <v>215</v>
      </c>
      <c r="K30" s="26" t="s">
        <v>216</v>
      </c>
      <c r="L30" s="24">
        <v>197</v>
      </c>
      <c r="M30" s="59" t="s">
        <v>217</v>
      </c>
      <c r="N30" s="117">
        <v>0.1</v>
      </c>
      <c r="O30" s="103">
        <v>0.05</v>
      </c>
      <c r="P30" s="112">
        <f t="shared" si="0"/>
        <v>0.5</v>
      </c>
      <c r="Q30" s="37">
        <v>0</v>
      </c>
      <c r="R30" s="37">
        <v>0</v>
      </c>
      <c r="S30" s="112">
        <v>0</v>
      </c>
      <c r="T30" s="31" t="s">
        <v>804</v>
      </c>
    </row>
    <row r="31" spans="1:20" ht="60" customHeight="1" x14ac:dyDescent="0.25">
      <c r="A31" s="1038"/>
      <c r="B31" s="1039" t="s">
        <v>146</v>
      </c>
      <c r="C31" s="1023" t="s">
        <v>147</v>
      </c>
      <c r="D31" s="24">
        <v>28</v>
      </c>
      <c r="E31" s="26" t="s">
        <v>148</v>
      </c>
      <c r="F31" s="26" t="s">
        <v>149</v>
      </c>
      <c r="G31" s="26" t="s">
        <v>150</v>
      </c>
      <c r="H31" s="26" t="s">
        <v>151</v>
      </c>
      <c r="I31" s="59" t="s">
        <v>152</v>
      </c>
      <c r="J31" s="58" t="s">
        <v>248</v>
      </c>
      <c r="K31" s="39" t="s">
        <v>249</v>
      </c>
      <c r="L31" s="24">
        <v>157</v>
      </c>
      <c r="M31" s="60" t="s">
        <v>250</v>
      </c>
      <c r="N31" s="117">
        <v>0.09</v>
      </c>
      <c r="O31" s="103">
        <v>0.09</v>
      </c>
      <c r="P31" s="112">
        <f t="shared" si="0"/>
        <v>1</v>
      </c>
      <c r="Q31" s="37">
        <v>0</v>
      </c>
      <c r="R31" s="37">
        <v>0</v>
      </c>
      <c r="S31" s="112">
        <v>0</v>
      </c>
      <c r="T31" s="31" t="s">
        <v>727</v>
      </c>
    </row>
    <row r="32" spans="1:20" ht="60" customHeight="1" x14ac:dyDescent="0.25">
      <c r="A32" s="1038"/>
      <c r="B32" s="1039"/>
      <c r="C32" s="1023"/>
      <c r="D32" s="1023">
        <v>29</v>
      </c>
      <c r="E32" s="1023" t="s">
        <v>153</v>
      </c>
      <c r="F32" s="1023" t="s">
        <v>154</v>
      </c>
      <c r="G32" s="1023" t="s">
        <v>155</v>
      </c>
      <c r="H32" s="1023" t="s">
        <v>151</v>
      </c>
      <c r="I32" s="1040" t="s">
        <v>152</v>
      </c>
      <c r="J32" s="54" t="s">
        <v>251</v>
      </c>
      <c r="K32" s="8" t="s">
        <v>252</v>
      </c>
      <c r="L32" s="24">
        <v>129</v>
      </c>
      <c r="M32" s="31" t="s">
        <v>253</v>
      </c>
      <c r="N32" s="1130">
        <v>0.09</v>
      </c>
      <c r="O32" s="1044">
        <v>0.09</v>
      </c>
      <c r="P32" s="1001">
        <f>O32/N32</f>
        <v>1</v>
      </c>
      <c r="Q32" s="998">
        <v>12650000</v>
      </c>
      <c r="R32" s="998">
        <v>12650000</v>
      </c>
      <c r="S32" s="1001">
        <f>R32/Q32</f>
        <v>1</v>
      </c>
      <c r="T32" s="1013" t="s">
        <v>805</v>
      </c>
    </row>
    <row r="33" spans="1:20" ht="60" customHeight="1" x14ac:dyDescent="0.25">
      <c r="A33" s="1038"/>
      <c r="B33" s="1039"/>
      <c r="C33" s="1023"/>
      <c r="D33" s="1023"/>
      <c r="E33" s="1023"/>
      <c r="F33" s="1023"/>
      <c r="G33" s="1023"/>
      <c r="H33" s="1023"/>
      <c r="I33" s="1040"/>
      <c r="J33" s="54" t="s">
        <v>254</v>
      </c>
      <c r="K33" s="8" t="s">
        <v>255</v>
      </c>
      <c r="L33" s="24">
        <v>134</v>
      </c>
      <c r="M33" s="31" t="s">
        <v>256</v>
      </c>
      <c r="N33" s="1008"/>
      <c r="O33" s="1011"/>
      <c r="P33" s="1002"/>
      <c r="Q33" s="999"/>
      <c r="R33" s="999"/>
      <c r="S33" s="1002"/>
      <c r="T33" s="1014"/>
    </row>
    <row r="34" spans="1:20" ht="60" customHeight="1" x14ac:dyDescent="0.25">
      <c r="A34" s="1038"/>
      <c r="B34" s="1039"/>
      <c r="C34" s="1023"/>
      <c r="D34" s="1023"/>
      <c r="E34" s="1023"/>
      <c r="F34" s="1023"/>
      <c r="G34" s="1023"/>
      <c r="H34" s="1023"/>
      <c r="I34" s="1040"/>
      <c r="J34" s="54" t="s">
        <v>254</v>
      </c>
      <c r="K34" s="8" t="s">
        <v>255</v>
      </c>
      <c r="L34" s="24">
        <v>133</v>
      </c>
      <c r="M34" s="31" t="s">
        <v>257</v>
      </c>
      <c r="N34" s="1008"/>
      <c r="O34" s="1011"/>
      <c r="P34" s="1002"/>
      <c r="Q34" s="999"/>
      <c r="R34" s="999"/>
      <c r="S34" s="1002"/>
      <c r="T34" s="1014"/>
    </row>
    <row r="35" spans="1:20" ht="60" customHeight="1" x14ac:dyDescent="0.25">
      <c r="A35" s="1038"/>
      <c r="B35" s="1039"/>
      <c r="C35" s="1023"/>
      <c r="D35" s="1023"/>
      <c r="E35" s="1023"/>
      <c r="F35" s="1023"/>
      <c r="G35" s="1023"/>
      <c r="H35" s="1023"/>
      <c r="I35" s="1040"/>
      <c r="J35" s="6" t="s">
        <v>254</v>
      </c>
      <c r="K35" s="8" t="s">
        <v>249</v>
      </c>
      <c r="L35" s="24">
        <v>154</v>
      </c>
      <c r="M35" s="31" t="s">
        <v>258</v>
      </c>
      <c r="N35" s="1009"/>
      <c r="O35" s="1012"/>
      <c r="P35" s="1003"/>
      <c r="Q35" s="1000"/>
      <c r="R35" s="1000"/>
      <c r="S35" s="1003"/>
      <c r="T35" s="1015"/>
    </row>
    <row r="36" spans="1:20" ht="60" customHeight="1" x14ac:dyDescent="0.25">
      <c r="A36" s="1038"/>
      <c r="B36" s="1039"/>
      <c r="C36" s="1027" t="s">
        <v>156</v>
      </c>
      <c r="D36" s="1023">
        <v>30</v>
      </c>
      <c r="E36" s="1023" t="s">
        <v>157</v>
      </c>
      <c r="F36" s="1023" t="s">
        <v>158</v>
      </c>
      <c r="G36" s="1023" t="s">
        <v>159</v>
      </c>
      <c r="H36" s="1023" t="s">
        <v>151</v>
      </c>
      <c r="I36" s="1040" t="s">
        <v>272</v>
      </c>
      <c r="J36" s="1038" t="s">
        <v>254</v>
      </c>
      <c r="K36" s="1023" t="s">
        <v>259</v>
      </c>
      <c r="L36" s="1023">
        <v>143</v>
      </c>
      <c r="M36" s="1040" t="s">
        <v>260</v>
      </c>
      <c r="N36" s="1130">
        <v>0.09</v>
      </c>
      <c r="O36" s="1044">
        <v>0.09</v>
      </c>
      <c r="P36" s="1001">
        <f>O36/N36</f>
        <v>1</v>
      </c>
      <c r="Q36" s="998">
        <v>12650000</v>
      </c>
      <c r="R36" s="998">
        <v>12650000</v>
      </c>
      <c r="S36" s="1001">
        <f>R36/Q36</f>
        <v>1</v>
      </c>
      <c r="T36" s="1013" t="s">
        <v>806</v>
      </c>
    </row>
    <row r="37" spans="1:20" ht="60" customHeight="1" x14ac:dyDescent="0.25">
      <c r="A37" s="1038"/>
      <c r="B37" s="1039"/>
      <c r="C37" s="1027"/>
      <c r="D37" s="1023"/>
      <c r="E37" s="1023"/>
      <c r="F37" s="1023"/>
      <c r="G37" s="1023"/>
      <c r="H37" s="1023"/>
      <c r="I37" s="1040"/>
      <c r="J37" s="1038"/>
      <c r="K37" s="1023"/>
      <c r="L37" s="1023"/>
      <c r="M37" s="1040"/>
      <c r="N37" s="1008"/>
      <c r="O37" s="1011"/>
      <c r="P37" s="1002"/>
      <c r="Q37" s="999"/>
      <c r="R37" s="999"/>
      <c r="S37" s="1002"/>
      <c r="T37" s="1014"/>
    </row>
    <row r="38" spans="1:20" ht="60" customHeight="1" x14ac:dyDescent="0.25">
      <c r="A38" s="1038"/>
      <c r="B38" s="1039"/>
      <c r="C38" s="1027"/>
      <c r="D38" s="1023"/>
      <c r="E38" s="1023"/>
      <c r="F38" s="1023"/>
      <c r="G38" s="1023"/>
      <c r="H38" s="1023"/>
      <c r="I38" s="59" t="s">
        <v>273</v>
      </c>
      <c r="J38" s="58" t="s">
        <v>251</v>
      </c>
      <c r="K38" s="39" t="s">
        <v>252</v>
      </c>
      <c r="L38" s="26">
        <v>128</v>
      </c>
      <c r="M38" s="59" t="s">
        <v>261</v>
      </c>
      <c r="N38" s="1008"/>
      <c r="O38" s="1011"/>
      <c r="P38" s="1002"/>
      <c r="Q38" s="999"/>
      <c r="R38" s="999"/>
      <c r="S38" s="1002"/>
      <c r="T38" s="1014"/>
    </row>
    <row r="39" spans="1:20" ht="60" customHeight="1" x14ac:dyDescent="0.25">
      <c r="A39" s="1038"/>
      <c r="B39" s="1039"/>
      <c r="C39" s="1027"/>
      <c r="D39" s="1023"/>
      <c r="E39" s="1023"/>
      <c r="F39" s="1023"/>
      <c r="G39" s="1023"/>
      <c r="H39" s="1023"/>
      <c r="I39" s="31" t="s">
        <v>274</v>
      </c>
      <c r="J39" s="6" t="s">
        <v>254</v>
      </c>
      <c r="K39" s="24" t="s">
        <v>262</v>
      </c>
      <c r="L39" s="28">
        <v>134</v>
      </c>
      <c r="M39" s="61" t="s">
        <v>256</v>
      </c>
      <c r="N39" s="1008"/>
      <c r="O39" s="1011"/>
      <c r="P39" s="1002"/>
      <c r="Q39" s="999"/>
      <c r="R39" s="999"/>
      <c r="S39" s="1002"/>
      <c r="T39" s="1014"/>
    </row>
    <row r="40" spans="1:20" ht="60" customHeight="1" x14ac:dyDescent="0.25">
      <c r="A40" s="1038"/>
      <c r="B40" s="1039"/>
      <c r="C40" s="1027"/>
      <c r="D40" s="1023"/>
      <c r="E40" s="1023"/>
      <c r="F40" s="1023"/>
      <c r="G40" s="1023"/>
      <c r="H40" s="1023"/>
      <c r="I40" s="31" t="s">
        <v>275</v>
      </c>
      <c r="J40" s="6" t="s">
        <v>254</v>
      </c>
      <c r="K40" s="24" t="s">
        <v>262</v>
      </c>
      <c r="L40" s="24">
        <v>137</v>
      </c>
      <c r="M40" s="31" t="s">
        <v>263</v>
      </c>
      <c r="N40" s="1008"/>
      <c r="O40" s="1011"/>
      <c r="P40" s="1002"/>
      <c r="Q40" s="999"/>
      <c r="R40" s="999"/>
      <c r="S40" s="1002"/>
      <c r="T40" s="1014"/>
    </row>
    <row r="41" spans="1:20" ht="60" customHeight="1" x14ac:dyDescent="0.25">
      <c r="A41" s="1038"/>
      <c r="B41" s="1039"/>
      <c r="C41" s="1027"/>
      <c r="D41" s="1023"/>
      <c r="E41" s="1023"/>
      <c r="F41" s="1023"/>
      <c r="G41" s="1023"/>
      <c r="H41" s="1023"/>
      <c r="I41" s="31" t="s">
        <v>276</v>
      </c>
      <c r="J41" s="54" t="s">
        <v>254</v>
      </c>
      <c r="K41" s="24" t="s">
        <v>259</v>
      </c>
      <c r="L41" s="24">
        <v>142</v>
      </c>
      <c r="M41" s="52" t="s">
        <v>264</v>
      </c>
      <c r="N41" s="1009"/>
      <c r="O41" s="1012"/>
      <c r="P41" s="1003"/>
      <c r="Q41" s="1000"/>
      <c r="R41" s="1000"/>
      <c r="S41" s="1003"/>
      <c r="T41" s="1015"/>
    </row>
    <row r="42" spans="1:20" ht="60" customHeight="1" x14ac:dyDescent="0.25">
      <c r="A42" s="1038"/>
      <c r="B42" s="1039"/>
      <c r="C42" s="1027"/>
      <c r="D42" s="24">
        <v>31</v>
      </c>
      <c r="E42" s="25" t="s">
        <v>160</v>
      </c>
      <c r="F42" s="25" t="s">
        <v>161</v>
      </c>
      <c r="G42" s="25" t="s">
        <v>162</v>
      </c>
      <c r="H42" s="25" t="s">
        <v>118</v>
      </c>
      <c r="I42" s="31" t="s">
        <v>163</v>
      </c>
      <c r="J42" s="54" t="s">
        <v>254</v>
      </c>
      <c r="K42" s="24" t="s">
        <v>255</v>
      </c>
      <c r="L42" s="28">
        <v>133</v>
      </c>
      <c r="M42" s="61" t="s">
        <v>257</v>
      </c>
      <c r="N42" s="117">
        <v>0.1</v>
      </c>
      <c r="O42" s="103">
        <v>0.1</v>
      </c>
      <c r="P42" s="36">
        <f>O42/N42</f>
        <v>1</v>
      </c>
      <c r="Q42" s="37">
        <v>0</v>
      </c>
      <c r="R42" s="37">
        <v>0</v>
      </c>
      <c r="S42" s="36">
        <v>0</v>
      </c>
      <c r="T42" s="31" t="s">
        <v>807</v>
      </c>
    </row>
    <row r="43" spans="1:20" ht="60" customHeight="1" x14ac:dyDescent="0.25">
      <c r="A43" s="1038"/>
      <c r="B43" s="1039"/>
      <c r="C43" s="1027" t="s">
        <v>164</v>
      </c>
      <c r="D43" s="24">
        <v>32</v>
      </c>
      <c r="E43" s="24" t="s">
        <v>165</v>
      </c>
      <c r="F43" s="24" t="s">
        <v>166</v>
      </c>
      <c r="G43" s="24" t="s">
        <v>167</v>
      </c>
      <c r="H43" s="24" t="s">
        <v>168</v>
      </c>
      <c r="I43" s="52" t="s">
        <v>169</v>
      </c>
      <c r="J43" s="54" t="s">
        <v>254</v>
      </c>
      <c r="K43" s="24" t="s">
        <v>255</v>
      </c>
      <c r="L43" s="24">
        <v>134</v>
      </c>
      <c r="M43" s="52" t="s">
        <v>256</v>
      </c>
      <c r="N43" s="117">
        <v>0.09</v>
      </c>
      <c r="O43" s="103">
        <v>0.09</v>
      </c>
      <c r="P43" s="115">
        <f t="shared" ref="P43:P106" si="1">O43/N43</f>
        <v>1</v>
      </c>
      <c r="Q43" s="37">
        <v>14667000</v>
      </c>
      <c r="R43" s="37">
        <v>14667000</v>
      </c>
      <c r="S43" s="115">
        <f>R43/Q43</f>
        <v>1</v>
      </c>
      <c r="T43" s="31" t="s">
        <v>808</v>
      </c>
    </row>
    <row r="44" spans="1:20" ht="60" customHeight="1" x14ac:dyDescent="0.25">
      <c r="A44" s="1038"/>
      <c r="B44" s="1039"/>
      <c r="C44" s="1027"/>
      <c r="D44" s="24">
        <v>33</v>
      </c>
      <c r="E44" s="25" t="s">
        <v>170</v>
      </c>
      <c r="F44" s="25" t="s">
        <v>171</v>
      </c>
      <c r="G44" s="25" t="s">
        <v>172</v>
      </c>
      <c r="H44" s="25" t="s">
        <v>173</v>
      </c>
      <c r="I44" s="31" t="s">
        <v>174</v>
      </c>
      <c r="J44" s="6" t="s">
        <v>265</v>
      </c>
      <c r="K44" s="8" t="s">
        <v>266</v>
      </c>
      <c r="L44" s="28">
        <v>185</v>
      </c>
      <c r="M44" s="61" t="s">
        <v>267</v>
      </c>
      <c r="N44" s="117">
        <v>0.1</v>
      </c>
      <c r="O44" s="103">
        <v>0.1</v>
      </c>
      <c r="P44" s="115">
        <f t="shared" si="1"/>
        <v>1</v>
      </c>
      <c r="Q44" s="37">
        <v>4673224</v>
      </c>
      <c r="R44" s="37">
        <v>4673224</v>
      </c>
      <c r="S44" s="115">
        <f>R44/Q44</f>
        <v>1</v>
      </c>
      <c r="T44" s="31" t="s">
        <v>809</v>
      </c>
    </row>
    <row r="45" spans="1:20" ht="60" customHeight="1" x14ac:dyDescent="0.25">
      <c r="A45" s="1038"/>
      <c r="B45" s="1039"/>
      <c r="C45" s="1027"/>
      <c r="D45" s="24">
        <v>34</v>
      </c>
      <c r="E45" s="25" t="s">
        <v>175</v>
      </c>
      <c r="F45" s="25" t="s">
        <v>176</v>
      </c>
      <c r="G45" s="25" t="s">
        <v>177</v>
      </c>
      <c r="H45" s="25" t="s">
        <v>178</v>
      </c>
      <c r="I45" s="31" t="s">
        <v>179</v>
      </c>
      <c r="J45" s="54" t="s">
        <v>254</v>
      </c>
      <c r="K45" s="9" t="s">
        <v>262</v>
      </c>
      <c r="L45" s="24">
        <v>137</v>
      </c>
      <c r="M45" s="52" t="s">
        <v>263</v>
      </c>
      <c r="N45" s="117">
        <v>0.1</v>
      </c>
      <c r="O45" s="103">
        <v>0.1</v>
      </c>
      <c r="P45" s="115">
        <f t="shared" si="1"/>
        <v>1</v>
      </c>
      <c r="Q45" s="37">
        <v>17600000</v>
      </c>
      <c r="R45" s="37">
        <v>17600000</v>
      </c>
      <c r="S45" s="115">
        <f>R45/Q45</f>
        <v>1</v>
      </c>
      <c r="T45" s="31" t="s">
        <v>810</v>
      </c>
    </row>
    <row r="46" spans="1:20" ht="60" customHeight="1" x14ac:dyDescent="0.25">
      <c r="A46" s="1038"/>
      <c r="B46" s="1039"/>
      <c r="C46" s="1027"/>
      <c r="D46" s="24">
        <v>35</v>
      </c>
      <c r="E46" s="25" t="s">
        <v>180</v>
      </c>
      <c r="F46" s="25" t="s">
        <v>181</v>
      </c>
      <c r="G46" s="25" t="s">
        <v>182</v>
      </c>
      <c r="H46" s="25" t="s">
        <v>183</v>
      </c>
      <c r="I46" s="31" t="s">
        <v>184</v>
      </c>
      <c r="J46" s="6" t="s">
        <v>254</v>
      </c>
      <c r="K46" s="38" t="s">
        <v>268</v>
      </c>
      <c r="L46" s="24">
        <v>139</v>
      </c>
      <c r="M46" s="57" t="s">
        <v>269</v>
      </c>
      <c r="N46" s="117">
        <v>0.09</v>
      </c>
      <c r="O46" s="24">
        <v>0</v>
      </c>
      <c r="P46" s="115">
        <v>0</v>
      </c>
      <c r="Q46" s="37">
        <v>0</v>
      </c>
      <c r="R46" s="37">
        <v>0</v>
      </c>
      <c r="S46" s="115">
        <v>0</v>
      </c>
      <c r="T46" s="31" t="s">
        <v>811</v>
      </c>
    </row>
    <row r="47" spans="1:20" ht="60" customHeight="1" x14ac:dyDescent="0.25">
      <c r="A47" s="1038"/>
      <c r="B47" s="1039"/>
      <c r="C47" s="1027"/>
      <c r="D47" s="24">
        <v>36</v>
      </c>
      <c r="E47" s="25" t="s">
        <v>185</v>
      </c>
      <c r="F47" s="25" t="s">
        <v>186</v>
      </c>
      <c r="G47" s="25" t="s">
        <v>187</v>
      </c>
      <c r="H47" s="25" t="s">
        <v>188</v>
      </c>
      <c r="I47" s="31" t="s">
        <v>189</v>
      </c>
      <c r="J47" s="6" t="s">
        <v>254</v>
      </c>
      <c r="K47" s="24" t="s">
        <v>270</v>
      </c>
      <c r="L47" s="24">
        <v>162</v>
      </c>
      <c r="M47" s="31" t="s">
        <v>271</v>
      </c>
      <c r="N47" s="117">
        <v>0.1</v>
      </c>
      <c r="O47" s="103">
        <v>0.1</v>
      </c>
      <c r="P47" s="115">
        <f t="shared" si="1"/>
        <v>1</v>
      </c>
      <c r="Q47" s="37">
        <v>49846333</v>
      </c>
      <c r="R47" s="37">
        <v>49846333</v>
      </c>
      <c r="S47" s="115">
        <f>R47/Q47</f>
        <v>1</v>
      </c>
      <c r="T47" s="31" t="s">
        <v>812</v>
      </c>
    </row>
    <row r="48" spans="1:20" ht="60" customHeight="1" x14ac:dyDescent="0.25">
      <c r="A48" s="1038"/>
      <c r="B48" s="1039"/>
      <c r="C48" s="1027" t="s">
        <v>190</v>
      </c>
      <c r="D48" s="24">
        <v>37</v>
      </c>
      <c r="E48" s="25" t="s">
        <v>191</v>
      </c>
      <c r="F48" s="25" t="s">
        <v>192</v>
      </c>
      <c r="G48" s="25" t="s">
        <v>193</v>
      </c>
      <c r="H48" s="25" t="s">
        <v>194</v>
      </c>
      <c r="I48" s="31" t="s">
        <v>179</v>
      </c>
      <c r="J48" s="1038" t="s">
        <v>254</v>
      </c>
      <c r="K48" s="1023" t="s">
        <v>262</v>
      </c>
      <c r="L48" s="1023">
        <v>137</v>
      </c>
      <c r="M48" s="1040" t="s">
        <v>263</v>
      </c>
      <c r="N48" s="117">
        <v>0.1</v>
      </c>
      <c r="O48" s="103">
        <v>0.1</v>
      </c>
      <c r="P48" s="115">
        <f t="shared" si="1"/>
        <v>1</v>
      </c>
      <c r="Q48" s="37">
        <v>0</v>
      </c>
      <c r="R48" s="37">
        <v>0</v>
      </c>
      <c r="S48" s="115">
        <v>0</v>
      </c>
      <c r="T48" s="31" t="s">
        <v>813</v>
      </c>
    </row>
    <row r="49" spans="1:20" ht="60" customHeight="1" x14ac:dyDescent="0.25">
      <c r="A49" s="1038"/>
      <c r="B49" s="1039"/>
      <c r="C49" s="1027"/>
      <c r="D49" s="24">
        <v>38</v>
      </c>
      <c r="E49" s="25" t="s">
        <v>195</v>
      </c>
      <c r="F49" s="25" t="s">
        <v>192</v>
      </c>
      <c r="G49" s="25" t="s">
        <v>193</v>
      </c>
      <c r="H49" s="25" t="s">
        <v>194</v>
      </c>
      <c r="I49" s="31" t="s">
        <v>179</v>
      </c>
      <c r="J49" s="1038"/>
      <c r="K49" s="1023"/>
      <c r="L49" s="1023"/>
      <c r="M49" s="1040"/>
      <c r="N49" s="117">
        <v>0.1</v>
      </c>
      <c r="O49" s="103">
        <v>0.1</v>
      </c>
      <c r="P49" s="115">
        <f t="shared" si="1"/>
        <v>1</v>
      </c>
      <c r="Q49" s="37">
        <v>0</v>
      </c>
      <c r="R49" s="37">
        <v>0</v>
      </c>
      <c r="S49" s="115">
        <v>0</v>
      </c>
      <c r="T49" s="31" t="s">
        <v>814</v>
      </c>
    </row>
    <row r="50" spans="1:20" ht="60" customHeight="1" x14ac:dyDescent="0.25">
      <c r="A50" s="1038"/>
      <c r="B50" s="1039"/>
      <c r="C50" s="1027"/>
      <c r="D50" s="24">
        <v>39</v>
      </c>
      <c r="E50" s="25" t="s">
        <v>196</v>
      </c>
      <c r="F50" s="25" t="s">
        <v>197</v>
      </c>
      <c r="G50" s="25" t="s">
        <v>198</v>
      </c>
      <c r="H50" s="25" t="s">
        <v>199</v>
      </c>
      <c r="I50" s="31" t="s">
        <v>179</v>
      </c>
      <c r="J50" s="1038" t="s">
        <v>254</v>
      </c>
      <c r="K50" s="1023" t="s">
        <v>255</v>
      </c>
      <c r="L50" s="1039">
        <v>133</v>
      </c>
      <c r="M50" s="1114" t="s">
        <v>257</v>
      </c>
      <c r="N50" s="117">
        <v>0.1</v>
      </c>
      <c r="O50" s="103">
        <v>0.1</v>
      </c>
      <c r="P50" s="115">
        <f t="shared" si="1"/>
        <v>1</v>
      </c>
      <c r="Q50" s="37">
        <v>0</v>
      </c>
      <c r="R50" s="37">
        <v>0</v>
      </c>
      <c r="S50" s="115">
        <v>0</v>
      </c>
      <c r="T50" s="31" t="s">
        <v>815</v>
      </c>
    </row>
    <row r="51" spans="1:20" ht="60" customHeight="1" x14ac:dyDescent="0.25">
      <c r="A51" s="1038"/>
      <c r="B51" s="1039"/>
      <c r="C51" s="1027"/>
      <c r="D51" s="24">
        <v>40</v>
      </c>
      <c r="E51" s="25" t="s">
        <v>200</v>
      </c>
      <c r="F51" s="25" t="s">
        <v>201</v>
      </c>
      <c r="G51" s="25" t="s">
        <v>202</v>
      </c>
      <c r="H51" s="25" t="s">
        <v>203</v>
      </c>
      <c r="I51" s="31" t="s">
        <v>204</v>
      </c>
      <c r="J51" s="1038"/>
      <c r="K51" s="1023"/>
      <c r="L51" s="1039"/>
      <c r="M51" s="1114"/>
      <c r="N51" s="117">
        <v>0.1</v>
      </c>
      <c r="O51" s="103">
        <v>0.1</v>
      </c>
      <c r="P51" s="115">
        <f t="shared" si="1"/>
        <v>1</v>
      </c>
      <c r="Q51" s="37">
        <v>0</v>
      </c>
      <c r="R51" s="37">
        <v>0</v>
      </c>
      <c r="S51" s="115">
        <v>0</v>
      </c>
      <c r="T51" s="31" t="s">
        <v>816</v>
      </c>
    </row>
    <row r="52" spans="1:20" ht="60" customHeight="1" x14ac:dyDescent="0.25">
      <c r="A52" s="1038" t="s">
        <v>292</v>
      </c>
      <c r="B52" s="1027" t="s">
        <v>293</v>
      </c>
      <c r="C52" s="1027" t="s">
        <v>294</v>
      </c>
      <c r="D52" s="24">
        <v>41</v>
      </c>
      <c r="E52" s="30" t="s">
        <v>295</v>
      </c>
      <c r="F52" s="30" t="s">
        <v>296</v>
      </c>
      <c r="G52" s="30" t="s">
        <v>297</v>
      </c>
      <c r="H52" s="30" t="s">
        <v>298</v>
      </c>
      <c r="I52" s="32" t="s">
        <v>299</v>
      </c>
      <c r="J52" s="62" t="s">
        <v>382</v>
      </c>
      <c r="K52" s="8" t="s">
        <v>383</v>
      </c>
      <c r="L52" s="10">
        <v>250</v>
      </c>
      <c r="M52" s="57" t="s">
        <v>384</v>
      </c>
      <c r="N52" s="117">
        <v>0.09</v>
      </c>
      <c r="O52" s="103">
        <v>0.05</v>
      </c>
      <c r="P52" s="115">
        <f t="shared" si="1"/>
        <v>0.55555555555555558</v>
      </c>
      <c r="Q52" s="37">
        <v>0</v>
      </c>
      <c r="R52" s="37">
        <v>0</v>
      </c>
      <c r="S52" s="115">
        <v>0</v>
      </c>
      <c r="T52" s="31" t="s">
        <v>817</v>
      </c>
    </row>
    <row r="53" spans="1:20" ht="60" customHeight="1" x14ac:dyDescent="0.25">
      <c r="A53" s="1038"/>
      <c r="B53" s="1027"/>
      <c r="C53" s="1027"/>
      <c r="D53" s="24">
        <v>42</v>
      </c>
      <c r="E53" s="30" t="s">
        <v>300</v>
      </c>
      <c r="F53" s="30" t="s">
        <v>301</v>
      </c>
      <c r="G53" s="30" t="s">
        <v>302</v>
      </c>
      <c r="H53" s="30" t="s">
        <v>303</v>
      </c>
      <c r="I53" s="32" t="s">
        <v>304</v>
      </c>
      <c r="J53" s="1038" t="s">
        <v>215</v>
      </c>
      <c r="K53" s="1023" t="s">
        <v>216</v>
      </c>
      <c r="L53" s="1023">
        <v>197</v>
      </c>
      <c r="M53" s="1040" t="s">
        <v>217</v>
      </c>
      <c r="N53" s="117">
        <v>0.1</v>
      </c>
      <c r="O53" s="103">
        <v>0.05</v>
      </c>
      <c r="P53" s="115">
        <f t="shared" si="1"/>
        <v>0.5</v>
      </c>
      <c r="Q53" s="37">
        <v>0</v>
      </c>
      <c r="R53" s="37">
        <v>0</v>
      </c>
      <c r="S53" s="115">
        <v>0</v>
      </c>
      <c r="T53" s="31" t="s">
        <v>817</v>
      </c>
    </row>
    <row r="54" spans="1:20" ht="60" customHeight="1" x14ac:dyDescent="0.25">
      <c r="A54" s="1038"/>
      <c r="B54" s="1027"/>
      <c r="C54" s="1027"/>
      <c r="D54" s="24">
        <v>43</v>
      </c>
      <c r="E54" s="30" t="s">
        <v>305</v>
      </c>
      <c r="F54" s="30" t="s">
        <v>306</v>
      </c>
      <c r="G54" s="30" t="s">
        <v>307</v>
      </c>
      <c r="H54" s="30" t="s">
        <v>308</v>
      </c>
      <c r="I54" s="32" t="s">
        <v>309</v>
      </c>
      <c r="J54" s="1038"/>
      <c r="K54" s="1023"/>
      <c r="L54" s="1023"/>
      <c r="M54" s="1040"/>
      <c r="N54" s="117">
        <v>0.1</v>
      </c>
      <c r="O54" s="103">
        <v>0.05</v>
      </c>
      <c r="P54" s="115">
        <f t="shared" si="1"/>
        <v>0.5</v>
      </c>
      <c r="Q54" s="37">
        <v>0</v>
      </c>
      <c r="R54" s="37">
        <v>0</v>
      </c>
      <c r="S54" s="115">
        <v>0</v>
      </c>
      <c r="T54" s="31" t="s">
        <v>817</v>
      </c>
    </row>
    <row r="55" spans="1:20" ht="60" customHeight="1" x14ac:dyDescent="0.25">
      <c r="A55" s="1038"/>
      <c r="B55" s="1027"/>
      <c r="C55" s="1027"/>
      <c r="D55" s="24">
        <v>44</v>
      </c>
      <c r="E55" s="30" t="s">
        <v>310</v>
      </c>
      <c r="F55" s="30" t="s">
        <v>311</v>
      </c>
      <c r="G55" s="30" t="s">
        <v>312</v>
      </c>
      <c r="H55" s="30" t="s">
        <v>313</v>
      </c>
      <c r="I55" s="32" t="s">
        <v>314</v>
      </c>
      <c r="J55" s="1038"/>
      <c r="K55" s="1023"/>
      <c r="L55" s="1023"/>
      <c r="M55" s="1040"/>
      <c r="N55" s="117">
        <v>0.1</v>
      </c>
      <c r="O55" s="103">
        <v>0.1</v>
      </c>
      <c r="P55" s="115">
        <f t="shared" si="1"/>
        <v>1</v>
      </c>
      <c r="Q55" s="37">
        <v>0</v>
      </c>
      <c r="R55" s="37">
        <v>0</v>
      </c>
      <c r="S55" s="115">
        <v>0</v>
      </c>
      <c r="T55" s="31" t="s">
        <v>817</v>
      </c>
    </row>
    <row r="56" spans="1:20" ht="60" customHeight="1" x14ac:dyDescent="0.25">
      <c r="A56" s="1038"/>
      <c r="B56" s="1027" t="s">
        <v>380</v>
      </c>
      <c r="C56" s="30" t="s">
        <v>315</v>
      </c>
      <c r="D56" s="24">
        <v>45</v>
      </c>
      <c r="E56" s="30" t="s">
        <v>316</v>
      </c>
      <c r="F56" s="30" t="s">
        <v>317</v>
      </c>
      <c r="G56" s="30" t="s">
        <v>318</v>
      </c>
      <c r="H56" s="30" t="s">
        <v>319</v>
      </c>
      <c r="I56" s="32" t="s">
        <v>320</v>
      </c>
      <c r="J56" s="7" t="s">
        <v>385</v>
      </c>
      <c r="K56" s="29" t="s">
        <v>386</v>
      </c>
      <c r="L56" s="9" t="s">
        <v>387</v>
      </c>
      <c r="M56" s="57" t="s">
        <v>388</v>
      </c>
      <c r="N56" s="117">
        <v>0.1</v>
      </c>
      <c r="O56" s="103">
        <v>0.1</v>
      </c>
      <c r="P56" s="115">
        <f t="shared" si="1"/>
        <v>1</v>
      </c>
      <c r="Q56" s="37">
        <v>47228333</v>
      </c>
      <c r="R56" s="37">
        <v>47228333</v>
      </c>
      <c r="S56" s="115">
        <f>R56/Q56</f>
        <v>1</v>
      </c>
      <c r="T56" s="31" t="s">
        <v>818</v>
      </c>
    </row>
    <row r="57" spans="1:20" ht="60" customHeight="1" x14ac:dyDescent="0.25">
      <c r="A57" s="1038"/>
      <c r="B57" s="1027"/>
      <c r="C57" s="1027" t="s">
        <v>321</v>
      </c>
      <c r="D57" s="24">
        <v>46</v>
      </c>
      <c r="E57" s="30" t="s">
        <v>322</v>
      </c>
      <c r="F57" s="30" t="s">
        <v>323</v>
      </c>
      <c r="G57" s="30" t="s">
        <v>324</v>
      </c>
      <c r="H57" s="30" t="s">
        <v>325</v>
      </c>
      <c r="I57" s="82" t="s">
        <v>326</v>
      </c>
      <c r="J57" s="1038" t="s">
        <v>215</v>
      </c>
      <c r="K57" s="1023" t="s">
        <v>216</v>
      </c>
      <c r="L57" s="1042">
        <v>197</v>
      </c>
      <c r="M57" s="1040" t="s">
        <v>217</v>
      </c>
      <c r="N57" s="117">
        <v>0.09</v>
      </c>
      <c r="O57" s="103">
        <v>0.09</v>
      </c>
      <c r="P57" s="115">
        <f t="shared" si="1"/>
        <v>1</v>
      </c>
      <c r="Q57" s="37">
        <v>0</v>
      </c>
      <c r="R57" s="37">
        <v>0</v>
      </c>
      <c r="S57" s="115">
        <v>0</v>
      </c>
      <c r="T57" s="31" t="s">
        <v>819</v>
      </c>
    </row>
    <row r="58" spans="1:20" ht="60" customHeight="1" x14ac:dyDescent="0.25">
      <c r="A58" s="1038"/>
      <c r="B58" s="1027"/>
      <c r="C58" s="1027"/>
      <c r="D58" s="24">
        <v>47</v>
      </c>
      <c r="E58" s="30" t="s">
        <v>327</v>
      </c>
      <c r="F58" s="30" t="s">
        <v>328</v>
      </c>
      <c r="G58" s="30" t="s">
        <v>329</v>
      </c>
      <c r="H58" s="30" t="s">
        <v>330</v>
      </c>
      <c r="I58" s="32" t="s">
        <v>331</v>
      </c>
      <c r="J58" s="1038"/>
      <c r="K58" s="1023"/>
      <c r="L58" s="1042"/>
      <c r="M58" s="1040"/>
      <c r="N58" s="117">
        <v>0.1</v>
      </c>
      <c r="O58" s="103">
        <v>0.1</v>
      </c>
      <c r="P58" s="115">
        <f t="shared" si="1"/>
        <v>1</v>
      </c>
      <c r="Q58" s="37">
        <v>10000000</v>
      </c>
      <c r="R58" s="37">
        <v>10000000</v>
      </c>
      <c r="S58" s="115">
        <f>R58/Q58</f>
        <v>1</v>
      </c>
      <c r="T58" s="31" t="s">
        <v>820</v>
      </c>
    </row>
    <row r="59" spans="1:20" ht="60" customHeight="1" x14ac:dyDescent="0.25">
      <c r="A59" s="1038"/>
      <c r="B59" s="1027"/>
      <c r="C59" s="1027"/>
      <c r="D59" s="24">
        <v>48</v>
      </c>
      <c r="E59" s="30" t="s">
        <v>332</v>
      </c>
      <c r="F59" s="30" t="s">
        <v>333</v>
      </c>
      <c r="G59" s="30" t="s">
        <v>334</v>
      </c>
      <c r="H59" s="30" t="s">
        <v>335</v>
      </c>
      <c r="I59" s="82" t="s">
        <v>336</v>
      </c>
      <c r="J59" s="1038"/>
      <c r="K59" s="1023"/>
      <c r="L59" s="1042"/>
      <c r="M59" s="1040"/>
      <c r="N59" s="117">
        <v>0.1</v>
      </c>
      <c r="O59" s="103">
        <v>0.1</v>
      </c>
      <c r="P59" s="115">
        <f t="shared" si="1"/>
        <v>1</v>
      </c>
      <c r="Q59" s="37">
        <v>0</v>
      </c>
      <c r="R59" s="37">
        <v>0</v>
      </c>
      <c r="S59" s="115">
        <v>0</v>
      </c>
      <c r="T59" s="31" t="s">
        <v>821</v>
      </c>
    </row>
    <row r="60" spans="1:20" ht="60" customHeight="1" x14ac:dyDescent="0.25">
      <c r="A60" s="1038"/>
      <c r="B60" s="1027"/>
      <c r="C60" s="1027" t="s">
        <v>337</v>
      </c>
      <c r="D60" s="24">
        <v>49</v>
      </c>
      <c r="E60" s="25" t="s">
        <v>338</v>
      </c>
      <c r="F60" s="25" t="s">
        <v>339</v>
      </c>
      <c r="G60" s="25" t="s">
        <v>340</v>
      </c>
      <c r="H60" s="25" t="s">
        <v>341</v>
      </c>
      <c r="I60" s="81" t="s">
        <v>342</v>
      </c>
      <c r="J60" s="1038"/>
      <c r="K60" s="1023"/>
      <c r="L60" s="1042"/>
      <c r="M60" s="1040"/>
      <c r="N60" s="117">
        <v>0.1</v>
      </c>
      <c r="O60" s="103">
        <v>0.1</v>
      </c>
      <c r="P60" s="115">
        <f t="shared" si="1"/>
        <v>1</v>
      </c>
      <c r="Q60" s="37">
        <v>47157475</v>
      </c>
      <c r="R60" s="37">
        <v>47157475</v>
      </c>
      <c r="S60" s="115">
        <f>R60/Q60</f>
        <v>1</v>
      </c>
      <c r="T60" s="31" t="s">
        <v>822</v>
      </c>
    </row>
    <row r="61" spans="1:20" ht="60" customHeight="1" x14ac:dyDescent="0.25">
      <c r="A61" s="1038"/>
      <c r="B61" s="1027"/>
      <c r="C61" s="1027"/>
      <c r="D61" s="24">
        <v>50</v>
      </c>
      <c r="E61" s="30" t="s">
        <v>343</v>
      </c>
      <c r="F61" s="30" t="s">
        <v>344</v>
      </c>
      <c r="G61" s="30" t="s">
        <v>345</v>
      </c>
      <c r="H61" s="30" t="s">
        <v>346</v>
      </c>
      <c r="I61" s="32" t="s">
        <v>347</v>
      </c>
      <c r="J61" s="62" t="s">
        <v>389</v>
      </c>
      <c r="K61" s="8" t="s">
        <v>390</v>
      </c>
      <c r="L61" s="10">
        <v>231</v>
      </c>
      <c r="M61" s="57" t="s">
        <v>391</v>
      </c>
      <c r="N61" s="117">
        <v>0.1</v>
      </c>
      <c r="O61" s="103">
        <v>0.1</v>
      </c>
      <c r="P61" s="115">
        <f t="shared" si="1"/>
        <v>1</v>
      </c>
      <c r="Q61" s="37">
        <v>0</v>
      </c>
      <c r="R61" s="37">
        <v>0</v>
      </c>
      <c r="S61" s="115">
        <v>0</v>
      </c>
      <c r="T61" s="31" t="s">
        <v>817</v>
      </c>
    </row>
    <row r="62" spans="1:20" ht="60" customHeight="1" x14ac:dyDescent="0.25">
      <c r="A62" s="1038"/>
      <c r="B62" s="1027" t="s">
        <v>381</v>
      </c>
      <c r="C62" s="1043" t="s">
        <v>348</v>
      </c>
      <c r="D62" s="24">
        <v>51</v>
      </c>
      <c r="E62" s="35" t="s">
        <v>349</v>
      </c>
      <c r="F62" s="30" t="s">
        <v>350</v>
      </c>
      <c r="G62" s="30" t="s">
        <v>351</v>
      </c>
      <c r="H62" s="30" t="s">
        <v>352</v>
      </c>
      <c r="I62" s="32" t="s">
        <v>353</v>
      </c>
      <c r="J62" s="62" t="s">
        <v>385</v>
      </c>
      <c r="K62" s="8" t="s">
        <v>386</v>
      </c>
      <c r="L62" s="10">
        <v>222</v>
      </c>
      <c r="M62" s="57" t="s">
        <v>392</v>
      </c>
      <c r="N62" s="117">
        <v>0.1</v>
      </c>
      <c r="O62" s="103">
        <v>0.1</v>
      </c>
      <c r="P62" s="115">
        <f t="shared" si="1"/>
        <v>1</v>
      </c>
      <c r="Q62" s="37">
        <v>0</v>
      </c>
      <c r="R62" s="37">
        <v>0</v>
      </c>
      <c r="S62" s="115">
        <v>0</v>
      </c>
      <c r="T62" s="31" t="s">
        <v>823</v>
      </c>
    </row>
    <row r="63" spans="1:20" ht="60" customHeight="1" x14ac:dyDescent="0.25">
      <c r="A63" s="1038"/>
      <c r="B63" s="1027"/>
      <c r="C63" s="1043"/>
      <c r="D63" s="24">
        <v>52</v>
      </c>
      <c r="E63" s="35" t="s">
        <v>354</v>
      </c>
      <c r="F63" s="30" t="s">
        <v>355</v>
      </c>
      <c r="G63" s="30" t="s">
        <v>356</v>
      </c>
      <c r="H63" s="30" t="s">
        <v>357</v>
      </c>
      <c r="I63" s="32" t="s">
        <v>353</v>
      </c>
      <c r="J63" s="1038" t="s">
        <v>215</v>
      </c>
      <c r="K63" s="1023" t="s">
        <v>216</v>
      </c>
      <c r="L63" s="1042">
        <v>197</v>
      </c>
      <c r="M63" s="1040" t="s">
        <v>217</v>
      </c>
      <c r="N63" s="117">
        <v>0.1</v>
      </c>
      <c r="O63" s="103">
        <v>0.1</v>
      </c>
      <c r="P63" s="115">
        <f t="shared" si="1"/>
        <v>1</v>
      </c>
      <c r="Q63" s="37">
        <v>0</v>
      </c>
      <c r="R63" s="37">
        <v>0</v>
      </c>
      <c r="S63" s="115">
        <v>0</v>
      </c>
      <c r="T63" s="31" t="s">
        <v>824</v>
      </c>
    </row>
    <row r="64" spans="1:20" ht="60" customHeight="1" x14ac:dyDescent="0.25">
      <c r="A64" s="1038"/>
      <c r="B64" s="1027"/>
      <c r="C64" s="1043"/>
      <c r="D64" s="24">
        <v>53</v>
      </c>
      <c r="E64" s="35" t="s">
        <v>358</v>
      </c>
      <c r="F64" s="30" t="s">
        <v>359</v>
      </c>
      <c r="G64" s="30" t="s">
        <v>360</v>
      </c>
      <c r="H64" s="30" t="s">
        <v>361</v>
      </c>
      <c r="I64" s="32" t="s">
        <v>362</v>
      </c>
      <c r="J64" s="1038"/>
      <c r="K64" s="1023"/>
      <c r="L64" s="1042"/>
      <c r="M64" s="1040"/>
      <c r="N64" s="117">
        <v>0.1</v>
      </c>
      <c r="O64" s="103">
        <v>0.1</v>
      </c>
      <c r="P64" s="115">
        <f t="shared" si="1"/>
        <v>1</v>
      </c>
      <c r="Q64" s="37">
        <v>0</v>
      </c>
      <c r="R64" s="37">
        <v>0</v>
      </c>
      <c r="S64" s="115">
        <v>0</v>
      </c>
      <c r="T64" s="31" t="s">
        <v>825</v>
      </c>
    </row>
    <row r="65" spans="1:20" ht="60" customHeight="1" x14ac:dyDescent="0.25">
      <c r="A65" s="1038"/>
      <c r="B65" s="1027"/>
      <c r="C65" s="1043"/>
      <c r="D65" s="24">
        <v>54</v>
      </c>
      <c r="E65" s="35" t="s">
        <v>363</v>
      </c>
      <c r="F65" s="30" t="s">
        <v>364</v>
      </c>
      <c r="G65" s="30" t="s">
        <v>365</v>
      </c>
      <c r="H65" s="30" t="s">
        <v>366</v>
      </c>
      <c r="I65" s="82" t="s">
        <v>367</v>
      </c>
      <c r="J65" s="1038"/>
      <c r="K65" s="1023"/>
      <c r="L65" s="1042"/>
      <c r="M65" s="1040"/>
      <c r="N65" s="117">
        <v>0.1</v>
      </c>
      <c r="O65" s="103">
        <v>0.1</v>
      </c>
      <c r="P65" s="115">
        <f t="shared" si="1"/>
        <v>1</v>
      </c>
      <c r="Q65" s="37">
        <v>0</v>
      </c>
      <c r="R65" s="37">
        <v>0</v>
      </c>
      <c r="S65" s="115">
        <v>0</v>
      </c>
      <c r="T65" s="31" t="s">
        <v>826</v>
      </c>
    </row>
    <row r="66" spans="1:20" ht="60" customHeight="1" x14ac:dyDescent="0.25">
      <c r="A66" s="1038"/>
      <c r="B66" s="1027" t="s">
        <v>368</v>
      </c>
      <c r="C66" s="1027" t="s">
        <v>369</v>
      </c>
      <c r="D66" s="24">
        <v>55</v>
      </c>
      <c r="E66" s="30" t="s">
        <v>370</v>
      </c>
      <c r="F66" s="30" t="s">
        <v>371</v>
      </c>
      <c r="G66" s="30" t="s">
        <v>372</v>
      </c>
      <c r="H66" s="30" t="s">
        <v>373</v>
      </c>
      <c r="I66" s="32" t="s">
        <v>374</v>
      </c>
      <c r="J66" s="1038"/>
      <c r="K66" s="1023"/>
      <c r="L66" s="1042"/>
      <c r="M66" s="1040"/>
      <c r="N66" s="117">
        <v>0.1</v>
      </c>
      <c r="O66" s="103">
        <v>0.1</v>
      </c>
      <c r="P66" s="115">
        <f t="shared" si="1"/>
        <v>1</v>
      </c>
      <c r="Q66" s="37">
        <v>4450000</v>
      </c>
      <c r="R66" s="37">
        <v>4450000</v>
      </c>
      <c r="S66" s="115">
        <f>R66/Q66</f>
        <v>1</v>
      </c>
      <c r="T66" s="31" t="s">
        <v>827</v>
      </c>
    </row>
    <row r="67" spans="1:20" ht="60" customHeight="1" x14ac:dyDescent="0.25">
      <c r="A67" s="1038"/>
      <c r="B67" s="1027"/>
      <c r="C67" s="1027"/>
      <c r="D67" s="24">
        <v>56</v>
      </c>
      <c r="E67" s="30" t="s">
        <v>375</v>
      </c>
      <c r="F67" s="30" t="s">
        <v>376</v>
      </c>
      <c r="G67" s="30" t="s">
        <v>377</v>
      </c>
      <c r="H67" s="30" t="s">
        <v>378</v>
      </c>
      <c r="I67" s="32" t="s">
        <v>379</v>
      </c>
      <c r="J67" s="1038"/>
      <c r="K67" s="1023"/>
      <c r="L67" s="1042"/>
      <c r="M67" s="1040"/>
      <c r="N67" s="117">
        <v>0.12</v>
      </c>
      <c r="O67" s="103">
        <v>0.12</v>
      </c>
      <c r="P67" s="115">
        <f t="shared" si="1"/>
        <v>1</v>
      </c>
      <c r="Q67" s="37">
        <v>0</v>
      </c>
      <c r="R67" s="37">
        <v>0</v>
      </c>
      <c r="S67" s="115">
        <v>0</v>
      </c>
      <c r="T67" s="31" t="s">
        <v>828</v>
      </c>
    </row>
    <row r="68" spans="1:20" ht="60" customHeight="1" x14ac:dyDescent="0.25">
      <c r="A68" s="1047" t="s">
        <v>393</v>
      </c>
      <c r="B68" s="1023" t="s">
        <v>394</v>
      </c>
      <c r="C68" s="1023" t="s">
        <v>395</v>
      </c>
      <c r="D68" s="24">
        <v>57</v>
      </c>
      <c r="E68" s="30" t="s">
        <v>396</v>
      </c>
      <c r="F68" s="30" t="s">
        <v>397</v>
      </c>
      <c r="G68" s="30" t="s">
        <v>398</v>
      </c>
      <c r="H68" s="30" t="s">
        <v>399</v>
      </c>
      <c r="I68" s="32" t="s">
        <v>400</v>
      </c>
      <c r="J68" s="54" t="s">
        <v>233</v>
      </c>
      <c r="K68" s="24" t="s">
        <v>234</v>
      </c>
      <c r="L68" s="28">
        <v>197</v>
      </c>
      <c r="M68" s="55" t="s">
        <v>217</v>
      </c>
      <c r="N68" s="117">
        <v>0.1</v>
      </c>
      <c r="O68" s="103">
        <v>0.1</v>
      </c>
      <c r="P68" s="115">
        <f t="shared" si="1"/>
        <v>1</v>
      </c>
      <c r="Q68" s="37">
        <v>0</v>
      </c>
      <c r="R68" s="37">
        <v>0</v>
      </c>
      <c r="S68" s="115">
        <v>0</v>
      </c>
      <c r="T68" s="31" t="s">
        <v>871</v>
      </c>
    </row>
    <row r="69" spans="1:20" ht="60" customHeight="1" x14ac:dyDescent="0.25">
      <c r="A69" s="1047"/>
      <c r="B69" s="1023"/>
      <c r="C69" s="1023"/>
      <c r="D69" s="24">
        <v>58</v>
      </c>
      <c r="E69" s="30" t="s">
        <v>401</v>
      </c>
      <c r="F69" s="30" t="s">
        <v>402</v>
      </c>
      <c r="G69" s="30" t="s">
        <v>403</v>
      </c>
      <c r="H69" s="30" t="s">
        <v>404</v>
      </c>
      <c r="I69" s="32" t="s">
        <v>405</v>
      </c>
      <c r="J69" s="83" t="s">
        <v>406</v>
      </c>
      <c r="K69" s="28" t="s">
        <v>407</v>
      </c>
      <c r="L69" s="40">
        <v>207</v>
      </c>
      <c r="M69" s="63" t="s">
        <v>408</v>
      </c>
      <c r="N69" s="117">
        <v>0.1</v>
      </c>
      <c r="O69" s="103">
        <v>0.1</v>
      </c>
      <c r="P69" s="115">
        <f t="shared" si="1"/>
        <v>1</v>
      </c>
      <c r="Q69" s="37">
        <v>14433333</v>
      </c>
      <c r="R69" s="37">
        <v>14433333</v>
      </c>
      <c r="S69" s="115">
        <f>R69/Q69</f>
        <v>1</v>
      </c>
      <c r="T69" s="31" t="s">
        <v>829</v>
      </c>
    </row>
    <row r="70" spans="1:20" ht="60" customHeight="1" x14ac:dyDescent="0.25">
      <c r="A70" s="1047"/>
      <c r="B70" s="1023"/>
      <c r="C70" s="1023"/>
      <c r="D70" s="24">
        <v>59</v>
      </c>
      <c r="E70" s="24" t="s">
        <v>409</v>
      </c>
      <c r="F70" s="24" t="s">
        <v>410</v>
      </c>
      <c r="G70" s="24" t="s">
        <v>411</v>
      </c>
      <c r="H70" s="24" t="s">
        <v>412</v>
      </c>
      <c r="I70" s="52" t="s">
        <v>413</v>
      </c>
      <c r="J70" s="1038" t="s">
        <v>233</v>
      </c>
      <c r="K70" s="1023" t="s">
        <v>234</v>
      </c>
      <c r="L70" s="1039">
        <v>197</v>
      </c>
      <c r="M70" s="55" t="s">
        <v>217</v>
      </c>
      <c r="N70" s="117">
        <v>0.09</v>
      </c>
      <c r="O70" s="103">
        <v>0.04</v>
      </c>
      <c r="P70" s="115">
        <f t="shared" si="1"/>
        <v>0.44444444444444448</v>
      </c>
      <c r="Q70" s="37">
        <v>0</v>
      </c>
      <c r="R70" s="37">
        <v>0</v>
      </c>
      <c r="S70" s="115">
        <v>0</v>
      </c>
      <c r="T70" s="31" t="s">
        <v>830</v>
      </c>
    </row>
    <row r="71" spans="1:20" ht="60" customHeight="1" x14ac:dyDescent="0.25">
      <c r="A71" s="1047"/>
      <c r="B71" s="1023"/>
      <c r="C71" s="1023"/>
      <c r="D71" s="24">
        <v>60</v>
      </c>
      <c r="E71" s="14" t="s">
        <v>414</v>
      </c>
      <c r="F71" s="14" t="s">
        <v>415</v>
      </c>
      <c r="G71" s="14" t="s">
        <v>416</v>
      </c>
      <c r="H71" s="14" t="s">
        <v>417</v>
      </c>
      <c r="I71" s="84" t="s">
        <v>413</v>
      </c>
      <c r="J71" s="1038"/>
      <c r="K71" s="1023"/>
      <c r="L71" s="1039"/>
      <c r="M71" s="64" t="s">
        <v>217</v>
      </c>
      <c r="N71" s="54">
        <v>1</v>
      </c>
      <c r="O71" s="24">
        <v>0.5</v>
      </c>
      <c r="P71" s="115">
        <f t="shared" si="1"/>
        <v>0.5</v>
      </c>
      <c r="Q71" s="37">
        <v>0</v>
      </c>
      <c r="R71" s="37">
        <v>0</v>
      </c>
      <c r="S71" s="115">
        <v>0</v>
      </c>
      <c r="T71" s="31"/>
    </row>
    <row r="72" spans="1:20" ht="60" customHeight="1" x14ac:dyDescent="0.25">
      <c r="A72" s="1047"/>
      <c r="B72" s="1023"/>
      <c r="C72" s="1023" t="s">
        <v>418</v>
      </c>
      <c r="D72" s="24">
        <v>61</v>
      </c>
      <c r="E72" s="30" t="s">
        <v>419</v>
      </c>
      <c r="F72" s="30" t="s">
        <v>420</v>
      </c>
      <c r="G72" s="30" t="s">
        <v>421</v>
      </c>
      <c r="H72" s="30" t="s">
        <v>422</v>
      </c>
      <c r="I72" s="32" t="s">
        <v>423</v>
      </c>
      <c r="J72" s="54" t="s">
        <v>389</v>
      </c>
      <c r="K72" s="24" t="s">
        <v>424</v>
      </c>
      <c r="L72" s="28">
        <v>234</v>
      </c>
      <c r="M72" s="61" t="s">
        <v>425</v>
      </c>
      <c r="N72" s="54">
        <v>1</v>
      </c>
      <c r="O72" s="24">
        <v>0.5</v>
      </c>
      <c r="P72" s="115">
        <f t="shared" si="1"/>
        <v>0.5</v>
      </c>
      <c r="Q72" s="37">
        <v>6000000</v>
      </c>
      <c r="R72" s="37">
        <v>6000000</v>
      </c>
      <c r="S72" s="115">
        <f>R72/Q72</f>
        <v>1</v>
      </c>
      <c r="T72" s="31" t="s">
        <v>831</v>
      </c>
    </row>
    <row r="73" spans="1:20" ht="60" customHeight="1" x14ac:dyDescent="0.25">
      <c r="A73" s="1047"/>
      <c r="B73" s="1023"/>
      <c r="C73" s="1023"/>
      <c r="D73" s="24">
        <v>62</v>
      </c>
      <c r="E73" s="30" t="s">
        <v>426</v>
      </c>
      <c r="F73" s="30" t="s">
        <v>427</v>
      </c>
      <c r="G73" s="30" t="s">
        <v>428</v>
      </c>
      <c r="H73" s="30" t="s">
        <v>429</v>
      </c>
      <c r="I73" s="32" t="s">
        <v>430</v>
      </c>
      <c r="J73" s="54" t="s">
        <v>233</v>
      </c>
      <c r="K73" s="24" t="s">
        <v>234</v>
      </c>
      <c r="L73" s="28">
        <v>197</v>
      </c>
      <c r="M73" s="55" t="s">
        <v>217</v>
      </c>
      <c r="N73" s="117">
        <v>0.09</v>
      </c>
      <c r="O73" s="103">
        <v>0.03</v>
      </c>
      <c r="P73" s="115">
        <f t="shared" si="1"/>
        <v>0.33333333333333331</v>
      </c>
      <c r="Q73" s="37">
        <v>0</v>
      </c>
      <c r="R73" s="37">
        <v>0</v>
      </c>
      <c r="S73" s="115">
        <v>0</v>
      </c>
      <c r="T73" s="31" t="s">
        <v>832</v>
      </c>
    </row>
    <row r="74" spans="1:20" ht="60" customHeight="1" x14ac:dyDescent="0.25">
      <c r="A74" s="1047"/>
      <c r="B74" s="1023"/>
      <c r="C74" s="1023"/>
      <c r="D74" s="24">
        <v>63</v>
      </c>
      <c r="E74" s="30" t="s">
        <v>431</v>
      </c>
      <c r="F74" s="30" t="s">
        <v>432</v>
      </c>
      <c r="G74" s="30" t="s">
        <v>433</v>
      </c>
      <c r="H74" s="30" t="s">
        <v>434</v>
      </c>
      <c r="I74" s="32" t="s">
        <v>435</v>
      </c>
      <c r="J74" s="65" t="s">
        <v>96</v>
      </c>
      <c r="K74" s="39" t="s">
        <v>96</v>
      </c>
      <c r="L74" s="39" t="s">
        <v>96</v>
      </c>
      <c r="M74" s="60" t="s">
        <v>96</v>
      </c>
      <c r="N74" s="120">
        <v>3.0000000000000001E-3</v>
      </c>
      <c r="O74" s="24">
        <v>0</v>
      </c>
      <c r="P74" s="115">
        <v>0</v>
      </c>
      <c r="Q74" s="37">
        <v>0</v>
      </c>
      <c r="R74" s="37">
        <v>0</v>
      </c>
      <c r="S74" s="115">
        <v>0</v>
      </c>
      <c r="T74" s="31" t="s">
        <v>833</v>
      </c>
    </row>
    <row r="75" spans="1:20" ht="60" customHeight="1" x14ac:dyDescent="0.25">
      <c r="A75" s="1047"/>
      <c r="B75" s="1023"/>
      <c r="C75" s="1023"/>
      <c r="D75" s="24">
        <v>64</v>
      </c>
      <c r="E75" s="14" t="s">
        <v>436</v>
      </c>
      <c r="F75" s="14" t="s">
        <v>437</v>
      </c>
      <c r="G75" s="14" t="s">
        <v>438</v>
      </c>
      <c r="H75" s="14" t="s">
        <v>439</v>
      </c>
      <c r="I75" s="84" t="s">
        <v>440</v>
      </c>
      <c r="J75" s="86" t="s">
        <v>389</v>
      </c>
      <c r="K75" s="16" t="s">
        <v>390</v>
      </c>
      <c r="L75" s="39" t="s">
        <v>441</v>
      </c>
      <c r="M75" s="66" t="s">
        <v>442</v>
      </c>
      <c r="N75" s="117">
        <v>0.05</v>
      </c>
      <c r="O75" s="103">
        <v>0.05</v>
      </c>
      <c r="P75" s="115">
        <f t="shared" si="1"/>
        <v>1</v>
      </c>
      <c r="Q75" s="37">
        <v>0</v>
      </c>
      <c r="R75" s="37">
        <v>0</v>
      </c>
      <c r="S75" s="115">
        <v>0</v>
      </c>
      <c r="T75" s="31" t="s">
        <v>834</v>
      </c>
    </row>
    <row r="76" spans="1:20" ht="60" customHeight="1" x14ac:dyDescent="0.25">
      <c r="A76" s="1047"/>
      <c r="B76" s="1023"/>
      <c r="C76" s="1023"/>
      <c r="D76" s="24">
        <v>65</v>
      </c>
      <c r="E76" s="30" t="s">
        <v>443</v>
      </c>
      <c r="F76" s="30" t="s">
        <v>444</v>
      </c>
      <c r="G76" s="30" t="s">
        <v>445</v>
      </c>
      <c r="H76" s="30" t="s">
        <v>446</v>
      </c>
      <c r="I76" s="32" t="s">
        <v>447</v>
      </c>
      <c r="J76" s="68" t="s">
        <v>233</v>
      </c>
      <c r="K76" s="40" t="s">
        <v>234</v>
      </c>
      <c r="L76" s="28">
        <v>197</v>
      </c>
      <c r="M76" s="55" t="s">
        <v>217</v>
      </c>
      <c r="N76" s="117">
        <v>0.09</v>
      </c>
      <c r="O76" s="103">
        <v>0.09</v>
      </c>
      <c r="P76" s="115">
        <f t="shared" si="1"/>
        <v>1</v>
      </c>
      <c r="Q76" s="37">
        <v>4450000</v>
      </c>
      <c r="R76" s="37">
        <v>4450000</v>
      </c>
      <c r="S76" s="115">
        <f>R76/Q76</f>
        <v>1</v>
      </c>
      <c r="T76" s="31" t="s">
        <v>835</v>
      </c>
    </row>
    <row r="77" spans="1:20" ht="60" customHeight="1" x14ac:dyDescent="0.25">
      <c r="A77" s="1047"/>
      <c r="B77" s="1023" t="s">
        <v>448</v>
      </c>
      <c r="C77" s="1023" t="s">
        <v>449</v>
      </c>
      <c r="D77" s="24">
        <v>66</v>
      </c>
      <c r="E77" s="24" t="s">
        <v>450</v>
      </c>
      <c r="F77" s="24" t="s">
        <v>451</v>
      </c>
      <c r="G77" s="24" t="s">
        <v>452</v>
      </c>
      <c r="H77" s="24" t="s">
        <v>453</v>
      </c>
      <c r="I77" s="52" t="s">
        <v>454</v>
      </c>
      <c r="J77" s="54" t="s">
        <v>254</v>
      </c>
      <c r="K77" s="24" t="s">
        <v>262</v>
      </c>
      <c r="L77" s="41">
        <v>136</v>
      </c>
      <c r="M77" s="55" t="s">
        <v>455</v>
      </c>
      <c r="N77" s="117">
        <v>0.1</v>
      </c>
      <c r="O77" s="103">
        <v>0.1</v>
      </c>
      <c r="P77" s="115">
        <f t="shared" si="1"/>
        <v>1</v>
      </c>
      <c r="Q77" s="37">
        <v>0</v>
      </c>
      <c r="R77" s="37">
        <v>0</v>
      </c>
      <c r="S77" s="115">
        <v>0</v>
      </c>
      <c r="T77" s="31" t="s">
        <v>836</v>
      </c>
    </row>
    <row r="78" spans="1:20" ht="60" customHeight="1" x14ac:dyDescent="0.25">
      <c r="A78" s="1047"/>
      <c r="B78" s="1023"/>
      <c r="C78" s="1023"/>
      <c r="D78" s="24">
        <v>67</v>
      </c>
      <c r="E78" s="30" t="s">
        <v>456</v>
      </c>
      <c r="F78" s="30" t="s">
        <v>457</v>
      </c>
      <c r="G78" s="30" t="s">
        <v>458</v>
      </c>
      <c r="H78" s="30" t="s">
        <v>459</v>
      </c>
      <c r="I78" s="32" t="s">
        <v>460</v>
      </c>
      <c r="J78" s="1038" t="s">
        <v>233</v>
      </c>
      <c r="K78" s="1023" t="s">
        <v>234</v>
      </c>
      <c r="L78" s="1039">
        <v>197</v>
      </c>
      <c r="M78" s="55" t="s">
        <v>217</v>
      </c>
      <c r="N78" s="120">
        <v>6.0000000000000001E-3</v>
      </c>
      <c r="O78" s="24">
        <v>0</v>
      </c>
      <c r="P78" s="115">
        <v>0</v>
      </c>
      <c r="Q78" s="37">
        <v>0</v>
      </c>
      <c r="R78" s="37">
        <v>0</v>
      </c>
      <c r="S78" s="115">
        <v>0</v>
      </c>
      <c r="T78" s="31" t="s">
        <v>833</v>
      </c>
    </row>
    <row r="79" spans="1:20" ht="60" customHeight="1" x14ac:dyDescent="0.25">
      <c r="A79" s="1047"/>
      <c r="B79" s="1023"/>
      <c r="C79" s="1023"/>
      <c r="D79" s="24">
        <v>68</v>
      </c>
      <c r="E79" s="30" t="s">
        <v>461</v>
      </c>
      <c r="F79" s="30" t="s">
        <v>462</v>
      </c>
      <c r="G79" s="30" t="s">
        <v>463</v>
      </c>
      <c r="H79" s="30" t="s">
        <v>464</v>
      </c>
      <c r="I79" s="32" t="s">
        <v>465</v>
      </c>
      <c r="J79" s="1038"/>
      <c r="K79" s="1023"/>
      <c r="L79" s="1039"/>
      <c r="M79" s="55" t="s">
        <v>217</v>
      </c>
      <c r="N79" s="117">
        <v>0.1</v>
      </c>
      <c r="O79" s="24">
        <v>0</v>
      </c>
      <c r="P79" s="115">
        <f t="shared" si="1"/>
        <v>0</v>
      </c>
      <c r="Q79" s="37">
        <v>0</v>
      </c>
      <c r="R79" s="37">
        <v>0</v>
      </c>
      <c r="S79" s="115">
        <v>0</v>
      </c>
      <c r="T79" s="31" t="s">
        <v>837</v>
      </c>
    </row>
    <row r="80" spans="1:20" ht="60" customHeight="1" x14ac:dyDescent="0.25">
      <c r="A80" s="1047"/>
      <c r="B80" s="1023"/>
      <c r="C80" s="1023" t="s">
        <v>466</v>
      </c>
      <c r="D80" s="24">
        <v>69</v>
      </c>
      <c r="E80" s="30" t="s">
        <v>467</v>
      </c>
      <c r="F80" s="30" t="s">
        <v>468</v>
      </c>
      <c r="G80" s="30" t="s">
        <v>469</v>
      </c>
      <c r="H80" s="30" t="s">
        <v>470</v>
      </c>
      <c r="I80" s="32" t="s">
        <v>471</v>
      </c>
      <c r="J80" s="1038"/>
      <c r="K80" s="1023"/>
      <c r="L80" s="1039"/>
      <c r="M80" s="55" t="s">
        <v>217</v>
      </c>
      <c r="N80" s="120">
        <v>5.0000000000000001E-3</v>
      </c>
      <c r="O80" s="104">
        <v>5.0000000000000001E-3</v>
      </c>
      <c r="P80" s="115">
        <f t="shared" si="1"/>
        <v>1</v>
      </c>
      <c r="Q80" s="37">
        <v>0</v>
      </c>
      <c r="R80" s="37">
        <v>0</v>
      </c>
      <c r="S80" s="115">
        <v>0</v>
      </c>
      <c r="T80" s="31" t="s">
        <v>838</v>
      </c>
    </row>
    <row r="81" spans="1:20" ht="60" customHeight="1" x14ac:dyDescent="0.25">
      <c r="A81" s="1047"/>
      <c r="B81" s="1023"/>
      <c r="C81" s="1023"/>
      <c r="D81" s="24">
        <v>70</v>
      </c>
      <c r="E81" s="24" t="s">
        <v>472</v>
      </c>
      <c r="F81" s="24" t="s">
        <v>473</v>
      </c>
      <c r="G81" s="24" t="s">
        <v>474</v>
      </c>
      <c r="H81" s="24" t="s">
        <v>475</v>
      </c>
      <c r="I81" s="52" t="s">
        <v>476</v>
      </c>
      <c r="J81" s="1038"/>
      <c r="K81" s="1023"/>
      <c r="L81" s="1039"/>
      <c r="M81" s="55" t="s">
        <v>217</v>
      </c>
      <c r="N81" s="117">
        <v>0.08</v>
      </c>
      <c r="O81" s="103">
        <v>0.08</v>
      </c>
      <c r="P81" s="115">
        <f t="shared" si="1"/>
        <v>1</v>
      </c>
      <c r="Q81" s="37">
        <v>19000000</v>
      </c>
      <c r="R81" s="37">
        <v>19000000</v>
      </c>
      <c r="S81" s="115">
        <f>R81/Q81</f>
        <v>1</v>
      </c>
      <c r="T81" s="31" t="s">
        <v>839</v>
      </c>
    </row>
    <row r="82" spans="1:20" ht="60" customHeight="1" x14ac:dyDescent="0.25">
      <c r="A82" s="1047"/>
      <c r="B82" s="1023"/>
      <c r="C82" s="1023"/>
      <c r="D82" s="24">
        <v>71</v>
      </c>
      <c r="E82" s="24" t="s">
        <v>477</v>
      </c>
      <c r="F82" s="24" t="s">
        <v>478</v>
      </c>
      <c r="G82" s="24" t="s">
        <v>479</v>
      </c>
      <c r="H82" s="24" t="s">
        <v>480</v>
      </c>
      <c r="I82" s="52" t="s">
        <v>481</v>
      </c>
      <c r="J82" s="54" t="s">
        <v>385</v>
      </c>
      <c r="K82" s="24" t="s">
        <v>386</v>
      </c>
      <c r="L82" s="40">
        <v>219</v>
      </c>
      <c r="M82" s="55" t="s">
        <v>482</v>
      </c>
      <c r="N82" s="117">
        <v>0.08</v>
      </c>
      <c r="O82" s="103">
        <v>0.08</v>
      </c>
      <c r="P82" s="115">
        <f t="shared" si="1"/>
        <v>1</v>
      </c>
      <c r="Q82" s="37">
        <v>0</v>
      </c>
      <c r="R82" s="37">
        <v>0</v>
      </c>
      <c r="S82" s="115">
        <v>0</v>
      </c>
      <c r="T82" s="31" t="s">
        <v>840</v>
      </c>
    </row>
    <row r="83" spans="1:20" ht="60" customHeight="1" x14ac:dyDescent="0.25">
      <c r="A83" s="1047"/>
      <c r="B83" s="1023"/>
      <c r="C83" s="1023"/>
      <c r="D83" s="24">
        <v>72</v>
      </c>
      <c r="E83" s="24" t="s">
        <v>483</v>
      </c>
      <c r="F83" s="24" t="s">
        <v>484</v>
      </c>
      <c r="G83" s="24" t="s">
        <v>485</v>
      </c>
      <c r="H83" s="24" t="s">
        <v>486</v>
      </c>
      <c r="I83" s="52" t="s">
        <v>487</v>
      </c>
      <c r="J83" s="54" t="s">
        <v>233</v>
      </c>
      <c r="K83" s="24" t="s">
        <v>234</v>
      </c>
      <c r="L83" s="28">
        <v>197</v>
      </c>
      <c r="M83" s="55" t="s">
        <v>217</v>
      </c>
      <c r="N83" s="120">
        <v>9.5000000000000001E-2</v>
      </c>
      <c r="O83" s="24">
        <v>0</v>
      </c>
      <c r="P83" s="115">
        <f t="shared" si="1"/>
        <v>0</v>
      </c>
      <c r="Q83" s="37">
        <v>0</v>
      </c>
      <c r="R83" s="37">
        <v>0</v>
      </c>
      <c r="S83" s="115">
        <v>0</v>
      </c>
      <c r="T83" s="31" t="s">
        <v>841</v>
      </c>
    </row>
    <row r="84" spans="1:20" ht="60" customHeight="1" x14ac:dyDescent="0.25">
      <c r="A84" s="1047"/>
      <c r="B84" s="1023"/>
      <c r="C84" s="1023"/>
      <c r="D84" s="24">
        <v>73</v>
      </c>
      <c r="E84" s="30" t="s">
        <v>488</v>
      </c>
      <c r="F84" s="30" t="s">
        <v>489</v>
      </c>
      <c r="G84" s="30" t="s">
        <v>490</v>
      </c>
      <c r="H84" s="30" t="s">
        <v>491</v>
      </c>
      <c r="I84" s="32" t="s">
        <v>492</v>
      </c>
      <c r="J84" s="65" t="s">
        <v>236</v>
      </c>
      <c r="K84" s="39" t="s">
        <v>493</v>
      </c>
      <c r="L84" s="40">
        <v>86</v>
      </c>
      <c r="M84" s="31" t="s">
        <v>494</v>
      </c>
      <c r="N84" s="117">
        <v>0.09</v>
      </c>
      <c r="O84" s="24">
        <v>0</v>
      </c>
      <c r="P84" s="115">
        <f t="shared" si="1"/>
        <v>0</v>
      </c>
      <c r="Q84" s="37">
        <v>0</v>
      </c>
      <c r="R84" s="37">
        <v>0</v>
      </c>
      <c r="S84" s="115">
        <v>0</v>
      </c>
      <c r="T84" s="31" t="s">
        <v>841</v>
      </c>
    </row>
    <row r="85" spans="1:20" ht="60" customHeight="1" x14ac:dyDescent="0.25">
      <c r="A85" s="1047" t="s">
        <v>495</v>
      </c>
      <c r="B85" s="1039" t="s">
        <v>496</v>
      </c>
      <c r="C85" s="1023" t="s">
        <v>497</v>
      </c>
      <c r="D85" s="24">
        <v>74</v>
      </c>
      <c r="E85" s="24" t="s">
        <v>498</v>
      </c>
      <c r="F85" s="24" t="s">
        <v>499</v>
      </c>
      <c r="G85" s="24" t="s">
        <v>500</v>
      </c>
      <c r="H85" s="24" t="s">
        <v>501</v>
      </c>
      <c r="I85" s="52" t="s">
        <v>502</v>
      </c>
      <c r="J85" s="54" t="s">
        <v>382</v>
      </c>
      <c r="K85" s="24" t="s">
        <v>383</v>
      </c>
      <c r="L85" s="40">
        <v>250</v>
      </c>
      <c r="M85" s="52" t="s">
        <v>384</v>
      </c>
      <c r="N85" s="117">
        <v>0.09</v>
      </c>
      <c r="O85" s="103">
        <v>0.09</v>
      </c>
      <c r="P85" s="115">
        <f t="shared" si="1"/>
        <v>1</v>
      </c>
      <c r="Q85" s="37">
        <v>0</v>
      </c>
      <c r="R85" s="37">
        <v>0</v>
      </c>
      <c r="S85" s="115">
        <v>0</v>
      </c>
      <c r="T85" s="31" t="s">
        <v>842</v>
      </c>
    </row>
    <row r="86" spans="1:20" ht="60" customHeight="1" x14ac:dyDescent="0.25">
      <c r="A86" s="1047"/>
      <c r="B86" s="1039"/>
      <c r="C86" s="1023"/>
      <c r="D86" s="24">
        <v>75</v>
      </c>
      <c r="E86" s="24" t="s">
        <v>503</v>
      </c>
      <c r="F86" s="24" t="s">
        <v>504</v>
      </c>
      <c r="G86" s="24" t="s">
        <v>505</v>
      </c>
      <c r="H86" s="24" t="s">
        <v>506</v>
      </c>
      <c r="I86" s="52" t="s">
        <v>507</v>
      </c>
      <c r="J86" s="54" t="s">
        <v>406</v>
      </c>
      <c r="K86" s="24" t="s">
        <v>407</v>
      </c>
      <c r="L86" s="40">
        <v>231</v>
      </c>
      <c r="M86" s="52" t="s">
        <v>391</v>
      </c>
      <c r="N86" s="117">
        <v>0.1</v>
      </c>
      <c r="O86" s="103">
        <v>0.1</v>
      </c>
      <c r="P86" s="115">
        <f t="shared" si="1"/>
        <v>1</v>
      </c>
      <c r="Q86" s="37">
        <v>0</v>
      </c>
      <c r="R86" s="37">
        <v>0</v>
      </c>
      <c r="S86" s="115">
        <v>0</v>
      </c>
      <c r="T86" s="31" t="s">
        <v>762</v>
      </c>
    </row>
    <row r="87" spans="1:20" ht="60" customHeight="1" x14ac:dyDescent="0.25">
      <c r="A87" s="1047"/>
      <c r="B87" s="1039"/>
      <c r="C87" s="1023"/>
      <c r="D87" s="24">
        <v>76</v>
      </c>
      <c r="E87" s="24" t="s">
        <v>508</v>
      </c>
      <c r="F87" s="24" t="s">
        <v>509</v>
      </c>
      <c r="G87" s="24" t="s">
        <v>510</v>
      </c>
      <c r="H87" s="24" t="s">
        <v>511</v>
      </c>
      <c r="I87" s="85" t="s">
        <v>512</v>
      </c>
      <c r="J87" s="54" t="s">
        <v>389</v>
      </c>
      <c r="K87" s="24" t="s">
        <v>390</v>
      </c>
      <c r="L87" s="40">
        <v>232</v>
      </c>
      <c r="M87" s="52" t="s">
        <v>391</v>
      </c>
      <c r="N87" s="117">
        <v>0.1</v>
      </c>
      <c r="O87" s="24">
        <v>0</v>
      </c>
      <c r="P87" s="115">
        <v>0</v>
      </c>
      <c r="Q87" s="37">
        <v>0</v>
      </c>
      <c r="R87" s="37">
        <v>0</v>
      </c>
      <c r="S87" s="115">
        <v>0</v>
      </c>
      <c r="T87" s="31" t="s">
        <v>843</v>
      </c>
    </row>
    <row r="88" spans="1:20" ht="60" customHeight="1" x14ac:dyDescent="0.25">
      <c r="A88" s="1047"/>
      <c r="B88" s="1039"/>
      <c r="C88" s="1023"/>
      <c r="D88" s="24">
        <v>77</v>
      </c>
      <c r="E88" s="24" t="s">
        <v>513</v>
      </c>
      <c r="F88" s="24" t="s">
        <v>514</v>
      </c>
      <c r="G88" s="24" t="s">
        <v>515</v>
      </c>
      <c r="H88" s="24" t="s">
        <v>516</v>
      </c>
      <c r="I88" s="52" t="s">
        <v>517</v>
      </c>
      <c r="J88" s="58" t="s">
        <v>215</v>
      </c>
      <c r="K88" s="26" t="s">
        <v>216</v>
      </c>
      <c r="L88" s="27">
        <v>197</v>
      </c>
      <c r="M88" s="59" t="s">
        <v>217</v>
      </c>
      <c r="N88" s="117">
        <v>0.09</v>
      </c>
      <c r="O88" s="103">
        <v>0.09</v>
      </c>
      <c r="P88" s="115">
        <f t="shared" si="1"/>
        <v>1</v>
      </c>
      <c r="Q88" s="37">
        <v>5000000</v>
      </c>
      <c r="R88" s="37">
        <v>5000000</v>
      </c>
      <c r="S88" s="115">
        <f>R88/Q88</f>
        <v>1</v>
      </c>
      <c r="T88" s="31" t="s">
        <v>844</v>
      </c>
    </row>
    <row r="89" spans="1:20" ht="60" customHeight="1" x14ac:dyDescent="0.25">
      <c r="A89" s="1047"/>
      <c r="B89" s="1039"/>
      <c r="C89" s="1023"/>
      <c r="D89" s="24">
        <v>78</v>
      </c>
      <c r="E89" s="24" t="s">
        <v>518</v>
      </c>
      <c r="F89" s="24" t="s">
        <v>519</v>
      </c>
      <c r="G89" s="24" t="s">
        <v>520</v>
      </c>
      <c r="H89" s="24" t="s">
        <v>516</v>
      </c>
      <c r="I89" s="52" t="s">
        <v>521</v>
      </c>
      <c r="J89" s="58" t="s">
        <v>215</v>
      </c>
      <c r="K89" s="26" t="s">
        <v>216</v>
      </c>
      <c r="L89" s="27">
        <v>197</v>
      </c>
      <c r="M89" s="59" t="s">
        <v>217</v>
      </c>
      <c r="N89" s="117">
        <v>0.09</v>
      </c>
      <c r="O89" s="103">
        <v>0.09</v>
      </c>
      <c r="P89" s="115">
        <f t="shared" si="1"/>
        <v>1</v>
      </c>
      <c r="Q89" s="37">
        <v>0</v>
      </c>
      <c r="R89" s="37">
        <v>0</v>
      </c>
      <c r="S89" s="115">
        <v>0</v>
      </c>
      <c r="T89" s="31" t="s">
        <v>845</v>
      </c>
    </row>
    <row r="90" spans="1:20" ht="60" customHeight="1" x14ac:dyDescent="0.25">
      <c r="A90" s="1047"/>
      <c r="B90" s="1039"/>
      <c r="C90" s="1027" t="s">
        <v>522</v>
      </c>
      <c r="D90" s="24">
        <v>79</v>
      </c>
      <c r="E90" s="24" t="s">
        <v>523</v>
      </c>
      <c r="F90" s="24" t="s">
        <v>524</v>
      </c>
      <c r="G90" s="24" t="s">
        <v>525</v>
      </c>
      <c r="H90" s="24" t="s">
        <v>59</v>
      </c>
      <c r="I90" s="52" t="s">
        <v>521</v>
      </c>
      <c r="J90" s="86" t="s">
        <v>265</v>
      </c>
      <c r="K90" s="16" t="s">
        <v>266</v>
      </c>
      <c r="L90" s="26">
        <v>186</v>
      </c>
      <c r="M90" s="61" t="s">
        <v>526</v>
      </c>
      <c r="N90" s="117">
        <v>0.09</v>
      </c>
      <c r="O90" s="103">
        <v>0.09</v>
      </c>
      <c r="P90" s="115">
        <f t="shared" si="1"/>
        <v>1</v>
      </c>
      <c r="Q90" s="37">
        <v>0</v>
      </c>
      <c r="R90" s="37">
        <v>0</v>
      </c>
      <c r="S90" s="115">
        <v>0</v>
      </c>
      <c r="T90" s="31" t="s">
        <v>846</v>
      </c>
    </row>
    <row r="91" spans="1:20" ht="60" customHeight="1" x14ac:dyDescent="0.25">
      <c r="A91" s="1047"/>
      <c r="B91" s="1039"/>
      <c r="C91" s="1027"/>
      <c r="D91" s="24">
        <v>80</v>
      </c>
      <c r="E91" s="24" t="s">
        <v>527</v>
      </c>
      <c r="F91" s="24" t="s">
        <v>528</v>
      </c>
      <c r="G91" s="24" t="s">
        <v>529</v>
      </c>
      <c r="H91" s="24" t="s">
        <v>530</v>
      </c>
      <c r="I91" s="85" t="s">
        <v>531</v>
      </c>
      <c r="J91" s="54" t="s">
        <v>532</v>
      </c>
      <c r="K91" s="24" t="s">
        <v>533</v>
      </c>
      <c r="L91" s="24" t="s">
        <v>534</v>
      </c>
      <c r="M91" s="52" t="s">
        <v>535</v>
      </c>
      <c r="N91" s="117">
        <v>0.09</v>
      </c>
      <c r="O91" s="103">
        <v>0.09</v>
      </c>
      <c r="P91" s="115">
        <f t="shared" si="1"/>
        <v>1</v>
      </c>
      <c r="Q91" s="37">
        <v>0</v>
      </c>
      <c r="R91" s="37">
        <v>0</v>
      </c>
      <c r="S91" s="115">
        <v>0</v>
      </c>
      <c r="T91" s="31" t="s">
        <v>847</v>
      </c>
    </row>
    <row r="92" spans="1:20" ht="60" customHeight="1" x14ac:dyDescent="0.25">
      <c r="A92" s="1047"/>
      <c r="B92" s="1039"/>
      <c r="C92" s="1027"/>
      <c r="D92" s="24">
        <v>81</v>
      </c>
      <c r="E92" s="24" t="s">
        <v>536</v>
      </c>
      <c r="F92" s="24" t="s">
        <v>537</v>
      </c>
      <c r="G92" s="24" t="s">
        <v>538</v>
      </c>
      <c r="H92" s="24" t="s">
        <v>539</v>
      </c>
      <c r="I92" s="52" t="s">
        <v>540</v>
      </c>
      <c r="J92" s="54" t="s">
        <v>385</v>
      </c>
      <c r="K92" s="24" t="s">
        <v>386</v>
      </c>
      <c r="L92" s="40">
        <v>219</v>
      </c>
      <c r="M92" s="31" t="s">
        <v>482</v>
      </c>
      <c r="N92" s="117">
        <v>0.09</v>
      </c>
      <c r="O92" s="103">
        <v>0.09</v>
      </c>
      <c r="P92" s="115">
        <f t="shared" si="1"/>
        <v>1</v>
      </c>
      <c r="Q92" s="37">
        <v>5000000</v>
      </c>
      <c r="R92" s="37">
        <v>5000000</v>
      </c>
      <c r="S92" s="115">
        <f>R92/Q92</f>
        <v>1</v>
      </c>
      <c r="T92" s="31" t="s">
        <v>844</v>
      </c>
    </row>
    <row r="93" spans="1:20" ht="60" customHeight="1" x14ac:dyDescent="0.25">
      <c r="A93" s="1047"/>
      <c r="B93" s="1039"/>
      <c r="C93" s="1027"/>
      <c r="D93" s="24">
        <v>82</v>
      </c>
      <c r="E93" s="24" t="s">
        <v>541</v>
      </c>
      <c r="F93" s="24" t="s">
        <v>542</v>
      </c>
      <c r="G93" s="24" t="s">
        <v>543</v>
      </c>
      <c r="H93" s="24" t="s">
        <v>59</v>
      </c>
      <c r="I93" s="1040" t="s">
        <v>544</v>
      </c>
      <c r="J93" s="1038" t="s">
        <v>215</v>
      </c>
      <c r="K93" s="1023" t="s">
        <v>216</v>
      </c>
      <c r="L93" s="1042">
        <v>197</v>
      </c>
      <c r="M93" s="1040" t="s">
        <v>217</v>
      </c>
      <c r="N93" s="117">
        <v>0.09</v>
      </c>
      <c r="O93" s="103">
        <v>0.09</v>
      </c>
      <c r="P93" s="115">
        <f t="shared" si="1"/>
        <v>1</v>
      </c>
      <c r="Q93" s="37">
        <v>0</v>
      </c>
      <c r="R93" s="37">
        <v>0</v>
      </c>
      <c r="S93" s="115">
        <v>0</v>
      </c>
      <c r="T93" s="31" t="s">
        <v>848</v>
      </c>
    </row>
    <row r="94" spans="1:20" ht="60" customHeight="1" x14ac:dyDescent="0.25">
      <c r="A94" s="1047"/>
      <c r="B94" s="1039"/>
      <c r="C94" s="1027"/>
      <c r="D94" s="24">
        <v>83</v>
      </c>
      <c r="E94" s="24" t="s">
        <v>545</v>
      </c>
      <c r="F94" s="24" t="s">
        <v>546</v>
      </c>
      <c r="G94" s="24" t="s">
        <v>547</v>
      </c>
      <c r="H94" s="24" t="s">
        <v>548</v>
      </c>
      <c r="I94" s="1040"/>
      <c r="J94" s="1038"/>
      <c r="K94" s="1023"/>
      <c r="L94" s="1042"/>
      <c r="M94" s="1040"/>
      <c r="N94" s="117">
        <v>0.08</v>
      </c>
      <c r="O94" s="103">
        <v>0.08</v>
      </c>
      <c r="P94" s="115">
        <f t="shared" si="1"/>
        <v>1</v>
      </c>
      <c r="Q94" s="37">
        <v>0</v>
      </c>
      <c r="R94" s="37">
        <v>0</v>
      </c>
      <c r="S94" s="115">
        <v>0</v>
      </c>
      <c r="T94" s="31" t="s">
        <v>849</v>
      </c>
    </row>
    <row r="95" spans="1:20" ht="60" customHeight="1" x14ac:dyDescent="0.25">
      <c r="A95" s="1047"/>
      <c r="B95" s="1039"/>
      <c r="C95" s="1027"/>
      <c r="D95" s="24">
        <v>84</v>
      </c>
      <c r="E95" s="24" t="s">
        <v>549</v>
      </c>
      <c r="F95" s="24" t="s">
        <v>550</v>
      </c>
      <c r="G95" s="24" t="s">
        <v>551</v>
      </c>
      <c r="H95" s="24" t="s">
        <v>59</v>
      </c>
      <c r="I95" s="52" t="s">
        <v>552</v>
      </c>
      <c r="J95" s="54" t="s">
        <v>389</v>
      </c>
      <c r="K95" s="24" t="s">
        <v>424</v>
      </c>
      <c r="L95" s="40">
        <v>234</v>
      </c>
      <c r="M95" s="31" t="s">
        <v>425</v>
      </c>
      <c r="N95" s="117">
        <v>0.09</v>
      </c>
      <c r="O95" s="24">
        <v>0</v>
      </c>
      <c r="P95" s="115">
        <f t="shared" si="1"/>
        <v>0</v>
      </c>
      <c r="Q95" s="37">
        <v>0</v>
      </c>
      <c r="R95" s="37">
        <v>0</v>
      </c>
      <c r="S95" s="115">
        <v>0</v>
      </c>
      <c r="T95" s="31" t="s">
        <v>850</v>
      </c>
    </row>
    <row r="96" spans="1:20" ht="60" customHeight="1" x14ac:dyDescent="0.25">
      <c r="A96" s="1047"/>
      <c r="B96" s="1039"/>
      <c r="C96" s="1027"/>
      <c r="D96" s="24">
        <v>85</v>
      </c>
      <c r="E96" s="24" t="s">
        <v>553</v>
      </c>
      <c r="F96" s="24" t="s">
        <v>554</v>
      </c>
      <c r="G96" s="24" t="s">
        <v>555</v>
      </c>
      <c r="H96" s="24" t="s">
        <v>556</v>
      </c>
      <c r="I96" s="52" t="s">
        <v>557</v>
      </c>
      <c r="J96" s="1038" t="s">
        <v>215</v>
      </c>
      <c r="K96" s="1023" t="s">
        <v>216</v>
      </c>
      <c r="L96" s="1042">
        <v>197</v>
      </c>
      <c r="M96" s="1040" t="s">
        <v>217</v>
      </c>
      <c r="N96" s="117">
        <v>0.08</v>
      </c>
      <c r="O96" s="24">
        <v>0</v>
      </c>
      <c r="P96" s="115">
        <f t="shared" si="1"/>
        <v>0</v>
      </c>
      <c r="Q96" s="37">
        <v>0</v>
      </c>
      <c r="R96" s="37">
        <v>0</v>
      </c>
      <c r="S96" s="115">
        <v>0</v>
      </c>
      <c r="T96" s="31" t="s">
        <v>851</v>
      </c>
    </row>
    <row r="97" spans="1:20" ht="60" customHeight="1" x14ac:dyDescent="0.25">
      <c r="A97" s="1047"/>
      <c r="B97" s="1043" t="s">
        <v>558</v>
      </c>
      <c r="C97" s="1027" t="s">
        <v>559</v>
      </c>
      <c r="D97" s="24">
        <v>86</v>
      </c>
      <c r="E97" s="24" t="s">
        <v>560</v>
      </c>
      <c r="F97" s="24" t="s">
        <v>561</v>
      </c>
      <c r="G97" s="24" t="s">
        <v>562</v>
      </c>
      <c r="H97" s="24" t="s">
        <v>563</v>
      </c>
      <c r="I97" s="85" t="s">
        <v>564</v>
      </c>
      <c r="J97" s="1038"/>
      <c r="K97" s="1023"/>
      <c r="L97" s="1042"/>
      <c r="M97" s="1040"/>
      <c r="N97" s="117">
        <v>0.1</v>
      </c>
      <c r="O97" s="24">
        <v>0</v>
      </c>
      <c r="P97" s="115">
        <f t="shared" si="1"/>
        <v>0</v>
      </c>
      <c r="Q97" s="37">
        <v>0</v>
      </c>
      <c r="R97" s="37">
        <v>0</v>
      </c>
      <c r="S97" s="115">
        <v>0</v>
      </c>
      <c r="T97" s="31" t="s">
        <v>852</v>
      </c>
    </row>
    <row r="98" spans="1:20" ht="60" customHeight="1" x14ac:dyDescent="0.25">
      <c r="A98" s="1047"/>
      <c r="B98" s="1043"/>
      <c r="C98" s="1027"/>
      <c r="D98" s="24">
        <v>87</v>
      </c>
      <c r="E98" s="24" t="s">
        <v>565</v>
      </c>
      <c r="F98" s="24" t="s">
        <v>566</v>
      </c>
      <c r="G98" s="24" t="s">
        <v>567</v>
      </c>
      <c r="H98" s="24" t="s">
        <v>568</v>
      </c>
      <c r="I98" s="52" t="s">
        <v>569</v>
      </c>
      <c r="J98" s="1038"/>
      <c r="K98" s="1023"/>
      <c r="L98" s="1042"/>
      <c r="M98" s="1040"/>
      <c r="N98" s="117">
        <v>0.09</v>
      </c>
      <c r="O98" s="103">
        <v>0.09</v>
      </c>
      <c r="P98" s="115">
        <f t="shared" si="1"/>
        <v>1</v>
      </c>
      <c r="Q98" s="37">
        <v>0</v>
      </c>
      <c r="R98" s="37">
        <v>0</v>
      </c>
      <c r="S98" s="115">
        <v>0</v>
      </c>
      <c r="T98" s="31" t="s">
        <v>853</v>
      </c>
    </row>
    <row r="99" spans="1:20" ht="60" customHeight="1" x14ac:dyDescent="0.25">
      <c r="A99" s="1047"/>
      <c r="B99" s="1043"/>
      <c r="C99" s="1027"/>
      <c r="D99" s="24">
        <v>88</v>
      </c>
      <c r="E99" s="24" t="s">
        <v>570</v>
      </c>
      <c r="F99" s="24" t="s">
        <v>571</v>
      </c>
      <c r="G99" s="24" t="s">
        <v>572</v>
      </c>
      <c r="H99" s="24" t="s">
        <v>59</v>
      </c>
      <c r="I99" s="52" t="s">
        <v>573</v>
      </c>
      <c r="J99" s="1053" t="s">
        <v>574</v>
      </c>
      <c r="K99" s="1042"/>
      <c r="L99" s="1042"/>
      <c r="M99" s="1116"/>
      <c r="N99" s="117">
        <v>0.09</v>
      </c>
      <c r="O99" s="103">
        <v>0.09</v>
      </c>
      <c r="P99" s="115">
        <f t="shared" si="1"/>
        <v>1</v>
      </c>
      <c r="Q99" s="37">
        <v>0</v>
      </c>
      <c r="R99" s="37">
        <v>0</v>
      </c>
      <c r="S99" s="115">
        <v>0</v>
      </c>
      <c r="T99" s="31" t="s">
        <v>854</v>
      </c>
    </row>
    <row r="100" spans="1:20" ht="60" customHeight="1" x14ac:dyDescent="0.25">
      <c r="A100" s="1047"/>
      <c r="B100" s="1039" t="s">
        <v>558</v>
      </c>
      <c r="C100" s="1027" t="s">
        <v>559</v>
      </c>
      <c r="D100" s="24">
        <v>89</v>
      </c>
      <c r="E100" s="24" t="s">
        <v>575</v>
      </c>
      <c r="F100" s="24" t="s">
        <v>576</v>
      </c>
      <c r="G100" s="24" t="s">
        <v>577</v>
      </c>
      <c r="H100" s="24" t="s">
        <v>59</v>
      </c>
      <c r="I100" s="52" t="s">
        <v>578</v>
      </c>
      <c r="J100" s="1038" t="s">
        <v>215</v>
      </c>
      <c r="K100" s="1023" t="s">
        <v>216</v>
      </c>
      <c r="L100" s="1042">
        <v>197</v>
      </c>
      <c r="M100" s="1040" t="s">
        <v>217</v>
      </c>
      <c r="N100" s="117">
        <v>0.09</v>
      </c>
      <c r="O100" s="103">
        <v>0.09</v>
      </c>
      <c r="P100" s="115">
        <f t="shared" si="1"/>
        <v>1</v>
      </c>
      <c r="Q100" s="37">
        <v>0</v>
      </c>
      <c r="R100" s="37">
        <v>0</v>
      </c>
      <c r="S100" s="115">
        <v>0</v>
      </c>
      <c r="T100" s="31" t="s">
        <v>855</v>
      </c>
    </row>
    <row r="101" spans="1:20" ht="60" customHeight="1" x14ac:dyDescent="0.25">
      <c r="A101" s="1047"/>
      <c r="B101" s="1039"/>
      <c r="C101" s="1027"/>
      <c r="D101" s="24">
        <v>90</v>
      </c>
      <c r="E101" s="24" t="s">
        <v>579</v>
      </c>
      <c r="F101" s="24" t="s">
        <v>580</v>
      </c>
      <c r="G101" s="24" t="s">
        <v>581</v>
      </c>
      <c r="H101" s="24" t="s">
        <v>563</v>
      </c>
      <c r="I101" s="52" t="s">
        <v>582</v>
      </c>
      <c r="J101" s="1038"/>
      <c r="K101" s="1023"/>
      <c r="L101" s="1042"/>
      <c r="M101" s="1040"/>
      <c r="N101" s="117">
        <v>0.1</v>
      </c>
      <c r="O101" s="103">
        <v>0.1</v>
      </c>
      <c r="P101" s="115">
        <f t="shared" si="1"/>
        <v>1</v>
      </c>
      <c r="Q101" s="37">
        <v>0</v>
      </c>
      <c r="R101" s="37">
        <v>0</v>
      </c>
      <c r="S101" s="115">
        <v>0</v>
      </c>
      <c r="T101" s="31" t="s">
        <v>856</v>
      </c>
    </row>
    <row r="102" spans="1:20" ht="60" customHeight="1" x14ac:dyDescent="0.25">
      <c r="A102" s="1047"/>
      <c r="B102" s="1039"/>
      <c r="C102" s="1027"/>
      <c r="D102" s="24">
        <v>91</v>
      </c>
      <c r="E102" s="24" t="s">
        <v>583</v>
      </c>
      <c r="F102" s="24" t="s">
        <v>584</v>
      </c>
      <c r="G102" s="24" t="s">
        <v>585</v>
      </c>
      <c r="H102" s="24" t="s">
        <v>586</v>
      </c>
      <c r="I102" s="52" t="s">
        <v>587</v>
      </c>
      <c r="J102" s="54" t="s">
        <v>588</v>
      </c>
      <c r="K102" s="24" t="s">
        <v>589</v>
      </c>
      <c r="L102" s="24" t="s">
        <v>590</v>
      </c>
      <c r="M102" s="52" t="s">
        <v>591</v>
      </c>
      <c r="N102" s="117">
        <v>0.09</v>
      </c>
      <c r="O102" s="103">
        <v>0.09</v>
      </c>
      <c r="P102" s="115">
        <f t="shared" si="1"/>
        <v>1</v>
      </c>
      <c r="Q102" s="37">
        <v>0</v>
      </c>
      <c r="R102" s="37">
        <v>0</v>
      </c>
      <c r="S102" s="115">
        <v>0</v>
      </c>
      <c r="T102" s="31" t="s">
        <v>857</v>
      </c>
    </row>
    <row r="103" spans="1:20" ht="60" customHeight="1" x14ac:dyDescent="0.25">
      <c r="A103" s="1047"/>
      <c r="B103" s="1039"/>
      <c r="C103" s="1027"/>
      <c r="D103" s="24">
        <v>92</v>
      </c>
      <c r="E103" s="24" t="s">
        <v>592</v>
      </c>
      <c r="F103" s="24" t="s">
        <v>593</v>
      </c>
      <c r="G103" s="24" t="s">
        <v>594</v>
      </c>
      <c r="H103" s="24" t="s">
        <v>595</v>
      </c>
      <c r="I103" s="52" t="s">
        <v>596</v>
      </c>
      <c r="J103" s="54" t="s">
        <v>597</v>
      </c>
      <c r="K103" s="24" t="s">
        <v>386</v>
      </c>
      <c r="L103" s="40">
        <v>219</v>
      </c>
      <c r="M103" s="31" t="s">
        <v>482</v>
      </c>
      <c r="N103" s="117">
        <v>0.1</v>
      </c>
      <c r="O103" s="103">
        <v>0.1</v>
      </c>
      <c r="P103" s="115">
        <f t="shared" si="1"/>
        <v>1</v>
      </c>
      <c r="Q103" s="37">
        <v>0</v>
      </c>
      <c r="R103" s="37">
        <v>0</v>
      </c>
      <c r="S103" s="115">
        <v>0</v>
      </c>
      <c r="T103" s="31" t="s">
        <v>858</v>
      </c>
    </row>
    <row r="104" spans="1:20" ht="60" customHeight="1" x14ac:dyDescent="0.25">
      <c r="A104" s="1047"/>
      <c r="B104" s="1039"/>
      <c r="C104" s="1027"/>
      <c r="D104" s="24">
        <v>93</v>
      </c>
      <c r="E104" s="24" t="s">
        <v>598</v>
      </c>
      <c r="F104" s="24" t="s">
        <v>599</v>
      </c>
      <c r="G104" s="24" t="s">
        <v>600</v>
      </c>
      <c r="H104" s="24" t="s">
        <v>601</v>
      </c>
      <c r="I104" s="52" t="s">
        <v>602</v>
      </c>
      <c r="J104" s="58" t="s">
        <v>389</v>
      </c>
      <c r="K104" s="26" t="s">
        <v>603</v>
      </c>
      <c r="L104" s="26">
        <v>228</v>
      </c>
      <c r="M104" s="59" t="s">
        <v>604</v>
      </c>
      <c r="N104" s="117">
        <v>0.1</v>
      </c>
      <c r="O104" s="24">
        <v>0</v>
      </c>
      <c r="P104" s="115">
        <f t="shared" si="1"/>
        <v>0</v>
      </c>
      <c r="Q104" s="37">
        <v>0</v>
      </c>
      <c r="R104" s="37">
        <v>0</v>
      </c>
      <c r="S104" s="115">
        <v>0</v>
      </c>
      <c r="T104" s="31" t="s">
        <v>799</v>
      </c>
    </row>
    <row r="105" spans="1:20" ht="60" customHeight="1" x14ac:dyDescent="0.25">
      <c r="A105" s="1047"/>
      <c r="B105" s="1039"/>
      <c r="C105" s="1027"/>
      <c r="D105" s="24">
        <v>94</v>
      </c>
      <c r="E105" s="24" t="s">
        <v>605</v>
      </c>
      <c r="F105" s="24" t="s">
        <v>606</v>
      </c>
      <c r="G105" s="24" t="s">
        <v>607</v>
      </c>
      <c r="H105" s="24" t="s">
        <v>608</v>
      </c>
      <c r="I105" s="52" t="s">
        <v>609</v>
      </c>
      <c r="J105" s="54" t="s">
        <v>254</v>
      </c>
      <c r="K105" s="40" t="s">
        <v>262</v>
      </c>
      <c r="L105" s="24">
        <v>137</v>
      </c>
      <c r="M105" s="52" t="s">
        <v>263</v>
      </c>
      <c r="N105" s="117">
        <v>0.1</v>
      </c>
      <c r="O105" s="24">
        <v>0</v>
      </c>
      <c r="P105" s="115">
        <f t="shared" si="1"/>
        <v>0</v>
      </c>
      <c r="Q105" s="37">
        <v>0</v>
      </c>
      <c r="R105" s="37">
        <v>0</v>
      </c>
      <c r="S105" s="115">
        <v>0</v>
      </c>
      <c r="T105" s="31" t="s">
        <v>774</v>
      </c>
    </row>
    <row r="106" spans="1:20" ht="60" customHeight="1" x14ac:dyDescent="0.25">
      <c r="A106" s="1047"/>
      <c r="B106" s="1039"/>
      <c r="C106" s="1027"/>
      <c r="D106" s="24">
        <v>95</v>
      </c>
      <c r="E106" s="24" t="s">
        <v>610</v>
      </c>
      <c r="F106" s="24" t="s">
        <v>611</v>
      </c>
      <c r="G106" s="24" t="s">
        <v>612</v>
      </c>
      <c r="H106" s="24" t="s">
        <v>87</v>
      </c>
      <c r="I106" s="52" t="s">
        <v>613</v>
      </c>
      <c r="J106" s="1038" t="s">
        <v>215</v>
      </c>
      <c r="K106" s="1023" t="s">
        <v>216</v>
      </c>
      <c r="L106" s="1042">
        <v>197</v>
      </c>
      <c r="M106" s="1040" t="s">
        <v>217</v>
      </c>
      <c r="N106" s="117">
        <v>0.1</v>
      </c>
      <c r="O106" s="103">
        <v>0.1</v>
      </c>
      <c r="P106" s="115">
        <f t="shared" si="1"/>
        <v>1</v>
      </c>
      <c r="Q106" s="37">
        <v>0</v>
      </c>
      <c r="R106" s="37">
        <v>0</v>
      </c>
      <c r="S106" s="115">
        <v>0</v>
      </c>
      <c r="T106" s="31" t="s">
        <v>772</v>
      </c>
    </row>
    <row r="107" spans="1:20" ht="60" customHeight="1" x14ac:dyDescent="0.25">
      <c r="A107" s="1047"/>
      <c r="B107" s="1039"/>
      <c r="C107" s="1027"/>
      <c r="D107" s="24">
        <v>96</v>
      </c>
      <c r="E107" s="24" t="s">
        <v>614</v>
      </c>
      <c r="F107" s="24" t="s">
        <v>615</v>
      </c>
      <c r="G107" s="24" t="s">
        <v>616</v>
      </c>
      <c r="H107" s="24" t="s">
        <v>59</v>
      </c>
      <c r="I107" s="52" t="s">
        <v>617</v>
      </c>
      <c r="J107" s="1038"/>
      <c r="K107" s="1023"/>
      <c r="L107" s="1042"/>
      <c r="M107" s="1040"/>
      <c r="N107" s="117">
        <v>0.09</v>
      </c>
      <c r="O107" s="103">
        <v>0.09</v>
      </c>
      <c r="P107" s="115">
        <f t="shared" ref="P107:P120" si="2">O107/N107</f>
        <v>1</v>
      </c>
      <c r="Q107" s="37">
        <v>0</v>
      </c>
      <c r="R107" s="37">
        <v>0</v>
      </c>
      <c r="S107" s="115">
        <v>0</v>
      </c>
      <c r="T107" s="31" t="s">
        <v>859</v>
      </c>
    </row>
    <row r="108" spans="1:20" ht="60" customHeight="1" x14ac:dyDescent="0.25">
      <c r="A108" s="1047"/>
      <c r="B108" s="1039"/>
      <c r="C108" s="26" t="s">
        <v>618</v>
      </c>
      <c r="D108" s="24">
        <v>97</v>
      </c>
      <c r="E108" s="24" t="s">
        <v>619</v>
      </c>
      <c r="F108" s="24" t="s">
        <v>620</v>
      </c>
      <c r="G108" s="24" t="s">
        <v>621</v>
      </c>
      <c r="H108" s="24" t="s">
        <v>59</v>
      </c>
      <c r="I108" s="52" t="s">
        <v>622</v>
      </c>
      <c r="J108" s="54" t="s">
        <v>406</v>
      </c>
      <c r="K108" s="24" t="s">
        <v>407</v>
      </c>
      <c r="L108" s="40">
        <v>136</v>
      </c>
      <c r="M108" s="52" t="s">
        <v>455</v>
      </c>
      <c r="N108" s="117">
        <v>0.09</v>
      </c>
      <c r="O108" s="103">
        <v>0.09</v>
      </c>
      <c r="P108" s="115">
        <f t="shared" si="2"/>
        <v>1</v>
      </c>
      <c r="Q108" s="37">
        <v>0</v>
      </c>
      <c r="R108" s="37">
        <v>0</v>
      </c>
      <c r="S108" s="115">
        <v>0</v>
      </c>
      <c r="T108" s="31" t="s">
        <v>836</v>
      </c>
    </row>
    <row r="109" spans="1:20" ht="60" customHeight="1" x14ac:dyDescent="0.25">
      <c r="A109" s="1048" t="s">
        <v>624</v>
      </c>
      <c r="B109" s="1027" t="s">
        <v>625</v>
      </c>
      <c r="C109" s="1059" t="s">
        <v>626</v>
      </c>
      <c r="D109" s="24">
        <v>98</v>
      </c>
      <c r="E109" s="30" t="s">
        <v>627</v>
      </c>
      <c r="F109" s="25" t="s">
        <v>628</v>
      </c>
      <c r="G109" s="25" t="s">
        <v>629</v>
      </c>
      <c r="H109" s="25" t="s">
        <v>630</v>
      </c>
      <c r="I109" s="31" t="s">
        <v>631</v>
      </c>
      <c r="J109" s="1038" t="s">
        <v>233</v>
      </c>
      <c r="K109" s="1023" t="s">
        <v>234</v>
      </c>
      <c r="L109" s="1039">
        <v>197</v>
      </c>
      <c r="M109" s="1114" t="s">
        <v>217</v>
      </c>
      <c r="N109" s="117">
        <v>0.1</v>
      </c>
      <c r="O109" s="24">
        <v>0</v>
      </c>
      <c r="P109" s="115">
        <f t="shared" si="2"/>
        <v>0</v>
      </c>
      <c r="Q109" s="37">
        <v>0</v>
      </c>
      <c r="R109" s="37">
        <v>0</v>
      </c>
      <c r="S109" s="115">
        <v>0</v>
      </c>
      <c r="T109" s="31" t="s">
        <v>860</v>
      </c>
    </row>
    <row r="110" spans="1:20" ht="60" customHeight="1" x14ac:dyDescent="0.25">
      <c r="A110" s="1048"/>
      <c r="B110" s="1027"/>
      <c r="C110" s="1059"/>
      <c r="D110" s="24">
        <v>99</v>
      </c>
      <c r="E110" s="30" t="s">
        <v>632</v>
      </c>
      <c r="F110" s="30" t="s">
        <v>633</v>
      </c>
      <c r="G110" s="30" t="s">
        <v>634</v>
      </c>
      <c r="H110" s="30" t="s">
        <v>635</v>
      </c>
      <c r="I110" s="32" t="s">
        <v>631</v>
      </c>
      <c r="J110" s="1038"/>
      <c r="K110" s="1023"/>
      <c r="L110" s="1039"/>
      <c r="M110" s="1114"/>
      <c r="N110" s="117">
        <v>0.08</v>
      </c>
      <c r="O110" s="24">
        <v>0</v>
      </c>
      <c r="P110" s="115">
        <f t="shared" si="2"/>
        <v>0</v>
      </c>
      <c r="Q110" s="37">
        <v>0</v>
      </c>
      <c r="R110" s="37">
        <v>0</v>
      </c>
      <c r="S110" s="115">
        <v>0</v>
      </c>
      <c r="T110" s="31" t="s">
        <v>861</v>
      </c>
    </row>
    <row r="111" spans="1:20" ht="60" customHeight="1" x14ac:dyDescent="0.25">
      <c r="A111" s="1048"/>
      <c r="B111" s="1027"/>
      <c r="C111" s="1039" t="s">
        <v>636</v>
      </c>
      <c r="D111" s="28">
        <v>100</v>
      </c>
      <c r="E111" s="30" t="s">
        <v>637</v>
      </c>
      <c r="F111" s="25" t="s">
        <v>638</v>
      </c>
      <c r="G111" s="25" t="s">
        <v>639</v>
      </c>
      <c r="H111" s="25" t="s">
        <v>640</v>
      </c>
      <c r="I111" s="31" t="s">
        <v>641</v>
      </c>
      <c r="J111" s="1038"/>
      <c r="K111" s="1023"/>
      <c r="L111" s="1039"/>
      <c r="M111" s="1114"/>
      <c r="N111" s="117">
        <v>0.09</v>
      </c>
      <c r="O111" s="103">
        <v>0.09</v>
      </c>
      <c r="P111" s="115">
        <f t="shared" si="2"/>
        <v>1</v>
      </c>
      <c r="Q111" s="37">
        <v>0</v>
      </c>
      <c r="R111" s="37">
        <v>0</v>
      </c>
      <c r="S111" s="115">
        <v>0</v>
      </c>
      <c r="T111" s="31" t="s">
        <v>862</v>
      </c>
    </row>
    <row r="112" spans="1:20" ht="60" customHeight="1" x14ac:dyDescent="0.25">
      <c r="A112" s="1048"/>
      <c r="B112" s="1027"/>
      <c r="C112" s="1039"/>
      <c r="D112" s="24">
        <v>101</v>
      </c>
      <c r="E112" s="29" t="s">
        <v>642</v>
      </c>
      <c r="F112" s="25" t="s">
        <v>643</v>
      </c>
      <c r="G112" s="25" t="s">
        <v>644</v>
      </c>
      <c r="H112" s="25" t="s">
        <v>645</v>
      </c>
      <c r="I112" s="31" t="s">
        <v>641</v>
      </c>
      <c r="J112" s="1038"/>
      <c r="K112" s="1023"/>
      <c r="L112" s="1039"/>
      <c r="M112" s="1114"/>
      <c r="N112" s="117">
        <v>0.09</v>
      </c>
      <c r="O112" s="103">
        <v>0.09</v>
      </c>
      <c r="P112" s="115">
        <f t="shared" si="2"/>
        <v>1</v>
      </c>
      <c r="Q112" s="37">
        <v>0</v>
      </c>
      <c r="R112" s="37">
        <v>0</v>
      </c>
      <c r="S112" s="115">
        <v>0</v>
      </c>
      <c r="T112" s="31" t="s">
        <v>863</v>
      </c>
    </row>
    <row r="113" spans="1:20" ht="60" customHeight="1" x14ac:dyDescent="0.25">
      <c r="A113" s="1048"/>
      <c r="B113" s="1027"/>
      <c r="C113" s="1039"/>
      <c r="D113" s="24">
        <v>102</v>
      </c>
      <c r="E113" s="30" t="s">
        <v>646</v>
      </c>
      <c r="F113" s="25" t="s">
        <v>647</v>
      </c>
      <c r="G113" s="25" t="s">
        <v>648</v>
      </c>
      <c r="H113" s="25" t="s">
        <v>649</v>
      </c>
      <c r="I113" s="31" t="s">
        <v>650</v>
      </c>
      <c r="J113" s="1038"/>
      <c r="K113" s="1023"/>
      <c r="L113" s="1039"/>
      <c r="M113" s="1114"/>
      <c r="N113" s="117">
        <v>0.09</v>
      </c>
      <c r="O113" s="103">
        <v>0.09</v>
      </c>
      <c r="P113" s="115">
        <f t="shared" si="2"/>
        <v>1</v>
      </c>
      <c r="Q113" s="37">
        <v>0</v>
      </c>
      <c r="R113" s="37">
        <v>0</v>
      </c>
      <c r="S113" s="115">
        <v>0</v>
      </c>
      <c r="T113" s="31" t="s">
        <v>864</v>
      </c>
    </row>
    <row r="114" spans="1:20" ht="60" customHeight="1" x14ac:dyDescent="0.25">
      <c r="A114" s="1048"/>
      <c r="B114" s="1027"/>
      <c r="C114" s="1039"/>
      <c r="D114" s="24">
        <v>103</v>
      </c>
      <c r="E114" s="25" t="s">
        <v>651</v>
      </c>
      <c r="F114" s="25" t="s">
        <v>652</v>
      </c>
      <c r="G114" s="25" t="s">
        <v>653</v>
      </c>
      <c r="H114" s="25" t="s">
        <v>654</v>
      </c>
      <c r="I114" s="31" t="s">
        <v>655</v>
      </c>
      <c r="J114" s="1038"/>
      <c r="K114" s="1023"/>
      <c r="L114" s="1039"/>
      <c r="M114" s="1114"/>
      <c r="N114" s="117">
        <v>0.09</v>
      </c>
      <c r="O114" s="103">
        <v>0.09</v>
      </c>
      <c r="P114" s="115">
        <f t="shared" si="2"/>
        <v>1</v>
      </c>
      <c r="Q114" s="37">
        <v>0</v>
      </c>
      <c r="R114" s="37">
        <v>0</v>
      </c>
      <c r="S114" s="115">
        <v>0</v>
      </c>
      <c r="T114" s="31" t="s">
        <v>864</v>
      </c>
    </row>
    <row r="115" spans="1:20" ht="60" customHeight="1" x14ac:dyDescent="0.25">
      <c r="A115" s="1048"/>
      <c r="B115" s="1027"/>
      <c r="C115" s="1039"/>
      <c r="D115" s="28">
        <v>104</v>
      </c>
      <c r="E115" s="25" t="s">
        <v>656</v>
      </c>
      <c r="F115" s="25" t="s">
        <v>657</v>
      </c>
      <c r="G115" s="25" t="s">
        <v>658</v>
      </c>
      <c r="H115" s="25" t="s">
        <v>659</v>
      </c>
      <c r="I115" s="31" t="s">
        <v>660</v>
      </c>
      <c r="J115" s="1038"/>
      <c r="K115" s="1023"/>
      <c r="L115" s="1039"/>
      <c r="M115" s="1114"/>
      <c r="N115" s="117">
        <v>0.09</v>
      </c>
      <c r="O115" s="103">
        <v>0.09</v>
      </c>
      <c r="P115" s="115">
        <f t="shared" si="2"/>
        <v>1</v>
      </c>
      <c r="Q115" s="37">
        <v>0</v>
      </c>
      <c r="R115" s="37">
        <v>0</v>
      </c>
      <c r="S115" s="115">
        <v>0</v>
      </c>
      <c r="T115" s="31" t="s">
        <v>865</v>
      </c>
    </row>
    <row r="116" spans="1:20" ht="60" customHeight="1" x14ac:dyDescent="0.25">
      <c r="A116" s="1048"/>
      <c r="B116" s="1027"/>
      <c r="C116" s="1039"/>
      <c r="D116" s="24">
        <v>105</v>
      </c>
      <c r="E116" s="25" t="s">
        <v>661</v>
      </c>
      <c r="F116" s="25" t="s">
        <v>662</v>
      </c>
      <c r="G116" s="25" t="s">
        <v>663</v>
      </c>
      <c r="H116" s="25" t="s">
        <v>664</v>
      </c>
      <c r="I116" s="31" t="s">
        <v>665</v>
      </c>
      <c r="J116" s="1038"/>
      <c r="K116" s="1023"/>
      <c r="L116" s="1039"/>
      <c r="M116" s="1114"/>
      <c r="N116" s="120">
        <v>1.2E-2</v>
      </c>
      <c r="O116" s="104">
        <v>5.0000000000000001E-3</v>
      </c>
      <c r="P116" s="115">
        <f t="shared" si="2"/>
        <v>0.41666666666666669</v>
      </c>
      <c r="Q116" s="37">
        <v>13000000</v>
      </c>
      <c r="R116" s="37">
        <v>13000000</v>
      </c>
      <c r="S116" s="115">
        <f>R116/Q116</f>
        <v>1</v>
      </c>
      <c r="T116" s="31" t="s">
        <v>866</v>
      </c>
    </row>
    <row r="117" spans="1:20" ht="60" customHeight="1" x14ac:dyDescent="0.25">
      <c r="A117" s="1048"/>
      <c r="B117" s="1027"/>
      <c r="C117" s="1039"/>
      <c r="D117" s="24">
        <v>106</v>
      </c>
      <c r="E117" s="25" t="s">
        <v>666</v>
      </c>
      <c r="F117" s="25" t="s">
        <v>667</v>
      </c>
      <c r="G117" s="25" t="s">
        <v>668</v>
      </c>
      <c r="H117" s="25" t="s">
        <v>669</v>
      </c>
      <c r="I117" s="31" t="s">
        <v>670</v>
      </c>
      <c r="J117" s="1038"/>
      <c r="K117" s="1023"/>
      <c r="L117" s="1039"/>
      <c r="M117" s="1114"/>
      <c r="N117" s="117">
        <v>0.09</v>
      </c>
      <c r="O117" s="103">
        <v>0.09</v>
      </c>
      <c r="P117" s="115">
        <f t="shared" si="2"/>
        <v>1</v>
      </c>
      <c r="Q117" s="37">
        <v>0</v>
      </c>
      <c r="R117" s="37">
        <v>0</v>
      </c>
      <c r="S117" s="115">
        <v>0</v>
      </c>
      <c r="T117" s="31" t="s">
        <v>867</v>
      </c>
    </row>
    <row r="118" spans="1:20" ht="60" customHeight="1" x14ac:dyDescent="0.25">
      <c r="A118" s="1048"/>
      <c r="B118" s="1027"/>
      <c r="C118" s="1039"/>
      <c r="D118" s="24">
        <v>107</v>
      </c>
      <c r="E118" s="25" t="s">
        <v>671</v>
      </c>
      <c r="F118" s="25" t="s">
        <v>672</v>
      </c>
      <c r="G118" s="25" t="s">
        <v>673</v>
      </c>
      <c r="H118" s="25" t="s">
        <v>59</v>
      </c>
      <c r="I118" s="31" t="s">
        <v>674</v>
      </c>
      <c r="J118" s="1038"/>
      <c r="K118" s="1023"/>
      <c r="L118" s="1039"/>
      <c r="M118" s="1114"/>
      <c r="N118" s="117">
        <v>0.09</v>
      </c>
      <c r="O118" s="103">
        <v>0.09</v>
      </c>
      <c r="P118" s="115">
        <f t="shared" si="2"/>
        <v>1</v>
      </c>
      <c r="Q118" s="37">
        <v>0</v>
      </c>
      <c r="R118" s="37">
        <v>0</v>
      </c>
      <c r="S118" s="115">
        <v>0</v>
      </c>
      <c r="T118" s="31" t="s">
        <v>868</v>
      </c>
    </row>
    <row r="119" spans="1:20" ht="60" customHeight="1" x14ac:dyDescent="0.25">
      <c r="A119" s="1048"/>
      <c r="B119" s="1055" t="s">
        <v>675</v>
      </c>
      <c r="C119" s="1027" t="s">
        <v>676</v>
      </c>
      <c r="D119" s="28">
        <v>108</v>
      </c>
      <c r="E119" s="25" t="s">
        <v>677</v>
      </c>
      <c r="F119" s="25" t="s">
        <v>678</v>
      </c>
      <c r="G119" s="25" t="s">
        <v>679</v>
      </c>
      <c r="H119" s="25" t="s">
        <v>680</v>
      </c>
      <c r="I119" s="31" t="s">
        <v>670</v>
      </c>
      <c r="J119" s="1038"/>
      <c r="K119" s="1023"/>
      <c r="L119" s="1039"/>
      <c r="M119" s="1114"/>
      <c r="N119" s="117">
        <v>0.09</v>
      </c>
      <c r="O119" s="103">
        <v>0.09</v>
      </c>
      <c r="P119" s="115">
        <f t="shared" si="2"/>
        <v>1</v>
      </c>
      <c r="Q119" s="37">
        <v>0</v>
      </c>
      <c r="R119" s="37">
        <v>0</v>
      </c>
      <c r="S119" s="115">
        <v>0</v>
      </c>
      <c r="T119" s="31" t="s">
        <v>869</v>
      </c>
    </row>
    <row r="120" spans="1:20" ht="60" customHeight="1" thickBot="1" x14ac:dyDescent="0.3">
      <c r="A120" s="1049"/>
      <c r="B120" s="1056"/>
      <c r="C120" s="1110"/>
      <c r="D120" s="70">
        <v>109</v>
      </c>
      <c r="E120" s="33" t="s">
        <v>681</v>
      </c>
      <c r="F120" s="33" t="s">
        <v>682</v>
      </c>
      <c r="G120" s="33" t="s">
        <v>683</v>
      </c>
      <c r="H120" s="33" t="s">
        <v>684</v>
      </c>
      <c r="I120" s="34" t="s">
        <v>685</v>
      </c>
      <c r="J120" s="1045"/>
      <c r="K120" s="1050"/>
      <c r="L120" s="1051"/>
      <c r="M120" s="1115"/>
      <c r="N120" s="71">
        <v>0.09</v>
      </c>
      <c r="O120" s="121">
        <v>0.09</v>
      </c>
      <c r="P120" s="44">
        <f t="shared" si="2"/>
        <v>1</v>
      </c>
      <c r="Q120" s="45">
        <v>0</v>
      </c>
      <c r="R120" s="45">
        <v>0</v>
      </c>
      <c r="S120" s="44">
        <v>0</v>
      </c>
      <c r="T120" s="34" t="s">
        <v>870</v>
      </c>
    </row>
  </sheetData>
  <mergeCells count="144">
    <mergeCell ref="T32:T35"/>
    <mergeCell ref="Q36:Q41"/>
    <mergeCell ref="R36:R41"/>
    <mergeCell ref="S36:S41"/>
    <mergeCell ref="T36:T4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K18:K20"/>
    <mergeCell ref="L18:L20"/>
    <mergeCell ref="J2:M2"/>
    <mergeCell ref="N2:O2"/>
    <mergeCell ref="P2:P3"/>
    <mergeCell ref="Q2:R2"/>
    <mergeCell ref="S2:S3"/>
    <mergeCell ref="N32:N35"/>
    <mergeCell ref="M18:M20"/>
    <mergeCell ref="S32:S35"/>
    <mergeCell ref="N36:N41"/>
    <mergeCell ref="O32:O35"/>
    <mergeCell ref="P32:P35"/>
    <mergeCell ref="O36:O41"/>
    <mergeCell ref="P36:P41"/>
    <mergeCell ref="Q32:Q35"/>
    <mergeCell ref="R32:R35"/>
    <mergeCell ref="C36:C42"/>
    <mergeCell ref="D36:D41"/>
    <mergeCell ref="E36:E41"/>
    <mergeCell ref="F36:F41"/>
    <mergeCell ref="G36:G41"/>
    <mergeCell ref="H36:H41"/>
    <mergeCell ref="I36:I37"/>
    <mergeCell ref="J36:J37"/>
    <mergeCell ref="K36:K37"/>
    <mergeCell ref="L36:L37"/>
    <mergeCell ref="M36:M37"/>
    <mergeCell ref="G32:G35"/>
    <mergeCell ref="H32:H35"/>
    <mergeCell ref="I32:I35"/>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1093" priority="12"/>
  </conditionalFormatting>
  <conditionalFormatting sqref="L39">
    <cfRule type="duplicateValues" dxfId="1092" priority="11"/>
  </conditionalFormatting>
  <conditionalFormatting sqref="L18">
    <cfRule type="duplicateValues" dxfId="1091" priority="10"/>
  </conditionalFormatting>
  <conditionalFormatting sqref="L42">
    <cfRule type="duplicateValues" dxfId="1090" priority="9"/>
  </conditionalFormatting>
  <conditionalFormatting sqref="L50">
    <cfRule type="duplicateValues" dxfId="1089" priority="8"/>
  </conditionalFormatting>
  <conditionalFormatting sqref="K75">
    <cfRule type="duplicateValues" dxfId="1088" priority="7"/>
  </conditionalFormatting>
  <conditionalFormatting sqref="L109">
    <cfRule type="duplicateValues" dxfId="1087" priority="6"/>
  </conditionalFormatting>
  <conditionalFormatting sqref="P36 P4:P32 P42:P120">
    <cfRule type="cellIs" dxfId="1086" priority="1" operator="lessThan">
      <formula>0.4</formula>
    </cfRule>
    <cfRule type="cellIs" dxfId="1085" priority="2" operator="between">
      <formula>0.4</formula>
      <formula>0.5999</formula>
    </cfRule>
    <cfRule type="cellIs" dxfId="1084" priority="3" operator="between">
      <formula>0.6</formula>
      <formula>0.6999</formula>
    </cfRule>
    <cfRule type="cellIs" dxfId="1083" priority="4" operator="between">
      <formula>0.7</formula>
      <formula>0.7999</formula>
    </cfRule>
    <cfRule type="cellIs" dxfId="1082" priority="5" operator="greaterThan">
      <formula>0.7999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1" sqref="T1"/>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3" customWidth="1"/>
    <col min="19" max="19" width="9.7109375" style="4" customWidth="1"/>
    <col min="20" max="20" width="30.7109375" style="3" customWidth="1"/>
  </cols>
  <sheetData>
    <row r="1" spans="1:20" ht="21.75" thickBot="1" x14ac:dyDescent="0.3">
      <c r="A1" s="1123" t="s">
        <v>698</v>
      </c>
      <c r="B1" s="1124"/>
      <c r="C1" s="1124"/>
      <c r="D1" s="1124"/>
      <c r="E1" s="1124"/>
      <c r="F1" s="1124"/>
      <c r="G1" s="1124"/>
      <c r="H1" s="1124"/>
      <c r="I1" s="1125"/>
      <c r="J1" s="19"/>
      <c r="K1" s="19"/>
      <c r="L1" s="19"/>
      <c r="M1" s="19"/>
      <c r="N1" s="20"/>
      <c r="O1" s="20"/>
      <c r="P1" s="21"/>
      <c r="Q1" s="23"/>
      <c r="R1" s="23"/>
      <c r="S1" s="21"/>
      <c r="T1" s="22"/>
    </row>
    <row r="2" spans="1:20" ht="24.75" customHeight="1" x14ac:dyDescent="0.25">
      <c r="A2" s="1126" t="s">
        <v>0</v>
      </c>
      <c r="B2" s="1126" t="s">
        <v>1</v>
      </c>
      <c r="C2" s="1126" t="s">
        <v>2</v>
      </c>
      <c r="D2" s="1126" t="s">
        <v>12</v>
      </c>
      <c r="E2" s="1126" t="s">
        <v>3</v>
      </c>
      <c r="F2" s="1126" t="s">
        <v>4</v>
      </c>
      <c r="G2" s="1126" t="s">
        <v>5</v>
      </c>
      <c r="H2" s="1126" t="s">
        <v>6</v>
      </c>
      <c r="I2" s="1128" t="s">
        <v>7</v>
      </c>
      <c r="J2" s="1117" t="s">
        <v>284</v>
      </c>
      <c r="K2" s="1118"/>
      <c r="L2" s="1118"/>
      <c r="M2" s="1119"/>
      <c r="N2" s="1113" t="s">
        <v>689</v>
      </c>
      <c r="O2" s="1105"/>
      <c r="P2" s="1106" t="s">
        <v>281</v>
      </c>
      <c r="Q2" s="1105" t="s">
        <v>690</v>
      </c>
      <c r="R2" s="1105"/>
      <c r="S2" s="1106" t="s">
        <v>281</v>
      </c>
      <c r="T2" s="1108" t="s">
        <v>691</v>
      </c>
    </row>
    <row r="3" spans="1:20" ht="26.25" thickBot="1" x14ac:dyDescent="0.3">
      <c r="A3" s="1127"/>
      <c r="B3" s="1127"/>
      <c r="C3" s="1127"/>
      <c r="D3" s="1127"/>
      <c r="E3" s="1127"/>
      <c r="F3" s="1127"/>
      <c r="G3" s="1127"/>
      <c r="H3" s="1127"/>
      <c r="I3" s="1129"/>
      <c r="J3" s="73" t="s">
        <v>8</v>
      </c>
      <c r="K3" s="74" t="s">
        <v>9</v>
      </c>
      <c r="L3" s="74" t="s">
        <v>10</v>
      </c>
      <c r="M3" s="75" t="s">
        <v>11</v>
      </c>
      <c r="N3" s="76" t="s">
        <v>277</v>
      </c>
      <c r="O3" s="77" t="s">
        <v>278</v>
      </c>
      <c r="P3" s="1107"/>
      <c r="Q3" s="77" t="s">
        <v>277</v>
      </c>
      <c r="R3" s="77" t="s">
        <v>278</v>
      </c>
      <c r="S3" s="1107"/>
      <c r="T3" s="1109"/>
    </row>
    <row r="4" spans="1:20" ht="60" customHeight="1" x14ac:dyDescent="0.25">
      <c r="A4" s="1120" t="s">
        <v>13</v>
      </c>
      <c r="B4" s="1121" t="s">
        <v>14</v>
      </c>
      <c r="C4" s="1122" t="s">
        <v>15</v>
      </c>
      <c r="D4" s="79">
        <v>1</v>
      </c>
      <c r="E4" s="78" t="s">
        <v>16</v>
      </c>
      <c r="F4" s="78" t="s">
        <v>17</v>
      </c>
      <c r="G4" s="78" t="s">
        <v>18</v>
      </c>
      <c r="H4" s="78" t="s">
        <v>19</v>
      </c>
      <c r="I4" s="80" t="s">
        <v>20</v>
      </c>
      <c r="J4" s="46" t="s">
        <v>205</v>
      </c>
      <c r="K4" s="47" t="s">
        <v>206</v>
      </c>
      <c r="L4" s="47" t="s">
        <v>96</v>
      </c>
      <c r="M4" s="50" t="s">
        <v>207</v>
      </c>
      <c r="N4" s="46">
        <v>0.09</v>
      </c>
      <c r="O4" s="47">
        <v>0.09</v>
      </c>
      <c r="P4" s="48">
        <f>O4/N4</f>
        <v>1</v>
      </c>
      <c r="Q4" s="49" t="s">
        <v>96</v>
      </c>
      <c r="R4" s="49" t="s">
        <v>872</v>
      </c>
      <c r="S4" s="48"/>
      <c r="T4" s="50" t="s">
        <v>889</v>
      </c>
    </row>
    <row r="5" spans="1:20" ht="60" customHeight="1" x14ac:dyDescent="0.25">
      <c r="A5" s="1038"/>
      <c r="B5" s="1023"/>
      <c r="C5" s="1027"/>
      <c r="D5" s="24">
        <v>2</v>
      </c>
      <c r="E5" s="25" t="s">
        <v>21</v>
      </c>
      <c r="F5" s="25" t="s">
        <v>22</v>
      </c>
      <c r="G5" s="25" t="s">
        <v>23</v>
      </c>
      <c r="H5" s="25" t="s">
        <v>24</v>
      </c>
      <c r="I5" s="31" t="s">
        <v>25</v>
      </c>
      <c r="J5" s="54" t="s">
        <v>208</v>
      </c>
      <c r="K5" s="25" t="s">
        <v>209</v>
      </c>
      <c r="L5" s="24">
        <v>52</v>
      </c>
      <c r="M5" s="31" t="s">
        <v>210</v>
      </c>
      <c r="N5" s="54">
        <v>3</v>
      </c>
      <c r="O5" s="24">
        <v>3</v>
      </c>
      <c r="P5" s="116">
        <f t="shared" ref="P5:P31" si="0">O5/N5</f>
        <v>1</v>
      </c>
      <c r="Q5" s="37">
        <v>245080000</v>
      </c>
      <c r="R5" s="37">
        <v>117720000</v>
      </c>
      <c r="S5" s="36">
        <f>R5/Q5</f>
        <v>0.48033295250530439</v>
      </c>
      <c r="T5" s="31" t="s">
        <v>890</v>
      </c>
    </row>
    <row r="6" spans="1:20" ht="60" customHeight="1" x14ac:dyDescent="0.25">
      <c r="A6" s="1038"/>
      <c r="B6" s="1023"/>
      <c r="C6" s="1027"/>
      <c r="D6" s="24">
        <v>3</v>
      </c>
      <c r="E6" s="25" t="s">
        <v>26</v>
      </c>
      <c r="F6" s="25" t="s">
        <v>27</v>
      </c>
      <c r="G6" s="25" t="s">
        <v>28</v>
      </c>
      <c r="H6" s="25" t="s">
        <v>29</v>
      </c>
      <c r="I6" s="31" t="s">
        <v>30</v>
      </c>
      <c r="J6" s="54" t="s">
        <v>211</v>
      </c>
      <c r="K6" s="25" t="s">
        <v>212</v>
      </c>
      <c r="L6" s="24">
        <v>45</v>
      </c>
      <c r="M6" s="31" t="s">
        <v>213</v>
      </c>
      <c r="N6" s="54">
        <v>1</v>
      </c>
      <c r="O6" s="24">
        <v>1</v>
      </c>
      <c r="P6" s="116">
        <f t="shared" si="0"/>
        <v>1</v>
      </c>
      <c r="Q6" s="37">
        <v>69920000</v>
      </c>
      <c r="R6" s="37">
        <v>24640000</v>
      </c>
      <c r="S6" s="118">
        <f>R6/Q6</f>
        <v>0.35240274599542332</v>
      </c>
      <c r="T6" s="31" t="s">
        <v>891</v>
      </c>
    </row>
    <row r="7" spans="1:20" ht="60" customHeight="1" x14ac:dyDescent="0.25">
      <c r="A7" s="1038"/>
      <c r="B7" s="1023"/>
      <c r="C7" s="1027"/>
      <c r="D7" s="24">
        <v>4</v>
      </c>
      <c r="E7" s="25" t="s">
        <v>31</v>
      </c>
      <c r="F7" s="25" t="s">
        <v>32</v>
      </c>
      <c r="G7" s="25" t="s">
        <v>33</v>
      </c>
      <c r="H7" s="25" t="s">
        <v>34</v>
      </c>
      <c r="I7" s="31" t="s">
        <v>35</v>
      </c>
      <c r="J7" s="54" t="s">
        <v>96</v>
      </c>
      <c r="K7" s="24" t="s">
        <v>96</v>
      </c>
      <c r="L7" s="24" t="s">
        <v>96</v>
      </c>
      <c r="M7" s="52" t="s">
        <v>96</v>
      </c>
      <c r="N7" s="54">
        <v>1</v>
      </c>
      <c r="O7" s="24">
        <v>1</v>
      </c>
      <c r="P7" s="116">
        <f t="shared" si="0"/>
        <v>1</v>
      </c>
      <c r="Q7" s="37" t="s">
        <v>873</v>
      </c>
      <c r="R7" s="37" t="s">
        <v>873</v>
      </c>
      <c r="S7" s="36"/>
      <c r="T7" s="31" t="s">
        <v>892</v>
      </c>
    </row>
    <row r="8" spans="1:20" ht="60" customHeight="1" x14ac:dyDescent="0.25">
      <c r="A8" s="1038"/>
      <c r="B8" s="1023"/>
      <c r="C8" s="1027"/>
      <c r="D8" s="24">
        <v>5</v>
      </c>
      <c r="E8" s="25" t="s">
        <v>36</v>
      </c>
      <c r="F8" s="25" t="s">
        <v>37</v>
      </c>
      <c r="G8" s="25" t="s">
        <v>38</v>
      </c>
      <c r="H8" s="25" t="s">
        <v>39</v>
      </c>
      <c r="I8" s="31" t="s">
        <v>40</v>
      </c>
      <c r="J8" s="54" t="s">
        <v>211</v>
      </c>
      <c r="K8" s="25" t="s">
        <v>214</v>
      </c>
      <c r="L8" s="24">
        <v>45</v>
      </c>
      <c r="M8" s="31" t="s">
        <v>213</v>
      </c>
      <c r="N8" s="54">
        <v>1</v>
      </c>
      <c r="O8" s="24">
        <v>1</v>
      </c>
      <c r="P8" s="116">
        <f t="shared" si="0"/>
        <v>1</v>
      </c>
      <c r="Q8" s="37">
        <v>69920000</v>
      </c>
      <c r="R8" s="37">
        <v>24640000</v>
      </c>
      <c r="S8" s="36">
        <f>R8/Q8</f>
        <v>0.35240274599542332</v>
      </c>
      <c r="T8" s="31" t="s">
        <v>893</v>
      </c>
    </row>
    <row r="9" spans="1:20" ht="60" customHeight="1" x14ac:dyDescent="0.25">
      <c r="A9" s="1038"/>
      <c r="B9" s="1023"/>
      <c r="C9" s="1027"/>
      <c r="D9" s="24">
        <v>6</v>
      </c>
      <c r="E9" s="25" t="s">
        <v>41</v>
      </c>
      <c r="F9" s="25" t="s">
        <v>42</v>
      </c>
      <c r="G9" s="25" t="s">
        <v>43</v>
      </c>
      <c r="H9" s="24" t="s">
        <v>44</v>
      </c>
      <c r="I9" s="52" t="s">
        <v>45</v>
      </c>
      <c r="J9" s="83" t="s">
        <v>215</v>
      </c>
      <c r="K9" s="25" t="s">
        <v>216</v>
      </c>
      <c r="L9" s="9">
        <v>197</v>
      </c>
      <c r="M9" s="31" t="s">
        <v>217</v>
      </c>
      <c r="N9" s="54">
        <v>0.08</v>
      </c>
      <c r="O9" s="24">
        <v>7.4999999999999997E-2</v>
      </c>
      <c r="P9" s="116">
        <f t="shared" si="0"/>
        <v>0.9375</v>
      </c>
      <c r="Q9" s="37">
        <v>82000000</v>
      </c>
      <c r="R9" s="37">
        <v>6570000</v>
      </c>
      <c r="S9" s="118">
        <f>R9/Q9</f>
        <v>8.0121951219512197E-2</v>
      </c>
      <c r="T9" s="31" t="s">
        <v>894</v>
      </c>
    </row>
    <row r="10" spans="1:20" ht="60" customHeight="1" x14ac:dyDescent="0.25">
      <c r="A10" s="1038"/>
      <c r="B10" s="1023"/>
      <c r="C10" s="1027"/>
      <c r="D10" s="24">
        <v>7</v>
      </c>
      <c r="E10" s="25" t="s">
        <v>46</v>
      </c>
      <c r="F10" s="25" t="s">
        <v>47</v>
      </c>
      <c r="G10" s="25" t="s">
        <v>48</v>
      </c>
      <c r="H10" s="25" t="s">
        <v>19</v>
      </c>
      <c r="I10" s="31" t="s">
        <v>49</v>
      </c>
      <c r="J10" s="54" t="s">
        <v>96</v>
      </c>
      <c r="K10" s="24" t="s">
        <v>96</v>
      </c>
      <c r="L10" s="24" t="s">
        <v>96</v>
      </c>
      <c r="M10" s="52" t="s">
        <v>96</v>
      </c>
      <c r="N10" s="54">
        <v>0.1</v>
      </c>
      <c r="O10" s="24">
        <v>0.08</v>
      </c>
      <c r="P10" s="116">
        <f t="shared" si="0"/>
        <v>0.79999999999999993</v>
      </c>
      <c r="Q10" s="37" t="s">
        <v>873</v>
      </c>
      <c r="R10" s="37" t="s">
        <v>873</v>
      </c>
      <c r="S10" s="36"/>
      <c r="T10" s="31" t="s">
        <v>895</v>
      </c>
    </row>
    <row r="11" spans="1:20" ht="60" customHeight="1" x14ac:dyDescent="0.25">
      <c r="A11" s="1038"/>
      <c r="B11" s="1023"/>
      <c r="C11" s="1027" t="s">
        <v>50</v>
      </c>
      <c r="D11" s="24">
        <v>8</v>
      </c>
      <c r="E11" s="25" t="s">
        <v>51</v>
      </c>
      <c r="F11" s="25" t="s">
        <v>52</v>
      </c>
      <c r="G11" s="25" t="s">
        <v>53</v>
      </c>
      <c r="H11" s="25" t="s">
        <v>54</v>
      </c>
      <c r="I11" s="31" t="s">
        <v>55</v>
      </c>
      <c r="J11" s="6" t="s">
        <v>211</v>
      </c>
      <c r="K11" s="25" t="s">
        <v>218</v>
      </c>
      <c r="L11" s="24">
        <v>33</v>
      </c>
      <c r="M11" s="31" t="s">
        <v>219</v>
      </c>
      <c r="N11" s="54">
        <v>10</v>
      </c>
      <c r="O11" s="24">
        <v>8</v>
      </c>
      <c r="P11" s="116">
        <f t="shared" si="0"/>
        <v>0.8</v>
      </c>
      <c r="Q11" s="37">
        <v>28600000</v>
      </c>
      <c r="R11" s="37">
        <v>25860000</v>
      </c>
      <c r="S11" s="36">
        <f>R11/Q11</f>
        <v>0.90419580419580414</v>
      </c>
      <c r="T11" s="31" t="s">
        <v>896</v>
      </c>
    </row>
    <row r="12" spans="1:20" ht="60" customHeight="1" x14ac:dyDescent="0.25">
      <c r="A12" s="1038"/>
      <c r="B12" s="1023"/>
      <c r="C12" s="1027"/>
      <c r="D12" s="24">
        <v>9</v>
      </c>
      <c r="E12" s="25" t="s">
        <v>56</v>
      </c>
      <c r="F12" s="25" t="s">
        <v>57</v>
      </c>
      <c r="G12" s="25" t="s">
        <v>58</v>
      </c>
      <c r="H12" s="25" t="s">
        <v>59</v>
      </c>
      <c r="I12" s="31" t="s">
        <v>55</v>
      </c>
      <c r="J12" s="54" t="s">
        <v>211</v>
      </c>
      <c r="K12" s="24" t="s">
        <v>214</v>
      </c>
      <c r="L12" s="24">
        <v>28</v>
      </c>
      <c r="M12" s="31" t="s">
        <v>220</v>
      </c>
      <c r="N12" s="54">
        <v>0.09</v>
      </c>
      <c r="O12" s="24">
        <v>0.09</v>
      </c>
      <c r="P12" s="116">
        <f t="shared" si="0"/>
        <v>1</v>
      </c>
      <c r="Q12" s="37" t="s">
        <v>873</v>
      </c>
      <c r="R12" s="37" t="s">
        <v>873</v>
      </c>
      <c r="S12" s="36"/>
      <c r="T12" s="31" t="s">
        <v>897</v>
      </c>
    </row>
    <row r="13" spans="1:20" ht="60" customHeight="1" x14ac:dyDescent="0.25">
      <c r="A13" s="1038"/>
      <c r="B13" s="1023"/>
      <c r="C13" s="1027"/>
      <c r="D13" s="24">
        <v>10</v>
      </c>
      <c r="E13" s="25" t="s">
        <v>60</v>
      </c>
      <c r="F13" s="25" t="s">
        <v>61</v>
      </c>
      <c r="G13" s="25" t="s">
        <v>62</v>
      </c>
      <c r="H13" s="25" t="s">
        <v>63</v>
      </c>
      <c r="I13" s="31" t="s">
        <v>55</v>
      </c>
      <c r="J13" s="54" t="s">
        <v>221</v>
      </c>
      <c r="K13" s="24" t="s">
        <v>222</v>
      </c>
      <c r="L13" s="24">
        <v>122</v>
      </c>
      <c r="M13" s="31" t="s">
        <v>223</v>
      </c>
      <c r="N13" s="54">
        <v>0.09</v>
      </c>
      <c r="O13" s="24">
        <v>0.09</v>
      </c>
      <c r="P13" s="116">
        <f t="shared" si="0"/>
        <v>1</v>
      </c>
      <c r="Q13" s="37">
        <v>3090000</v>
      </c>
      <c r="R13" s="37">
        <v>3090000</v>
      </c>
      <c r="S13" s="36">
        <f>R13/Q13</f>
        <v>1</v>
      </c>
      <c r="T13" s="31" t="s">
        <v>898</v>
      </c>
    </row>
    <row r="14" spans="1:20" ht="60" customHeight="1" x14ac:dyDescent="0.25">
      <c r="A14" s="1038"/>
      <c r="B14" s="1023"/>
      <c r="C14" s="1027" t="s">
        <v>50</v>
      </c>
      <c r="D14" s="24">
        <v>11</v>
      </c>
      <c r="E14" s="25" t="s">
        <v>64</v>
      </c>
      <c r="F14" s="25" t="s">
        <v>65</v>
      </c>
      <c r="G14" s="25" t="s">
        <v>66</v>
      </c>
      <c r="H14" s="25" t="s">
        <v>67</v>
      </c>
      <c r="I14" s="31" t="s">
        <v>289</v>
      </c>
      <c r="J14" s="54" t="s">
        <v>224</v>
      </c>
      <c r="K14" s="24" t="s">
        <v>290</v>
      </c>
      <c r="L14" s="24" t="s">
        <v>225</v>
      </c>
      <c r="M14" s="31" t="s">
        <v>226</v>
      </c>
      <c r="N14" s="54">
        <v>9.5000000000000001E-2</v>
      </c>
      <c r="O14" s="24">
        <v>9.5000000000000001E-2</v>
      </c>
      <c r="P14" s="116">
        <f t="shared" si="0"/>
        <v>1</v>
      </c>
      <c r="Q14" s="37">
        <v>18000000</v>
      </c>
      <c r="R14" s="37">
        <v>0</v>
      </c>
      <c r="S14" s="36">
        <v>0</v>
      </c>
      <c r="T14" s="31" t="s">
        <v>899</v>
      </c>
    </row>
    <row r="15" spans="1:20" ht="60" customHeight="1" x14ac:dyDescent="0.25">
      <c r="A15" s="1038"/>
      <c r="B15" s="1023"/>
      <c r="C15" s="1027"/>
      <c r="D15" s="24">
        <v>12</v>
      </c>
      <c r="E15" s="25" t="s">
        <v>69</v>
      </c>
      <c r="F15" s="25" t="s">
        <v>70</v>
      </c>
      <c r="G15" s="25" t="s">
        <v>71</v>
      </c>
      <c r="H15" s="25" t="s">
        <v>72</v>
      </c>
      <c r="I15" s="31" t="s">
        <v>285</v>
      </c>
      <c r="J15" s="6" t="s">
        <v>211</v>
      </c>
      <c r="K15" s="8" t="s">
        <v>212</v>
      </c>
      <c r="L15" s="24">
        <v>46</v>
      </c>
      <c r="M15" s="31" t="s">
        <v>227</v>
      </c>
      <c r="N15" s="54">
        <v>0.05</v>
      </c>
      <c r="O15" s="24">
        <v>0.05</v>
      </c>
      <c r="P15" s="116">
        <f t="shared" si="0"/>
        <v>1</v>
      </c>
      <c r="Q15" s="37">
        <v>215000000</v>
      </c>
      <c r="R15" s="37">
        <v>215000000</v>
      </c>
      <c r="S15" s="36">
        <f>R15/Q15</f>
        <v>1</v>
      </c>
      <c r="T15" s="31" t="s">
        <v>900</v>
      </c>
    </row>
    <row r="16" spans="1:20" ht="60" customHeight="1" x14ac:dyDescent="0.25">
      <c r="A16" s="1038"/>
      <c r="B16" s="1023"/>
      <c r="C16" s="1027"/>
      <c r="D16" s="24">
        <v>13</v>
      </c>
      <c r="E16" s="25" t="s">
        <v>287</v>
      </c>
      <c r="F16" s="25" t="s">
        <v>288</v>
      </c>
      <c r="G16" s="25" t="s">
        <v>73</v>
      </c>
      <c r="H16" s="25" t="s">
        <v>74</v>
      </c>
      <c r="I16" s="31" t="s">
        <v>286</v>
      </c>
      <c r="J16" s="54" t="s">
        <v>228</v>
      </c>
      <c r="K16" s="26" t="s">
        <v>229</v>
      </c>
      <c r="L16" s="24" t="s">
        <v>230</v>
      </c>
      <c r="M16" s="53" t="s">
        <v>231</v>
      </c>
      <c r="N16" s="54">
        <v>0.05</v>
      </c>
      <c r="O16" s="24">
        <v>0.04</v>
      </c>
      <c r="P16" s="116">
        <f t="shared" si="0"/>
        <v>0.79999999999999993</v>
      </c>
      <c r="Q16" s="37" t="s">
        <v>874</v>
      </c>
      <c r="R16" s="37" t="s">
        <v>875</v>
      </c>
      <c r="S16" s="36"/>
      <c r="T16" s="31" t="s">
        <v>876</v>
      </c>
    </row>
    <row r="17" spans="1:20" ht="60" customHeight="1" x14ac:dyDescent="0.25">
      <c r="A17" s="1038"/>
      <c r="B17" s="1023"/>
      <c r="C17" s="1027"/>
      <c r="D17" s="24">
        <v>14</v>
      </c>
      <c r="E17" s="25" t="s">
        <v>75</v>
      </c>
      <c r="F17" s="25" t="s">
        <v>76</v>
      </c>
      <c r="G17" s="25" t="s">
        <v>77</v>
      </c>
      <c r="H17" s="25" t="s">
        <v>78</v>
      </c>
      <c r="I17" s="31" t="s">
        <v>68</v>
      </c>
      <c r="J17" s="54" t="s">
        <v>211</v>
      </c>
      <c r="K17" s="24" t="s">
        <v>218</v>
      </c>
      <c r="L17" s="24">
        <v>32</v>
      </c>
      <c r="M17" s="31" t="s">
        <v>232</v>
      </c>
      <c r="N17" s="54">
        <v>0.08</v>
      </c>
      <c r="O17" s="24">
        <v>0.08</v>
      </c>
      <c r="P17" s="116">
        <f t="shared" si="0"/>
        <v>1</v>
      </c>
      <c r="Q17" s="37">
        <v>186900000</v>
      </c>
      <c r="R17" s="37">
        <v>59710000</v>
      </c>
      <c r="S17" s="36">
        <f>R17/Q17</f>
        <v>0.3194756554307116</v>
      </c>
      <c r="T17" s="31" t="s">
        <v>877</v>
      </c>
    </row>
    <row r="18" spans="1:20" ht="60" customHeight="1" x14ac:dyDescent="0.25">
      <c r="A18" s="1038"/>
      <c r="B18" s="1023"/>
      <c r="C18" s="1027" t="s">
        <v>79</v>
      </c>
      <c r="D18" s="24">
        <v>15</v>
      </c>
      <c r="E18" s="25" t="s">
        <v>80</v>
      </c>
      <c r="F18" s="25" t="s">
        <v>81</v>
      </c>
      <c r="G18" s="25" t="s">
        <v>82</v>
      </c>
      <c r="H18" s="25" t="s">
        <v>83</v>
      </c>
      <c r="I18" s="31" t="s">
        <v>84</v>
      </c>
      <c r="J18" s="1038" t="s">
        <v>233</v>
      </c>
      <c r="K18" s="1023" t="s">
        <v>234</v>
      </c>
      <c r="L18" s="1039">
        <v>197</v>
      </c>
      <c r="M18" s="1114" t="s">
        <v>217</v>
      </c>
      <c r="N18" s="54">
        <v>0.1</v>
      </c>
      <c r="O18" s="24">
        <v>0.08</v>
      </c>
      <c r="P18" s="116">
        <f t="shared" si="0"/>
        <v>0.79999999999999993</v>
      </c>
      <c r="Q18" s="998">
        <v>82000000</v>
      </c>
      <c r="R18" s="998">
        <v>6570000</v>
      </c>
      <c r="S18" s="1001">
        <f>R18/Q18</f>
        <v>8.0121951219512197E-2</v>
      </c>
      <c r="T18" s="31" t="s">
        <v>878</v>
      </c>
    </row>
    <row r="19" spans="1:20" ht="60" customHeight="1" x14ac:dyDescent="0.25">
      <c r="A19" s="1038"/>
      <c r="B19" s="1023"/>
      <c r="C19" s="1027"/>
      <c r="D19" s="24">
        <v>16</v>
      </c>
      <c r="E19" s="25" t="s">
        <v>85</v>
      </c>
      <c r="F19" s="25" t="s">
        <v>86</v>
      </c>
      <c r="G19" s="25" t="s">
        <v>291</v>
      </c>
      <c r="H19" s="25" t="s">
        <v>87</v>
      </c>
      <c r="I19" s="81" t="s">
        <v>88</v>
      </c>
      <c r="J19" s="1038"/>
      <c r="K19" s="1023"/>
      <c r="L19" s="1039"/>
      <c r="M19" s="1114"/>
      <c r="N19" s="54">
        <v>2E-3</v>
      </c>
      <c r="O19" s="24">
        <v>6.9999999999999999E-4</v>
      </c>
      <c r="P19" s="116">
        <f t="shared" si="0"/>
        <v>0.35</v>
      </c>
      <c r="Q19" s="999"/>
      <c r="R19" s="999"/>
      <c r="S19" s="1002"/>
      <c r="T19" s="31" t="s">
        <v>879</v>
      </c>
    </row>
    <row r="20" spans="1:20" ht="60" customHeight="1" x14ac:dyDescent="0.25">
      <c r="A20" s="1038"/>
      <c r="B20" s="1023"/>
      <c r="C20" s="1027"/>
      <c r="D20" s="24">
        <v>17</v>
      </c>
      <c r="E20" s="25" t="s">
        <v>89</v>
      </c>
      <c r="F20" s="25" t="s">
        <v>90</v>
      </c>
      <c r="G20" s="25" t="s">
        <v>91</v>
      </c>
      <c r="H20" s="25" t="s">
        <v>87</v>
      </c>
      <c r="I20" s="81" t="s">
        <v>92</v>
      </c>
      <c r="J20" s="1038"/>
      <c r="K20" s="1023"/>
      <c r="L20" s="1039"/>
      <c r="M20" s="1114"/>
      <c r="N20" s="54">
        <v>1E-3</v>
      </c>
      <c r="O20" s="24">
        <v>2.9999999999999997E-4</v>
      </c>
      <c r="P20" s="116">
        <f t="shared" si="0"/>
        <v>0.3</v>
      </c>
      <c r="Q20" s="1000"/>
      <c r="R20" s="1000"/>
      <c r="S20" s="1003"/>
      <c r="T20" s="31" t="s">
        <v>879</v>
      </c>
    </row>
    <row r="21" spans="1:20" ht="60" customHeight="1" x14ac:dyDescent="0.25">
      <c r="A21" s="1038"/>
      <c r="B21" s="1023"/>
      <c r="C21" s="1027"/>
      <c r="D21" s="24">
        <v>18</v>
      </c>
      <c r="E21" s="25" t="s">
        <v>93</v>
      </c>
      <c r="F21" s="25" t="s">
        <v>94</v>
      </c>
      <c r="G21" s="25" t="s">
        <v>95</v>
      </c>
      <c r="H21" s="24" t="s">
        <v>96</v>
      </c>
      <c r="I21" s="81" t="s">
        <v>97</v>
      </c>
      <c r="J21" s="54" t="s">
        <v>96</v>
      </c>
      <c r="K21" s="24" t="s">
        <v>96</v>
      </c>
      <c r="L21" s="24" t="s">
        <v>96</v>
      </c>
      <c r="M21" s="52" t="s">
        <v>96</v>
      </c>
      <c r="N21" s="54">
        <v>0.09</v>
      </c>
      <c r="O21" s="24">
        <v>0.09</v>
      </c>
      <c r="P21" s="116">
        <f t="shared" si="0"/>
        <v>1</v>
      </c>
      <c r="Q21" s="37" t="s">
        <v>873</v>
      </c>
      <c r="R21" s="37" t="s">
        <v>873</v>
      </c>
      <c r="S21" s="36"/>
      <c r="T21" s="31" t="s">
        <v>880</v>
      </c>
    </row>
    <row r="22" spans="1:20" ht="60" customHeight="1" x14ac:dyDescent="0.25">
      <c r="A22" s="1038"/>
      <c r="B22" s="1023"/>
      <c r="C22" s="1027"/>
      <c r="D22" s="24">
        <v>19</v>
      </c>
      <c r="E22" s="25" t="s">
        <v>98</v>
      </c>
      <c r="F22" s="25" t="s">
        <v>99</v>
      </c>
      <c r="G22" s="25" t="s">
        <v>100</v>
      </c>
      <c r="H22" s="25" t="s">
        <v>101</v>
      </c>
      <c r="I22" s="81" t="s">
        <v>102</v>
      </c>
      <c r="J22" s="54" t="s">
        <v>233</v>
      </c>
      <c r="K22" s="24" t="s">
        <v>234</v>
      </c>
      <c r="L22" s="28">
        <v>192</v>
      </c>
      <c r="M22" s="55" t="s">
        <v>235</v>
      </c>
      <c r="N22" s="54">
        <v>0.1</v>
      </c>
      <c r="O22" s="24">
        <v>0.1</v>
      </c>
      <c r="P22" s="116">
        <f t="shared" si="0"/>
        <v>1</v>
      </c>
      <c r="Q22" s="37">
        <v>82000000</v>
      </c>
      <c r="R22" s="37">
        <v>6570000</v>
      </c>
      <c r="S22" s="36">
        <f>R22/Q22</f>
        <v>8.0121951219512197E-2</v>
      </c>
      <c r="T22" s="31" t="s">
        <v>881</v>
      </c>
    </row>
    <row r="23" spans="1:20" ht="60" customHeight="1" x14ac:dyDescent="0.25">
      <c r="A23" s="1038"/>
      <c r="B23" s="1023"/>
      <c r="C23" s="1027"/>
      <c r="D23" s="24">
        <v>20</v>
      </c>
      <c r="E23" s="25" t="s">
        <v>103</v>
      </c>
      <c r="F23" s="25" t="s">
        <v>104</v>
      </c>
      <c r="G23" s="25" t="s">
        <v>105</v>
      </c>
      <c r="H23" s="25" t="s">
        <v>106</v>
      </c>
      <c r="I23" s="31" t="s">
        <v>107</v>
      </c>
      <c r="J23" s="54" t="s">
        <v>96</v>
      </c>
      <c r="K23" s="24" t="s">
        <v>96</v>
      </c>
      <c r="L23" s="24" t="s">
        <v>96</v>
      </c>
      <c r="M23" s="52" t="s">
        <v>96</v>
      </c>
      <c r="N23" s="54">
        <v>0.1</v>
      </c>
      <c r="O23" s="24">
        <v>0</v>
      </c>
      <c r="P23" s="116">
        <f t="shared" si="0"/>
        <v>0</v>
      </c>
      <c r="Q23" s="37" t="s">
        <v>873</v>
      </c>
      <c r="R23" s="37" t="s">
        <v>873</v>
      </c>
      <c r="S23" s="36"/>
      <c r="T23" s="31"/>
    </row>
    <row r="24" spans="1:20" ht="60" customHeight="1" x14ac:dyDescent="0.25">
      <c r="A24" s="1038"/>
      <c r="B24" s="1043" t="s">
        <v>108</v>
      </c>
      <c r="C24" s="1027" t="s">
        <v>109</v>
      </c>
      <c r="D24" s="24">
        <v>21</v>
      </c>
      <c r="E24" s="30" t="s">
        <v>110</v>
      </c>
      <c r="F24" s="25" t="s">
        <v>111</v>
      </c>
      <c r="G24" s="25" t="s">
        <v>112</v>
      </c>
      <c r="H24" s="25" t="s">
        <v>113</v>
      </c>
      <c r="I24" s="31" t="s">
        <v>114</v>
      </c>
      <c r="J24" s="54" t="s">
        <v>236</v>
      </c>
      <c r="K24" s="24" t="s">
        <v>237</v>
      </c>
      <c r="L24" s="24">
        <v>65</v>
      </c>
      <c r="M24" s="31" t="s">
        <v>238</v>
      </c>
      <c r="N24" s="54">
        <v>0.05</v>
      </c>
      <c r="O24" s="24">
        <v>0.04</v>
      </c>
      <c r="P24" s="116">
        <f t="shared" si="0"/>
        <v>0.79999999999999993</v>
      </c>
      <c r="Q24" s="37" t="s">
        <v>873</v>
      </c>
      <c r="R24" s="37" t="s">
        <v>873</v>
      </c>
      <c r="S24" s="36"/>
      <c r="T24" s="31" t="s">
        <v>882</v>
      </c>
    </row>
    <row r="25" spans="1:20" ht="60" customHeight="1" x14ac:dyDescent="0.25">
      <c r="A25" s="1038"/>
      <c r="B25" s="1043"/>
      <c r="C25" s="1027"/>
      <c r="D25" s="24">
        <v>22</v>
      </c>
      <c r="E25" s="25" t="s">
        <v>115</v>
      </c>
      <c r="F25" s="25" t="s">
        <v>116</v>
      </c>
      <c r="G25" s="25" t="s">
        <v>117</v>
      </c>
      <c r="H25" s="25" t="s">
        <v>118</v>
      </c>
      <c r="I25" s="31" t="s">
        <v>119</v>
      </c>
      <c r="J25" s="86" t="s">
        <v>236</v>
      </c>
      <c r="K25" s="29" t="s">
        <v>239</v>
      </c>
      <c r="L25" s="24">
        <v>85</v>
      </c>
      <c r="M25" s="31" t="s">
        <v>240</v>
      </c>
      <c r="N25" s="54">
        <v>0.1</v>
      </c>
      <c r="O25" s="24">
        <v>0.05</v>
      </c>
      <c r="P25" s="116">
        <f t="shared" si="0"/>
        <v>0.5</v>
      </c>
      <c r="Q25" s="37" t="s">
        <v>873</v>
      </c>
      <c r="R25" s="37" t="s">
        <v>873</v>
      </c>
      <c r="S25" s="36"/>
      <c r="T25" s="31" t="s">
        <v>883</v>
      </c>
    </row>
    <row r="26" spans="1:20" ht="60" customHeight="1" x14ac:dyDescent="0.25">
      <c r="A26" s="1038"/>
      <c r="B26" s="1043"/>
      <c r="C26" s="1027"/>
      <c r="D26" s="24">
        <v>23</v>
      </c>
      <c r="E26" s="25" t="s">
        <v>120</v>
      </c>
      <c r="F26" s="25" t="s">
        <v>121</v>
      </c>
      <c r="G26" s="25" t="s">
        <v>122</v>
      </c>
      <c r="H26" s="25" t="s">
        <v>118</v>
      </c>
      <c r="I26" s="31" t="s">
        <v>123</v>
      </c>
      <c r="J26" s="54" t="s">
        <v>96</v>
      </c>
      <c r="K26" s="24" t="s">
        <v>96</v>
      </c>
      <c r="L26" s="24" t="s">
        <v>96</v>
      </c>
      <c r="M26" s="57" t="s">
        <v>241</v>
      </c>
      <c r="N26" s="54">
        <v>0.1</v>
      </c>
      <c r="O26" s="24">
        <v>0.1</v>
      </c>
      <c r="P26" s="116">
        <f t="shared" si="0"/>
        <v>1</v>
      </c>
      <c r="Q26" s="37">
        <v>3000000000</v>
      </c>
      <c r="R26" s="37">
        <v>3000000000</v>
      </c>
      <c r="S26" s="36">
        <f>R26/Q26</f>
        <v>1</v>
      </c>
      <c r="T26" s="31" t="s">
        <v>884</v>
      </c>
    </row>
    <row r="27" spans="1:20" ht="60" customHeight="1" x14ac:dyDescent="0.25">
      <c r="A27" s="1038"/>
      <c r="B27" s="1043"/>
      <c r="C27" s="1027" t="s">
        <v>124</v>
      </c>
      <c r="D27" s="24">
        <v>24</v>
      </c>
      <c r="E27" s="25" t="s">
        <v>125</v>
      </c>
      <c r="F27" s="25" t="s">
        <v>126</v>
      </c>
      <c r="G27" s="25" t="s">
        <v>127</v>
      </c>
      <c r="H27" s="25" t="s">
        <v>128</v>
      </c>
      <c r="I27" s="31" t="s">
        <v>129</v>
      </c>
      <c r="J27" s="54" t="s">
        <v>242</v>
      </c>
      <c r="K27" s="24" t="s">
        <v>243</v>
      </c>
      <c r="L27" s="24">
        <v>68</v>
      </c>
      <c r="M27" s="31" t="s">
        <v>244</v>
      </c>
      <c r="N27" s="54">
        <v>2E-3</v>
      </c>
      <c r="O27" s="24">
        <v>2E-3</v>
      </c>
      <c r="P27" s="116">
        <f t="shared" si="0"/>
        <v>1</v>
      </c>
      <c r="Q27" s="37">
        <v>10000000</v>
      </c>
      <c r="R27" s="37">
        <v>0</v>
      </c>
      <c r="S27" s="118">
        <f>R27/Q27</f>
        <v>0</v>
      </c>
      <c r="T27" s="31" t="s">
        <v>885</v>
      </c>
    </row>
    <row r="28" spans="1:20" ht="60" customHeight="1" x14ac:dyDescent="0.25">
      <c r="A28" s="1038"/>
      <c r="B28" s="1043"/>
      <c r="C28" s="1027"/>
      <c r="D28" s="24">
        <v>25</v>
      </c>
      <c r="E28" s="30" t="s">
        <v>130</v>
      </c>
      <c r="F28" s="25" t="s">
        <v>131</v>
      </c>
      <c r="G28" s="25" t="s">
        <v>132</v>
      </c>
      <c r="H28" s="25" t="s">
        <v>133</v>
      </c>
      <c r="I28" s="31" t="s">
        <v>134</v>
      </c>
      <c r="J28" s="54" t="s">
        <v>245</v>
      </c>
      <c r="K28" s="24" t="s">
        <v>246</v>
      </c>
      <c r="L28" s="24">
        <v>107</v>
      </c>
      <c r="M28" s="31" t="s">
        <v>247</v>
      </c>
      <c r="N28" s="54">
        <v>0.08</v>
      </c>
      <c r="O28" s="24">
        <v>0.08</v>
      </c>
      <c r="P28" s="116">
        <f t="shared" si="0"/>
        <v>1</v>
      </c>
      <c r="Q28" s="37">
        <v>53800000</v>
      </c>
      <c r="R28" s="37">
        <v>53800000</v>
      </c>
      <c r="S28" s="118">
        <f>R28/Q28</f>
        <v>1</v>
      </c>
      <c r="T28" s="31" t="s">
        <v>886</v>
      </c>
    </row>
    <row r="29" spans="1:20" ht="60" customHeight="1" x14ac:dyDescent="0.25">
      <c r="A29" s="1038"/>
      <c r="B29" s="1043"/>
      <c r="C29" s="1027" t="s">
        <v>135</v>
      </c>
      <c r="D29" s="24">
        <v>26</v>
      </c>
      <c r="E29" s="25" t="s">
        <v>136</v>
      </c>
      <c r="F29" s="25" t="s">
        <v>137</v>
      </c>
      <c r="G29" s="25" t="s">
        <v>138</v>
      </c>
      <c r="H29" s="25" t="s">
        <v>139</v>
      </c>
      <c r="I29" s="31" t="s">
        <v>140</v>
      </c>
      <c r="J29" s="54" t="s">
        <v>96</v>
      </c>
      <c r="K29" s="24" t="s">
        <v>96</v>
      </c>
      <c r="L29" s="24" t="s">
        <v>96</v>
      </c>
      <c r="M29" s="57" t="s">
        <v>241</v>
      </c>
      <c r="N29" s="54">
        <v>1</v>
      </c>
      <c r="O29" s="24">
        <v>1</v>
      </c>
      <c r="P29" s="116">
        <f t="shared" si="0"/>
        <v>1</v>
      </c>
      <c r="Q29" s="37" t="s">
        <v>873</v>
      </c>
      <c r="R29" s="37" t="s">
        <v>873</v>
      </c>
      <c r="S29" s="36"/>
      <c r="T29" s="31" t="s">
        <v>887</v>
      </c>
    </row>
    <row r="30" spans="1:20" ht="60" customHeight="1" x14ac:dyDescent="0.25">
      <c r="A30" s="1038"/>
      <c r="B30" s="1043"/>
      <c r="C30" s="1027"/>
      <c r="D30" s="24">
        <v>27</v>
      </c>
      <c r="E30" s="26" t="s">
        <v>141</v>
      </c>
      <c r="F30" s="26" t="s">
        <v>142</v>
      </c>
      <c r="G30" s="26" t="s">
        <v>143</v>
      </c>
      <c r="H30" s="26" t="s">
        <v>144</v>
      </c>
      <c r="I30" s="59" t="s">
        <v>145</v>
      </c>
      <c r="J30" s="58" t="s">
        <v>215</v>
      </c>
      <c r="K30" s="26" t="s">
        <v>216</v>
      </c>
      <c r="L30" s="24">
        <v>197</v>
      </c>
      <c r="M30" s="59" t="s">
        <v>217</v>
      </c>
      <c r="N30" s="117">
        <v>0.1</v>
      </c>
      <c r="O30" s="103">
        <v>0.1</v>
      </c>
      <c r="P30" s="116">
        <f t="shared" si="0"/>
        <v>1</v>
      </c>
      <c r="Q30" s="37">
        <v>82000000</v>
      </c>
      <c r="R30" s="37">
        <v>6570000</v>
      </c>
      <c r="S30" s="36">
        <f>R30/Q30</f>
        <v>8.0121951219512197E-2</v>
      </c>
      <c r="T30" s="31" t="s">
        <v>888</v>
      </c>
    </row>
    <row r="31" spans="1:20" ht="60" customHeight="1" x14ac:dyDescent="0.25">
      <c r="A31" s="1038"/>
      <c r="B31" s="1039" t="s">
        <v>146</v>
      </c>
      <c r="C31" s="1023" t="s">
        <v>147</v>
      </c>
      <c r="D31" s="24">
        <v>28</v>
      </c>
      <c r="E31" s="26" t="s">
        <v>148</v>
      </c>
      <c r="F31" s="26" t="s">
        <v>149</v>
      </c>
      <c r="G31" s="26" t="s">
        <v>150</v>
      </c>
      <c r="H31" s="26" t="s">
        <v>151</v>
      </c>
      <c r="I31" s="59" t="s">
        <v>152</v>
      </c>
      <c r="J31" s="58" t="s">
        <v>248</v>
      </c>
      <c r="K31" s="39" t="s">
        <v>249</v>
      </c>
      <c r="L31" s="24">
        <v>157</v>
      </c>
      <c r="M31" s="60" t="s">
        <v>250</v>
      </c>
      <c r="N31" s="117">
        <v>0.09</v>
      </c>
      <c r="O31" s="103">
        <v>0.09</v>
      </c>
      <c r="P31" s="116">
        <f t="shared" si="0"/>
        <v>1</v>
      </c>
      <c r="Q31" s="37">
        <v>61607604</v>
      </c>
      <c r="R31" s="37">
        <v>15840000</v>
      </c>
      <c r="S31" s="118">
        <f>R31/Q31</f>
        <v>0.25711111894564181</v>
      </c>
      <c r="T31" s="31" t="s">
        <v>901</v>
      </c>
    </row>
    <row r="32" spans="1:20" ht="60" customHeight="1" x14ac:dyDescent="0.25">
      <c r="A32" s="1038"/>
      <c r="B32" s="1039"/>
      <c r="C32" s="1023"/>
      <c r="D32" s="1023">
        <v>29</v>
      </c>
      <c r="E32" s="1023" t="s">
        <v>153</v>
      </c>
      <c r="F32" s="1023" t="s">
        <v>154</v>
      </c>
      <c r="G32" s="1023" t="s">
        <v>155</v>
      </c>
      <c r="H32" s="1023" t="s">
        <v>151</v>
      </c>
      <c r="I32" s="1040" t="s">
        <v>152</v>
      </c>
      <c r="J32" s="54" t="s">
        <v>251</v>
      </c>
      <c r="K32" s="8" t="s">
        <v>252</v>
      </c>
      <c r="L32" s="24">
        <v>129</v>
      </c>
      <c r="M32" s="31" t="s">
        <v>253</v>
      </c>
      <c r="N32" s="1130">
        <v>0.09</v>
      </c>
      <c r="O32" s="1044">
        <v>0.09</v>
      </c>
      <c r="P32" s="1001">
        <f>O32/N32</f>
        <v>1</v>
      </c>
      <c r="Q32" s="122">
        <v>58710000</v>
      </c>
      <c r="R32" s="122">
        <v>10140000</v>
      </c>
      <c r="S32" s="118">
        <f t="shared" ref="S32:S95" si="1">R32/Q32</f>
        <v>0.17271333673990802</v>
      </c>
      <c r="T32" s="125" t="s">
        <v>902</v>
      </c>
    </row>
    <row r="33" spans="1:20" ht="60" customHeight="1" x14ac:dyDescent="0.25">
      <c r="A33" s="1038"/>
      <c r="B33" s="1039"/>
      <c r="C33" s="1023"/>
      <c r="D33" s="1023"/>
      <c r="E33" s="1023"/>
      <c r="F33" s="1023"/>
      <c r="G33" s="1023"/>
      <c r="H33" s="1023"/>
      <c r="I33" s="1040"/>
      <c r="J33" s="54" t="s">
        <v>254</v>
      </c>
      <c r="K33" s="8" t="s">
        <v>255</v>
      </c>
      <c r="L33" s="24">
        <v>134</v>
      </c>
      <c r="M33" s="31" t="s">
        <v>256</v>
      </c>
      <c r="N33" s="1008"/>
      <c r="O33" s="1011"/>
      <c r="P33" s="1002"/>
      <c r="Q33" s="123">
        <v>54000000</v>
      </c>
      <c r="R33" s="123">
        <v>31680000</v>
      </c>
      <c r="S33" s="118">
        <f t="shared" si="1"/>
        <v>0.58666666666666667</v>
      </c>
      <c r="T33" s="126" t="s">
        <v>903</v>
      </c>
    </row>
    <row r="34" spans="1:20" ht="60" customHeight="1" x14ac:dyDescent="0.25">
      <c r="A34" s="1038"/>
      <c r="B34" s="1039"/>
      <c r="C34" s="1023"/>
      <c r="D34" s="1023"/>
      <c r="E34" s="1023"/>
      <c r="F34" s="1023"/>
      <c r="G34" s="1023"/>
      <c r="H34" s="1023"/>
      <c r="I34" s="1040"/>
      <c r="J34" s="54" t="s">
        <v>254</v>
      </c>
      <c r="K34" s="8" t="s">
        <v>255</v>
      </c>
      <c r="L34" s="24">
        <v>133</v>
      </c>
      <c r="M34" s="31" t="s">
        <v>257</v>
      </c>
      <c r="N34" s="1008"/>
      <c r="O34" s="1011"/>
      <c r="P34" s="1002"/>
      <c r="Q34" s="123">
        <v>25750000</v>
      </c>
      <c r="R34" s="123">
        <v>23220000</v>
      </c>
      <c r="S34" s="118">
        <f t="shared" si="1"/>
        <v>0.90174757281553397</v>
      </c>
      <c r="T34" s="126" t="s">
        <v>904</v>
      </c>
    </row>
    <row r="35" spans="1:20" ht="60" customHeight="1" x14ac:dyDescent="0.25">
      <c r="A35" s="1038"/>
      <c r="B35" s="1039"/>
      <c r="C35" s="1023"/>
      <c r="D35" s="1023"/>
      <c r="E35" s="1023"/>
      <c r="F35" s="1023"/>
      <c r="G35" s="1023"/>
      <c r="H35" s="1023"/>
      <c r="I35" s="1040"/>
      <c r="J35" s="6" t="s">
        <v>254</v>
      </c>
      <c r="K35" s="8" t="s">
        <v>249</v>
      </c>
      <c r="L35" s="24">
        <v>154</v>
      </c>
      <c r="M35" s="31" t="s">
        <v>258</v>
      </c>
      <c r="N35" s="1009"/>
      <c r="O35" s="1012"/>
      <c r="P35" s="1003"/>
      <c r="Q35" s="124">
        <v>159500000</v>
      </c>
      <c r="R35" s="124">
        <v>155340000</v>
      </c>
      <c r="S35" s="118">
        <f t="shared" si="1"/>
        <v>0.97391849529780561</v>
      </c>
      <c r="T35" s="127" t="s">
        <v>905</v>
      </c>
    </row>
    <row r="36" spans="1:20" ht="60" customHeight="1" x14ac:dyDescent="0.25">
      <c r="A36" s="1038"/>
      <c r="B36" s="1039"/>
      <c r="C36" s="1027" t="s">
        <v>156</v>
      </c>
      <c r="D36" s="1023">
        <v>30</v>
      </c>
      <c r="E36" s="1023" t="s">
        <v>157</v>
      </c>
      <c r="F36" s="1023" t="s">
        <v>158</v>
      </c>
      <c r="G36" s="1023" t="s">
        <v>159</v>
      </c>
      <c r="H36" s="1023" t="s">
        <v>151</v>
      </c>
      <c r="I36" s="1040" t="s">
        <v>272</v>
      </c>
      <c r="J36" s="1038" t="s">
        <v>254</v>
      </c>
      <c r="K36" s="1023" t="s">
        <v>259</v>
      </c>
      <c r="L36" s="1023">
        <v>143</v>
      </c>
      <c r="M36" s="1040" t="s">
        <v>260</v>
      </c>
      <c r="N36" s="1130">
        <v>0.09</v>
      </c>
      <c r="O36" s="1044">
        <v>0.09</v>
      </c>
      <c r="P36" s="1001">
        <f>O36/N36</f>
        <v>1</v>
      </c>
      <c r="Q36" s="1133">
        <v>20000000</v>
      </c>
      <c r="R36" s="998">
        <v>19045950</v>
      </c>
      <c r="S36" s="1001">
        <f t="shared" si="1"/>
        <v>0.95229750000000002</v>
      </c>
      <c r="T36" s="1088" t="s">
        <v>906</v>
      </c>
    </row>
    <row r="37" spans="1:20" ht="60" customHeight="1" x14ac:dyDescent="0.25">
      <c r="A37" s="1038"/>
      <c r="B37" s="1039"/>
      <c r="C37" s="1027"/>
      <c r="D37" s="1023"/>
      <c r="E37" s="1023"/>
      <c r="F37" s="1023"/>
      <c r="G37" s="1023"/>
      <c r="H37" s="1023"/>
      <c r="I37" s="1040"/>
      <c r="J37" s="1038"/>
      <c r="K37" s="1023"/>
      <c r="L37" s="1023"/>
      <c r="M37" s="1040"/>
      <c r="N37" s="1008"/>
      <c r="O37" s="1131"/>
      <c r="P37" s="1002"/>
      <c r="Q37" s="1134"/>
      <c r="R37" s="999"/>
      <c r="S37" s="1003"/>
      <c r="T37" s="1089"/>
    </row>
    <row r="38" spans="1:20" ht="60" customHeight="1" x14ac:dyDescent="0.25">
      <c r="A38" s="1038"/>
      <c r="B38" s="1039"/>
      <c r="C38" s="1027"/>
      <c r="D38" s="1023"/>
      <c r="E38" s="1023"/>
      <c r="F38" s="1023"/>
      <c r="G38" s="1023"/>
      <c r="H38" s="1023"/>
      <c r="I38" s="59" t="s">
        <v>273</v>
      </c>
      <c r="J38" s="58" t="s">
        <v>251</v>
      </c>
      <c r="K38" s="39" t="s">
        <v>252</v>
      </c>
      <c r="L38" s="26">
        <v>128</v>
      </c>
      <c r="M38" s="59" t="s">
        <v>261</v>
      </c>
      <c r="N38" s="1008"/>
      <c r="O38" s="1131"/>
      <c r="P38" s="1002"/>
      <c r="Q38" s="123">
        <v>25750000</v>
      </c>
      <c r="R38" s="123">
        <v>15840000</v>
      </c>
      <c r="S38" s="118">
        <f t="shared" si="1"/>
        <v>0.61514563106796116</v>
      </c>
      <c r="T38" s="126" t="s">
        <v>907</v>
      </c>
    </row>
    <row r="39" spans="1:20" ht="60" customHeight="1" x14ac:dyDescent="0.25">
      <c r="A39" s="1038"/>
      <c r="B39" s="1039"/>
      <c r="C39" s="1027"/>
      <c r="D39" s="1023"/>
      <c r="E39" s="1023"/>
      <c r="F39" s="1023"/>
      <c r="G39" s="1023"/>
      <c r="H39" s="1023"/>
      <c r="I39" s="31" t="s">
        <v>274</v>
      </c>
      <c r="J39" s="6" t="s">
        <v>254</v>
      </c>
      <c r="K39" s="24" t="s">
        <v>262</v>
      </c>
      <c r="L39" s="28">
        <v>134</v>
      </c>
      <c r="M39" s="61" t="s">
        <v>256</v>
      </c>
      <c r="N39" s="1008"/>
      <c r="O39" s="1131"/>
      <c r="P39" s="1002"/>
      <c r="Q39" s="123">
        <v>54000000</v>
      </c>
      <c r="R39" s="123">
        <v>31680000</v>
      </c>
      <c r="S39" s="118">
        <f t="shared" si="1"/>
        <v>0.58666666666666667</v>
      </c>
      <c r="T39" s="126" t="s">
        <v>908</v>
      </c>
    </row>
    <row r="40" spans="1:20" ht="60" customHeight="1" x14ac:dyDescent="0.25">
      <c r="A40" s="1038"/>
      <c r="B40" s="1039"/>
      <c r="C40" s="1027"/>
      <c r="D40" s="1023"/>
      <c r="E40" s="1023"/>
      <c r="F40" s="1023"/>
      <c r="G40" s="1023"/>
      <c r="H40" s="1023"/>
      <c r="I40" s="31" t="s">
        <v>275</v>
      </c>
      <c r="J40" s="6" t="s">
        <v>254</v>
      </c>
      <c r="K40" s="24" t="s">
        <v>262</v>
      </c>
      <c r="L40" s="24">
        <v>137</v>
      </c>
      <c r="M40" s="31" t="s">
        <v>263</v>
      </c>
      <c r="N40" s="1008"/>
      <c r="O40" s="1131"/>
      <c r="P40" s="1002"/>
      <c r="Q40" s="123">
        <v>41200000</v>
      </c>
      <c r="R40" s="123">
        <v>38560000</v>
      </c>
      <c r="S40" s="118">
        <f t="shared" si="1"/>
        <v>0.93592233009708736</v>
      </c>
      <c r="T40" s="126" t="s">
        <v>909</v>
      </c>
    </row>
    <row r="41" spans="1:20" ht="60" customHeight="1" x14ac:dyDescent="0.25">
      <c r="A41" s="1038"/>
      <c r="B41" s="1039"/>
      <c r="C41" s="1027"/>
      <c r="D41" s="1023"/>
      <c r="E41" s="1023"/>
      <c r="F41" s="1023"/>
      <c r="G41" s="1023"/>
      <c r="H41" s="1023"/>
      <c r="I41" s="31" t="s">
        <v>276</v>
      </c>
      <c r="J41" s="54" t="s">
        <v>254</v>
      </c>
      <c r="K41" s="24" t="s">
        <v>259</v>
      </c>
      <c r="L41" s="24">
        <v>142</v>
      </c>
      <c r="M41" s="52" t="s">
        <v>264</v>
      </c>
      <c r="N41" s="1009"/>
      <c r="O41" s="1132"/>
      <c r="P41" s="1003"/>
      <c r="Q41" s="123">
        <v>62147580</v>
      </c>
      <c r="R41" s="123">
        <v>57392120</v>
      </c>
      <c r="S41" s="118">
        <f t="shared" si="1"/>
        <v>0.92348117175278588</v>
      </c>
      <c r="T41" s="126" t="s">
        <v>910</v>
      </c>
    </row>
    <row r="42" spans="1:20" ht="60" customHeight="1" x14ac:dyDescent="0.25">
      <c r="A42" s="1038"/>
      <c r="B42" s="1039"/>
      <c r="C42" s="1027"/>
      <c r="D42" s="24">
        <v>31</v>
      </c>
      <c r="E42" s="25" t="s">
        <v>160</v>
      </c>
      <c r="F42" s="25" t="s">
        <v>161</v>
      </c>
      <c r="G42" s="25" t="s">
        <v>162</v>
      </c>
      <c r="H42" s="25" t="s">
        <v>118</v>
      </c>
      <c r="I42" s="31" t="s">
        <v>163</v>
      </c>
      <c r="J42" s="54" t="s">
        <v>254</v>
      </c>
      <c r="K42" s="24" t="s">
        <v>255</v>
      </c>
      <c r="L42" s="28">
        <v>133</v>
      </c>
      <c r="M42" s="61" t="s">
        <v>257</v>
      </c>
      <c r="N42" s="54">
        <v>0.1</v>
      </c>
      <c r="O42" s="24">
        <v>0.1</v>
      </c>
      <c r="P42" s="36">
        <f>O42/N42</f>
        <v>1</v>
      </c>
      <c r="Q42" s="37">
        <v>25750000</v>
      </c>
      <c r="R42" s="37">
        <v>25750000</v>
      </c>
      <c r="S42" s="118">
        <f t="shared" si="1"/>
        <v>1</v>
      </c>
      <c r="T42" s="31" t="s">
        <v>911</v>
      </c>
    </row>
    <row r="43" spans="1:20" ht="60" customHeight="1" x14ac:dyDescent="0.25">
      <c r="A43" s="1038"/>
      <c r="B43" s="1039"/>
      <c r="C43" s="1027" t="s">
        <v>164</v>
      </c>
      <c r="D43" s="24">
        <v>32</v>
      </c>
      <c r="E43" s="24" t="s">
        <v>165</v>
      </c>
      <c r="F43" s="24" t="s">
        <v>166</v>
      </c>
      <c r="G43" s="24" t="s">
        <v>167</v>
      </c>
      <c r="H43" s="24" t="s">
        <v>168</v>
      </c>
      <c r="I43" s="52" t="s">
        <v>169</v>
      </c>
      <c r="J43" s="54" t="s">
        <v>254</v>
      </c>
      <c r="K43" s="24" t="s">
        <v>255</v>
      </c>
      <c r="L43" s="24">
        <v>134</v>
      </c>
      <c r="M43" s="52" t="s">
        <v>256</v>
      </c>
      <c r="N43" s="54">
        <v>0.09</v>
      </c>
      <c r="O43" s="24">
        <v>0.09</v>
      </c>
      <c r="P43" s="118">
        <f t="shared" ref="P43:P106" si="2">O43/N43</f>
        <v>1</v>
      </c>
      <c r="Q43" s="37">
        <v>54000000</v>
      </c>
      <c r="R43" s="37">
        <v>31680000</v>
      </c>
      <c r="S43" s="118">
        <f t="shared" si="1"/>
        <v>0.58666666666666667</v>
      </c>
      <c r="T43" s="31" t="s">
        <v>912</v>
      </c>
    </row>
    <row r="44" spans="1:20" ht="60" customHeight="1" x14ac:dyDescent="0.25">
      <c r="A44" s="1038"/>
      <c r="B44" s="1039"/>
      <c r="C44" s="1027"/>
      <c r="D44" s="24">
        <v>33</v>
      </c>
      <c r="E44" s="25" t="s">
        <v>170</v>
      </c>
      <c r="F44" s="25" t="s">
        <v>171</v>
      </c>
      <c r="G44" s="25" t="s">
        <v>172</v>
      </c>
      <c r="H44" s="25" t="s">
        <v>173</v>
      </c>
      <c r="I44" s="31" t="s">
        <v>174</v>
      </c>
      <c r="J44" s="6" t="s">
        <v>265</v>
      </c>
      <c r="K44" s="8" t="s">
        <v>266</v>
      </c>
      <c r="L44" s="28">
        <v>185</v>
      </c>
      <c r="M44" s="61" t="s">
        <v>267</v>
      </c>
      <c r="N44" s="54">
        <v>0.1</v>
      </c>
      <c r="O44" s="24">
        <v>0.08</v>
      </c>
      <c r="P44" s="118">
        <f t="shared" si="2"/>
        <v>0.79999999999999993</v>
      </c>
      <c r="Q44" s="37">
        <v>16500000</v>
      </c>
      <c r="R44" s="37">
        <v>0</v>
      </c>
      <c r="S44" s="118">
        <f t="shared" si="1"/>
        <v>0</v>
      </c>
      <c r="T44" s="31" t="s">
        <v>913</v>
      </c>
    </row>
    <row r="45" spans="1:20" ht="60" customHeight="1" x14ac:dyDescent="0.25">
      <c r="A45" s="1038"/>
      <c r="B45" s="1039"/>
      <c r="C45" s="1027"/>
      <c r="D45" s="24">
        <v>34</v>
      </c>
      <c r="E45" s="25" t="s">
        <v>175</v>
      </c>
      <c r="F45" s="25" t="s">
        <v>176</v>
      </c>
      <c r="G45" s="25" t="s">
        <v>177</v>
      </c>
      <c r="H45" s="25" t="s">
        <v>178</v>
      </c>
      <c r="I45" s="31" t="s">
        <v>179</v>
      </c>
      <c r="J45" s="54" t="s">
        <v>254</v>
      </c>
      <c r="K45" s="9" t="s">
        <v>262</v>
      </c>
      <c r="L45" s="24">
        <v>137</v>
      </c>
      <c r="M45" s="52" t="s">
        <v>263</v>
      </c>
      <c r="N45" s="54">
        <v>0.1</v>
      </c>
      <c r="O45" s="24">
        <v>0.09</v>
      </c>
      <c r="P45" s="118">
        <f t="shared" si="2"/>
        <v>0.89999999999999991</v>
      </c>
      <c r="Q45" s="37">
        <v>41200000</v>
      </c>
      <c r="R45" s="37">
        <v>38560000</v>
      </c>
      <c r="S45" s="118">
        <f t="shared" si="1"/>
        <v>0.93592233009708736</v>
      </c>
      <c r="T45" s="31" t="s">
        <v>914</v>
      </c>
    </row>
    <row r="46" spans="1:20" ht="60" customHeight="1" x14ac:dyDescent="0.25">
      <c r="A46" s="1038"/>
      <c r="B46" s="1039"/>
      <c r="C46" s="1027"/>
      <c r="D46" s="24">
        <v>35</v>
      </c>
      <c r="E46" s="25" t="s">
        <v>180</v>
      </c>
      <c r="F46" s="25" t="s">
        <v>181</v>
      </c>
      <c r="G46" s="25" t="s">
        <v>182</v>
      </c>
      <c r="H46" s="25" t="s">
        <v>183</v>
      </c>
      <c r="I46" s="31" t="s">
        <v>184</v>
      </c>
      <c r="J46" s="6" t="s">
        <v>254</v>
      </c>
      <c r="K46" s="38" t="s">
        <v>268</v>
      </c>
      <c r="L46" s="24">
        <v>139</v>
      </c>
      <c r="M46" s="57" t="s">
        <v>269</v>
      </c>
      <c r="N46" s="54">
        <v>0.09</v>
      </c>
      <c r="O46" s="24">
        <v>0.09</v>
      </c>
      <c r="P46" s="118">
        <f t="shared" si="2"/>
        <v>1</v>
      </c>
      <c r="Q46" s="37">
        <v>92700000</v>
      </c>
      <c r="R46" s="37">
        <v>89440000</v>
      </c>
      <c r="S46" s="118">
        <f t="shared" si="1"/>
        <v>0.96483279395900756</v>
      </c>
      <c r="T46" s="31" t="s">
        <v>915</v>
      </c>
    </row>
    <row r="47" spans="1:20" ht="60" customHeight="1" x14ac:dyDescent="0.25">
      <c r="A47" s="1038"/>
      <c r="B47" s="1039"/>
      <c r="C47" s="1027"/>
      <c r="D47" s="24">
        <v>36</v>
      </c>
      <c r="E47" s="25" t="s">
        <v>185</v>
      </c>
      <c r="F47" s="25" t="s">
        <v>186</v>
      </c>
      <c r="G47" s="25" t="s">
        <v>187</v>
      </c>
      <c r="H47" s="25" t="s">
        <v>188</v>
      </c>
      <c r="I47" s="31" t="s">
        <v>189</v>
      </c>
      <c r="J47" s="6" t="s">
        <v>254</v>
      </c>
      <c r="K47" s="24" t="s">
        <v>270</v>
      </c>
      <c r="L47" s="24">
        <v>162</v>
      </c>
      <c r="M47" s="31" t="s">
        <v>271</v>
      </c>
      <c r="N47" s="54">
        <v>0.1</v>
      </c>
      <c r="O47" s="24">
        <v>0.1</v>
      </c>
      <c r="P47" s="118">
        <f t="shared" si="2"/>
        <v>1</v>
      </c>
      <c r="Q47" s="37">
        <v>279309844</v>
      </c>
      <c r="R47" s="37">
        <v>212685000</v>
      </c>
      <c r="S47" s="118">
        <f t="shared" si="1"/>
        <v>0.76146618018948165</v>
      </c>
      <c r="T47" s="31" t="s">
        <v>916</v>
      </c>
    </row>
    <row r="48" spans="1:20" ht="60" customHeight="1" x14ac:dyDescent="0.25">
      <c r="A48" s="1038"/>
      <c r="B48" s="1039"/>
      <c r="C48" s="1027" t="s">
        <v>190</v>
      </c>
      <c r="D48" s="24">
        <v>37</v>
      </c>
      <c r="E48" s="25" t="s">
        <v>191</v>
      </c>
      <c r="F48" s="25" t="s">
        <v>192</v>
      </c>
      <c r="G48" s="25" t="s">
        <v>193</v>
      </c>
      <c r="H48" s="25" t="s">
        <v>194</v>
      </c>
      <c r="I48" s="31" t="s">
        <v>179</v>
      </c>
      <c r="J48" s="1038" t="s">
        <v>254</v>
      </c>
      <c r="K48" s="1023" t="s">
        <v>262</v>
      </c>
      <c r="L48" s="1023">
        <v>137</v>
      </c>
      <c r="M48" s="1040" t="s">
        <v>263</v>
      </c>
      <c r="N48" s="54">
        <v>0.1</v>
      </c>
      <c r="O48" s="24">
        <v>0.1</v>
      </c>
      <c r="P48" s="118">
        <f t="shared" si="2"/>
        <v>1</v>
      </c>
      <c r="Q48" s="998">
        <v>41200000</v>
      </c>
      <c r="R48" s="998">
        <v>38560000</v>
      </c>
      <c r="S48" s="1001">
        <f t="shared" si="1"/>
        <v>0.93592233009708736</v>
      </c>
      <c r="T48" s="31" t="s">
        <v>917</v>
      </c>
    </row>
    <row r="49" spans="1:20" ht="60" customHeight="1" x14ac:dyDescent="0.25">
      <c r="A49" s="1038"/>
      <c r="B49" s="1039"/>
      <c r="C49" s="1027"/>
      <c r="D49" s="24">
        <v>38</v>
      </c>
      <c r="E49" s="25" t="s">
        <v>195</v>
      </c>
      <c r="F49" s="25" t="s">
        <v>192</v>
      </c>
      <c r="G49" s="25" t="s">
        <v>193</v>
      </c>
      <c r="H49" s="25" t="s">
        <v>194</v>
      </c>
      <c r="I49" s="31" t="s">
        <v>179</v>
      </c>
      <c r="J49" s="1038"/>
      <c r="K49" s="1023"/>
      <c r="L49" s="1023"/>
      <c r="M49" s="1040"/>
      <c r="N49" s="54">
        <v>0.1</v>
      </c>
      <c r="O49" s="24">
        <v>0.06</v>
      </c>
      <c r="P49" s="118">
        <f t="shared" si="2"/>
        <v>0.6</v>
      </c>
      <c r="Q49" s="1000"/>
      <c r="R49" s="1000"/>
      <c r="S49" s="1003"/>
      <c r="T49" s="31" t="s">
        <v>918</v>
      </c>
    </row>
    <row r="50" spans="1:20" ht="60" customHeight="1" x14ac:dyDescent="0.25">
      <c r="A50" s="1038"/>
      <c r="B50" s="1039"/>
      <c r="C50" s="1027"/>
      <c r="D50" s="24">
        <v>39</v>
      </c>
      <c r="E50" s="25" t="s">
        <v>196</v>
      </c>
      <c r="F50" s="25" t="s">
        <v>197</v>
      </c>
      <c r="G50" s="25" t="s">
        <v>198</v>
      </c>
      <c r="H50" s="25" t="s">
        <v>199</v>
      </c>
      <c r="I50" s="31" t="s">
        <v>179</v>
      </c>
      <c r="J50" s="1038" t="s">
        <v>254</v>
      </c>
      <c r="K50" s="1023" t="s">
        <v>255</v>
      </c>
      <c r="L50" s="1039">
        <v>133</v>
      </c>
      <c r="M50" s="1114" t="s">
        <v>257</v>
      </c>
      <c r="N50" s="54">
        <v>0.1</v>
      </c>
      <c r="O50" s="24">
        <v>8.5000000000000006E-2</v>
      </c>
      <c r="P50" s="118">
        <f t="shared" si="2"/>
        <v>0.85</v>
      </c>
      <c r="Q50" s="998">
        <v>25750000</v>
      </c>
      <c r="R50" s="998">
        <v>23220000</v>
      </c>
      <c r="S50" s="1001">
        <f t="shared" si="1"/>
        <v>0.90174757281553397</v>
      </c>
      <c r="T50" s="31" t="s">
        <v>919</v>
      </c>
    </row>
    <row r="51" spans="1:20" ht="60" customHeight="1" x14ac:dyDescent="0.25">
      <c r="A51" s="1038"/>
      <c r="B51" s="1039"/>
      <c r="C51" s="1027"/>
      <c r="D51" s="24">
        <v>40</v>
      </c>
      <c r="E51" s="25" t="s">
        <v>200</v>
      </c>
      <c r="F51" s="25" t="s">
        <v>201</v>
      </c>
      <c r="G51" s="25" t="s">
        <v>202</v>
      </c>
      <c r="H51" s="25" t="s">
        <v>203</v>
      </c>
      <c r="I51" s="31" t="s">
        <v>204</v>
      </c>
      <c r="J51" s="1038"/>
      <c r="K51" s="1023"/>
      <c r="L51" s="1039"/>
      <c r="M51" s="1114"/>
      <c r="N51" s="54">
        <v>0.1</v>
      </c>
      <c r="O51" s="24">
        <v>0.09</v>
      </c>
      <c r="P51" s="118">
        <f t="shared" si="2"/>
        <v>0.89999999999999991</v>
      </c>
      <c r="Q51" s="1000"/>
      <c r="R51" s="1000"/>
      <c r="S51" s="1003"/>
      <c r="T51" s="31" t="s">
        <v>919</v>
      </c>
    </row>
    <row r="52" spans="1:20" ht="60" customHeight="1" x14ac:dyDescent="0.25">
      <c r="A52" s="1038" t="s">
        <v>292</v>
      </c>
      <c r="B52" s="1027" t="s">
        <v>293</v>
      </c>
      <c r="C52" s="1027" t="s">
        <v>294</v>
      </c>
      <c r="D52" s="24">
        <v>41</v>
      </c>
      <c r="E52" s="30" t="s">
        <v>295</v>
      </c>
      <c r="F52" s="30" t="s">
        <v>296</v>
      </c>
      <c r="G52" s="30" t="s">
        <v>297</v>
      </c>
      <c r="H52" s="30" t="s">
        <v>298</v>
      </c>
      <c r="I52" s="32" t="s">
        <v>299</v>
      </c>
      <c r="J52" s="62" t="s">
        <v>382</v>
      </c>
      <c r="K52" s="8" t="s">
        <v>383</v>
      </c>
      <c r="L52" s="10">
        <v>250</v>
      </c>
      <c r="M52" s="57" t="s">
        <v>384</v>
      </c>
      <c r="N52" s="54">
        <v>0.09</v>
      </c>
      <c r="O52" s="24">
        <v>0.09</v>
      </c>
      <c r="P52" s="118">
        <f t="shared" si="2"/>
        <v>1</v>
      </c>
      <c r="Q52" s="37">
        <v>274250000</v>
      </c>
      <c r="R52" s="37">
        <v>31600000</v>
      </c>
      <c r="S52" s="118">
        <f t="shared" si="1"/>
        <v>0.11522333637192343</v>
      </c>
      <c r="T52" s="31" t="s">
        <v>923</v>
      </c>
    </row>
    <row r="53" spans="1:20" ht="60" customHeight="1" x14ac:dyDescent="0.25">
      <c r="A53" s="1038"/>
      <c r="B53" s="1027"/>
      <c r="C53" s="1027"/>
      <c r="D53" s="24">
        <v>42</v>
      </c>
      <c r="E53" s="30" t="s">
        <v>300</v>
      </c>
      <c r="F53" s="30" t="s">
        <v>301</v>
      </c>
      <c r="G53" s="30" t="s">
        <v>302</v>
      </c>
      <c r="H53" s="30" t="s">
        <v>303</v>
      </c>
      <c r="I53" s="32" t="s">
        <v>304</v>
      </c>
      <c r="J53" s="1038" t="s">
        <v>215</v>
      </c>
      <c r="K53" s="1023" t="s">
        <v>216</v>
      </c>
      <c r="L53" s="1023">
        <v>197</v>
      </c>
      <c r="M53" s="1040" t="s">
        <v>217</v>
      </c>
      <c r="N53" s="54">
        <v>0.1</v>
      </c>
      <c r="O53" s="24">
        <v>0.1</v>
      </c>
      <c r="P53" s="118">
        <f t="shared" si="2"/>
        <v>1</v>
      </c>
      <c r="Q53" s="998">
        <v>82000000</v>
      </c>
      <c r="R53" s="998">
        <v>6570000</v>
      </c>
      <c r="S53" s="1001">
        <f t="shared" si="1"/>
        <v>8.0121951219512197E-2</v>
      </c>
      <c r="T53" s="31" t="s">
        <v>920</v>
      </c>
    </row>
    <row r="54" spans="1:20" ht="60" customHeight="1" x14ac:dyDescent="0.25">
      <c r="A54" s="1038"/>
      <c r="B54" s="1027"/>
      <c r="C54" s="1027"/>
      <c r="D54" s="24">
        <v>43</v>
      </c>
      <c r="E54" s="30" t="s">
        <v>305</v>
      </c>
      <c r="F54" s="30" t="s">
        <v>306</v>
      </c>
      <c r="G54" s="30" t="s">
        <v>307</v>
      </c>
      <c r="H54" s="30" t="s">
        <v>308</v>
      </c>
      <c r="I54" s="32" t="s">
        <v>309</v>
      </c>
      <c r="J54" s="1038"/>
      <c r="K54" s="1023"/>
      <c r="L54" s="1023"/>
      <c r="M54" s="1040"/>
      <c r="N54" s="54">
        <v>0.1</v>
      </c>
      <c r="O54" s="24">
        <v>0.1</v>
      </c>
      <c r="P54" s="118">
        <f t="shared" si="2"/>
        <v>1</v>
      </c>
      <c r="Q54" s="999"/>
      <c r="R54" s="999"/>
      <c r="S54" s="1002"/>
      <c r="T54" s="31" t="s">
        <v>921</v>
      </c>
    </row>
    <row r="55" spans="1:20" ht="60" customHeight="1" x14ac:dyDescent="0.25">
      <c r="A55" s="1038"/>
      <c r="B55" s="1027"/>
      <c r="C55" s="1027"/>
      <c r="D55" s="24">
        <v>44</v>
      </c>
      <c r="E55" s="30" t="s">
        <v>310</v>
      </c>
      <c r="F55" s="30" t="s">
        <v>311</v>
      </c>
      <c r="G55" s="30" t="s">
        <v>312</v>
      </c>
      <c r="H55" s="30" t="s">
        <v>313</v>
      </c>
      <c r="I55" s="32" t="s">
        <v>314</v>
      </c>
      <c r="J55" s="1038"/>
      <c r="K55" s="1023"/>
      <c r="L55" s="1023"/>
      <c r="M55" s="1040"/>
      <c r="N55" s="54">
        <v>0.1</v>
      </c>
      <c r="O55" s="24">
        <v>0.1</v>
      </c>
      <c r="P55" s="118">
        <f t="shared" si="2"/>
        <v>1</v>
      </c>
      <c r="Q55" s="1000"/>
      <c r="R55" s="1000"/>
      <c r="S55" s="1003"/>
      <c r="T55" s="31" t="s">
        <v>922</v>
      </c>
    </row>
    <row r="56" spans="1:20" ht="60" customHeight="1" x14ac:dyDescent="0.25">
      <c r="A56" s="1038"/>
      <c r="B56" s="1027" t="s">
        <v>380</v>
      </c>
      <c r="C56" s="30" t="s">
        <v>315</v>
      </c>
      <c r="D56" s="24">
        <v>45</v>
      </c>
      <c r="E56" s="30" t="s">
        <v>316</v>
      </c>
      <c r="F56" s="30" t="s">
        <v>317</v>
      </c>
      <c r="G56" s="30" t="s">
        <v>318</v>
      </c>
      <c r="H56" s="30" t="s">
        <v>319</v>
      </c>
      <c r="I56" s="32" t="s">
        <v>320</v>
      </c>
      <c r="J56" s="7" t="s">
        <v>385</v>
      </c>
      <c r="K56" s="29" t="s">
        <v>386</v>
      </c>
      <c r="L56" s="9" t="s">
        <v>387</v>
      </c>
      <c r="M56" s="57" t="s">
        <v>388</v>
      </c>
      <c r="N56" s="54">
        <v>0.1</v>
      </c>
      <c r="O56" s="24">
        <v>0.1</v>
      </c>
      <c r="P56" s="118">
        <f t="shared" si="2"/>
        <v>1</v>
      </c>
      <c r="Q56" s="37" t="s">
        <v>924</v>
      </c>
      <c r="R56" s="37" t="s">
        <v>925</v>
      </c>
      <c r="S56" s="118"/>
      <c r="T56" s="31" t="s">
        <v>926</v>
      </c>
    </row>
    <row r="57" spans="1:20" ht="60" customHeight="1" x14ac:dyDescent="0.25">
      <c r="A57" s="1038"/>
      <c r="B57" s="1027"/>
      <c r="C57" s="1027" t="s">
        <v>321</v>
      </c>
      <c r="D57" s="24">
        <v>46</v>
      </c>
      <c r="E57" s="30" t="s">
        <v>322</v>
      </c>
      <c r="F57" s="30" t="s">
        <v>323</v>
      </c>
      <c r="G57" s="30" t="s">
        <v>324</v>
      </c>
      <c r="H57" s="30" t="s">
        <v>325</v>
      </c>
      <c r="I57" s="82" t="s">
        <v>326</v>
      </c>
      <c r="J57" s="1038" t="s">
        <v>215</v>
      </c>
      <c r="K57" s="1023" t="s">
        <v>216</v>
      </c>
      <c r="L57" s="1042">
        <v>197</v>
      </c>
      <c r="M57" s="1040" t="s">
        <v>217</v>
      </c>
      <c r="N57" s="54">
        <v>0.09</v>
      </c>
      <c r="O57" s="24">
        <v>0.09</v>
      </c>
      <c r="P57" s="118">
        <f t="shared" si="2"/>
        <v>1</v>
      </c>
      <c r="Q57" s="998">
        <v>82000000</v>
      </c>
      <c r="R57" s="998">
        <v>6570000</v>
      </c>
      <c r="S57" s="1001">
        <f t="shared" si="1"/>
        <v>8.0121951219512197E-2</v>
      </c>
      <c r="T57" s="31" t="s">
        <v>927</v>
      </c>
    </row>
    <row r="58" spans="1:20" ht="60" customHeight="1" x14ac:dyDescent="0.25">
      <c r="A58" s="1038"/>
      <c r="B58" s="1027"/>
      <c r="C58" s="1027"/>
      <c r="D58" s="24">
        <v>47</v>
      </c>
      <c r="E58" s="30" t="s">
        <v>327</v>
      </c>
      <c r="F58" s="30" t="s">
        <v>328</v>
      </c>
      <c r="G58" s="30" t="s">
        <v>329</v>
      </c>
      <c r="H58" s="30" t="s">
        <v>330</v>
      </c>
      <c r="I58" s="32" t="s">
        <v>331</v>
      </c>
      <c r="J58" s="1038"/>
      <c r="K58" s="1023"/>
      <c r="L58" s="1042"/>
      <c r="M58" s="1040"/>
      <c r="N58" s="54">
        <v>0.1</v>
      </c>
      <c r="O58" s="24">
        <v>0.1</v>
      </c>
      <c r="P58" s="118">
        <f t="shared" si="2"/>
        <v>1</v>
      </c>
      <c r="Q58" s="999"/>
      <c r="R58" s="999"/>
      <c r="S58" s="1002"/>
      <c r="T58" s="31" t="s">
        <v>928</v>
      </c>
    </row>
    <row r="59" spans="1:20" ht="60" customHeight="1" x14ac:dyDescent="0.25">
      <c r="A59" s="1038"/>
      <c r="B59" s="1027"/>
      <c r="C59" s="1027"/>
      <c r="D59" s="24">
        <v>48</v>
      </c>
      <c r="E59" s="30" t="s">
        <v>332</v>
      </c>
      <c r="F59" s="30" t="s">
        <v>333</v>
      </c>
      <c r="G59" s="30" t="s">
        <v>334</v>
      </c>
      <c r="H59" s="30" t="s">
        <v>335</v>
      </c>
      <c r="I59" s="82" t="s">
        <v>336</v>
      </c>
      <c r="J59" s="1038"/>
      <c r="K59" s="1023"/>
      <c r="L59" s="1042"/>
      <c r="M59" s="1040"/>
      <c r="N59" s="54">
        <v>0.1</v>
      </c>
      <c r="O59" s="24">
        <v>0.1</v>
      </c>
      <c r="P59" s="118">
        <f t="shared" si="2"/>
        <v>1</v>
      </c>
      <c r="Q59" s="999"/>
      <c r="R59" s="999"/>
      <c r="S59" s="1002"/>
      <c r="T59" s="31" t="s">
        <v>929</v>
      </c>
    </row>
    <row r="60" spans="1:20" ht="60" customHeight="1" x14ac:dyDescent="0.25">
      <c r="A60" s="1038"/>
      <c r="B60" s="1027"/>
      <c r="C60" s="1027" t="s">
        <v>337</v>
      </c>
      <c r="D60" s="24">
        <v>49</v>
      </c>
      <c r="E60" s="25" t="s">
        <v>338</v>
      </c>
      <c r="F60" s="25" t="s">
        <v>339</v>
      </c>
      <c r="G60" s="25" t="s">
        <v>340</v>
      </c>
      <c r="H60" s="25" t="s">
        <v>341</v>
      </c>
      <c r="I60" s="81" t="s">
        <v>342</v>
      </c>
      <c r="J60" s="1038"/>
      <c r="K60" s="1023"/>
      <c r="L60" s="1042"/>
      <c r="M60" s="1040"/>
      <c r="N60" s="54">
        <v>0.1</v>
      </c>
      <c r="O60" s="24">
        <v>0.1</v>
      </c>
      <c r="P60" s="118">
        <f t="shared" si="2"/>
        <v>1</v>
      </c>
      <c r="Q60" s="1000"/>
      <c r="R60" s="1000"/>
      <c r="S60" s="1003"/>
      <c r="T60" s="31" t="s">
        <v>930</v>
      </c>
    </row>
    <row r="61" spans="1:20" ht="60" customHeight="1" x14ac:dyDescent="0.25">
      <c r="A61" s="1038"/>
      <c r="B61" s="1027"/>
      <c r="C61" s="1027"/>
      <c r="D61" s="24">
        <v>50</v>
      </c>
      <c r="E61" s="30" t="s">
        <v>343</v>
      </c>
      <c r="F61" s="30" t="s">
        <v>344</v>
      </c>
      <c r="G61" s="30" t="s">
        <v>345</v>
      </c>
      <c r="H61" s="30" t="s">
        <v>346</v>
      </c>
      <c r="I61" s="32" t="s">
        <v>347</v>
      </c>
      <c r="J61" s="62" t="s">
        <v>389</v>
      </c>
      <c r="K61" s="8" t="s">
        <v>390</v>
      </c>
      <c r="L61" s="10">
        <v>231</v>
      </c>
      <c r="M61" s="57" t="s">
        <v>391</v>
      </c>
      <c r="N61" s="54">
        <v>0.1</v>
      </c>
      <c r="O61" s="24">
        <v>6.8000000000000005E-2</v>
      </c>
      <c r="P61" s="118">
        <f t="shared" si="2"/>
        <v>0.68</v>
      </c>
      <c r="Q61" s="37">
        <v>3090000</v>
      </c>
      <c r="R61" s="37">
        <v>3090000</v>
      </c>
      <c r="S61" s="118">
        <f t="shared" si="1"/>
        <v>1</v>
      </c>
      <c r="T61" s="31" t="s">
        <v>931</v>
      </c>
    </row>
    <row r="62" spans="1:20" ht="60" customHeight="1" x14ac:dyDescent="0.25">
      <c r="A62" s="1038"/>
      <c r="B62" s="1027" t="s">
        <v>381</v>
      </c>
      <c r="C62" s="1043" t="s">
        <v>348</v>
      </c>
      <c r="D62" s="24">
        <v>51</v>
      </c>
      <c r="E62" s="35" t="s">
        <v>349</v>
      </c>
      <c r="F62" s="30" t="s">
        <v>350</v>
      </c>
      <c r="G62" s="30" t="s">
        <v>351</v>
      </c>
      <c r="H62" s="30" t="s">
        <v>352</v>
      </c>
      <c r="I62" s="32" t="s">
        <v>353</v>
      </c>
      <c r="J62" s="62" t="s">
        <v>385</v>
      </c>
      <c r="K62" s="8" t="s">
        <v>386</v>
      </c>
      <c r="L62" s="10">
        <v>222</v>
      </c>
      <c r="M62" s="57" t="s">
        <v>392</v>
      </c>
      <c r="N62" s="54">
        <v>0.1</v>
      </c>
      <c r="O62" s="24">
        <v>0.1</v>
      </c>
      <c r="P62" s="118">
        <f t="shared" si="2"/>
        <v>1</v>
      </c>
      <c r="Q62" s="37">
        <v>18000000</v>
      </c>
      <c r="R62" s="37">
        <v>0</v>
      </c>
      <c r="S62" s="118">
        <f t="shared" si="1"/>
        <v>0</v>
      </c>
      <c r="T62" s="31" t="s">
        <v>932</v>
      </c>
    </row>
    <row r="63" spans="1:20" ht="60" customHeight="1" x14ac:dyDescent="0.25">
      <c r="A63" s="1038"/>
      <c r="B63" s="1027"/>
      <c r="C63" s="1043"/>
      <c r="D63" s="24">
        <v>52</v>
      </c>
      <c r="E63" s="35" t="s">
        <v>354</v>
      </c>
      <c r="F63" s="30" t="s">
        <v>355</v>
      </c>
      <c r="G63" s="30" t="s">
        <v>356</v>
      </c>
      <c r="H63" s="30" t="s">
        <v>357</v>
      </c>
      <c r="I63" s="32" t="s">
        <v>353</v>
      </c>
      <c r="J63" s="1038" t="s">
        <v>215</v>
      </c>
      <c r="K63" s="1023" t="s">
        <v>216</v>
      </c>
      <c r="L63" s="1042">
        <v>197</v>
      </c>
      <c r="M63" s="1040" t="s">
        <v>217</v>
      </c>
      <c r="N63" s="54">
        <v>0.1</v>
      </c>
      <c r="O63" s="24">
        <v>0</v>
      </c>
      <c r="P63" s="118">
        <f t="shared" si="2"/>
        <v>0</v>
      </c>
      <c r="Q63" s="998">
        <v>82000000</v>
      </c>
      <c r="R63" s="998">
        <v>6570000</v>
      </c>
      <c r="S63" s="1001">
        <f t="shared" si="1"/>
        <v>8.0121951219512197E-2</v>
      </c>
      <c r="T63" s="31" t="s">
        <v>933</v>
      </c>
    </row>
    <row r="64" spans="1:20" ht="60" customHeight="1" x14ac:dyDescent="0.25">
      <c r="A64" s="1038"/>
      <c r="B64" s="1027"/>
      <c r="C64" s="1043"/>
      <c r="D64" s="24">
        <v>53</v>
      </c>
      <c r="E64" s="35" t="s">
        <v>358</v>
      </c>
      <c r="F64" s="30" t="s">
        <v>359</v>
      </c>
      <c r="G64" s="30" t="s">
        <v>360</v>
      </c>
      <c r="H64" s="30" t="s">
        <v>361</v>
      </c>
      <c r="I64" s="32" t="s">
        <v>362</v>
      </c>
      <c r="J64" s="1038"/>
      <c r="K64" s="1023"/>
      <c r="L64" s="1042"/>
      <c r="M64" s="1040"/>
      <c r="N64" s="54">
        <v>0.1</v>
      </c>
      <c r="O64" s="24">
        <v>7.0000000000000007E-2</v>
      </c>
      <c r="P64" s="118">
        <f t="shared" si="2"/>
        <v>0.70000000000000007</v>
      </c>
      <c r="Q64" s="999"/>
      <c r="R64" s="999"/>
      <c r="S64" s="1002"/>
      <c r="T64" s="31" t="s">
        <v>934</v>
      </c>
    </row>
    <row r="65" spans="1:20" ht="60" customHeight="1" x14ac:dyDescent="0.25">
      <c r="A65" s="1038"/>
      <c r="B65" s="1027"/>
      <c r="C65" s="1043"/>
      <c r="D65" s="24">
        <v>54</v>
      </c>
      <c r="E65" s="35" t="s">
        <v>363</v>
      </c>
      <c r="F65" s="30" t="s">
        <v>364</v>
      </c>
      <c r="G65" s="30" t="s">
        <v>365</v>
      </c>
      <c r="H65" s="30" t="s">
        <v>366</v>
      </c>
      <c r="I65" s="82" t="s">
        <v>367</v>
      </c>
      <c r="J65" s="1038"/>
      <c r="K65" s="1023"/>
      <c r="L65" s="1042"/>
      <c r="M65" s="1040"/>
      <c r="N65" s="54">
        <v>0.1</v>
      </c>
      <c r="O65" s="24">
        <v>0.1</v>
      </c>
      <c r="P65" s="118">
        <f t="shared" si="2"/>
        <v>1</v>
      </c>
      <c r="Q65" s="999"/>
      <c r="R65" s="999"/>
      <c r="S65" s="1002"/>
      <c r="T65" s="31" t="s">
        <v>935</v>
      </c>
    </row>
    <row r="66" spans="1:20" ht="60" customHeight="1" x14ac:dyDescent="0.25">
      <c r="A66" s="1038"/>
      <c r="B66" s="1027" t="s">
        <v>368</v>
      </c>
      <c r="C66" s="1027" t="s">
        <v>369</v>
      </c>
      <c r="D66" s="24">
        <v>55</v>
      </c>
      <c r="E66" s="30" t="s">
        <v>370</v>
      </c>
      <c r="F66" s="30" t="s">
        <v>371</v>
      </c>
      <c r="G66" s="30" t="s">
        <v>372</v>
      </c>
      <c r="H66" s="30" t="s">
        <v>373</v>
      </c>
      <c r="I66" s="32" t="s">
        <v>374</v>
      </c>
      <c r="J66" s="1038"/>
      <c r="K66" s="1023"/>
      <c r="L66" s="1042"/>
      <c r="M66" s="1040"/>
      <c r="N66" s="54">
        <v>0.1</v>
      </c>
      <c r="O66" s="24">
        <v>0.1</v>
      </c>
      <c r="P66" s="118">
        <f t="shared" si="2"/>
        <v>1</v>
      </c>
      <c r="Q66" s="999"/>
      <c r="R66" s="999"/>
      <c r="S66" s="1002"/>
      <c r="T66" s="31" t="s">
        <v>936</v>
      </c>
    </row>
    <row r="67" spans="1:20" ht="60" customHeight="1" x14ac:dyDescent="0.25">
      <c r="A67" s="1038"/>
      <c r="B67" s="1027"/>
      <c r="C67" s="1027"/>
      <c r="D67" s="24">
        <v>56</v>
      </c>
      <c r="E67" s="30" t="s">
        <v>375</v>
      </c>
      <c r="F67" s="30" t="s">
        <v>376</v>
      </c>
      <c r="G67" s="30" t="s">
        <v>377</v>
      </c>
      <c r="H67" s="30" t="s">
        <v>378</v>
      </c>
      <c r="I67" s="32" t="s">
        <v>379</v>
      </c>
      <c r="J67" s="1038"/>
      <c r="K67" s="1023"/>
      <c r="L67" s="1042"/>
      <c r="M67" s="1040"/>
      <c r="N67" s="54">
        <v>0.12</v>
      </c>
      <c r="O67" s="24">
        <v>0</v>
      </c>
      <c r="P67" s="118">
        <f t="shared" si="2"/>
        <v>0</v>
      </c>
      <c r="Q67" s="1000"/>
      <c r="R67" s="1000"/>
      <c r="S67" s="1003"/>
      <c r="T67" s="31" t="s">
        <v>933</v>
      </c>
    </row>
    <row r="68" spans="1:20" ht="60" customHeight="1" x14ac:dyDescent="0.25">
      <c r="A68" s="1047" t="s">
        <v>393</v>
      </c>
      <c r="B68" s="1023" t="s">
        <v>394</v>
      </c>
      <c r="C68" s="1023" t="s">
        <v>395</v>
      </c>
      <c r="D68" s="24">
        <v>57</v>
      </c>
      <c r="E68" s="30" t="s">
        <v>396</v>
      </c>
      <c r="F68" s="30" t="s">
        <v>397</v>
      </c>
      <c r="G68" s="30" t="s">
        <v>398</v>
      </c>
      <c r="H68" s="30" t="s">
        <v>399</v>
      </c>
      <c r="I68" s="32" t="s">
        <v>400</v>
      </c>
      <c r="J68" s="54" t="s">
        <v>233</v>
      </c>
      <c r="K68" s="24" t="s">
        <v>234</v>
      </c>
      <c r="L68" s="28">
        <v>197</v>
      </c>
      <c r="M68" s="55" t="s">
        <v>217</v>
      </c>
      <c r="N68" s="54">
        <v>0.1</v>
      </c>
      <c r="O68" s="24">
        <v>0.08</v>
      </c>
      <c r="P68" s="118">
        <f t="shared" si="2"/>
        <v>0.79999999999999993</v>
      </c>
      <c r="Q68" s="37">
        <v>82000000</v>
      </c>
      <c r="R68" s="37">
        <v>6570000</v>
      </c>
      <c r="S68" s="118">
        <f t="shared" si="1"/>
        <v>8.0121951219512197E-2</v>
      </c>
      <c r="T68" s="31" t="s">
        <v>937</v>
      </c>
    </row>
    <row r="69" spans="1:20" ht="60" customHeight="1" x14ac:dyDescent="0.25">
      <c r="A69" s="1047"/>
      <c r="B69" s="1023"/>
      <c r="C69" s="1023"/>
      <c r="D69" s="24">
        <v>58</v>
      </c>
      <c r="E69" s="30" t="s">
        <v>401</v>
      </c>
      <c r="F69" s="30" t="s">
        <v>402</v>
      </c>
      <c r="G69" s="30" t="s">
        <v>403</v>
      </c>
      <c r="H69" s="30" t="s">
        <v>404</v>
      </c>
      <c r="I69" s="32" t="s">
        <v>405</v>
      </c>
      <c r="J69" s="83" t="s">
        <v>406</v>
      </c>
      <c r="K69" s="28" t="s">
        <v>407</v>
      </c>
      <c r="L69" s="40">
        <v>207</v>
      </c>
      <c r="M69" s="63" t="s">
        <v>408</v>
      </c>
      <c r="N69" s="54">
        <v>0.1</v>
      </c>
      <c r="O69" s="24">
        <v>0.1</v>
      </c>
      <c r="P69" s="118">
        <f t="shared" si="2"/>
        <v>1</v>
      </c>
      <c r="Q69" s="37">
        <v>63190226</v>
      </c>
      <c r="R69" s="37">
        <v>63190226</v>
      </c>
      <c r="S69" s="118">
        <f t="shared" si="1"/>
        <v>1</v>
      </c>
      <c r="T69" s="31" t="s">
        <v>938</v>
      </c>
    </row>
    <row r="70" spans="1:20" ht="60" customHeight="1" x14ac:dyDescent="0.25">
      <c r="A70" s="1047"/>
      <c r="B70" s="1023"/>
      <c r="C70" s="1023"/>
      <c r="D70" s="24">
        <v>59</v>
      </c>
      <c r="E70" s="24" t="s">
        <v>409</v>
      </c>
      <c r="F70" s="24" t="s">
        <v>410</v>
      </c>
      <c r="G70" s="24" t="s">
        <v>411</v>
      </c>
      <c r="H70" s="24" t="s">
        <v>412</v>
      </c>
      <c r="I70" s="52" t="s">
        <v>413</v>
      </c>
      <c r="J70" s="1038" t="s">
        <v>233</v>
      </c>
      <c r="K70" s="1023" t="s">
        <v>234</v>
      </c>
      <c r="L70" s="1039">
        <v>197</v>
      </c>
      <c r="M70" s="55" t="s">
        <v>217</v>
      </c>
      <c r="N70" s="54">
        <v>0.09</v>
      </c>
      <c r="O70" s="24">
        <v>0.09</v>
      </c>
      <c r="P70" s="118">
        <f t="shared" si="2"/>
        <v>1</v>
      </c>
      <c r="Q70" s="998">
        <v>82000000</v>
      </c>
      <c r="R70" s="998">
        <v>6570000</v>
      </c>
      <c r="S70" s="1001">
        <f t="shared" si="1"/>
        <v>8.0121951219512197E-2</v>
      </c>
      <c r="T70" s="31" t="s">
        <v>939</v>
      </c>
    </row>
    <row r="71" spans="1:20" ht="60" customHeight="1" x14ac:dyDescent="0.25">
      <c r="A71" s="1047"/>
      <c r="B71" s="1023"/>
      <c r="C71" s="1023"/>
      <c r="D71" s="24">
        <v>60</v>
      </c>
      <c r="E71" s="14" t="s">
        <v>414</v>
      </c>
      <c r="F71" s="14" t="s">
        <v>415</v>
      </c>
      <c r="G71" s="14" t="s">
        <v>416</v>
      </c>
      <c r="H71" s="14" t="s">
        <v>417</v>
      </c>
      <c r="I71" s="84" t="s">
        <v>413</v>
      </c>
      <c r="J71" s="1038"/>
      <c r="K71" s="1023"/>
      <c r="L71" s="1039"/>
      <c r="M71" s="64" t="s">
        <v>217</v>
      </c>
      <c r="N71" s="54">
        <v>1</v>
      </c>
      <c r="O71" s="24">
        <v>1</v>
      </c>
      <c r="P71" s="118">
        <f t="shared" si="2"/>
        <v>1</v>
      </c>
      <c r="Q71" s="1000"/>
      <c r="R71" s="1000"/>
      <c r="S71" s="1003"/>
      <c r="T71" s="31" t="s">
        <v>940</v>
      </c>
    </row>
    <row r="72" spans="1:20" ht="60" customHeight="1" x14ac:dyDescent="0.25">
      <c r="A72" s="1047"/>
      <c r="B72" s="1023"/>
      <c r="C72" s="1023" t="s">
        <v>418</v>
      </c>
      <c r="D72" s="24">
        <v>61</v>
      </c>
      <c r="E72" s="30" t="s">
        <v>419</v>
      </c>
      <c r="F72" s="30" t="s">
        <v>420</v>
      </c>
      <c r="G72" s="30" t="s">
        <v>421</v>
      </c>
      <c r="H72" s="30" t="s">
        <v>422</v>
      </c>
      <c r="I72" s="32" t="s">
        <v>423</v>
      </c>
      <c r="J72" s="54" t="s">
        <v>389</v>
      </c>
      <c r="K72" s="24" t="s">
        <v>424</v>
      </c>
      <c r="L72" s="28">
        <v>234</v>
      </c>
      <c r="M72" s="61" t="s">
        <v>425</v>
      </c>
      <c r="N72" s="54">
        <v>1</v>
      </c>
      <c r="O72" s="24">
        <v>1</v>
      </c>
      <c r="P72" s="118">
        <f t="shared" si="2"/>
        <v>1</v>
      </c>
      <c r="Q72" s="37">
        <v>13390000</v>
      </c>
      <c r="R72" s="37">
        <v>13390000</v>
      </c>
      <c r="S72" s="118">
        <f t="shared" si="1"/>
        <v>1</v>
      </c>
      <c r="T72" s="31" t="s">
        <v>941</v>
      </c>
    </row>
    <row r="73" spans="1:20" ht="60" customHeight="1" x14ac:dyDescent="0.25">
      <c r="A73" s="1047"/>
      <c r="B73" s="1023"/>
      <c r="C73" s="1023"/>
      <c r="D73" s="24">
        <v>62</v>
      </c>
      <c r="E73" s="30" t="s">
        <v>426</v>
      </c>
      <c r="F73" s="30" t="s">
        <v>427</v>
      </c>
      <c r="G73" s="30" t="s">
        <v>428</v>
      </c>
      <c r="H73" s="30" t="s">
        <v>429</v>
      </c>
      <c r="I73" s="32" t="s">
        <v>430</v>
      </c>
      <c r="J73" s="54" t="s">
        <v>233</v>
      </c>
      <c r="K73" s="24" t="s">
        <v>234</v>
      </c>
      <c r="L73" s="28">
        <v>197</v>
      </c>
      <c r="M73" s="55" t="s">
        <v>217</v>
      </c>
      <c r="N73" s="54">
        <v>0.09</v>
      </c>
      <c r="O73" s="24">
        <v>0.01</v>
      </c>
      <c r="P73" s="118">
        <f t="shared" si="2"/>
        <v>0.11111111111111112</v>
      </c>
      <c r="Q73" s="37">
        <v>82000000</v>
      </c>
      <c r="R73" s="37">
        <v>6570000</v>
      </c>
      <c r="S73" s="118">
        <f t="shared" si="1"/>
        <v>8.0121951219512197E-2</v>
      </c>
      <c r="T73" s="31" t="s">
        <v>933</v>
      </c>
    </row>
    <row r="74" spans="1:20" ht="60" customHeight="1" x14ac:dyDescent="0.25">
      <c r="A74" s="1047"/>
      <c r="B74" s="1023"/>
      <c r="C74" s="1023"/>
      <c r="D74" s="24">
        <v>63</v>
      </c>
      <c r="E74" s="30" t="s">
        <v>431</v>
      </c>
      <c r="F74" s="30" t="s">
        <v>432</v>
      </c>
      <c r="G74" s="30" t="s">
        <v>433</v>
      </c>
      <c r="H74" s="30" t="s">
        <v>434</v>
      </c>
      <c r="I74" s="32" t="s">
        <v>435</v>
      </c>
      <c r="J74" s="65" t="s">
        <v>96</v>
      </c>
      <c r="K74" s="39" t="s">
        <v>96</v>
      </c>
      <c r="L74" s="39" t="s">
        <v>96</v>
      </c>
      <c r="M74" s="60" t="s">
        <v>96</v>
      </c>
      <c r="N74" s="54">
        <v>3.0000000000000001E-3</v>
      </c>
      <c r="O74" s="24">
        <v>2.2000000000000001E-3</v>
      </c>
      <c r="P74" s="118">
        <f t="shared" si="2"/>
        <v>0.73333333333333339</v>
      </c>
      <c r="Q74" s="37" t="s">
        <v>873</v>
      </c>
      <c r="R74" s="37" t="s">
        <v>873</v>
      </c>
      <c r="S74" s="118"/>
      <c r="T74" s="31" t="s">
        <v>942</v>
      </c>
    </row>
    <row r="75" spans="1:20" ht="60" customHeight="1" x14ac:dyDescent="0.25">
      <c r="A75" s="1047"/>
      <c r="B75" s="1023"/>
      <c r="C75" s="1023"/>
      <c r="D75" s="24">
        <v>64</v>
      </c>
      <c r="E75" s="14" t="s">
        <v>436</v>
      </c>
      <c r="F75" s="14" t="s">
        <v>437</v>
      </c>
      <c r="G75" s="14" t="s">
        <v>438</v>
      </c>
      <c r="H75" s="14" t="s">
        <v>439</v>
      </c>
      <c r="I75" s="84" t="s">
        <v>440</v>
      </c>
      <c r="J75" s="86" t="s">
        <v>389</v>
      </c>
      <c r="K75" s="16" t="s">
        <v>390</v>
      </c>
      <c r="L75" s="39" t="s">
        <v>441</v>
      </c>
      <c r="M75" s="66" t="s">
        <v>442</v>
      </c>
      <c r="N75" s="54">
        <v>0.05</v>
      </c>
      <c r="O75" s="24">
        <v>0.05</v>
      </c>
      <c r="P75" s="118">
        <f t="shared" si="2"/>
        <v>1</v>
      </c>
      <c r="Q75" s="37" t="s">
        <v>952</v>
      </c>
      <c r="R75" s="37" t="s">
        <v>953</v>
      </c>
      <c r="S75" s="118"/>
      <c r="T75" s="31" t="s">
        <v>943</v>
      </c>
    </row>
    <row r="76" spans="1:20" ht="60" customHeight="1" x14ac:dyDescent="0.25">
      <c r="A76" s="1047"/>
      <c r="B76" s="1023"/>
      <c r="C76" s="1023"/>
      <c r="D76" s="24">
        <v>65</v>
      </c>
      <c r="E76" s="30" t="s">
        <v>443</v>
      </c>
      <c r="F76" s="30" t="s">
        <v>444</v>
      </c>
      <c r="G76" s="30" t="s">
        <v>445</v>
      </c>
      <c r="H76" s="30" t="s">
        <v>446</v>
      </c>
      <c r="I76" s="32" t="s">
        <v>447</v>
      </c>
      <c r="J76" s="68" t="s">
        <v>233</v>
      </c>
      <c r="K76" s="40" t="s">
        <v>234</v>
      </c>
      <c r="L76" s="28">
        <v>197</v>
      </c>
      <c r="M76" s="55" t="s">
        <v>217</v>
      </c>
      <c r="N76" s="54">
        <v>0.09</v>
      </c>
      <c r="O76" s="24">
        <v>0.09</v>
      </c>
      <c r="P76" s="118">
        <f t="shared" si="2"/>
        <v>1</v>
      </c>
      <c r="Q76" s="37">
        <v>82000000</v>
      </c>
      <c r="R76" s="37">
        <v>6570000</v>
      </c>
      <c r="S76" s="118">
        <f t="shared" si="1"/>
        <v>8.0121951219512197E-2</v>
      </c>
      <c r="T76" s="31" t="s">
        <v>944</v>
      </c>
    </row>
    <row r="77" spans="1:20" ht="60" customHeight="1" x14ac:dyDescent="0.25">
      <c r="A77" s="1047"/>
      <c r="B77" s="1023" t="s">
        <v>448</v>
      </c>
      <c r="C77" s="1023" t="s">
        <v>449</v>
      </c>
      <c r="D77" s="24">
        <v>66</v>
      </c>
      <c r="E77" s="24" t="s">
        <v>450</v>
      </c>
      <c r="F77" s="24" t="s">
        <v>451</v>
      </c>
      <c r="G77" s="24" t="s">
        <v>452</v>
      </c>
      <c r="H77" s="24" t="s">
        <v>453</v>
      </c>
      <c r="I77" s="52" t="s">
        <v>454</v>
      </c>
      <c r="J77" s="54" t="s">
        <v>254</v>
      </c>
      <c r="K77" s="24" t="s">
        <v>262</v>
      </c>
      <c r="L77" s="41">
        <v>136</v>
      </c>
      <c r="M77" s="55" t="s">
        <v>455</v>
      </c>
      <c r="N77" s="54">
        <v>0.1</v>
      </c>
      <c r="O77" s="24">
        <v>0.1</v>
      </c>
      <c r="P77" s="118">
        <f t="shared" si="2"/>
        <v>1</v>
      </c>
      <c r="Q77" s="37">
        <v>55750000</v>
      </c>
      <c r="R77" s="37">
        <v>4630000</v>
      </c>
      <c r="S77" s="118">
        <f t="shared" si="1"/>
        <v>8.3049327354260086E-2</v>
      </c>
      <c r="T77" s="31" t="s">
        <v>945</v>
      </c>
    </row>
    <row r="78" spans="1:20" ht="60" customHeight="1" x14ac:dyDescent="0.25">
      <c r="A78" s="1047"/>
      <c r="B78" s="1023"/>
      <c r="C78" s="1023"/>
      <c r="D78" s="24">
        <v>67</v>
      </c>
      <c r="E78" s="30" t="s">
        <v>456</v>
      </c>
      <c r="F78" s="30" t="s">
        <v>457</v>
      </c>
      <c r="G78" s="30" t="s">
        <v>458</v>
      </c>
      <c r="H78" s="30" t="s">
        <v>459</v>
      </c>
      <c r="I78" s="32" t="s">
        <v>460</v>
      </c>
      <c r="J78" s="1038" t="s">
        <v>233</v>
      </c>
      <c r="K78" s="1023" t="s">
        <v>234</v>
      </c>
      <c r="L78" s="1039">
        <v>197</v>
      </c>
      <c r="M78" s="55" t="s">
        <v>217</v>
      </c>
      <c r="N78" s="54">
        <v>6.0000000000000001E-3</v>
      </c>
      <c r="O78" s="24">
        <v>2.5000000000000001E-3</v>
      </c>
      <c r="P78" s="118">
        <f t="shared" si="2"/>
        <v>0.41666666666666669</v>
      </c>
      <c r="Q78" s="998">
        <v>82000000</v>
      </c>
      <c r="R78" s="998">
        <v>6570000</v>
      </c>
      <c r="S78" s="1001">
        <f t="shared" si="1"/>
        <v>8.0121951219512197E-2</v>
      </c>
      <c r="T78" s="31" t="s">
        <v>946</v>
      </c>
    </row>
    <row r="79" spans="1:20" ht="60" customHeight="1" x14ac:dyDescent="0.25">
      <c r="A79" s="1047"/>
      <c r="B79" s="1023"/>
      <c r="C79" s="1023"/>
      <c r="D79" s="24">
        <v>68</v>
      </c>
      <c r="E79" s="30" t="s">
        <v>461</v>
      </c>
      <c r="F79" s="30" t="s">
        <v>462</v>
      </c>
      <c r="G79" s="30" t="s">
        <v>463</v>
      </c>
      <c r="H79" s="30" t="s">
        <v>464</v>
      </c>
      <c r="I79" s="32" t="s">
        <v>465</v>
      </c>
      <c r="J79" s="1038"/>
      <c r="K79" s="1023"/>
      <c r="L79" s="1039"/>
      <c r="M79" s="55" t="s">
        <v>217</v>
      </c>
      <c r="N79" s="54">
        <v>0.1</v>
      </c>
      <c r="O79" s="24">
        <v>0.1</v>
      </c>
      <c r="P79" s="118">
        <f t="shared" si="2"/>
        <v>1</v>
      </c>
      <c r="Q79" s="999"/>
      <c r="R79" s="999"/>
      <c r="S79" s="1002"/>
      <c r="T79" s="31" t="s">
        <v>947</v>
      </c>
    </row>
    <row r="80" spans="1:20" ht="60" customHeight="1" x14ac:dyDescent="0.25">
      <c r="A80" s="1047"/>
      <c r="B80" s="1023"/>
      <c r="C80" s="1023" t="s">
        <v>466</v>
      </c>
      <c r="D80" s="24">
        <v>69</v>
      </c>
      <c r="E80" s="30" t="s">
        <v>467</v>
      </c>
      <c r="F80" s="30" t="s">
        <v>468</v>
      </c>
      <c r="G80" s="30" t="s">
        <v>469</v>
      </c>
      <c r="H80" s="30" t="s">
        <v>470</v>
      </c>
      <c r="I80" s="32" t="s">
        <v>471</v>
      </c>
      <c r="J80" s="1038"/>
      <c r="K80" s="1023"/>
      <c r="L80" s="1039"/>
      <c r="M80" s="55" t="s">
        <v>217</v>
      </c>
      <c r="N80" s="54">
        <v>5.0000000000000001E-3</v>
      </c>
      <c r="O80" s="24">
        <v>5.0000000000000001E-3</v>
      </c>
      <c r="P80" s="118">
        <f t="shared" si="2"/>
        <v>1</v>
      </c>
      <c r="Q80" s="999"/>
      <c r="R80" s="999"/>
      <c r="S80" s="1002"/>
      <c r="T80" s="31" t="s">
        <v>948</v>
      </c>
    </row>
    <row r="81" spans="1:20" ht="60" customHeight="1" x14ac:dyDescent="0.25">
      <c r="A81" s="1047"/>
      <c r="B81" s="1023"/>
      <c r="C81" s="1023"/>
      <c r="D81" s="24">
        <v>70</v>
      </c>
      <c r="E81" s="24" t="s">
        <v>472</v>
      </c>
      <c r="F81" s="24" t="s">
        <v>473</v>
      </c>
      <c r="G81" s="24" t="s">
        <v>474</v>
      </c>
      <c r="H81" s="24" t="s">
        <v>475</v>
      </c>
      <c r="I81" s="52" t="s">
        <v>476</v>
      </c>
      <c r="J81" s="1038"/>
      <c r="K81" s="1023"/>
      <c r="L81" s="1039"/>
      <c r="M81" s="55" t="s">
        <v>217</v>
      </c>
      <c r="N81" s="54">
        <v>0.08</v>
      </c>
      <c r="O81" s="24">
        <v>0.01</v>
      </c>
      <c r="P81" s="118">
        <f t="shared" si="2"/>
        <v>0.125</v>
      </c>
      <c r="Q81" s="1000"/>
      <c r="R81" s="1000"/>
      <c r="S81" s="1003"/>
      <c r="T81" s="31" t="s">
        <v>933</v>
      </c>
    </row>
    <row r="82" spans="1:20" ht="60" customHeight="1" x14ac:dyDescent="0.25">
      <c r="A82" s="1047"/>
      <c r="B82" s="1023"/>
      <c r="C82" s="1023"/>
      <c r="D82" s="24">
        <v>71</v>
      </c>
      <c r="E82" s="24" t="s">
        <v>477</v>
      </c>
      <c r="F82" s="24" t="s">
        <v>478</v>
      </c>
      <c r="G82" s="24" t="s">
        <v>479</v>
      </c>
      <c r="H82" s="24" t="s">
        <v>480</v>
      </c>
      <c r="I82" s="52" t="s">
        <v>481</v>
      </c>
      <c r="J82" s="54" t="s">
        <v>385</v>
      </c>
      <c r="K82" s="24" t="s">
        <v>386</v>
      </c>
      <c r="L82" s="40">
        <v>219</v>
      </c>
      <c r="M82" s="55" t="s">
        <v>482</v>
      </c>
      <c r="N82" s="54">
        <v>0.08</v>
      </c>
      <c r="O82" s="24">
        <v>0.08</v>
      </c>
      <c r="P82" s="118">
        <f t="shared" si="2"/>
        <v>1</v>
      </c>
      <c r="Q82" s="37">
        <v>160719971</v>
      </c>
      <c r="R82" s="37">
        <v>160719971</v>
      </c>
      <c r="S82" s="118">
        <f t="shared" si="1"/>
        <v>1</v>
      </c>
      <c r="T82" s="31" t="s">
        <v>949</v>
      </c>
    </row>
    <row r="83" spans="1:20" ht="60" customHeight="1" x14ac:dyDescent="0.25">
      <c r="A83" s="1047"/>
      <c r="B83" s="1023"/>
      <c r="C83" s="1023"/>
      <c r="D83" s="24">
        <v>72</v>
      </c>
      <c r="E83" s="24" t="s">
        <v>483</v>
      </c>
      <c r="F83" s="24" t="s">
        <v>484</v>
      </c>
      <c r="G83" s="24" t="s">
        <v>485</v>
      </c>
      <c r="H83" s="24" t="s">
        <v>486</v>
      </c>
      <c r="I83" s="52" t="s">
        <v>487</v>
      </c>
      <c r="J83" s="54" t="s">
        <v>233</v>
      </c>
      <c r="K83" s="24" t="s">
        <v>234</v>
      </c>
      <c r="L83" s="28">
        <v>197</v>
      </c>
      <c r="M83" s="55" t="s">
        <v>217</v>
      </c>
      <c r="N83" s="54">
        <v>9.5000000000000001E-2</v>
      </c>
      <c r="O83" s="24">
        <v>0</v>
      </c>
      <c r="P83" s="118">
        <f t="shared" si="2"/>
        <v>0</v>
      </c>
      <c r="Q83" s="37">
        <v>82000000</v>
      </c>
      <c r="R83" s="37">
        <v>6570000</v>
      </c>
      <c r="S83" s="118">
        <f t="shared" si="1"/>
        <v>8.0121951219512197E-2</v>
      </c>
      <c r="T83" s="31" t="s">
        <v>950</v>
      </c>
    </row>
    <row r="84" spans="1:20" ht="60" customHeight="1" x14ac:dyDescent="0.25">
      <c r="A84" s="1047"/>
      <c r="B84" s="1023"/>
      <c r="C84" s="1023"/>
      <c r="D84" s="24">
        <v>73</v>
      </c>
      <c r="E84" s="30" t="s">
        <v>488</v>
      </c>
      <c r="F84" s="30" t="s">
        <v>489</v>
      </c>
      <c r="G84" s="30" t="s">
        <v>490</v>
      </c>
      <c r="H84" s="30" t="s">
        <v>491</v>
      </c>
      <c r="I84" s="32" t="s">
        <v>492</v>
      </c>
      <c r="J84" s="65" t="s">
        <v>236</v>
      </c>
      <c r="K84" s="39" t="s">
        <v>493</v>
      </c>
      <c r="L84" s="40">
        <v>86</v>
      </c>
      <c r="M84" s="31" t="s">
        <v>494</v>
      </c>
      <c r="N84" s="54">
        <v>0.09</v>
      </c>
      <c r="O84" s="24">
        <v>0.09</v>
      </c>
      <c r="P84" s="118">
        <f t="shared" si="2"/>
        <v>1</v>
      </c>
      <c r="Q84" s="37">
        <v>46673401</v>
      </c>
      <c r="R84" s="37">
        <v>0</v>
      </c>
      <c r="S84" s="118">
        <f t="shared" si="1"/>
        <v>0</v>
      </c>
      <c r="T84" s="31" t="s">
        <v>951</v>
      </c>
    </row>
    <row r="85" spans="1:20" ht="60" customHeight="1" x14ac:dyDescent="0.25">
      <c r="A85" s="1047" t="s">
        <v>495</v>
      </c>
      <c r="B85" s="1039" t="s">
        <v>496</v>
      </c>
      <c r="C85" s="1023" t="s">
        <v>497</v>
      </c>
      <c r="D85" s="24">
        <v>74</v>
      </c>
      <c r="E85" s="24" t="s">
        <v>498</v>
      </c>
      <c r="F85" s="24" t="s">
        <v>499</v>
      </c>
      <c r="G85" s="24" t="s">
        <v>500</v>
      </c>
      <c r="H85" s="24" t="s">
        <v>501</v>
      </c>
      <c r="I85" s="52" t="s">
        <v>502</v>
      </c>
      <c r="J85" s="54" t="s">
        <v>382</v>
      </c>
      <c r="K85" s="24" t="s">
        <v>383</v>
      </c>
      <c r="L85" s="40">
        <v>250</v>
      </c>
      <c r="M85" s="52" t="s">
        <v>384</v>
      </c>
      <c r="N85" s="54">
        <v>0.09</v>
      </c>
      <c r="O85" s="24">
        <v>0.09</v>
      </c>
      <c r="P85" s="118">
        <f t="shared" si="2"/>
        <v>1</v>
      </c>
      <c r="Q85" s="37">
        <v>274250000</v>
      </c>
      <c r="R85" s="37">
        <v>31600000</v>
      </c>
      <c r="S85" s="118">
        <f t="shared" si="1"/>
        <v>0.11522333637192343</v>
      </c>
      <c r="T85" s="31" t="s">
        <v>958</v>
      </c>
    </row>
    <row r="86" spans="1:20" ht="60" customHeight="1" x14ac:dyDescent="0.25">
      <c r="A86" s="1047"/>
      <c r="B86" s="1039"/>
      <c r="C86" s="1023"/>
      <c r="D86" s="24">
        <v>75</v>
      </c>
      <c r="E86" s="24" t="s">
        <v>503</v>
      </c>
      <c r="F86" s="24" t="s">
        <v>504</v>
      </c>
      <c r="G86" s="24" t="s">
        <v>505</v>
      </c>
      <c r="H86" s="24" t="s">
        <v>506</v>
      </c>
      <c r="I86" s="52" t="s">
        <v>507</v>
      </c>
      <c r="J86" s="54" t="s">
        <v>406</v>
      </c>
      <c r="K86" s="24" t="s">
        <v>407</v>
      </c>
      <c r="L86" s="40">
        <v>231</v>
      </c>
      <c r="M86" s="52" t="s">
        <v>391</v>
      </c>
      <c r="N86" s="54">
        <v>0.1</v>
      </c>
      <c r="O86" s="24">
        <v>0.1</v>
      </c>
      <c r="P86" s="118">
        <f t="shared" si="2"/>
        <v>1</v>
      </c>
      <c r="Q86" s="37">
        <v>3090000</v>
      </c>
      <c r="R86" s="37">
        <v>3090000</v>
      </c>
      <c r="S86" s="118">
        <f t="shared" si="1"/>
        <v>1</v>
      </c>
      <c r="T86" s="31" t="s">
        <v>762</v>
      </c>
    </row>
    <row r="87" spans="1:20" ht="60" customHeight="1" x14ac:dyDescent="0.25">
      <c r="A87" s="1047"/>
      <c r="B87" s="1039"/>
      <c r="C87" s="1023"/>
      <c r="D87" s="24">
        <v>76</v>
      </c>
      <c r="E87" s="24" t="s">
        <v>508</v>
      </c>
      <c r="F87" s="24" t="s">
        <v>509</v>
      </c>
      <c r="G87" s="24" t="s">
        <v>510</v>
      </c>
      <c r="H87" s="24" t="s">
        <v>511</v>
      </c>
      <c r="I87" s="85" t="s">
        <v>512</v>
      </c>
      <c r="J87" s="54" t="s">
        <v>389</v>
      </c>
      <c r="K87" s="24" t="s">
        <v>390</v>
      </c>
      <c r="L87" s="40">
        <v>232</v>
      </c>
      <c r="M87" s="52" t="s">
        <v>391</v>
      </c>
      <c r="N87" s="54">
        <v>0.1</v>
      </c>
      <c r="O87" s="24">
        <v>0.1</v>
      </c>
      <c r="P87" s="118">
        <f t="shared" si="2"/>
        <v>1</v>
      </c>
      <c r="Q87" s="37">
        <v>18952000</v>
      </c>
      <c r="R87" s="37">
        <v>8952000</v>
      </c>
      <c r="S87" s="118">
        <f t="shared" si="1"/>
        <v>0.47235120303925709</v>
      </c>
      <c r="T87" s="31" t="s">
        <v>959</v>
      </c>
    </row>
    <row r="88" spans="1:20" ht="60" customHeight="1" x14ac:dyDescent="0.25">
      <c r="A88" s="1047"/>
      <c r="B88" s="1039"/>
      <c r="C88" s="1023"/>
      <c r="D88" s="24">
        <v>77</v>
      </c>
      <c r="E88" s="24" t="s">
        <v>513</v>
      </c>
      <c r="F88" s="24" t="s">
        <v>514</v>
      </c>
      <c r="G88" s="24" t="s">
        <v>515</v>
      </c>
      <c r="H88" s="24" t="s">
        <v>516</v>
      </c>
      <c r="I88" s="52" t="s">
        <v>517</v>
      </c>
      <c r="J88" s="58" t="s">
        <v>215</v>
      </c>
      <c r="K88" s="26" t="s">
        <v>216</v>
      </c>
      <c r="L88" s="27">
        <v>197</v>
      </c>
      <c r="M88" s="59" t="s">
        <v>217</v>
      </c>
      <c r="N88" s="54">
        <v>0.09</v>
      </c>
      <c r="O88" s="24">
        <v>0.09</v>
      </c>
      <c r="P88" s="118">
        <f t="shared" si="2"/>
        <v>1</v>
      </c>
      <c r="Q88" s="998">
        <v>82000000</v>
      </c>
      <c r="R88" s="998">
        <v>6570000</v>
      </c>
      <c r="S88" s="1001">
        <f t="shared" si="1"/>
        <v>8.0121951219512197E-2</v>
      </c>
      <c r="T88" s="31" t="s">
        <v>960</v>
      </c>
    </row>
    <row r="89" spans="1:20" ht="60" customHeight="1" x14ac:dyDescent="0.25">
      <c r="A89" s="1047"/>
      <c r="B89" s="1039"/>
      <c r="C89" s="1023"/>
      <c r="D89" s="24">
        <v>78</v>
      </c>
      <c r="E89" s="24" t="s">
        <v>518</v>
      </c>
      <c r="F89" s="24" t="s">
        <v>519</v>
      </c>
      <c r="G89" s="24" t="s">
        <v>520</v>
      </c>
      <c r="H89" s="24" t="s">
        <v>516</v>
      </c>
      <c r="I89" s="52" t="s">
        <v>521</v>
      </c>
      <c r="J89" s="58" t="s">
        <v>215</v>
      </c>
      <c r="K89" s="26" t="s">
        <v>216</v>
      </c>
      <c r="L89" s="27">
        <v>197</v>
      </c>
      <c r="M89" s="59" t="s">
        <v>217</v>
      </c>
      <c r="N89" s="54">
        <v>0.09</v>
      </c>
      <c r="O89" s="24">
        <v>6.4000000000000001E-2</v>
      </c>
      <c r="P89" s="118">
        <f t="shared" si="2"/>
        <v>0.71111111111111114</v>
      </c>
      <c r="Q89" s="999"/>
      <c r="R89" s="999"/>
      <c r="S89" s="1002"/>
      <c r="T89" s="31" t="s">
        <v>961</v>
      </c>
    </row>
    <row r="90" spans="1:20" ht="60" customHeight="1" x14ac:dyDescent="0.25">
      <c r="A90" s="1047"/>
      <c r="B90" s="1039"/>
      <c r="C90" s="1027" t="s">
        <v>522</v>
      </c>
      <c r="D90" s="24">
        <v>79</v>
      </c>
      <c r="E90" s="24" t="s">
        <v>523</v>
      </c>
      <c r="F90" s="24" t="s">
        <v>524</v>
      </c>
      <c r="G90" s="24" t="s">
        <v>525</v>
      </c>
      <c r="H90" s="24" t="s">
        <v>59</v>
      </c>
      <c r="I90" s="52" t="s">
        <v>521</v>
      </c>
      <c r="J90" s="86" t="s">
        <v>265</v>
      </c>
      <c r="K90" s="16" t="s">
        <v>266</v>
      </c>
      <c r="L90" s="26">
        <v>186</v>
      </c>
      <c r="M90" s="61" t="s">
        <v>526</v>
      </c>
      <c r="N90" s="54">
        <v>0.09</v>
      </c>
      <c r="O90" s="24">
        <v>0.09</v>
      </c>
      <c r="P90" s="118">
        <f t="shared" si="2"/>
        <v>1</v>
      </c>
      <c r="Q90" s="1000"/>
      <c r="R90" s="1000"/>
      <c r="S90" s="1003"/>
      <c r="T90" s="31" t="s">
        <v>962</v>
      </c>
    </row>
    <row r="91" spans="1:20" ht="60" customHeight="1" x14ac:dyDescent="0.25">
      <c r="A91" s="1047"/>
      <c r="B91" s="1039"/>
      <c r="C91" s="1027"/>
      <c r="D91" s="24">
        <v>80</v>
      </c>
      <c r="E91" s="24" t="s">
        <v>527</v>
      </c>
      <c r="F91" s="24" t="s">
        <v>528</v>
      </c>
      <c r="G91" s="24" t="s">
        <v>529</v>
      </c>
      <c r="H91" s="24" t="s">
        <v>530</v>
      </c>
      <c r="I91" s="85" t="s">
        <v>531</v>
      </c>
      <c r="J91" s="54" t="s">
        <v>532</v>
      </c>
      <c r="K91" s="24" t="s">
        <v>533</v>
      </c>
      <c r="L91" s="24" t="s">
        <v>534</v>
      </c>
      <c r="M91" s="52" t="s">
        <v>535</v>
      </c>
      <c r="N91" s="54">
        <v>0.09</v>
      </c>
      <c r="O91" s="24">
        <v>7.4999999999999997E-2</v>
      </c>
      <c r="P91" s="118">
        <f t="shared" si="2"/>
        <v>0.83333333333333337</v>
      </c>
      <c r="Q91" s="37" t="s">
        <v>954</v>
      </c>
      <c r="R91" s="37" t="s">
        <v>955</v>
      </c>
      <c r="S91" s="118"/>
      <c r="T91" s="31" t="s">
        <v>963</v>
      </c>
    </row>
    <row r="92" spans="1:20" ht="60" customHeight="1" x14ac:dyDescent="0.25">
      <c r="A92" s="1047"/>
      <c r="B92" s="1039"/>
      <c r="C92" s="1027"/>
      <c r="D92" s="24">
        <v>81</v>
      </c>
      <c r="E92" s="24" t="s">
        <v>536</v>
      </c>
      <c r="F92" s="24" t="s">
        <v>537</v>
      </c>
      <c r="G92" s="24" t="s">
        <v>538</v>
      </c>
      <c r="H92" s="24" t="s">
        <v>539</v>
      </c>
      <c r="I92" s="52" t="s">
        <v>540</v>
      </c>
      <c r="J92" s="54" t="s">
        <v>385</v>
      </c>
      <c r="K92" s="24" t="s">
        <v>386</v>
      </c>
      <c r="L92" s="40">
        <v>219</v>
      </c>
      <c r="M92" s="31" t="s">
        <v>482</v>
      </c>
      <c r="N92" s="54">
        <v>0.09</v>
      </c>
      <c r="O92" s="24">
        <v>0.09</v>
      </c>
      <c r="P92" s="118">
        <f t="shared" si="2"/>
        <v>1</v>
      </c>
      <c r="Q92" s="37">
        <v>111600000</v>
      </c>
      <c r="R92" s="37">
        <v>94500000</v>
      </c>
      <c r="S92" s="118">
        <f t="shared" si="1"/>
        <v>0.84677419354838712</v>
      </c>
      <c r="T92" s="31" t="s">
        <v>964</v>
      </c>
    </row>
    <row r="93" spans="1:20" ht="60" customHeight="1" x14ac:dyDescent="0.25">
      <c r="A93" s="1047"/>
      <c r="B93" s="1039"/>
      <c r="C93" s="1027"/>
      <c r="D93" s="24">
        <v>82</v>
      </c>
      <c r="E93" s="24" t="s">
        <v>541</v>
      </c>
      <c r="F93" s="24" t="s">
        <v>542</v>
      </c>
      <c r="G93" s="24" t="s">
        <v>543</v>
      </c>
      <c r="H93" s="24" t="s">
        <v>59</v>
      </c>
      <c r="I93" s="1040" t="s">
        <v>544</v>
      </c>
      <c r="J93" s="1038" t="s">
        <v>215</v>
      </c>
      <c r="K93" s="1023" t="s">
        <v>216</v>
      </c>
      <c r="L93" s="1042">
        <v>197</v>
      </c>
      <c r="M93" s="1040" t="s">
        <v>217</v>
      </c>
      <c r="N93" s="54">
        <v>0.09</v>
      </c>
      <c r="O93" s="24">
        <v>0.09</v>
      </c>
      <c r="P93" s="118">
        <f t="shared" si="2"/>
        <v>1</v>
      </c>
      <c r="Q93" s="998">
        <v>82000000</v>
      </c>
      <c r="R93" s="998">
        <v>6570000</v>
      </c>
      <c r="S93" s="1001">
        <f t="shared" si="1"/>
        <v>8.0121951219512197E-2</v>
      </c>
      <c r="T93" s="31" t="s">
        <v>965</v>
      </c>
    </row>
    <row r="94" spans="1:20" ht="60" customHeight="1" x14ac:dyDescent="0.25">
      <c r="A94" s="1047"/>
      <c r="B94" s="1039"/>
      <c r="C94" s="1027"/>
      <c r="D94" s="24">
        <v>83</v>
      </c>
      <c r="E94" s="24" t="s">
        <v>545</v>
      </c>
      <c r="F94" s="24" t="s">
        <v>546</v>
      </c>
      <c r="G94" s="24" t="s">
        <v>547</v>
      </c>
      <c r="H94" s="24" t="s">
        <v>548</v>
      </c>
      <c r="I94" s="1040"/>
      <c r="J94" s="1038"/>
      <c r="K94" s="1023"/>
      <c r="L94" s="1042"/>
      <c r="M94" s="1040"/>
      <c r="N94" s="54">
        <v>0.08</v>
      </c>
      <c r="O94" s="24">
        <v>0.03</v>
      </c>
      <c r="P94" s="118">
        <f t="shared" si="2"/>
        <v>0.375</v>
      </c>
      <c r="Q94" s="1000"/>
      <c r="R94" s="1000"/>
      <c r="S94" s="1003"/>
      <c r="T94" s="31" t="s">
        <v>966</v>
      </c>
    </row>
    <row r="95" spans="1:20" ht="60" customHeight="1" x14ac:dyDescent="0.25">
      <c r="A95" s="1047"/>
      <c r="B95" s="1039"/>
      <c r="C95" s="1027"/>
      <c r="D95" s="24">
        <v>84</v>
      </c>
      <c r="E95" s="24" t="s">
        <v>549</v>
      </c>
      <c r="F95" s="24" t="s">
        <v>550</v>
      </c>
      <c r="G95" s="24" t="s">
        <v>551</v>
      </c>
      <c r="H95" s="24" t="s">
        <v>59</v>
      </c>
      <c r="I95" s="52" t="s">
        <v>552</v>
      </c>
      <c r="J95" s="54" t="s">
        <v>389</v>
      </c>
      <c r="K95" s="24" t="s">
        <v>424</v>
      </c>
      <c r="L95" s="40">
        <v>234</v>
      </c>
      <c r="M95" s="31" t="s">
        <v>425</v>
      </c>
      <c r="N95" s="54">
        <v>0.09</v>
      </c>
      <c r="O95" s="24">
        <v>0.08</v>
      </c>
      <c r="P95" s="118">
        <f t="shared" si="2"/>
        <v>0.88888888888888895</v>
      </c>
      <c r="Q95" s="37">
        <v>13390000</v>
      </c>
      <c r="R95" s="37">
        <v>4955000</v>
      </c>
      <c r="S95" s="118">
        <f t="shared" si="1"/>
        <v>0.37005227781926808</v>
      </c>
      <c r="T95" s="31" t="s">
        <v>967</v>
      </c>
    </row>
    <row r="96" spans="1:20" ht="60" customHeight="1" x14ac:dyDescent="0.25">
      <c r="A96" s="1047"/>
      <c r="B96" s="1039"/>
      <c r="C96" s="1027"/>
      <c r="D96" s="24">
        <v>85</v>
      </c>
      <c r="E96" s="24" t="s">
        <v>553</v>
      </c>
      <c r="F96" s="24" t="s">
        <v>554</v>
      </c>
      <c r="G96" s="24" t="s">
        <v>555</v>
      </c>
      <c r="H96" s="24" t="s">
        <v>556</v>
      </c>
      <c r="I96" s="52" t="s">
        <v>557</v>
      </c>
      <c r="J96" s="1038" t="s">
        <v>215</v>
      </c>
      <c r="K96" s="1023" t="s">
        <v>216</v>
      </c>
      <c r="L96" s="1042">
        <v>197</v>
      </c>
      <c r="M96" s="1040" t="s">
        <v>217</v>
      </c>
      <c r="N96" s="54">
        <v>0.08</v>
      </c>
      <c r="O96" s="24">
        <v>0</v>
      </c>
      <c r="P96" s="118">
        <f t="shared" si="2"/>
        <v>0</v>
      </c>
      <c r="Q96" s="998">
        <v>82000000</v>
      </c>
      <c r="R96" s="998">
        <v>6570000</v>
      </c>
      <c r="S96" s="1001">
        <f t="shared" ref="S96:S109" si="3">R96/Q96</f>
        <v>8.0121951219512197E-2</v>
      </c>
      <c r="T96" s="31" t="s">
        <v>968</v>
      </c>
    </row>
    <row r="97" spans="1:20" ht="60" customHeight="1" x14ac:dyDescent="0.25">
      <c r="A97" s="1047"/>
      <c r="B97" s="1043" t="s">
        <v>558</v>
      </c>
      <c r="C97" s="1027" t="s">
        <v>559</v>
      </c>
      <c r="D97" s="24">
        <v>86</v>
      </c>
      <c r="E97" s="24" t="s">
        <v>560</v>
      </c>
      <c r="F97" s="24" t="s">
        <v>561</v>
      </c>
      <c r="G97" s="24" t="s">
        <v>562</v>
      </c>
      <c r="H97" s="24" t="s">
        <v>563</v>
      </c>
      <c r="I97" s="85" t="s">
        <v>564</v>
      </c>
      <c r="J97" s="1038"/>
      <c r="K97" s="1023"/>
      <c r="L97" s="1042"/>
      <c r="M97" s="1040"/>
      <c r="N97" s="54">
        <v>0.1</v>
      </c>
      <c r="O97" s="24">
        <v>0.04</v>
      </c>
      <c r="P97" s="118">
        <f t="shared" si="2"/>
        <v>0.39999999999999997</v>
      </c>
      <c r="Q97" s="999"/>
      <c r="R97" s="999"/>
      <c r="S97" s="1002"/>
      <c r="T97" s="31" t="s">
        <v>969</v>
      </c>
    </row>
    <row r="98" spans="1:20" ht="60" customHeight="1" x14ac:dyDescent="0.25">
      <c r="A98" s="1047"/>
      <c r="B98" s="1043"/>
      <c r="C98" s="1027"/>
      <c r="D98" s="24">
        <v>87</v>
      </c>
      <c r="E98" s="24" t="s">
        <v>565</v>
      </c>
      <c r="F98" s="24" t="s">
        <v>566</v>
      </c>
      <c r="G98" s="24" t="s">
        <v>567</v>
      </c>
      <c r="H98" s="24" t="s">
        <v>568</v>
      </c>
      <c r="I98" s="52" t="s">
        <v>569</v>
      </c>
      <c r="J98" s="1038"/>
      <c r="K98" s="1023"/>
      <c r="L98" s="1042"/>
      <c r="M98" s="1040"/>
      <c r="N98" s="54">
        <v>0.09</v>
      </c>
      <c r="O98" s="24">
        <v>0.09</v>
      </c>
      <c r="P98" s="118">
        <f t="shared" si="2"/>
        <v>1</v>
      </c>
      <c r="Q98" s="1000"/>
      <c r="R98" s="1000"/>
      <c r="S98" s="1003"/>
      <c r="T98" s="31" t="s">
        <v>970</v>
      </c>
    </row>
    <row r="99" spans="1:20" ht="60" customHeight="1" x14ac:dyDescent="0.25">
      <c r="A99" s="1047"/>
      <c r="B99" s="1043"/>
      <c r="C99" s="1027"/>
      <c r="D99" s="24">
        <v>88</v>
      </c>
      <c r="E99" s="24" t="s">
        <v>570</v>
      </c>
      <c r="F99" s="24" t="s">
        <v>571</v>
      </c>
      <c r="G99" s="24" t="s">
        <v>572</v>
      </c>
      <c r="H99" s="24" t="s">
        <v>59</v>
      </c>
      <c r="I99" s="52" t="s">
        <v>573</v>
      </c>
      <c r="J99" s="1053" t="s">
        <v>574</v>
      </c>
      <c r="K99" s="1042"/>
      <c r="L99" s="1042"/>
      <c r="M99" s="1116"/>
      <c r="N99" s="54">
        <v>0.09</v>
      </c>
      <c r="O99" s="24"/>
      <c r="P99" s="118">
        <f t="shared" si="2"/>
        <v>0</v>
      </c>
      <c r="Q99" s="37" t="s">
        <v>873</v>
      </c>
      <c r="R99" s="37" t="s">
        <v>873</v>
      </c>
      <c r="S99" s="118"/>
      <c r="T99" s="31" t="s">
        <v>971</v>
      </c>
    </row>
    <row r="100" spans="1:20" ht="60" customHeight="1" x14ac:dyDescent="0.25">
      <c r="A100" s="1047"/>
      <c r="B100" s="1039" t="s">
        <v>558</v>
      </c>
      <c r="C100" s="1027" t="s">
        <v>559</v>
      </c>
      <c r="D100" s="24">
        <v>89</v>
      </c>
      <c r="E100" s="24" t="s">
        <v>575</v>
      </c>
      <c r="F100" s="24" t="s">
        <v>576</v>
      </c>
      <c r="G100" s="24" t="s">
        <v>577</v>
      </c>
      <c r="H100" s="24" t="s">
        <v>59</v>
      </c>
      <c r="I100" s="52" t="s">
        <v>578</v>
      </c>
      <c r="J100" s="1038" t="s">
        <v>215</v>
      </c>
      <c r="K100" s="1023" t="s">
        <v>216</v>
      </c>
      <c r="L100" s="1042">
        <v>197</v>
      </c>
      <c r="M100" s="1040" t="s">
        <v>217</v>
      </c>
      <c r="N100" s="54">
        <v>0.09</v>
      </c>
      <c r="O100" s="24">
        <v>0.09</v>
      </c>
      <c r="P100" s="118">
        <f t="shared" si="2"/>
        <v>1</v>
      </c>
      <c r="Q100" s="998">
        <v>82000000</v>
      </c>
      <c r="R100" s="998">
        <v>6570000</v>
      </c>
      <c r="S100" s="1001">
        <f t="shared" si="3"/>
        <v>8.0121951219512197E-2</v>
      </c>
      <c r="T100" s="31" t="s">
        <v>972</v>
      </c>
    </row>
    <row r="101" spans="1:20" ht="60" customHeight="1" x14ac:dyDescent="0.25">
      <c r="A101" s="1047"/>
      <c r="B101" s="1039"/>
      <c r="C101" s="1027"/>
      <c r="D101" s="24">
        <v>90</v>
      </c>
      <c r="E101" s="24" t="s">
        <v>579</v>
      </c>
      <c r="F101" s="24" t="s">
        <v>580</v>
      </c>
      <c r="G101" s="24" t="s">
        <v>581</v>
      </c>
      <c r="H101" s="24" t="s">
        <v>563</v>
      </c>
      <c r="I101" s="52" t="s">
        <v>582</v>
      </c>
      <c r="J101" s="1038"/>
      <c r="K101" s="1023"/>
      <c r="L101" s="1042"/>
      <c r="M101" s="1040"/>
      <c r="N101" s="54">
        <v>0.1</v>
      </c>
      <c r="O101" s="24">
        <v>0.1</v>
      </c>
      <c r="P101" s="118">
        <f t="shared" si="2"/>
        <v>1</v>
      </c>
      <c r="Q101" s="1000"/>
      <c r="R101" s="1000"/>
      <c r="S101" s="1003"/>
      <c r="T101" s="31" t="s">
        <v>973</v>
      </c>
    </row>
    <row r="102" spans="1:20" ht="60" customHeight="1" x14ac:dyDescent="0.25">
      <c r="A102" s="1047"/>
      <c r="B102" s="1039"/>
      <c r="C102" s="1027"/>
      <c r="D102" s="24">
        <v>91</v>
      </c>
      <c r="E102" s="24" t="s">
        <v>583</v>
      </c>
      <c r="F102" s="24" t="s">
        <v>584</v>
      </c>
      <c r="G102" s="24" t="s">
        <v>585</v>
      </c>
      <c r="H102" s="24" t="s">
        <v>586</v>
      </c>
      <c r="I102" s="52" t="s">
        <v>587</v>
      </c>
      <c r="J102" s="54" t="s">
        <v>588</v>
      </c>
      <c r="K102" s="24" t="s">
        <v>589</v>
      </c>
      <c r="L102" s="24" t="s">
        <v>590</v>
      </c>
      <c r="M102" s="52" t="s">
        <v>591</v>
      </c>
      <c r="N102" s="54">
        <v>0.09</v>
      </c>
      <c r="O102" s="24">
        <v>7.8E-2</v>
      </c>
      <c r="P102" s="118">
        <f t="shared" si="2"/>
        <v>0.8666666666666667</v>
      </c>
      <c r="Q102" s="37" t="s">
        <v>956</v>
      </c>
      <c r="R102" s="37" t="s">
        <v>957</v>
      </c>
      <c r="S102" s="118"/>
      <c r="T102" s="31" t="s">
        <v>974</v>
      </c>
    </row>
    <row r="103" spans="1:20" ht="60" customHeight="1" x14ac:dyDescent="0.25">
      <c r="A103" s="1047"/>
      <c r="B103" s="1039"/>
      <c r="C103" s="1027"/>
      <c r="D103" s="24">
        <v>92</v>
      </c>
      <c r="E103" s="24" t="s">
        <v>592</v>
      </c>
      <c r="F103" s="24" t="s">
        <v>593</v>
      </c>
      <c r="G103" s="24" t="s">
        <v>594</v>
      </c>
      <c r="H103" s="24" t="s">
        <v>595</v>
      </c>
      <c r="I103" s="52" t="s">
        <v>596</v>
      </c>
      <c r="J103" s="54" t="s">
        <v>597</v>
      </c>
      <c r="K103" s="24" t="s">
        <v>386</v>
      </c>
      <c r="L103" s="40">
        <v>219</v>
      </c>
      <c r="M103" s="31" t="s">
        <v>482</v>
      </c>
      <c r="N103" s="54">
        <v>0.1</v>
      </c>
      <c r="O103" s="24">
        <v>0.08</v>
      </c>
      <c r="P103" s="118">
        <f t="shared" si="2"/>
        <v>0.79999999999999993</v>
      </c>
      <c r="Q103" s="37">
        <v>111600000</v>
      </c>
      <c r="R103" s="37">
        <v>94500000</v>
      </c>
      <c r="S103" s="118">
        <f t="shared" si="3"/>
        <v>0.84677419354838712</v>
      </c>
      <c r="T103" s="31" t="s">
        <v>975</v>
      </c>
    </row>
    <row r="104" spans="1:20" ht="60" customHeight="1" x14ac:dyDescent="0.25">
      <c r="A104" s="1047"/>
      <c r="B104" s="1039"/>
      <c r="C104" s="1027"/>
      <c r="D104" s="24">
        <v>93</v>
      </c>
      <c r="E104" s="24" t="s">
        <v>598</v>
      </c>
      <c r="F104" s="24" t="s">
        <v>599</v>
      </c>
      <c r="G104" s="24" t="s">
        <v>600</v>
      </c>
      <c r="H104" s="24" t="s">
        <v>601</v>
      </c>
      <c r="I104" s="52" t="s">
        <v>602</v>
      </c>
      <c r="J104" s="58" t="s">
        <v>389</v>
      </c>
      <c r="K104" s="26" t="s">
        <v>603</v>
      </c>
      <c r="L104" s="26">
        <v>228</v>
      </c>
      <c r="M104" s="59" t="s">
        <v>604</v>
      </c>
      <c r="N104" s="54">
        <v>0.1</v>
      </c>
      <c r="O104" s="24">
        <v>0.08</v>
      </c>
      <c r="P104" s="118">
        <f t="shared" si="2"/>
        <v>0.79999999999999993</v>
      </c>
      <c r="Q104" s="37">
        <v>25100000</v>
      </c>
      <c r="R104" s="37">
        <v>12176208</v>
      </c>
      <c r="S104" s="118">
        <f t="shared" si="3"/>
        <v>0.48510788844621516</v>
      </c>
      <c r="T104" s="31" t="s">
        <v>976</v>
      </c>
    </row>
    <row r="105" spans="1:20" ht="60" customHeight="1" x14ac:dyDescent="0.25">
      <c r="A105" s="1047"/>
      <c r="B105" s="1039"/>
      <c r="C105" s="1027"/>
      <c r="D105" s="24">
        <v>94</v>
      </c>
      <c r="E105" s="24" t="s">
        <v>605</v>
      </c>
      <c r="F105" s="24" t="s">
        <v>606</v>
      </c>
      <c r="G105" s="24" t="s">
        <v>607</v>
      </c>
      <c r="H105" s="24" t="s">
        <v>608</v>
      </c>
      <c r="I105" s="52" t="s">
        <v>609</v>
      </c>
      <c r="J105" s="54" t="s">
        <v>254</v>
      </c>
      <c r="K105" s="40" t="s">
        <v>262</v>
      </c>
      <c r="L105" s="24">
        <v>137</v>
      </c>
      <c r="M105" s="52" t="s">
        <v>263</v>
      </c>
      <c r="N105" s="54">
        <v>0.1</v>
      </c>
      <c r="O105" s="24">
        <v>0.1</v>
      </c>
      <c r="P105" s="118">
        <f t="shared" si="2"/>
        <v>1</v>
      </c>
      <c r="Q105" s="37">
        <v>41200000</v>
      </c>
      <c r="R105" s="37">
        <v>38560000</v>
      </c>
      <c r="S105" s="118">
        <f t="shared" si="3"/>
        <v>0.93592233009708736</v>
      </c>
      <c r="T105" s="31" t="s">
        <v>977</v>
      </c>
    </row>
    <row r="106" spans="1:20" ht="60" customHeight="1" x14ac:dyDescent="0.25">
      <c r="A106" s="1047"/>
      <c r="B106" s="1039"/>
      <c r="C106" s="1027"/>
      <c r="D106" s="24">
        <v>95</v>
      </c>
      <c r="E106" s="24" t="s">
        <v>610</v>
      </c>
      <c r="F106" s="24" t="s">
        <v>611</v>
      </c>
      <c r="G106" s="24" t="s">
        <v>612</v>
      </c>
      <c r="H106" s="24" t="s">
        <v>87</v>
      </c>
      <c r="I106" s="52" t="s">
        <v>613</v>
      </c>
      <c r="J106" s="1038" t="s">
        <v>215</v>
      </c>
      <c r="K106" s="1023" t="s">
        <v>216</v>
      </c>
      <c r="L106" s="1042">
        <v>197</v>
      </c>
      <c r="M106" s="1040" t="s">
        <v>217</v>
      </c>
      <c r="N106" s="54">
        <v>0.1</v>
      </c>
      <c r="O106" s="24">
        <v>0.06</v>
      </c>
      <c r="P106" s="118">
        <f t="shared" si="2"/>
        <v>0.6</v>
      </c>
      <c r="Q106" s="998">
        <v>82000000</v>
      </c>
      <c r="R106" s="998">
        <v>6570000</v>
      </c>
      <c r="S106" s="1001">
        <f t="shared" si="3"/>
        <v>8.0121951219512197E-2</v>
      </c>
      <c r="T106" s="31" t="s">
        <v>978</v>
      </c>
    </row>
    <row r="107" spans="1:20" ht="60" customHeight="1" x14ac:dyDescent="0.25">
      <c r="A107" s="1047"/>
      <c r="B107" s="1039"/>
      <c r="C107" s="1027"/>
      <c r="D107" s="24">
        <v>96</v>
      </c>
      <c r="E107" s="24" t="s">
        <v>614</v>
      </c>
      <c r="F107" s="24" t="s">
        <v>615</v>
      </c>
      <c r="G107" s="24" t="s">
        <v>616</v>
      </c>
      <c r="H107" s="24" t="s">
        <v>59</v>
      </c>
      <c r="I107" s="52" t="s">
        <v>617</v>
      </c>
      <c r="J107" s="1038"/>
      <c r="K107" s="1023"/>
      <c r="L107" s="1042"/>
      <c r="M107" s="1040"/>
      <c r="N107" s="54">
        <v>0.09</v>
      </c>
      <c r="O107" s="24">
        <v>0.06</v>
      </c>
      <c r="P107" s="118">
        <f t="shared" ref="P107:P120" si="4">O107/N107</f>
        <v>0.66666666666666663</v>
      </c>
      <c r="Q107" s="1000"/>
      <c r="R107" s="1000"/>
      <c r="S107" s="1003"/>
      <c r="T107" s="31" t="s">
        <v>979</v>
      </c>
    </row>
    <row r="108" spans="1:20" ht="60" customHeight="1" x14ac:dyDescent="0.25">
      <c r="A108" s="1047"/>
      <c r="B108" s="1039"/>
      <c r="C108" s="26" t="s">
        <v>618</v>
      </c>
      <c r="D108" s="24">
        <v>97</v>
      </c>
      <c r="E108" s="24" t="s">
        <v>619</v>
      </c>
      <c r="F108" s="24" t="s">
        <v>620</v>
      </c>
      <c r="G108" s="24" t="s">
        <v>621</v>
      </c>
      <c r="H108" s="24" t="s">
        <v>59</v>
      </c>
      <c r="I108" s="52" t="s">
        <v>622</v>
      </c>
      <c r="J108" s="54" t="s">
        <v>406</v>
      </c>
      <c r="K108" s="24" t="s">
        <v>407</v>
      </c>
      <c r="L108" s="40">
        <v>136</v>
      </c>
      <c r="M108" s="52" t="s">
        <v>455</v>
      </c>
      <c r="N108" s="54">
        <v>0.09</v>
      </c>
      <c r="O108" s="24">
        <v>0.09</v>
      </c>
      <c r="P108" s="118">
        <f t="shared" si="4"/>
        <v>1</v>
      </c>
      <c r="Q108" s="37">
        <v>55750000</v>
      </c>
      <c r="R108" s="37">
        <v>4630000</v>
      </c>
      <c r="S108" s="118">
        <f t="shared" si="3"/>
        <v>8.3049327354260086E-2</v>
      </c>
      <c r="T108" s="31" t="s">
        <v>980</v>
      </c>
    </row>
    <row r="109" spans="1:20" ht="60" customHeight="1" x14ac:dyDescent="0.25">
      <c r="A109" s="1048" t="s">
        <v>624</v>
      </c>
      <c r="B109" s="1027" t="s">
        <v>625</v>
      </c>
      <c r="C109" s="1059" t="s">
        <v>626</v>
      </c>
      <c r="D109" s="24">
        <v>98</v>
      </c>
      <c r="E109" s="30" t="s">
        <v>627</v>
      </c>
      <c r="F109" s="25" t="s">
        <v>628</v>
      </c>
      <c r="G109" s="25" t="s">
        <v>629</v>
      </c>
      <c r="H109" s="25" t="s">
        <v>630</v>
      </c>
      <c r="I109" s="31" t="s">
        <v>631</v>
      </c>
      <c r="J109" s="1038" t="s">
        <v>233</v>
      </c>
      <c r="K109" s="1023" t="s">
        <v>234</v>
      </c>
      <c r="L109" s="1039">
        <v>197</v>
      </c>
      <c r="M109" s="1114" t="s">
        <v>217</v>
      </c>
      <c r="N109" s="54">
        <v>0.1</v>
      </c>
      <c r="O109" s="24">
        <v>0</v>
      </c>
      <c r="P109" s="118">
        <f t="shared" si="4"/>
        <v>0</v>
      </c>
      <c r="Q109" s="998">
        <v>82000000</v>
      </c>
      <c r="R109" s="998">
        <v>6570000</v>
      </c>
      <c r="S109" s="1001">
        <f t="shared" si="3"/>
        <v>8.0121951219512197E-2</v>
      </c>
      <c r="T109" s="31" t="s">
        <v>981</v>
      </c>
    </row>
    <row r="110" spans="1:20" ht="60" customHeight="1" x14ac:dyDescent="0.25">
      <c r="A110" s="1048"/>
      <c r="B110" s="1027"/>
      <c r="C110" s="1059"/>
      <c r="D110" s="24">
        <v>99</v>
      </c>
      <c r="E110" s="30" t="s">
        <v>632</v>
      </c>
      <c r="F110" s="30" t="s">
        <v>633</v>
      </c>
      <c r="G110" s="30" t="s">
        <v>634</v>
      </c>
      <c r="H110" s="30" t="s">
        <v>635</v>
      </c>
      <c r="I110" s="32" t="s">
        <v>631</v>
      </c>
      <c r="J110" s="1038"/>
      <c r="K110" s="1023"/>
      <c r="L110" s="1039"/>
      <c r="M110" s="1114"/>
      <c r="N110" s="54">
        <v>0.08</v>
      </c>
      <c r="O110" s="24">
        <v>0.08</v>
      </c>
      <c r="P110" s="118">
        <f t="shared" si="4"/>
        <v>1</v>
      </c>
      <c r="Q110" s="999"/>
      <c r="R110" s="999"/>
      <c r="S110" s="1002"/>
      <c r="T110" s="31" t="s">
        <v>982</v>
      </c>
    </row>
    <row r="111" spans="1:20" ht="60" customHeight="1" x14ac:dyDescent="0.25">
      <c r="A111" s="1048"/>
      <c r="B111" s="1027"/>
      <c r="C111" s="1039" t="s">
        <v>636</v>
      </c>
      <c r="D111" s="28">
        <v>100</v>
      </c>
      <c r="E111" s="30" t="s">
        <v>637</v>
      </c>
      <c r="F111" s="25" t="s">
        <v>638</v>
      </c>
      <c r="G111" s="25" t="s">
        <v>639</v>
      </c>
      <c r="H111" s="25" t="s">
        <v>640</v>
      </c>
      <c r="I111" s="31" t="s">
        <v>641</v>
      </c>
      <c r="J111" s="1038"/>
      <c r="K111" s="1023"/>
      <c r="L111" s="1039"/>
      <c r="M111" s="1114"/>
      <c r="N111" s="54">
        <v>0.09</v>
      </c>
      <c r="O111" s="24">
        <v>0.09</v>
      </c>
      <c r="P111" s="118">
        <f t="shared" si="4"/>
        <v>1</v>
      </c>
      <c r="Q111" s="999"/>
      <c r="R111" s="999"/>
      <c r="S111" s="1002"/>
      <c r="T111" s="31" t="s">
        <v>862</v>
      </c>
    </row>
    <row r="112" spans="1:20" ht="60" customHeight="1" x14ac:dyDescent="0.25">
      <c r="A112" s="1048"/>
      <c r="B112" s="1027"/>
      <c r="C112" s="1039"/>
      <c r="D112" s="24">
        <v>101</v>
      </c>
      <c r="E112" s="29" t="s">
        <v>642</v>
      </c>
      <c r="F112" s="25" t="s">
        <v>643</v>
      </c>
      <c r="G112" s="25" t="s">
        <v>644</v>
      </c>
      <c r="H112" s="25" t="s">
        <v>645</v>
      </c>
      <c r="I112" s="31" t="s">
        <v>641</v>
      </c>
      <c r="J112" s="1038"/>
      <c r="K112" s="1023"/>
      <c r="L112" s="1039"/>
      <c r="M112" s="1114"/>
      <c r="N112" s="54">
        <v>0.09</v>
      </c>
      <c r="O112" s="24">
        <v>0.09</v>
      </c>
      <c r="P112" s="118">
        <f t="shared" si="4"/>
        <v>1</v>
      </c>
      <c r="Q112" s="999"/>
      <c r="R112" s="999"/>
      <c r="S112" s="1002"/>
      <c r="T112" s="31" t="s">
        <v>983</v>
      </c>
    </row>
    <row r="113" spans="1:20" ht="60" customHeight="1" x14ac:dyDescent="0.25">
      <c r="A113" s="1048"/>
      <c r="B113" s="1027"/>
      <c r="C113" s="1039"/>
      <c r="D113" s="24">
        <v>102</v>
      </c>
      <c r="E113" s="30" t="s">
        <v>646</v>
      </c>
      <c r="F113" s="25" t="s">
        <v>647</v>
      </c>
      <c r="G113" s="25" t="s">
        <v>648</v>
      </c>
      <c r="H113" s="25" t="s">
        <v>649</v>
      </c>
      <c r="I113" s="31" t="s">
        <v>650</v>
      </c>
      <c r="J113" s="1038"/>
      <c r="K113" s="1023"/>
      <c r="L113" s="1039"/>
      <c r="M113" s="1114"/>
      <c r="N113" s="54">
        <v>0.09</v>
      </c>
      <c r="O113" s="24">
        <v>7.0000000000000007E-2</v>
      </c>
      <c r="P113" s="118">
        <f t="shared" si="4"/>
        <v>0.7777777777777779</v>
      </c>
      <c r="Q113" s="999"/>
      <c r="R113" s="999"/>
      <c r="S113" s="1002"/>
      <c r="T113" s="31" t="s">
        <v>984</v>
      </c>
    </row>
    <row r="114" spans="1:20" ht="60" customHeight="1" x14ac:dyDescent="0.25">
      <c r="A114" s="1048"/>
      <c r="B114" s="1027"/>
      <c r="C114" s="1039"/>
      <c r="D114" s="24">
        <v>103</v>
      </c>
      <c r="E114" s="25" t="s">
        <v>651</v>
      </c>
      <c r="F114" s="25" t="s">
        <v>652</v>
      </c>
      <c r="G114" s="25" t="s">
        <v>653</v>
      </c>
      <c r="H114" s="25" t="s">
        <v>654</v>
      </c>
      <c r="I114" s="31" t="s">
        <v>655</v>
      </c>
      <c r="J114" s="1038"/>
      <c r="K114" s="1023"/>
      <c r="L114" s="1039"/>
      <c r="M114" s="1114"/>
      <c r="N114" s="54">
        <v>0.09</v>
      </c>
      <c r="O114" s="24">
        <v>0.09</v>
      </c>
      <c r="P114" s="118">
        <f t="shared" si="4"/>
        <v>1</v>
      </c>
      <c r="Q114" s="999"/>
      <c r="R114" s="999"/>
      <c r="S114" s="1002"/>
      <c r="T114" s="31" t="s">
        <v>985</v>
      </c>
    </row>
    <row r="115" spans="1:20" ht="60" customHeight="1" x14ac:dyDescent="0.25">
      <c r="A115" s="1048"/>
      <c r="B115" s="1027"/>
      <c r="C115" s="1039"/>
      <c r="D115" s="28">
        <v>104</v>
      </c>
      <c r="E115" s="25" t="s">
        <v>656</v>
      </c>
      <c r="F115" s="25" t="s">
        <v>657</v>
      </c>
      <c r="G115" s="25" t="s">
        <v>658</v>
      </c>
      <c r="H115" s="25" t="s">
        <v>659</v>
      </c>
      <c r="I115" s="31" t="s">
        <v>660</v>
      </c>
      <c r="J115" s="1038"/>
      <c r="K115" s="1023"/>
      <c r="L115" s="1039"/>
      <c r="M115" s="1114"/>
      <c r="N115" s="54">
        <v>0.09</v>
      </c>
      <c r="O115" s="24">
        <v>0.05</v>
      </c>
      <c r="P115" s="118">
        <f t="shared" si="4"/>
        <v>0.55555555555555558</v>
      </c>
      <c r="Q115" s="999"/>
      <c r="R115" s="999"/>
      <c r="S115" s="1002"/>
      <c r="T115" s="31" t="s">
        <v>986</v>
      </c>
    </row>
    <row r="116" spans="1:20" ht="60" customHeight="1" x14ac:dyDescent="0.25">
      <c r="A116" s="1048"/>
      <c r="B116" s="1027"/>
      <c r="C116" s="1039"/>
      <c r="D116" s="24">
        <v>105</v>
      </c>
      <c r="E116" s="25" t="s">
        <v>661</v>
      </c>
      <c r="F116" s="25" t="s">
        <v>662</v>
      </c>
      <c r="G116" s="25" t="s">
        <v>663</v>
      </c>
      <c r="H116" s="25" t="s">
        <v>664</v>
      </c>
      <c r="I116" s="31" t="s">
        <v>665</v>
      </c>
      <c r="J116" s="1038"/>
      <c r="K116" s="1023"/>
      <c r="L116" s="1039"/>
      <c r="M116" s="1114"/>
      <c r="N116" s="54">
        <v>1.2E-2</v>
      </c>
      <c r="O116" s="24">
        <v>0.01</v>
      </c>
      <c r="P116" s="118">
        <f t="shared" si="4"/>
        <v>0.83333333333333337</v>
      </c>
      <c r="Q116" s="999"/>
      <c r="R116" s="999"/>
      <c r="S116" s="1002"/>
      <c r="T116" s="31" t="s">
        <v>987</v>
      </c>
    </row>
    <row r="117" spans="1:20" ht="60" customHeight="1" x14ac:dyDescent="0.25">
      <c r="A117" s="1048"/>
      <c r="B117" s="1027"/>
      <c r="C117" s="1039"/>
      <c r="D117" s="24">
        <v>106</v>
      </c>
      <c r="E117" s="25" t="s">
        <v>666</v>
      </c>
      <c r="F117" s="25" t="s">
        <v>667</v>
      </c>
      <c r="G117" s="25" t="s">
        <v>668</v>
      </c>
      <c r="H117" s="25" t="s">
        <v>669</v>
      </c>
      <c r="I117" s="31" t="s">
        <v>670</v>
      </c>
      <c r="J117" s="1038"/>
      <c r="K117" s="1023"/>
      <c r="L117" s="1039"/>
      <c r="M117" s="1114"/>
      <c r="N117" s="54">
        <v>0.09</v>
      </c>
      <c r="O117" s="24">
        <v>0.09</v>
      </c>
      <c r="P117" s="118">
        <f t="shared" si="4"/>
        <v>1</v>
      </c>
      <c r="Q117" s="999"/>
      <c r="R117" s="999"/>
      <c r="S117" s="1002"/>
      <c r="T117" s="31" t="s">
        <v>867</v>
      </c>
    </row>
    <row r="118" spans="1:20" ht="60" customHeight="1" x14ac:dyDescent="0.25">
      <c r="A118" s="1048"/>
      <c r="B118" s="1027"/>
      <c r="C118" s="1039"/>
      <c r="D118" s="24">
        <v>107</v>
      </c>
      <c r="E118" s="25" t="s">
        <v>671</v>
      </c>
      <c r="F118" s="25" t="s">
        <v>672</v>
      </c>
      <c r="G118" s="25" t="s">
        <v>673</v>
      </c>
      <c r="H118" s="25" t="s">
        <v>59</v>
      </c>
      <c r="I118" s="31" t="s">
        <v>674</v>
      </c>
      <c r="J118" s="1038"/>
      <c r="K118" s="1023"/>
      <c r="L118" s="1039"/>
      <c r="M118" s="1114"/>
      <c r="N118" s="54">
        <v>0.09</v>
      </c>
      <c r="O118" s="24">
        <v>3.5999999999999997E-2</v>
      </c>
      <c r="P118" s="118">
        <f t="shared" si="4"/>
        <v>0.39999999999999997</v>
      </c>
      <c r="Q118" s="999"/>
      <c r="R118" s="999"/>
      <c r="S118" s="1002"/>
      <c r="T118" s="31" t="s">
        <v>988</v>
      </c>
    </row>
    <row r="119" spans="1:20" ht="60" customHeight="1" x14ac:dyDescent="0.25">
      <c r="A119" s="1048"/>
      <c r="B119" s="1055" t="s">
        <v>675</v>
      </c>
      <c r="C119" s="1027" t="s">
        <v>676</v>
      </c>
      <c r="D119" s="28">
        <v>108</v>
      </c>
      <c r="E119" s="25" t="s">
        <v>677</v>
      </c>
      <c r="F119" s="25" t="s">
        <v>678</v>
      </c>
      <c r="G119" s="25" t="s">
        <v>679</v>
      </c>
      <c r="H119" s="25" t="s">
        <v>680</v>
      </c>
      <c r="I119" s="31" t="s">
        <v>670</v>
      </c>
      <c r="J119" s="1038"/>
      <c r="K119" s="1023"/>
      <c r="L119" s="1039"/>
      <c r="M119" s="1114"/>
      <c r="N119" s="54">
        <v>0.09</v>
      </c>
      <c r="O119" s="24">
        <v>0.09</v>
      </c>
      <c r="P119" s="118">
        <f t="shared" si="4"/>
        <v>1</v>
      </c>
      <c r="Q119" s="999"/>
      <c r="R119" s="999"/>
      <c r="S119" s="1002"/>
      <c r="T119" s="31" t="s">
        <v>989</v>
      </c>
    </row>
    <row r="120" spans="1:20" ht="60" customHeight="1" thickBot="1" x14ac:dyDescent="0.3">
      <c r="A120" s="1049"/>
      <c r="B120" s="1056"/>
      <c r="C120" s="1110"/>
      <c r="D120" s="70">
        <v>109</v>
      </c>
      <c r="E120" s="33" t="s">
        <v>681</v>
      </c>
      <c r="F120" s="33" t="s">
        <v>682</v>
      </c>
      <c r="G120" s="33" t="s">
        <v>683</v>
      </c>
      <c r="H120" s="33" t="s">
        <v>684</v>
      </c>
      <c r="I120" s="34" t="s">
        <v>685</v>
      </c>
      <c r="J120" s="1045"/>
      <c r="K120" s="1050"/>
      <c r="L120" s="1051"/>
      <c r="M120" s="1115"/>
      <c r="N120" s="69">
        <v>0.09</v>
      </c>
      <c r="O120" s="70">
        <v>4.4999999999999998E-2</v>
      </c>
      <c r="P120" s="44">
        <f t="shared" si="4"/>
        <v>0.5</v>
      </c>
      <c r="Q120" s="1135"/>
      <c r="R120" s="1135"/>
      <c r="S120" s="1136"/>
      <c r="T120" s="34" t="s">
        <v>870</v>
      </c>
    </row>
  </sheetData>
  <mergeCells count="182">
    <mergeCell ref="Q106:Q107"/>
    <mergeCell ref="R106:R107"/>
    <mergeCell ref="S106:S107"/>
    <mergeCell ref="Q109:Q120"/>
    <mergeCell ref="R109:R120"/>
    <mergeCell ref="S109:S120"/>
    <mergeCell ref="Q93:Q94"/>
    <mergeCell ref="R93:R94"/>
    <mergeCell ref="S93:S94"/>
    <mergeCell ref="Q96:Q98"/>
    <mergeCell ref="R96:R98"/>
    <mergeCell ref="S96:S98"/>
    <mergeCell ref="Q100:Q101"/>
    <mergeCell ref="R100:R101"/>
    <mergeCell ref="S100:S101"/>
    <mergeCell ref="Q70:Q71"/>
    <mergeCell ref="R70:R71"/>
    <mergeCell ref="S70:S71"/>
    <mergeCell ref="Q78:Q81"/>
    <mergeCell ref="R78:R81"/>
    <mergeCell ref="S78:S81"/>
    <mergeCell ref="Q88:Q90"/>
    <mergeCell ref="R88:R90"/>
    <mergeCell ref="S88:S90"/>
    <mergeCell ref="Q53:Q55"/>
    <mergeCell ref="R53:R55"/>
    <mergeCell ref="S53:S55"/>
    <mergeCell ref="Q57:Q60"/>
    <mergeCell ref="R57:R60"/>
    <mergeCell ref="S57:S60"/>
    <mergeCell ref="Q63:Q67"/>
    <mergeCell ref="R63:R67"/>
    <mergeCell ref="S63:S67"/>
    <mergeCell ref="R36:R37"/>
    <mergeCell ref="T36:T37"/>
    <mergeCell ref="Q48:Q49"/>
    <mergeCell ref="R48:R49"/>
    <mergeCell ref="Q50:Q51"/>
    <mergeCell ref="R50:R51"/>
    <mergeCell ref="S18:S20"/>
    <mergeCell ref="S36:S37"/>
    <mergeCell ref="S48:S49"/>
    <mergeCell ref="S50:S5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J2:M2"/>
    <mergeCell ref="N2:O2"/>
    <mergeCell ref="Q18:Q20"/>
    <mergeCell ref="R18:R20"/>
    <mergeCell ref="Q36:Q37"/>
    <mergeCell ref="P2:P3"/>
    <mergeCell ref="Q2:R2"/>
    <mergeCell ref="S2:S3"/>
    <mergeCell ref="N32:N35"/>
    <mergeCell ref="O32:O35"/>
    <mergeCell ref="P32:P35"/>
    <mergeCell ref="N36:N41"/>
    <mergeCell ref="C36:C42"/>
    <mergeCell ref="D36:D41"/>
    <mergeCell ref="E36:E41"/>
    <mergeCell ref="F36:F41"/>
    <mergeCell ref="M18:M20"/>
    <mergeCell ref="I36:I37"/>
    <mergeCell ref="J36:J37"/>
    <mergeCell ref="K36:K37"/>
    <mergeCell ref="L36:L37"/>
    <mergeCell ref="M36:M37"/>
    <mergeCell ref="G32:G35"/>
    <mergeCell ref="H32:H35"/>
    <mergeCell ref="I32:I35"/>
    <mergeCell ref="K18:K20"/>
    <mergeCell ref="L18:L20"/>
    <mergeCell ref="O36:O41"/>
    <mergeCell ref="P36:P41"/>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G36:G41"/>
    <mergeCell ref="H36:H4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1081" priority="12"/>
  </conditionalFormatting>
  <conditionalFormatting sqref="L39">
    <cfRule type="duplicateValues" dxfId="1080" priority="11"/>
  </conditionalFormatting>
  <conditionalFormatting sqref="L18">
    <cfRule type="duplicateValues" dxfId="1079" priority="10"/>
  </conditionalFormatting>
  <conditionalFormatting sqref="L42">
    <cfRule type="duplicateValues" dxfId="1078" priority="9"/>
  </conditionalFormatting>
  <conditionalFormatting sqref="L50">
    <cfRule type="duplicateValues" dxfId="1077" priority="8"/>
  </conditionalFormatting>
  <conditionalFormatting sqref="K75">
    <cfRule type="duplicateValues" dxfId="1076" priority="7"/>
  </conditionalFormatting>
  <conditionalFormatting sqref="L109">
    <cfRule type="duplicateValues" dxfId="1075" priority="6"/>
  </conditionalFormatting>
  <conditionalFormatting sqref="P36 P4:P32 P42:P120">
    <cfRule type="cellIs" dxfId="1074" priority="1" operator="lessThan">
      <formula>0.4</formula>
    </cfRule>
    <cfRule type="cellIs" dxfId="1073" priority="2" operator="between">
      <formula>0.4</formula>
      <formula>0.5999</formula>
    </cfRule>
    <cfRule type="cellIs" dxfId="1072" priority="3" operator="between">
      <formula>0.6</formula>
      <formula>0.6999</formula>
    </cfRule>
    <cfRule type="cellIs" dxfId="1071" priority="4" operator="between">
      <formula>0.7</formula>
      <formula>0.7999</formula>
    </cfRule>
    <cfRule type="cellIs" dxfId="1070" priority="5" operator="greaterThan">
      <formula>0.7999</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20"/>
  <sheetViews>
    <sheetView zoomScale="50" zoomScaleNormal="50" workbookViewId="0">
      <pane xSplit="6" ySplit="3" topLeftCell="Q4" activePane="bottomRight" state="frozen"/>
      <selection pane="topRight" activeCell="G1" sqref="G1"/>
      <selection pane="bottomLeft" activeCell="A4" sqref="A4"/>
      <selection pane="bottomRight" activeCell="AB92" sqref="AB92"/>
    </sheetView>
  </sheetViews>
  <sheetFormatPr baseColWidth="10" defaultColWidth="11.42578125" defaultRowHeight="15" x14ac:dyDescent="0.25"/>
  <cols>
    <col min="1" max="3" width="14.5703125" style="2" customWidth="1"/>
    <col min="4" max="4" width="15.28515625" style="2" customWidth="1"/>
    <col min="5" max="5" width="40.7109375" style="2" customWidth="1"/>
    <col min="6" max="8" width="20.7109375" style="2" customWidth="1"/>
    <col min="9" max="9" width="30.7109375" style="2" customWidth="1"/>
    <col min="10" max="10" width="20.7109375" style="2" customWidth="1"/>
    <col min="11" max="11" width="22.85546875" style="2" customWidth="1"/>
    <col min="12" max="12" width="15.7109375" style="2" customWidth="1"/>
    <col min="13" max="13" width="35.28515625" style="2" customWidth="1"/>
    <col min="14" max="14" width="21.85546875" style="92" customWidth="1"/>
    <col min="15" max="15" width="21.140625" style="92" customWidth="1"/>
    <col min="16" max="16" width="15.140625" style="4" customWidth="1"/>
    <col min="17" max="17" width="21.85546875" style="92" customWidth="1"/>
    <col min="18" max="18" width="28.140625" style="92" customWidth="1"/>
    <col min="19" max="19" width="20.42578125" style="92" customWidth="1"/>
    <col min="20" max="20" width="16.7109375" style="92" customWidth="1"/>
    <col min="21" max="21" width="29" style="93" customWidth="1"/>
    <col min="22" max="22" width="16.7109375" style="92" customWidth="1"/>
    <col min="23" max="23" width="16.7109375" style="93" customWidth="1"/>
    <col min="24" max="24" width="16.7109375" style="92" customWidth="1"/>
    <col min="25" max="25" width="16.7109375" style="93" customWidth="1"/>
    <col min="26" max="26" width="16.7109375" style="92" customWidth="1"/>
    <col min="27" max="27" width="16.7109375" style="93" customWidth="1"/>
    <col min="28" max="28" width="79.85546875" style="2" customWidth="1"/>
    <col min="29" max="16384" width="11.42578125" style="176"/>
  </cols>
  <sheetData>
    <row r="1" spans="1:30" ht="39.75" customHeight="1" thickBot="1" x14ac:dyDescent="0.3">
      <c r="A1" s="1123" t="s">
        <v>698</v>
      </c>
      <c r="B1" s="1124"/>
      <c r="C1" s="1124"/>
      <c r="D1" s="1124"/>
      <c r="E1" s="1124"/>
      <c r="F1" s="1124"/>
      <c r="G1" s="1124"/>
      <c r="H1" s="1124"/>
      <c r="I1" s="1125"/>
      <c r="J1" s="20"/>
      <c r="K1" s="20"/>
      <c r="L1" s="20"/>
      <c r="M1" s="20"/>
      <c r="P1" s="94"/>
      <c r="AB1" s="20"/>
    </row>
    <row r="2" spans="1:30" ht="51" customHeight="1" x14ac:dyDescent="0.25">
      <c r="A2" s="1126" t="s">
        <v>0</v>
      </c>
      <c r="B2" s="1126" t="s">
        <v>1</v>
      </c>
      <c r="C2" s="1126" t="s">
        <v>2</v>
      </c>
      <c r="D2" s="1126" t="s">
        <v>12</v>
      </c>
      <c r="E2" s="1126" t="s">
        <v>3</v>
      </c>
      <c r="F2" s="1126" t="s">
        <v>4</v>
      </c>
      <c r="G2" s="1126" t="s">
        <v>5</v>
      </c>
      <c r="H2" s="1126" t="s">
        <v>6</v>
      </c>
      <c r="I2" s="1128" t="s">
        <v>7</v>
      </c>
      <c r="J2" s="1117" t="s">
        <v>284</v>
      </c>
      <c r="K2" s="1118"/>
      <c r="L2" s="1118"/>
      <c r="M2" s="1119"/>
      <c r="N2" s="1182" t="s">
        <v>697</v>
      </c>
      <c r="O2" s="1183"/>
      <c r="P2" s="1106" t="s">
        <v>281</v>
      </c>
      <c r="Q2" s="1183" t="s">
        <v>692</v>
      </c>
      <c r="R2" s="1183"/>
      <c r="S2" s="1184" t="s">
        <v>281</v>
      </c>
      <c r="T2" s="1186" t="s">
        <v>703</v>
      </c>
      <c r="U2" s="1187"/>
      <c r="V2" s="1187" t="s">
        <v>704</v>
      </c>
      <c r="W2" s="1187"/>
      <c r="X2" s="1187" t="s">
        <v>705</v>
      </c>
      <c r="Y2" s="1187"/>
      <c r="Z2" s="1187" t="s">
        <v>706</v>
      </c>
      <c r="AA2" s="1193"/>
      <c r="AB2" s="1108" t="s">
        <v>693</v>
      </c>
    </row>
    <row r="3" spans="1:30" ht="48.75" customHeight="1" thickBot="1" x14ac:dyDescent="0.3">
      <c r="A3" s="1127"/>
      <c r="B3" s="1127"/>
      <c r="C3" s="1127"/>
      <c r="D3" s="1127"/>
      <c r="E3" s="1127"/>
      <c r="F3" s="1127"/>
      <c r="G3" s="1127"/>
      <c r="H3" s="1127"/>
      <c r="I3" s="1129"/>
      <c r="J3" s="73" t="s">
        <v>8</v>
      </c>
      <c r="K3" s="74" t="s">
        <v>9</v>
      </c>
      <c r="L3" s="74" t="s">
        <v>10</v>
      </c>
      <c r="M3" s="75" t="s">
        <v>11</v>
      </c>
      <c r="N3" s="73" t="s">
        <v>707</v>
      </c>
      <c r="O3" s="101" t="s">
        <v>700</v>
      </c>
      <c r="P3" s="1107"/>
      <c r="Q3" s="74" t="s">
        <v>707</v>
      </c>
      <c r="R3" s="101" t="s">
        <v>700</v>
      </c>
      <c r="S3" s="1185"/>
      <c r="T3" s="73" t="s">
        <v>701</v>
      </c>
      <c r="U3" s="101" t="s">
        <v>702</v>
      </c>
      <c r="V3" s="74" t="s">
        <v>701</v>
      </c>
      <c r="W3" s="101" t="s">
        <v>702</v>
      </c>
      <c r="X3" s="74" t="s">
        <v>701</v>
      </c>
      <c r="Y3" s="101" t="s">
        <v>702</v>
      </c>
      <c r="Z3" s="74" t="s">
        <v>701</v>
      </c>
      <c r="AA3" s="102" t="s">
        <v>702</v>
      </c>
      <c r="AB3" s="1189"/>
    </row>
    <row r="4" spans="1:30" ht="192" customHeight="1" x14ac:dyDescent="0.25">
      <c r="A4" s="1120" t="s">
        <v>13</v>
      </c>
      <c r="B4" s="1121" t="s">
        <v>14</v>
      </c>
      <c r="C4" s="1121" t="s">
        <v>15</v>
      </c>
      <c r="D4" s="135">
        <v>1</v>
      </c>
      <c r="E4" s="135" t="s">
        <v>16</v>
      </c>
      <c r="F4" s="135" t="s">
        <v>17</v>
      </c>
      <c r="G4" s="135" t="s">
        <v>18</v>
      </c>
      <c r="H4" s="135" t="s">
        <v>19</v>
      </c>
      <c r="I4" s="177" t="s">
        <v>20</v>
      </c>
      <c r="J4" s="129" t="s">
        <v>211</v>
      </c>
      <c r="K4" s="130" t="s">
        <v>214</v>
      </c>
      <c r="L4" s="194">
        <v>45</v>
      </c>
      <c r="M4" s="152" t="s">
        <v>213</v>
      </c>
      <c r="N4" s="161">
        <v>3</v>
      </c>
      <c r="O4" s="161">
        <v>1</v>
      </c>
      <c r="P4" s="140">
        <f>(O4/N4)*1</f>
        <v>0.33333333333333331</v>
      </c>
      <c r="Q4" s="99">
        <v>115160000</v>
      </c>
      <c r="R4" s="100">
        <v>57660000</v>
      </c>
      <c r="S4" s="140">
        <f>(R4/Q4)*1</f>
        <v>0.50069468565474118</v>
      </c>
      <c r="T4" s="161">
        <v>3</v>
      </c>
      <c r="U4" s="100">
        <v>57660000</v>
      </c>
      <c r="V4" s="99"/>
      <c r="W4" s="100"/>
      <c r="X4" s="99"/>
      <c r="Y4" s="100"/>
      <c r="Z4" s="99"/>
      <c r="AA4" s="207"/>
      <c r="AB4" s="26" t="s">
        <v>1100</v>
      </c>
    </row>
    <row r="5" spans="1:30" ht="347.25" customHeight="1" x14ac:dyDescent="0.25">
      <c r="A5" s="1038"/>
      <c r="B5" s="1023"/>
      <c r="C5" s="1023"/>
      <c r="D5" s="130">
        <v>2</v>
      </c>
      <c r="E5" s="130" t="s">
        <v>21</v>
      </c>
      <c r="F5" s="130" t="s">
        <v>22</v>
      </c>
      <c r="G5" s="130" t="s">
        <v>23</v>
      </c>
      <c r="H5" s="130" t="s">
        <v>24</v>
      </c>
      <c r="I5" s="131" t="s">
        <v>25</v>
      </c>
      <c r="J5" s="129" t="s">
        <v>211</v>
      </c>
      <c r="K5" s="130" t="s">
        <v>990</v>
      </c>
      <c r="L5" s="194">
        <v>22</v>
      </c>
      <c r="M5" s="152" t="s">
        <v>991</v>
      </c>
      <c r="N5" s="154">
        <v>2</v>
      </c>
      <c r="O5" s="162">
        <v>0.5</v>
      </c>
      <c r="P5" s="140">
        <f t="shared" ref="P5:P53" si="0">(O5/N5)*1</f>
        <v>0.25</v>
      </c>
      <c r="Q5" s="178">
        <v>28000000</v>
      </c>
      <c r="R5" s="179">
        <v>23020000</v>
      </c>
      <c r="S5" s="140">
        <f t="shared" ref="S5:S53" si="1">(R5/Q5)*1</f>
        <v>0.82214285714285718</v>
      </c>
      <c r="T5" s="154">
        <v>2</v>
      </c>
      <c r="U5" s="179">
        <v>23020000</v>
      </c>
      <c r="V5" s="142"/>
      <c r="W5" s="144"/>
      <c r="X5" s="142"/>
      <c r="Y5" s="144"/>
      <c r="Z5" s="142"/>
      <c r="AA5" s="146"/>
      <c r="AB5" s="26" t="s">
        <v>1101</v>
      </c>
      <c r="AD5" s="92"/>
    </row>
    <row r="6" spans="1:30" ht="228" customHeight="1" x14ac:dyDescent="0.25">
      <c r="A6" s="1038"/>
      <c r="B6" s="1023"/>
      <c r="C6" s="1023"/>
      <c r="D6" s="130">
        <v>3</v>
      </c>
      <c r="E6" s="130" t="s">
        <v>26</v>
      </c>
      <c r="F6" s="130" t="s">
        <v>27</v>
      </c>
      <c r="G6" s="130" t="s">
        <v>28</v>
      </c>
      <c r="H6" s="130" t="s">
        <v>29</v>
      </c>
      <c r="I6" s="131" t="s">
        <v>30</v>
      </c>
      <c r="J6" s="129" t="s">
        <v>211</v>
      </c>
      <c r="K6" s="130" t="s">
        <v>212</v>
      </c>
      <c r="L6" s="194">
        <v>45</v>
      </c>
      <c r="M6" s="131" t="s">
        <v>213</v>
      </c>
      <c r="N6" s="161">
        <v>3</v>
      </c>
      <c r="O6" s="161">
        <v>1</v>
      </c>
      <c r="P6" s="140">
        <f t="shared" si="0"/>
        <v>0.33333333333333331</v>
      </c>
      <c r="Q6" s="99">
        <v>115160000</v>
      </c>
      <c r="R6" s="100">
        <v>57660000</v>
      </c>
      <c r="S6" s="140">
        <f>(R6/Q6)*1</f>
        <v>0.50069468565474118</v>
      </c>
      <c r="T6" s="161">
        <v>3</v>
      </c>
      <c r="U6" s="100">
        <v>57660000</v>
      </c>
      <c r="V6" s="142"/>
      <c r="W6" s="144"/>
      <c r="X6" s="142"/>
      <c r="Y6" s="144"/>
      <c r="Z6" s="142"/>
      <c r="AA6" s="145"/>
      <c r="AB6" s="131" t="s">
        <v>1012</v>
      </c>
    </row>
    <row r="7" spans="1:30" ht="130.5" customHeight="1" x14ac:dyDescent="0.25">
      <c r="A7" s="1038"/>
      <c r="B7" s="1023"/>
      <c r="C7" s="1023"/>
      <c r="D7" s="130">
        <v>4</v>
      </c>
      <c r="E7" s="130" t="s">
        <v>31</v>
      </c>
      <c r="F7" s="130" t="s">
        <v>32</v>
      </c>
      <c r="G7" s="130" t="s">
        <v>33</v>
      </c>
      <c r="H7" s="130" t="s">
        <v>34</v>
      </c>
      <c r="I7" s="131" t="s">
        <v>35</v>
      </c>
      <c r="J7" s="129" t="s">
        <v>96</v>
      </c>
      <c r="K7" s="130" t="s">
        <v>96</v>
      </c>
      <c r="L7" s="130" t="s">
        <v>96</v>
      </c>
      <c r="M7" s="131" t="s">
        <v>96</v>
      </c>
      <c r="N7" s="141">
        <v>1</v>
      </c>
      <c r="O7" s="142">
        <f>T7+V7+X7+Z7</f>
        <v>1</v>
      </c>
      <c r="P7" s="140">
        <f t="shared" si="0"/>
        <v>1</v>
      </c>
      <c r="Q7" s="142" t="s">
        <v>1079</v>
      </c>
      <c r="R7" s="144" t="s">
        <v>1079</v>
      </c>
      <c r="S7" s="140" t="e">
        <f t="shared" si="1"/>
        <v>#VALUE!</v>
      </c>
      <c r="T7" s="141">
        <v>1</v>
      </c>
      <c r="U7" s="144" t="s">
        <v>1079</v>
      </c>
      <c r="V7" s="142"/>
      <c r="W7" s="144"/>
      <c r="X7" s="142"/>
      <c r="Y7" s="144"/>
      <c r="Z7" s="142"/>
      <c r="AA7" s="145"/>
      <c r="AB7" s="131" t="s">
        <v>1043</v>
      </c>
    </row>
    <row r="8" spans="1:30" ht="180" customHeight="1" x14ac:dyDescent="0.25">
      <c r="A8" s="1038"/>
      <c r="B8" s="1023"/>
      <c r="C8" s="1023"/>
      <c r="D8" s="130">
        <v>5</v>
      </c>
      <c r="E8" s="130" t="s">
        <v>36</v>
      </c>
      <c r="F8" s="130" t="s">
        <v>37</v>
      </c>
      <c r="G8" s="130" t="s">
        <v>38</v>
      </c>
      <c r="H8" s="130" t="s">
        <v>39</v>
      </c>
      <c r="I8" s="131" t="s">
        <v>40</v>
      </c>
      <c r="J8" s="129" t="s">
        <v>211</v>
      </c>
      <c r="K8" s="130" t="s">
        <v>214</v>
      </c>
      <c r="L8" s="194">
        <v>45</v>
      </c>
      <c r="M8" s="131" t="s">
        <v>213</v>
      </c>
      <c r="N8" s="161">
        <v>3</v>
      </c>
      <c r="O8" s="161">
        <v>1</v>
      </c>
      <c r="P8" s="140">
        <f t="shared" si="0"/>
        <v>0.33333333333333331</v>
      </c>
      <c r="Q8" s="99">
        <v>115160000</v>
      </c>
      <c r="R8" s="100">
        <v>57660000</v>
      </c>
      <c r="S8" s="140">
        <f>(R8/Q8)*1</f>
        <v>0.50069468565474118</v>
      </c>
      <c r="T8" s="161">
        <v>3</v>
      </c>
      <c r="U8" s="100">
        <v>57660000</v>
      </c>
      <c r="V8" s="142"/>
      <c r="W8" s="144"/>
      <c r="X8" s="142"/>
      <c r="Y8" s="144"/>
      <c r="Z8" s="142"/>
      <c r="AA8" s="145"/>
      <c r="AB8" s="131" t="s">
        <v>1044</v>
      </c>
    </row>
    <row r="9" spans="1:30" ht="60" customHeight="1" x14ac:dyDescent="0.25">
      <c r="A9" s="1038"/>
      <c r="B9" s="1023"/>
      <c r="C9" s="1023"/>
      <c r="D9" s="130">
        <v>6</v>
      </c>
      <c r="E9" s="130" t="s">
        <v>41</v>
      </c>
      <c r="F9" s="130" t="s">
        <v>42</v>
      </c>
      <c r="G9" s="130" t="s">
        <v>43</v>
      </c>
      <c r="H9" s="130" t="s">
        <v>44</v>
      </c>
      <c r="I9" s="131" t="s">
        <v>45</v>
      </c>
      <c r="J9" s="136" t="s">
        <v>215</v>
      </c>
      <c r="K9" s="130" t="s">
        <v>216</v>
      </c>
      <c r="L9" s="194">
        <v>33</v>
      </c>
      <c r="M9" s="131" t="s">
        <v>219</v>
      </c>
      <c r="N9" s="154">
        <v>400</v>
      </c>
      <c r="O9" s="155">
        <v>119</v>
      </c>
      <c r="P9" s="140">
        <f t="shared" si="0"/>
        <v>0.29749999999999999</v>
      </c>
      <c r="Q9" s="178">
        <v>28000000</v>
      </c>
      <c r="R9" s="174">
        <v>23280000</v>
      </c>
      <c r="S9" s="140">
        <f t="shared" si="1"/>
        <v>0.83142857142857141</v>
      </c>
      <c r="T9" s="154">
        <v>400</v>
      </c>
      <c r="U9" s="174">
        <v>23280000</v>
      </c>
      <c r="V9" s="142"/>
      <c r="W9" s="144"/>
      <c r="X9" s="142"/>
      <c r="Y9" s="144"/>
      <c r="Z9" s="142"/>
      <c r="AA9" s="145"/>
      <c r="AB9" s="131" t="s">
        <v>1081</v>
      </c>
    </row>
    <row r="10" spans="1:30" ht="60" customHeight="1" x14ac:dyDescent="0.25">
      <c r="A10" s="1038"/>
      <c r="B10" s="1023"/>
      <c r="C10" s="1023"/>
      <c r="D10" s="130">
        <v>7</v>
      </c>
      <c r="E10" s="130" t="s">
        <v>46</v>
      </c>
      <c r="F10" s="130" t="s">
        <v>47</v>
      </c>
      <c r="G10" s="130" t="s">
        <v>48</v>
      </c>
      <c r="H10" s="130" t="s">
        <v>19</v>
      </c>
      <c r="I10" s="131" t="s">
        <v>49</v>
      </c>
      <c r="J10" s="129" t="s">
        <v>96</v>
      </c>
      <c r="K10" s="130" t="s">
        <v>96</v>
      </c>
      <c r="L10" s="130" t="s">
        <v>96</v>
      </c>
      <c r="M10" s="131" t="s">
        <v>96</v>
      </c>
      <c r="N10" s="141">
        <v>1</v>
      </c>
      <c r="O10" s="142">
        <v>1</v>
      </c>
      <c r="P10" s="140">
        <f t="shared" si="0"/>
        <v>1</v>
      </c>
      <c r="Q10" s="142" t="s">
        <v>1079</v>
      </c>
      <c r="R10" s="144" t="s">
        <v>1079</v>
      </c>
      <c r="S10" s="140" t="e">
        <f t="shared" si="1"/>
        <v>#VALUE!</v>
      </c>
      <c r="T10" s="141">
        <v>1</v>
      </c>
      <c r="U10" s="144" t="s">
        <v>1079</v>
      </c>
      <c r="V10" s="142"/>
      <c r="W10" s="144"/>
      <c r="X10" s="142"/>
      <c r="Y10" s="144"/>
      <c r="Z10" s="142"/>
      <c r="AA10" s="145"/>
      <c r="AB10" s="131" t="s">
        <v>1013</v>
      </c>
    </row>
    <row r="11" spans="1:30" ht="136.5" customHeight="1" x14ac:dyDescent="0.25">
      <c r="A11" s="1038"/>
      <c r="B11" s="1023"/>
      <c r="C11" s="1023" t="s">
        <v>50</v>
      </c>
      <c r="D11" s="130">
        <v>8</v>
      </c>
      <c r="E11" s="130" t="s">
        <v>51</v>
      </c>
      <c r="F11" s="130" t="s">
        <v>52</v>
      </c>
      <c r="G11" s="130" t="s">
        <v>53</v>
      </c>
      <c r="H11" s="130" t="s">
        <v>54</v>
      </c>
      <c r="I11" s="131" t="s">
        <v>55</v>
      </c>
      <c r="J11" s="129" t="s">
        <v>211</v>
      </c>
      <c r="K11" s="130" t="s">
        <v>218</v>
      </c>
      <c r="L11" s="194">
        <v>33</v>
      </c>
      <c r="M11" s="131" t="s">
        <v>219</v>
      </c>
      <c r="N11" s="154">
        <v>400</v>
      </c>
      <c r="O11" s="155">
        <v>119</v>
      </c>
      <c r="P11" s="140">
        <f t="shared" si="0"/>
        <v>0.29749999999999999</v>
      </c>
      <c r="Q11" s="178">
        <v>28000000</v>
      </c>
      <c r="R11" s="174">
        <v>23280000</v>
      </c>
      <c r="S11" s="140">
        <f t="shared" si="1"/>
        <v>0.83142857142857141</v>
      </c>
      <c r="T11" s="154">
        <v>400</v>
      </c>
      <c r="U11" s="174">
        <v>23280000</v>
      </c>
      <c r="V11" s="142"/>
      <c r="W11" s="144"/>
      <c r="X11" s="142"/>
      <c r="Y11" s="144"/>
      <c r="Z11" s="142"/>
      <c r="AA11" s="145"/>
      <c r="AB11" s="131" t="s">
        <v>1045</v>
      </c>
    </row>
    <row r="12" spans="1:30" ht="91.5" customHeight="1" x14ac:dyDescent="0.25">
      <c r="A12" s="1038"/>
      <c r="B12" s="1023"/>
      <c r="C12" s="1023"/>
      <c r="D12" s="130">
        <v>9</v>
      </c>
      <c r="E12" s="130" t="s">
        <v>56</v>
      </c>
      <c r="F12" s="130" t="s">
        <v>57</v>
      </c>
      <c r="G12" s="130" t="s">
        <v>58</v>
      </c>
      <c r="H12" s="130" t="s">
        <v>59</v>
      </c>
      <c r="I12" s="131" t="s">
        <v>55</v>
      </c>
      <c r="J12" s="129" t="s">
        <v>211</v>
      </c>
      <c r="K12" s="130" t="s">
        <v>214</v>
      </c>
      <c r="L12" s="130">
        <v>28</v>
      </c>
      <c r="M12" s="131" t="s">
        <v>220</v>
      </c>
      <c r="N12" s="154">
        <v>2</v>
      </c>
      <c r="O12" s="155">
        <v>0</v>
      </c>
      <c r="P12" s="140">
        <f t="shared" si="0"/>
        <v>0</v>
      </c>
      <c r="Q12" s="178">
        <v>21000000</v>
      </c>
      <c r="R12" s="179"/>
      <c r="S12" s="140">
        <f t="shared" si="1"/>
        <v>0</v>
      </c>
      <c r="T12" s="154">
        <v>2</v>
      </c>
      <c r="U12" s="179"/>
      <c r="V12" s="142"/>
      <c r="W12" s="144"/>
      <c r="X12" s="142"/>
      <c r="Y12" s="144"/>
      <c r="Z12" s="142"/>
      <c r="AA12" s="145"/>
      <c r="AB12" s="131" t="s">
        <v>1046</v>
      </c>
    </row>
    <row r="13" spans="1:30" ht="123.75" customHeight="1" x14ac:dyDescent="0.25">
      <c r="A13" s="1038"/>
      <c r="B13" s="1023"/>
      <c r="C13" s="1023"/>
      <c r="D13" s="130">
        <v>10</v>
      </c>
      <c r="E13" s="128" t="s">
        <v>60</v>
      </c>
      <c r="F13" s="130" t="s">
        <v>61</v>
      </c>
      <c r="G13" s="130" t="s">
        <v>62</v>
      </c>
      <c r="H13" s="130" t="s">
        <v>63</v>
      </c>
      <c r="I13" s="131" t="s">
        <v>55</v>
      </c>
      <c r="J13" s="129" t="s">
        <v>221</v>
      </c>
      <c r="K13" s="130" t="s">
        <v>222</v>
      </c>
      <c r="L13" s="194">
        <v>122</v>
      </c>
      <c r="M13" s="131" t="s">
        <v>223</v>
      </c>
      <c r="N13" s="141">
        <v>1</v>
      </c>
      <c r="O13" s="142">
        <v>0.5</v>
      </c>
      <c r="P13" s="140">
        <f t="shared" si="0"/>
        <v>0.5</v>
      </c>
      <c r="Q13" s="142">
        <v>96174667</v>
      </c>
      <c r="R13" s="144">
        <v>25800000</v>
      </c>
      <c r="S13" s="140">
        <f t="shared" si="1"/>
        <v>0.26826191142413836</v>
      </c>
      <c r="T13" s="141">
        <v>1</v>
      </c>
      <c r="U13" s="144">
        <v>25800000</v>
      </c>
      <c r="V13" s="142"/>
      <c r="W13" s="144"/>
      <c r="X13" s="142"/>
      <c r="Y13" s="144"/>
      <c r="Z13" s="142"/>
      <c r="AA13" s="145"/>
      <c r="AB13" s="131" t="s">
        <v>1047</v>
      </c>
    </row>
    <row r="14" spans="1:30" ht="114" customHeight="1" x14ac:dyDescent="0.25">
      <c r="A14" s="1038"/>
      <c r="B14" s="1023"/>
      <c r="C14" s="1023" t="s">
        <v>50</v>
      </c>
      <c r="D14" s="130">
        <v>11</v>
      </c>
      <c r="E14" s="130" t="s">
        <v>64</v>
      </c>
      <c r="F14" s="130" t="s">
        <v>65</v>
      </c>
      <c r="G14" s="130" t="s">
        <v>66</v>
      </c>
      <c r="H14" s="130" t="s">
        <v>67</v>
      </c>
      <c r="I14" s="131" t="s">
        <v>289</v>
      </c>
      <c r="J14" s="129" t="s">
        <v>224</v>
      </c>
      <c r="K14" s="130" t="s">
        <v>290</v>
      </c>
      <c r="L14" s="194" t="s">
        <v>225</v>
      </c>
      <c r="M14" s="131" t="s">
        <v>226</v>
      </c>
      <c r="N14" s="154">
        <v>600</v>
      </c>
      <c r="O14" s="155">
        <v>139</v>
      </c>
      <c r="P14" s="140">
        <f t="shared" si="0"/>
        <v>0.23166666666666666</v>
      </c>
      <c r="Q14" s="178">
        <v>28000000</v>
      </c>
      <c r="R14" s="174">
        <v>26620000</v>
      </c>
      <c r="S14" s="140">
        <f t="shared" si="1"/>
        <v>0.95071428571428573</v>
      </c>
      <c r="T14" s="154">
        <v>600</v>
      </c>
      <c r="U14" s="174">
        <v>26620000</v>
      </c>
      <c r="V14" s="142"/>
      <c r="W14" s="144"/>
      <c r="X14" s="142"/>
      <c r="Y14" s="144"/>
      <c r="Z14" s="142"/>
      <c r="AA14" s="145"/>
      <c r="AB14" s="131" t="s">
        <v>1048</v>
      </c>
    </row>
    <row r="15" spans="1:30" ht="84.75" customHeight="1" x14ac:dyDescent="0.25">
      <c r="A15" s="1038"/>
      <c r="B15" s="1023"/>
      <c r="C15" s="1023"/>
      <c r="D15" s="130">
        <v>12</v>
      </c>
      <c r="E15" s="130" t="s">
        <v>69</v>
      </c>
      <c r="F15" s="130" t="s">
        <v>70</v>
      </c>
      <c r="G15" s="130" t="s">
        <v>71</v>
      </c>
      <c r="H15" s="130" t="s">
        <v>72</v>
      </c>
      <c r="I15" s="131" t="s">
        <v>285</v>
      </c>
      <c r="J15" s="129" t="s">
        <v>211</v>
      </c>
      <c r="K15" s="130" t="s">
        <v>212</v>
      </c>
      <c r="L15" s="194">
        <v>46</v>
      </c>
      <c r="M15" s="131" t="s">
        <v>227</v>
      </c>
      <c r="N15" s="141">
        <v>1</v>
      </c>
      <c r="O15" s="142">
        <v>0.25</v>
      </c>
      <c r="P15" s="140">
        <f t="shared" si="0"/>
        <v>0.25</v>
      </c>
      <c r="Q15" s="165">
        <v>100000000</v>
      </c>
      <c r="R15" s="165">
        <f>31680000+68320000</f>
        <v>100000000</v>
      </c>
      <c r="S15" s="140">
        <f t="shared" si="1"/>
        <v>1</v>
      </c>
      <c r="T15" s="141">
        <v>1</v>
      </c>
      <c r="U15" s="165">
        <f>31680000+68320000</f>
        <v>100000000</v>
      </c>
      <c r="V15" s="142"/>
      <c r="W15" s="144"/>
      <c r="X15" s="142"/>
      <c r="Y15" s="144"/>
      <c r="Z15" s="142"/>
      <c r="AA15" s="145"/>
      <c r="AB15" s="131" t="s">
        <v>1014</v>
      </c>
    </row>
    <row r="16" spans="1:30" ht="80.25" customHeight="1" x14ac:dyDescent="0.25">
      <c r="A16" s="1038"/>
      <c r="B16" s="1023"/>
      <c r="C16" s="1023"/>
      <c r="D16" s="130">
        <v>13</v>
      </c>
      <c r="E16" s="130" t="s">
        <v>287</v>
      </c>
      <c r="F16" s="130" t="s">
        <v>288</v>
      </c>
      <c r="G16" s="130" t="s">
        <v>73</v>
      </c>
      <c r="H16" s="130" t="s">
        <v>74</v>
      </c>
      <c r="I16" s="131" t="s">
        <v>286</v>
      </c>
      <c r="J16" s="129" t="s">
        <v>228</v>
      </c>
      <c r="K16" s="130" t="s">
        <v>229</v>
      </c>
      <c r="L16" s="194" t="s">
        <v>230</v>
      </c>
      <c r="M16" s="131" t="s">
        <v>231</v>
      </c>
      <c r="N16" s="154">
        <v>70</v>
      </c>
      <c r="O16" s="156">
        <v>70</v>
      </c>
      <c r="P16" s="140">
        <f t="shared" si="0"/>
        <v>1</v>
      </c>
      <c r="Q16" s="178">
        <v>7000000</v>
      </c>
      <c r="R16" s="179">
        <v>5950000</v>
      </c>
      <c r="S16" s="140">
        <f t="shared" si="1"/>
        <v>0.85</v>
      </c>
      <c r="T16" s="154">
        <v>70</v>
      </c>
      <c r="U16" s="179">
        <v>5950000</v>
      </c>
      <c r="V16" s="142"/>
      <c r="W16" s="144"/>
      <c r="X16" s="142"/>
      <c r="Y16" s="144"/>
      <c r="Z16" s="142"/>
      <c r="AA16" s="145"/>
      <c r="AB16" s="131" t="s">
        <v>1049</v>
      </c>
    </row>
    <row r="17" spans="1:28" ht="60" customHeight="1" x14ac:dyDescent="0.25">
      <c r="A17" s="1038"/>
      <c r="B17" s="1023"/>
      <c r="C17" s="1023"/>
      <c r="D17" s="130">
        <v>14</v>
      </c>
      <c r="E17" s="130" t="s">
        <v>75</v>
      </c>
      <c r="F17" s="130" t="s">
        <v>76</v>
      </c>
      <c r="G17" s="130" t="s">
        <v>77</v>
      </c>
      <c r="H17" s="130" t="s">
        <v>78</v>
      </c>
      <c r="I17" s="131" t="s">
        <v>68</v>
      </c>
      <c r="J17" s="129" t="s">
        <v>211</v>
      </c>
      <c r="K17" s="130" t="s">
        <v>218</v>
      </c>
      <c r="L17" s="194">
        <v>32</v>
      </c>
      <c r="M17" s="131" t="s">
        <v>232</v>
      </c>
      <c r="N17" s="154">
        <v>30</v>
      </c>
      <c r="O17" s="155">
        <v>15</v>
      </c>
      <c r="P17" s="140">
        <f t="shared" si="0"/>
        <v>0.5</v>
      </c>
      <c r="Q17" s="178">
        <v>140000000</v>
      </c>
      <c r="R17" s="174">
        <v>66320000</v>
      </c>
      <c r="S17" s="140">
        <f t="shared" si="1"/>
        <v>0.4737142857142857</v>
      </c>
      <c r="T17" s="154">
        <v>30</v>
      </c>
      <c r="U17" s="174">
        <v>66320000</v>
      </c>
      <c r="V17" s="142"/>
      <c r="W17" s="144"/>
      <c r="X17" s="142"/>
      <c r="Y17" s="144"/>
      <c r="Z17" s="142"/>
      <c r="AA17" s="145"/>
      <c r="AB17" s="175" t="s">
        <v>1050</v>
      </c>
    </row>
    <row r="18" spans="1:28" ht="60" customHeight="1" x14ac:dyDescent="0.25">
      <c r="A18" s="1038"/>
      <c r="B18" s="1023"/>
      <c r="C18" s="1023" t="s">
        <v>79</v>
      </c>
      <c r="D18" s="130">
        <v>15</v>
      </c>
      <c r="E18" s="128" t="s">
        <v>80</v>
      </c>
      <c r="F18" s="130" t="s">
        <v>81</v>
      </c>
      <c r="G18" s="130" t="s">
        <v>82</v>
      </c>
      <c r="H18" s="130" t="s">
        <v>83</v>
      </c>
      <c r="I18" s="131" t="s">
        <v>84</v>
      </c>
      <c r="J18" s="1038" t="s">
        <v>233</v>
      </c>
      <c r="K18" s="1023" t="s">
        <v>234</v>
      </c>
      <c r="L18" s="1181">
        <v>197</v>
      </c>
      <c r="M18" s="1114" t="s">
        <v>217</v>
      </c>
      <c r="N18" s="1137">
        <v>1</v>
      </c>
      <c r="O18" s="1096">
        <v>0.2</v>
      </c>
      <c r="P18" s="1001">
        <f t="shared" si="0"/>
        <v>0.2</v>
      </c>
      <c r="Q18" s="1142">
        <v>69300000</v>
      </c>
      <c r="R18" s="1144">
        <v>59520000</v>
      </c>
      <c r="S18" s="1140">
        <f t="shared" si="1"/>
        <v>0.8588744588744589</v>
      </c>
      <c r="T18" s="1137">
        <v>1</v>
      </c>
      <c r="U18" s="1144">
        <v>59520000</v>
      </c>
      <c r="V18" s="142"/>
      <c r="W18" s="144"/>
      <c r="X18" s="142"/>
      <c r="Y18" s="144"/>
      <c r="Z18" s="142"/>
      <c r="AA18" s="146"/>
      <c r="AB18" s="1188" t="s">
        <v>1027</v>
      </c>
    </row>
    <row r="19" spans="1:28" ht="94.5" customHeight="1" x14ac:dyDescent="0.25">
      <c r="A19" s="1038"/>
      <c r="B19" s="1023"/>
      <c r="C19" s="1023"/>
      <c r="D19" s="130">
        <v>16</v>
      </c>
      <c r="E19" s="130" t="s">
        <v>85</v>
      </c>
      <c r="F19" s="130" t="s">
        <v>86</v>
      </c>
      <c r="G19" s="130" t="s">
        <v>291</v>
      </c>
      <c r="H19" s="130" t="s">
        <v>87</v>
      </c>
      <c r="I19" s="85" t="s">
        <v>88</v>
      </c>
      <c r="J19" s="1038"/>
      <c r="K19" s="1023"/>
      <c r="L19" s="1181"/>
      <c r="M19" s="1114"/>
      <c r="N19" s="1138"/>
      <c r="O19" s="1097"/>
      <c r="P19" s="1002"/>
      <c r="Q19" s="1147"/>
      <c r="R19" s="1149"/>
      <c r="S19" s="1152"/>
      <c r="T19" s="1138"/>
      <c r="U19" s="1149"/>
      <c r="V19" s="142"/>
      <c r="W19" s="144"/>
      <c r="X19" s="142"/>
      <c r="Y19" s="144"/>
      <c r="Z19" s="142"/>
      <c r="AA19" s="146"/>
      <c r="AB19" s="1188"/>
    </row>
    <row r="20" spans="1:28" ht="80.25" customHeight="1" x14ac:dyDescent="0.25">
      <c r="A20" s="1038"/>
      <c r="B20" s="1023"/>
      <c r="C20" s="1023"/>
      <c r="D20" s="130">
        <v>17</v>
      </c>
      <c r="E20" s="130" t="s">
        <v>89</v>
      </c>
      <c r="F20" s="130" t="s">
        <v>90</v>
      </c>
      <c r="G20" s="130" t="s">
        <v>91</v>
      </c>
      <c r="H20" s="130" t="s">
        <v>87</v>
      </c>
      <c r="I20" s="85" t="s">
        <v>92</v>
      </c>
      <c r="J20" s="1038"/>
      <c r="K20" s="1023"/>
      <c r="L20" s="1181"/>
      <c r="M20" s="1114"/>
      <c r="N20" s="1151"/>
      <c r="O20" s="1098"/>
      <c r="P20" s="1003"/>
      <c r="Q20" s="1143"/>
      <c r="R20" s="1145"/>
      <c r="S20" s="1141"/>
      <c r="T20" s="1151"/>
      <c r="U20" s="1145"/>
      <c r="V20" s="142"/>
      <c r="W20" s="144"/>
      <c r="X20" s="142"/>
      <c r="Y20" s="144"/>
      <c r="Z20" s="142"/>
      <c r="AA20" s="146"/>
      <c r="AB20" s="1188"/>
    </row>
    <row r="21" spans="1:28" ht="86.25" customHeight="1" x14ac:dyDescent="0.25">
      <c r="A21" s="1038"/>
      <c r="B21" s="1023"/>
      <c r="C21" s="1023"/>
      <c r="D21" s="130">
        <v>18</v>
      </c>
      <c r="E21" s="128" t="s">
        <v>93</v>
      </c>
      <c r="F21" s="130" t="s">
        <v>94</v>
      </c>
      <c r="G21" s="130" t="s">
        <v>95</v>
      </c>
      <c r="H21" s="130" t="s">
        <v>96</v>
      </c>
      <c r="I21" s="85" t="s">
        <v>97</v>
      </c>
      <c r="J21" s="129" t="s">
        <v>993</v>
      </c>
      <c r="K21" s="130" t="s">
        <v>218</v>
      </c>
      <c r="L21" s="193">
        <v>34</v>
      </c>
      <c r="M21" s="131" t="s">
        <v>992</v>
      </c>
      <c r="N21" s="154">
        <v>600</v>
      </c>
      <c r="O21" s="155">
        <v>139</v>
      </c>
      <c r="P21" s="140">
        <f t="shared" si="0"/>
        <v>0.23166666666666666</v>
      </c>
      <c r="Q21" s="178">
        <v>28000000</v>
      </c>
      <c r="R21" s="174">
        <v>26620000</v>
      </c>
      <c r="S21" s="140">
        <f t="shared" si="1"/>
        <v>0.95071428571428573</v>
      </c>
      <c r="T21" s="154">
        <v>600</v>
      </c>
      <c r="U21" s="174">
        <v>26620000</v>
      </c>
      <c r="V21" s="142"/>
      <c r="W21" s="144"/>
      <c r="X21" s="142"/>
      <c r="Y21" s="144"/>
      <c r="Z21" s="142"/>
      <c r="AA21" s="145"/>
      <c r="AB21" s="131" t="s">
        <v>1051</v>
      </c>
    </row>
    <row r="22" spans="1:28" ht="60" customHeight="1" x14ac:dyDescent="0.25">
      <c r="A22" s="1038"/>
      <c r="B22" s="1023"/>
      <c r="C22" s="1023"/>
      <c r="D22" s="130">
        <v>19</v>
      </c>
      <c r="E22" s="130" t="s">
        <v>98</v>
      </c>
      <c r="F22" s="130" t="s">
        <v>99</v>
      </c>
      <c r="G22" s="130" t="s">
        <v>100</v>
      </c>
      <c r="H22" s="130" t="s">
        <v>101</v>
      </c>
      <c r="I22" s="85" t="s">
        <v>102</v>
      </c>
      <c r="J22" s="129" t="s">
        <v>233</v>
      </c>
      <c r="K22" s="130" t="s">
        <v>234</v>
      </c>
      <c r="L22" s="195">
        <v>192</v>
      </c>
      <c r="M22" s="133" t="s">
        <v>235</v>
      </c>
      <c r="N22" s="157">
        <v>1</v>
      </c>
      <c r="O22" s="158">
        <v>0.25</v>
      </c>
      <c r="P22" s="140">
        <f t="shared" si="0"/>
        <v>0.25</v>
      </c>
      <c r="Q22" s="166">
        <v>80000000</v>
      </c>
      <c r="R22" s="166">
        <v>20280000</v>
      </c>
      <c r="S22" s="140">
        <f t="shared" si="1"/>
        <v>0.2535</v>
      </c>
      <c r="T22" s="157">
        <v>1</v>
      </c>
      <c r="U22" s="166">
        <v>20280000</v>
      </c>
      <c r="V22" s="142"/>
      <c r="W22" s="144"/>
      <c r="X22" s="142"/>
      <c r="Y22" s="144"/>
      <c r="Z22" s="142"/>
      <c r="AA22" s="145"/>
      <c r="AB22" s="131" t="s">
        <v>1052</v>
      </c>
    </row>
    <row r="23" spans="1:28" ht="60" customHeight="1" thickBot="1" x14ac:dyDescent="0.3">
      <c r="A23" s="1038"/>
      <c r="B23" s="1023"/>
      <c r="C23" s="1023"/>
      <c r="D23" s="130">
        <v>20</v>
      </c>
      <c r="E23" s="130" t="s">
        <v>103</v>
      </c>
      <c r="F23" s="130" t="s">
        <v>104</v>
      </c>
      <c r="G23" s="130" t="s">
        <v>105</v>
      </c>
      <c r="H23" s="130" t="s">
        <v>106</v>
      </c>
      <c r="I23" s="131" t="s">
        <v>107</v>
      </c>
      <c r="J23" s="129" t="s">
        <v>96</v>
      </c>
      <c r="K23" s="130" t="s">
        <v>96</v>
      </c>
      <c r="L23" s="197" t="s">
        <v>96</v>
      </c>
      <c r="M23" s="131" t="s">
        <v>96</v>
      </c>
      <c r="N23" s="141">
        <v>1</v>
      </c>
      <c r="O23" s="142">
        <v>0</v>
      </c>
      <c r="P23" s="140">
        <f t="shared" si="0"/>
        <v>0</v>
      </c>
      <c r="Q23" s="142" t="s">
        <v>1079</v>
      </c>
      <c r="R23" s="144" t="s">
        <v>1079</v>
      </c>
      <c r="S23" s="140" t="e">
        <f t="shared" si="1"/>
        <v>#VALUE!</v>
      </c>
      <c r="T23" s="141">
        <v>1</v>
      </c>
      <c r="U23" s="144" t="s">
        <v>1079</v>
      </c>
      <c r="V23" s="142"/>
      <c r="W23" s="144"/>
      <c r="X23" s="142"/>
      <c r="Y23" s="144"/>
      <c r="Z23" s="142"/>
      <c r="AA23" s="145"/>
      <c r="AB23" s="131" t="s">
        <v>1028</v>
      </c>
    </row>
    <row r="24" spans="1:28" ht="60" customHeight="1" x14ac:dyDescent="0.25">
      <c r="A24" s="1038"/>
      <c r="B24" s="1039" t="s">
        <v>108</v>
      </c>
      <c r="C24" s="1023" t="s">
        <v>109</v>
      </c>
      <c r="D24" s="130">
        <v>21</v>
      </c>
      <c r="E24" s="130" t="s">
        <v>110</v>
      </c>
      <c r="F24" s="130" t="s">
        <v>111</v>
      </c>
      <c r="G24" s="130" t="s">
        <v>112</v>
      </c>
      <c r="H24" s="130" t="s">
        <v>113</v>
      </c>
      <c r="I24" s="131" t="s">
        <v>114</v>
      </c>
      <c r="J24" s="129" t="s">
        <v>236</v>
      </c>
      <c r="K24" s="130" t="s">
        <v>237</v>
      </c>
      <c r="L24" s="196">
        <v>68</v>
      </c>
      <c r="M24" s="159" t="s">
        <v>244</v>
      </c>
      <c r="N24" s="159">
        <v>4500</v>
      </c>
      <c r="O24" s="159">
        <v>3707</v>
      </c>
      <c r="P24" s="140">
        <f t="shared" si="0"/>
        <v>0.82377777777777783</v>
      </c>
      <c r="Q24" s="167">
        <v>7200000</v>
      </c>
      <c r="R24" s="167"/>
      <c r="S24" s="140">
        <f t="shared" si="1"/>
        <v>0</v>
      </c>
      <c r="T24" s="159">
        <v>4500</v>
      </c>
      <c r="U24" s="167"/>
      <c r="V24" s="142"/>
      <c r="W24" s="144"/>
      <c r="X24" s="142"/>
      <c r="Y24" s="144"/>
      <c r="Z24" s="142"/>
      <c r="AA24" s="145"/>
      <c r="AB24" s="198" t="s">
        <v>1090</v>
      </c>
    </row>
    <row r="25" spans="1:28" ht="60" customHeight="1" x14ac:dyDescent="0.25">
      <c r="A25" s="1038"/>
      <c r="B25" s="1039"/>
      <c r="C25" s="1023"/>
      <c r="D25" s="130">
        <v>22</v>
      </c>
      <c r="E25" s="130" t="s">
        <v>115</v>
      </c>
      <c r="F25" s="130" t="s">
        <v>116</v>
      </c>
      <c r="G25" s="130" t="s">
        <v>117</v>
      </c>
      <c r="H25" s="130" t="s">
        <v>118</v>
      </c>
      <c r="I25" s="131" t="s">
        <v>119</v>
      </c>
      <c r="J25" s="136" t="s">
        <v>236</v>
      </c>
      <c r="K25" s="132" t="s">
        <v>239</v>
      </c>
      <c r="L25" s="192">
        <v>85</v>
      </c>
      <c r="M25" s="131" t="s">
        <v>240</v>
      </c>
      <c r="N25" s="160">
        <v>26</v>
      </c>
      <c r="O25" s="160">
        <v>54</v>
      </c>
      <c r="P25" s="140">
        <f t="shared" si="0"/>
        <v>2.0769230769230771</v>
      </c>
      <c r="Q25" s="180">
        <v>16050000</v>
      </c>
      <c r="R25" s="168"/>
      <c r="S25" s="140">
        <f t="shared" si="1"/>
        <v>0</v>
      </c>
      <c r="T25" s="160">
        <v>26</v>
      </c>
      <c r="U25" s="168"/>
      <c r="V25" s="142"/>
      <c r="W25" s="144"/>
      <c r="X25" s="142"/>
      <c r="Y25" s="144"/>
      <c r="Z25" s="142"/>
      <c r="AA25" s="145"/>
      <c r="AB25" s="191" t="s">
        <v>1091</v>
      </c>
    </row>
    <row r="26" spans="1:28" ht="120" customHeight="1" thickBot="1" x14ac:dyDescent="0.3">
      <c r="A26" s="1038"/>
      <c r="B26" s="1039"/>
      <c r="C26" s="1023"/>
      <c r="D26" s="130">
        <v>23</v>
      </c>
      <c r="E26" s="130" t="s">
        <v>120</v>
      </c>
      <c r="F26" s="130" t="s">
        <v>121</v>
      </c>
      <c r="G26" s="130" t="s">
        <v>122</v>
      </c>
      <c r="H26" s="130" t="s">
        <v>118</v>
      </c>
      <c r="I26" s="131" t="s">
        <v>123</v>
      </c>
      <c r="J26" s="129" t="s">
        <v>96</v>
      </c>
      <c r="K26" s="130" t="s">
        <v>96</v>
      </c>
      <c r="L26" s="196" t="s">
        <v>96</v>
      </c>
      <c r="M26" s="131" t="s">
        <v>241</v>
      </c>
      <c r="N26" s="181">
        <v>1</v>
      </c>
      <c r="O26" s="181">
        <v>0</v>
      </c>
      <c r="P26" s="140">
        <f t="shared" si="0"/>
        <v>0</v>
      </c>
      <c r="Q26" s="142" t="s">
        <v>1079</v>
      </c>
      <c r="R26" s="144" t="s">
        <v>1079</v>
      </c>
      <c r="S26" s="140" t="e">
        <f t="shared" si="1"/>
        <v>#VALUE!</v>
      </c>
      <c r="T26" s="181">
        <v>1</v>
      </c>
      <c r="U26" s="144" t="s">
        <v>1079</v>
      </c>
      <c r="V26" s="142"/>
      <c r="W26" s="144"/>
      <c r="X26" s="142"/>
      <c r="Y26" s="144"/>
      <c r="Z26" s="142"/>
      <c r="AA26" s="145"/>
      <c r="AB26" s="191" t="s">
        <v>1088</v>
      </c>
    </row>
    <row r="27" spans="1:28" ht="127.5" customHeight="1" x14ac:dyDescent="0.25">
      <c r="A27" s="1038"/>
      <c r="B27" s="1039"/>
      <c r="C27" s="1023" t="s">
        <v>124</v>
      </c>
      <c r="D27" s="130">
        <v>24</v>
      </c>
      <c r="E27" s="130" t="s">
        <v>125</v>
      </c>
      <c r="F27" s="130" t="s">
        <v>126</v>
      </c>
      <c r="G27" s="130" t="s">
        <v>127</v>
      </c>
      <c r="H27" s="130" t="s">
        <v>128</v>
      </c>
      <c r="I27" s="131" t="s">
        <v>129</v>
      </c>
      <c r="J27" s="129" t="s">
        <v>242</v>
      </c>
      <c r="K27" s="130" t="s">
        <v>243</v>
      </c>
      <c r="L27" s="192">
        <v>68</v>
      </c>
      <c r="M27" s="131" t="s">
        <v>244</v>
      </c>
      <c r="N27" s="159">
        <v>4500</v>
      </c>
      <c r="O27" s="159">
        <v>3707</v>
      </c>
      <c r="P27" s="140">
        <f t="shared" si="0"/>
        <v>0.82377777777777783</v>
      </c>
      <c r="Q27" s="167">
        <v>7200000</v>
      </c>
      <c r="R27" s="167"/>
      <c r="S27" s="140">
        <f t="shared" si="1"/>
        <v>0</v>
      </c>
      <c r="T27" s="159">
        <v>4500</v>
      </c>
      <c r="U27" s="167"/>
      <c r="V27" s="142"/>
      <c r="W27" s="144"/>
      <c r="X27" s="142"/>
      <c r="Y27" s="144"/>
      <c r="Z27" s="142"/>
      <c r="AA27" s="145"/>
      <c r="AB27" s="1160" t="s">
        <v>1089</v>
      </c>
    </row>
    <row r="28" spans="1:28" ht="139.5" customHeight="1" x14ac:dyDescent="0.25">
      <c r="A28" s="1038"/>
      <c r="B28" s="1039"/>
      <c r="C28" s="1023"/>
      <c r="D28" s="130">
        <v>25</v>
      </c>
      <c r="E28" s="130" t="s">
        <v>130</v>
      </c>
      <c r="F28" s="130" t="s">
        <v>131</v>
      </c>
      <c r="G28" s="130" t="s">
        <v>132</v>
      </c>
      <c r="H28" s="130" t="s">
        <v>133</v>
      </c>
      <c r="I28" s="131" t="s">
        <v>134</v>
      </c>
      <c r="J28" s="129" t="s">
        <v>245</v>
      </c>
      <c r="K28" s="130" t="s">
        <v>246</v>
      </c>
      <c r="L28" s="192">
        <v>107</v>
      </c>
      <c r="M28" s="131" t="s">
        <v>247</v>
      </c>
      <c r="N28" s="157">
        <v>1</v>
      </c>
      <c r="O28" s="157">
        <v>0.13</v>
      </c>
      <c r="P28" s="140">
        <f t="shared" si="0"/>
        <v>0.13</v>
      </c>
      <c r="Q28" s="169">
        <v>45000000</v>
      </c>
      <c r="R28" s="168">
        <v>5800000</v>
      </c>
      <c r="S28" s="140">
        <f t="shared" si="1"/>
        <v>0.12888888888888889</v>
      </c>
      <c r="T28" s="157">
        <v>1</v>
      </c>
      <c r="U28" s="168">
        <v>5800000</v>
      </c>
      <c r="V28" s="142"/>
      <c r="W28" s="144"/>
      <c r="X28" s="142"/>
      <c r="Y28" s="144"/>
      <c r="Z28" s="142"/>
      <c r="AA28" s="145"/>
      <c r="AB28" s="1162"/>
    </row>
    <row r="29" spans="1:28" ht="120" customHeight="1" x14ac:dyDescent="0.25">
      <c r="A29" s="1038"/>
      <c r="B29" s="1039"/>
      <c r="C29" s="1023" t="s">
        <v>135</v>
      </c>
      <c r="D29" s="130">
        <v>26</v>
      </c>
      <c r="E29" s="130" t="s">
        <v>136</v>
      </c>
      <c r="F29" s="130" t="s">
        <v>137</v>
      </c>
      <c r="G29" s="130" t="s">
        <v>138</v>
      </c>
      <c r="H29" s="130" t="s">
        <v>139</v>
      </c>
      <c r="I29" s="131" t="s">
        <v>140</v>
      </c>
      <c r="J29" s="129" t="s">
        <v>96</v>
      </c>
      <c r="K29" s="130" t="s">
        <v>96</v>
      </c>
      <c r="L29" s="192" t="s">
        <v>96</v>
      </c>
      <c r="M29" s="131" t="s">
        <v>241</v>
      </c>
      <c r="N29" s="141">
        <v>1</v>
      </c>
      <c r="O29" s="142">
        <v>0</v>
      </c>
      <c r="P29" s="140">
        <f t="shared" si="0"/>
        <v>0</v>
      </c>
      <c r="Q29" s="142">
        <v>1</v>
      </c>
      <c r="R29" s="144" t="e">
        <f>U29+W29+Y29+AA29</f>
        <v>#VALUE!</v>
      </c>
      <c r="S29" s="140" t="e">
        <f t="shared" si="1"/>
        <v>#VALUE!</v>
      </c>
      <c r="T29" s="141">
        <v>1</v>
      </c>
      <c r="U29" s="144" t="e">
        <f>X29+Z29+AB29+AD29</f>
        <v>#VALUE!</v>
      </c>
      <c r="V29" s="142"/>
      <c r="W29" s="144"/>
      <c r="X29" s="142"/>
      <c r="Y29" s="144"/>
      <c r="Z29" s="142"/>
      <c r="AA29" s="145"/>
      <c r="AB29" s="131" t="s">
        <v>1053</v>
      </c>
    </row>
    <row r="30" spans="1:28" ht="324.75" customHeight="1" x14ac:dyDescent="0.25">
      <c r="A30" s="1038"/>
      <c r="B30" s="1039"/>
      <c r="C30" s="1023"/>
      <c r="D30" s="130">
        <v>27</v>
      </c>
      <c r="E30" s="130" t="s">
        <v>141</v>
      </c>
      <c r="F30" s="130" t="s">
        <v>142</v>
      </c>
      <c r="G30" s="130" t="s">
        <v>143</v>
      </c>
      <c r="H30" s="130" t="s">
        <v>144</v>
      </c>
      <c r="I30" s="131" t="s">
        <v>145</v>
      </c>
      <c r="J30" s="129" t="s">
        <v>215</v>
      </c>
      <c r="K30" s="130" t="s">
        <v>216</v>
      </c>
      <c r="L30" s="192">
        <v>197</v>
      </c>
      <c r="M30" s="152" t="s">
        <v>217</v>
      </c>
      <c r="N30" s="154">
        <v>1</v>
      </c>
      <c r="O30" s="182">
        <v>0.2</v>
      </c>
      <c r="P30" s="143">
        <f t="shared" si="0"/>
        <v>0.2</v>
      </c>
      <c r="Q30" s="170">
        <v>69300000</v>
      </c>
      <c r="R30" s="144">
        <v>59520000</v>
      </c>
      <c r="S30" s="143">
        <f t="shared" si="1"/>
        <v>0.8588744588744589</v>
      </c>
      <c r="T30" s="154">
        <v>1</v>
      </c>
      <c r="U30" s="144">
        <v>59520000</v>
      </c>
      <c r="V30" s="142"/>
      <c r="W30" s="144"/>
      <c r="X30" s="142"/>
      <c r="Y30" s="144"/>
      <c r="Z30" s="142"/>
      <c r="AA30" s="145"/>
      <c r="AB30" s="191" t="s">
        <v>1092</v>
      </c>
    </row>
    <row r="31" spans="1:28" ht="217.5" customHeight="1" x14ac:dyDescent="0.25">
      <c r="A31" s="1038"/>
      <c r="B31" s="1039" t="s">
        <v>146</v>
      </c>
      <c r="C31" s="1023" t="s">
        <v>147</v>
      </c>
      <c r="D31" s="130">
        <v>28</v>
      </c>
      <c r="E31" s="130" t="s">
        <v>148</v>
      </c>
      <c r="F31" s="130" t="s">
        <v>149</v>
      </c>
      <c r="G31" s="130" t="s">
        <v>150</v>
      </c>
      <c r="H31" s="130" t="s">
        <v>151</v>
      </c>
      <c r="I31" s="131" t="s">
        <v>152</v>
      </c>
      <c r="J31" s="129" t="s">
        <v>254</v>
      </c>
      <c r="K31" s="130" t="s">
        <v>249</v>
      </c>
      <c r="L31" s="192">
        <v>154</v>
      </c>
      <c r="M31" s="152" t="s">
        <v>258</v>
      </c>
      <c r="N31" s="154">
        <v>5</v>
      </c>
      <c r="O31" s="182">
        <v>1</v>
      </c>
      <c r="P31" s="143">
        <f t="shared" si="0"/>
        <v>0.2</v>
      </c>
      <c r="Q31" s="170">
        <v>86385271</v>
      </c>
      <c r="R31" s="144">
        <v>34860000</v>
      </c>
      <c r="S31" s="143">
        <f t="shared" si="1"/>
        <v>0.40354101569004741</v>
      </c>
      <c r="T31" s="154">
        <v>5</v>
      </c>
      <c r="U31" s="190" t="s">
        <v>1083</v>
      </c>
      <c r="V31" s="142"/>
      <c r="W31" s="144"/>
      <c r="X31" s="142"/>
      <c r="Y31" s="144"/>
      <c r="Z31" s="142"/>
      <c r="AA31" s="145"/>
      <c r="AB31" s="131" t="s">
        <v>1082</v>
      </c>
    </row>
    <row r="32" spans="1:28" ht="60" customHeight="1" x14ac:dyDescent="0.25">
      <c r="A32" s="1038"/>
      <c r="B32" s="1039"/>
      <c r="C32" s="1023"/>
      <c r="D32" s="1023">
        <v>29</v>
      </c>
      <c r="E32" s="1023" t="s">
        <v>153</v>
      </c>
      <c r="F32" s="1023" t="s">
        <v>154</v>
      </c>
      <c r="G32" s="1023" t="s">
        <v>155</v>
      </c>
      <c r="H32" s="1023" t="s">
        <v>151</v>
      </c>
      <c r="I32" s="1040" t="s">
        <v>152</v>
      </c>
      <c r="J32" s="129" t="s">
        <v>251</v>
      </c>
      <c r="K32" s="130" t="s">
        <v>252</v>
      </c>
      <c r="L32" s="192">
        <v>129</v>
      </c>
      <c r="M32" s="152" t="s">
        <v>253</v>
      </c>
      <c r="N32" s="154">
        <v>6</v>
      </c>
      <c r="O32" s="182">
        <v>5</v>
      </c>
      <c r="P32" s="143">
        <f t="shared" si="0"/>
        <v>0.83333333333333337</v>
      </c>
      <c r="Q32" s="170">
        <v>53000000</v>
      </c>
      <c r="R32" s="165">
        <v>31680000</v>
      </c>
      <c r="S32" s="143">
        <f t="shared" si="1"/>
        <v>0.59773584905660382</v>
      </c>
      <c r="T32" s="154">
        <v>6</v>
      </c>
      <c r="U32" s="165">
        <v>31680000</v>
      </c>
      <c r="V32" s="1190"/>
      <c r="W32" s="1191"/>
      <c r="X32" s="1190"/>
      <c r="Y32" s="1191"/>
      <c r="Z32" s="1190"/>
      <c r="AA32" s="1192"/>
      <c r="AB32" s="148" t="s">
        <v>1055</v>
      </c>
    </row>
    <row r="33" spans="1:28" ht="60" customHeight="1" x14ac:dyDescent="0.25">
      <c r="A33" s="1038"/>
      <c r="B33" s="1039"/>
      <c r="C33" s="1023"/>
      <c r="D33" s="1023"/>
      <c r="E33" s="1023"/>
      <c r="F33" s="1023"/>
      <c r="G33" s="1023"/>
      <c r="H33" s="1023"/>
      <c r="I33" s="1040"/>
      <c r="J33" s="129" t="s">
        <v>254</v>
      </c>
      <c r="K33" s="130" t="s">
        <v>255</v>
      </c>
      <c r="L33" s="192">
        <v>134</v>
      </c>
      <c r="M33" s="152" t="s">
        <v>256</v>
      </c>
      <c r="N33" s="142">
        <v>4800</v>
      </c>
      <c r="O33" s="142">
        <v>1043</v>
      </c>
      <c r="P33" s="143">
        <f t="shared" si="0"/>
        <v>0.21729166666666666</v>
      </c>
      <c r="Q33" s="170">
        <v>68860000</v>
      </c>
      <c r="R33" s="144">
        <v>29200000</v>
      </c>
      <c r="S33" s="140">
        <f t="shared" si="1"/>
        <v>0.4240487946558234</v>
      </c>
      <c r="T33" s="142">
        <v>4800</v>
      </c>
      <c r="U33" s="144">
        <v>29200000</v>
      </c>
      <c r="V33" s="1190"/>
      <c r="W33" s="1191"/>
      <c r="X33" s="1190"/>
      <c r="Y33" s="1191"/>
      <c r="Z33" s="1190"/>
      <c r="AA33" s="1192"/>
      <c r="AB33" s="149" t="s">
        <v>1056</v>
      </c>
    </row>
    <row r="34" spans="1:28" ht="60" customHeight="1" x14ac:dyDescent="0.25">
      <c r="A34" s="1038"/>
      <c r="B34" s="1039"/>
      <c r="C34" s="1023"/>
      <c r="D34" s="1023"/>
      <c r="E34" s="1023"/>
      <c r="F34" s="1023"/>
      <c r="G34" s="1023"/>
      <c r="H34" s="1023"/>
      <c r="I34" s="1040"/>
      <c r="J34" s="129" t="s">
        <v>254</v>
      </c>
      <c r="K34" s="130" t="s">
        <v>255</v>
      </c>
      <c r="L34" s="192">
        <v>133</v>
      </c>
      <c r="M34" s="152" t="s">
        <v>257</v>
      </c>
      <c r="N34" s="142">
        <v>12</v>
      </c>
      <c r="O34" s="142">
        <v>12</v>
      </c>
      <c r="P34" s="143">
        <f t="shared" si="0"/>
        <v>1</v>
      </c>
      <c r="Q34" s="170">
        <v>24140000</v>
      </c>
      <c r="R34" s="183">
        <v>20000000</v>
      </c>
      <c r="S34" s="140">
        <f t="shared" si="1"/>
        <v>0.82850041425020715</v>
      </c>
      <c r="T34" s="142">
        <v>12</v>
      </c>
      <c r="U34" s="183">
        <v>20000000</v>
      </c>
      <c r="V34" s="1190"/>
      <c r="W34" s="1191"/>
      <c r="X34" s="1190"/>
      <c r="Y34" s="1191"/>
      <c r="Z34" s="1190"/>
      <c r="AA34" s="1192"/>
      <c r="AB34" s="149" t="s">
        <v>1057</v>
      </c>
    </row>
    <row r="35" spans="1:28" ht="60" customHeight="1" x14ac:dyDescent="0.25">
      <c r="A35" s="1038"/>
      <c r="B35" s="1039"/>
      <c r="C35" s="1023"/>
      <c r="D35" s="1023"/>
      <c r="E35" s="1023"/>
      <c r="F35" s="1023"/>
      <c r="G35" s="1023"/>
      <c r="H35" s="1023"/>
      <c r="I35" s="1040"/>
      <c r="J35" s="129" t="s">
        <v>254</v>
      </c>
      <c r="K35" s="130" t="s">
        <v>249</v>
      </c>
      <c r="L35" s="192">
        <v>154</v>
      </c>
      <c r="M35" s="131" t="s">
        <v>258</v>
      </c>
      <c r="N35" s="154">
        <v>5</v>
      </c>
      <c r="O35" s="182">
        <v>1</v>
      </c>
      <c r="P35" s="143">
        <f t="shared" si="0"/>
        <v>0.2</v>
      </c>
      <c r="Q35" s="170">
        <v>86385271</v>
      </c>
      <c r="R35" s="144">
        <v>34860000</v>
      </c>
      <c r="S35" s="143">
        <f t="shared" si="1"/>
        <v>0.40354101569004741</v>
      </c>
      <c r="T35" s="154">
        <v>5</v>
      </c>
      <c r="U35" s="144">
        <v>34860000</v>
      </c>
      <c r="V35" s="1190"/>
      <c r="W35" s="1191"/>
      <c r="X35" s="1190"/>
      <c r="Y35" s="1191"/>
      <c r="Z35" s="1190"/>
      <c r="AA35" s="1192"/>
      <c r="AB35" s="150" t="s">
        <v>1054</v>
      </c>
    </row>
    <row r="36" spans="1:28" ht="60" customHeight="1" x14ac:dyDescent="0.25">
      <c r="A36" s="1038"/>
      <c r="B36" s="1039"/>
      <c r="C36" s="1023" t="s">
        <v>156</v>
      </c>
      <c r="D36" s="1023">
        <v>30</v>
      </c>
      <c r="E36" s="1023" t="s">
        <v>157</v>
      </c>
      <c r="F36" s="1023" t="s">
        <v>158</v>
      </c>
      <c r="G36" s="1023" t="s">
        <v>159</v>
      </c>
      <c r="H36" s="1023" t="s">
        <v>151</v>
      </c>
      <c r="I36" s="1040" t="s">
        <v>272</v>
      </c>
      <c r="J36" s="1038" t="s">
        <v>254</v>
      </c>
      <c r="K36" s="1023" t="s">
        <v>259</v>
      </c>
      <c r="L36" s="1178">
        <v>143</v>
      </c>
      <c r="M36" s="1040" t="s">
        <v>260</v>
      </c>
      <c r="N36" s="1156">
        <v>1</v>
      </c>
      <c r="O36" s="1170">
        <v>1</v>
      </c>
      <c r="P36" s="1001">
        <f t="shared" si="0"/>
        <v>1</v>
      </c>
      <c r="Q36" s="1158">
        <v>35000000</v>
      </c>
      <c r="R36" s="1154">
        <v>25509300</v>
      </c>
      <c r="S36" s="1140">
        <f t="shared" si="1"/>
        <v>0.72883714285714285</v>
      </c>
      <c r="T36" s="1156">
        <v>1</v>
      </c>
      <c r="U36" s="1154">
        <v>25509300</v>
      </c>
      <c r="V36" s="1190"/>
      <c r="W36" s="1191"/>
      <c r="X36" s="1190"/>
      <c r="Y36" s="1191"/>
      <c r="Z36" s="1190"/>
      <c r="AA36" s="1192"/>
      <c r="AB36" s="1160" t="s">
        <v>1058</v>
      </c>
    </row>
    <row r="37" spans="1:28" ht="60" customHeight="1" x14ac:dyDescent="0.25">
      <c r="A37" s="1038"/>
      <c r="B37" s="1039"/>
      <c r="C37" s="1023"/>
      <c r="D37" s="1023"/>
      <c r="E37" s="1023"/>
      <c r="F37" s="1023"/>
      <c r="G37" s="1023"/>
      <c r="H37" s="1023"/>
      <c r="I37" s="1040"/>
      <c r="J37" s="1038"/>
      <c r="K37" s="1023"/>
      <c r="L37" s="1178"/>
      <c r="M37" s="1040"/>
      <c r="N37" s="1157"/>
      <c r="O37" s="1171"/>
      <c r="P37" s="1003"/>
      <c r="Q37" s="1159"/>
      <c r="R37" s="1155"/>
      <c r="S37" s="1141"/>
      <c r="T37" s="1157"/>
      <c r="U37" s="1155"/>
      <c r="V37" s="1190"/>
      <c r="W37" s="1191"/>
      <c r="X37" s="1190"/>
      <c r="Y37" s="1191"/>
      <c r="Z37" s="1190"/>
      <c r="AA37" s="1192"/>
      <c r="AB37" s="1161"/>
    </row>
    <row r="38" spans="1:28" ht="60" customHeight="1" x14ac:dyDescent="0.25">
      <c r="A38" s="1038"/>
      <c r="B38" s="1039"/>
      <c r="C38" s="1023"/>
      <c r="D38" s="1023"/>
      <c r="E38" s="1023"/>
      <c r="F38" s="1023"/>
      <c r="G38" s="1023"/>
      <c r="H38" s="1023"/>
      <c r="I38" s="131" t="s">
        <v>273</v>
      </c>
      <c r="J38" s="129" t="s">
        <v>251</v>
      </c>
      <c r="K38" s="130" t="s">
        <v>252</v>
      </c>
      <c r="L38" s="192">
        <v>128</v>
      </c>
      <c r="M38" s="131" t="s">
        <v>261</v>
      </c>
      <c r="N38" s="141">
        <v>1</v>
      </c>
      <c r="O38" s="142">
        <v>0.25</v>
      </c>
      <c r="P38" s="140">
        <f t="shared" si="0"/>
        <v>0.25</v>
      </c>
      <c r="Q38" s="142">
        <v>37000000</v>
      </c>
      <c r="R38" s="184">
        <v>25980000</v>
      </c>
      <c r="S38" s="140">
        <f t="shared" si="1"/>
        <v>0.70216216216216221</v>
      </c>
      <c r="T38" s="141">
        <v>1</v>
      </c>
      <c r="U38" s="184">
        <v>25980000</v>
      </c>
      <c r="V38" s="1190"/>
      <c r="W38" s="1191"/>
      <c r="X38" s="1190"/>
      <c r="Y38" s="1191"/>
      <c r="Z38" s="1190"/>
      <c r="AA38" s="1192"/>
      <c r="AB38" s="1161"/>
    </row>
    <row r="39" spans="1:28" ht="126" customHeight="1" x14ac:dyDescent="0.25">
      <c r="A39" s="1038"/>
      <c r="B39" s="1039"/>
      <c r="C39" s="1023"/>
      <c r="D39" s="1023"/>
      <c r="E39" s="1023"/>
      <c r="F39" s="1023"/>
      <c r="G39" s="1023"/>
      <c r="H39" s="1023"/>
      <c r="I39" s="131" t="s">
        <v>274</v>
      </c>
      <c r="J39" s="129" t="s">
        <v>254</v>
      </c>
      <c r="K39" s="130" t="s">
        <v>262</v>
      </c>
      <c r="L39" s="199">
        <v>134</v>
      </c>
      <c r="M39" s="133" t="s">
        <v>256</v>
      </c>
      <c r="N39" s="141">
        <v>4800</v>
      </c>
      <c r="O39" s="142">
        <v>1043</v>
      </c>
      <c r="P39" s="140">
        <f t="shared" si="0"/>
        <v>0.21729166666666666</v>
      </c>
      <c r="Q39" s="142">
        <v>68860000</v>
      </c>
      <c r="R39" s="144">
        <v>29200000</v>
      </c>
      <c r="S39" s="140">
        <f t="shared" si="1"/>
        <v>0.4240487946558234</v>
      </c>
      <c r="T39" s="141">
        <v>4800</v>
      </c>
      <c r="U39" s="144">
        <v>29200000</v>
      </c>
      <c r="V39" s="1190"/>
      <c r="W39" s="1191"/>
      <c r="X39" s="1190"/>
      <c r="Y39" s="1191"/>
      <c r="Z39" s="1190"/>
      <c r="AA39" s="1192"/>
      <c r="AB39" s="149" t="s">
        <v>1056</v>
      </c>
    </row>
    <row r="40" spans="1:28" ht="60" customHeight="1" x14ac:dyDescent="0.25">
      <c r="A40" s="1038"/>
      <c r="B40" s="1039"/>
      <c r="C40" s="1023"/>
      <c r="D40" s="1023"/>
      <c r="E40" s="1023"/>
      <c r="F40" s="1023"/>
      <c r="G40" s="1023"/>
      <c r="H40" s="1023"/>
      <c r="I40" s="131" t="s">
        <v>275</v>
      </c>
      <c r="J40" s="129" t="s">
        <v>254</v>
      </c>
      <c r="K40" s="130" t="s">
        <v>262</v>
      </c>
      <c r="L40" s="192">
        <v>137</v>
      </c>
      <c r="M40" s="131" t="s">
        <v>263</v>
      </c>
      <c r="N40" s="141">
        <v>12</v>
      </c>
      <c r="O40" s="142">
        <v>2</v>
      </c>
      <c r="P40" s="140">
        <f t="shared" si="0"/>
        <v>0.16666666666666666</v>
      </c>
      <c r="Q40" s="142">
        <v>53000000</v>
      </c>
      <c r="R40" s="185">
        <v>26400000</v>
      </c>
      <c r="S40" s="140">
        <f t="shared" si="1"/>
        <v>0.49811320754716981</v>
      </c>
      <c r="T40" s="141">
        <v>12</v>
      </c>
      <c r="U40" s="185">
        <v>26400000</v>
      </c>
      <c r="V40" s="1190"/>
      <c r="W40" s="1191"/>
      <c r="X40" s="1190"/>
      <c r="Y40" s="1191"/>
      <c r="Z40" s="1190"/>
      <c r="AA40" s="1192"/>
      <c r="AB40" s="1161" t="s">
        <v>1059</v>
      </c>
    </row>
    <row r="41" spans="1:28" ht="60" customHeight="1" x14ac:dyDescent="0.25">
      <c r="A41" s="1038"/>
      <c r="B41" s="1039"/>
      <c r="C41" s="1023"/>
      <c r="D41" s="1023"/>
      <c r="E41" s="1023"/>
      <c r="F41" s="1023"/>
      <c r="G41" s="1023"/>
      <c r="H41" s="1023"/>
      <c r="I41" s="131" t="s">
        <v>276</v>
      </c>
      <c r="J41" s="129" t="s">
        <v>254</v>
      </c>
      <c r="K41" s="130" t="s">
        <v>259</v>
      </c>
      <c r="L41" s="192">
        <v>142</v>
      </c>
      <c r="M41" s="131" t="s">
        <v>264</v>
      </c>
      <c r="N41" s="141">
        <v>12</v>
      </c>
      <c r="O41" s="142">
        <v>4</v>
      </c>
      <c r="P41" s="140">
        <f t="shared" si="0"/>
        <v>0.33333333333333331</v>
      </c>
      <c r="Q41" s="142">
        <v>107000000</v>
      </c>
      <c r="R41" s="185">
        <v>65460000</v>
      </c>
      <c r="S41" s="140">
        <f t="shared" si="1"/>
        <v>0.61177570093457945</v>
      </c>
      <c r="T41" s="141">
        <v>12</v>
      </c>
      <c r="U41" s="185">
        <v>65460000</v>
      </c>
      <c r="V41" s="1190"/>
      <c r="W41" s="1191"/>
      <c r="X41" s="1190"/>
      <c r="Y41" s="1191"/>
      <c r="Z41" s="1190"/>
      <c r="AA41" s="1192"/>
      <c r="AB41" s="1162"/>
    </row>
    <row r="42" spans="1:28" ht="121.5" customHeight="1" x14ac:dyDescent="0.25">
      <c r="A42" s="1038"/>
      <c r="B42" s="1039"/>
      <c r="C42" s="1023"/>
      <c r="D42" s="130">
        <v>31</v>
      </c>
      <c r="E42" s="130" t="s">
        <v>160</v>
      </c>
      <c r="F42" s="130" t="s">
        <v>161</v>
      </c>
      <c r="G42" s="130" t="s">
        <v>162</v>
      </c>
      <c r="H42" s="130" t="s">
        <v>118</v>
      </c>
      <c r="I42" s="131" t="s">
        <v>163</v>
      </c>
      <c r="J42" s="129" t="s">
        <v>254</v>
      </c>
      <c r="K42" s="130" t="s">
        <v>255</v>
      </c>
      <c r="L42" s="199">
        <v>133</v>
      </c>
      <c r="M42" s="133" t="s">
        <v>257</v>
      </c>
      <c r="N42" s="141">
        <v>12</v>
      </c>
      <c r="O42" s="142">
        <v>12</v>
      </c>
      <c r="P42" s="140">
        <f t="shared" si="0"/>
        <v>1</v>
      </c>
      <c r="Q42" s="142">
        <v>24140000</v>
      </c>
      <c r="R42" s="185">
        <v>20000000</v>
      </c>
      <c r="S42" s="140">
        <f t="shared" si="1"/>
        <v>0.82850041425020715</v>
      </c>
      <c r="T42" s="141">
        <v>12</v>
      </c>
      <c r="U42" s="185">
        <v>20000000</v>
      </c>
      <c r="V42" s="142"/>
      <c r="W42" s="144"/>
      <c r="X42" s="142"/>
      <c r="Y42" s="144"/>
      <c r="Z42" s="142"/>
      <c r="AA42" s="145"/>
      <c r="AB42" s="131" t="s">
        <v>1057</v>
      </c>
    </row>
    <row r="43" spans="1:28" ht="69" customHeight="1" x14ac:dyDescent="0.25">
      <c r="A43" s="1038"/>
      <c r="B43" s="1039"/>
      <c r="C43" s="1023" t="s">
        <v>164</v>
      </c>
      <c r="D43" s="130">
        <v>32</v>
      </c>
      <c r="E43" s="130" t="s">
        <v>165</v>
      </c>
      <c r="F43" s="130" t="s">
        <v>166</v>
      </c>
      <c r="G43" s="130" t="s">
        <v>167</v>
      </c>
      <c r="H43" s="130" t="s">
        <v>168</v>
      </c>
      <c r="I43" s="131" t="s">
        <v>169</v>
      </c>
      <c r="J43" s="129" t="s">
        <v>233</v>
      </c>
      <c r="K43" s="130" t="s">
        <v>995</v>
      </c>
      <c r="L43" s="192">
        <v>196</v>
      </c>
      <c r="M43" s="131" t="s">
        <v>994</v>
      </c>
      <c r="N43" s="157">
        <v>1</v>
      </c>
      <c r="O43" s="158">
        <v>0.4</v>
      </c>
      <c r="P43" s="140">
        <f t="shared" si="0"/>
        <v>0.4</v>
      </c>
      <c r="Q43" s="142">
        <v>56400000</v>
      </c>
      <c r="R43" s="144">
        <v>56400000</v>
      </c>
      <c r="S43" s="140">
        <f t="shared" si="1"/>
        <v>1</v>
      </c>
      <c r="T43" s="157">
        <v>1</v>
      </c>
      <c r="U43" s="144">
        <v>56400000</v>
      </c>
      <c r="V43" s="142"/>
      <c r="W43" s="144"/>
      <c r="X43" s="142"/>
      <c r="Y43" s="144"/>
      <c r="Z43" s="142"/>
      <c r="AA43" s="145"/>
      <c r="AB43" s="131" t="s">
        <v>1060</v>
      </c>
    </row>
    <row r="44" spans="1:28" ht="60" customHeight="1" x14ac:dyDescent="0.25">
      <c r="A44" s="1038"/>
      <c r="B44" s="1039"/>
      <c r="C44" s="1023"/>
      <c r="D44" s="130">
        <v>33</v>
      </c>
      <c r="E44" s="130" t="s">
        <v>170</v>
      </c>
      <c r="F44" s="130" t="s">
        <v>171</v>
      </c>
      <c r="G44" s="130" t="s">
        <v>172</v>
      </c>
      <c r="H44" s="130" t="s">
        <v>173</v>
      </c>
      <c r="I44" s="131" t="s">
        <v>174</v>
      </c>
      <c r="J44" s="129" t="s">
        <v>265</v>
      </c>
      <c r="K44" s="130" t="s">
        <v>266</v>
      </c>
      <c r="L44" s="199">
        <v>185</v>
      </c>
      <c r="M44" s="133" t="s">
        <v>267</v>
      </c>
      <c r="N44" s="154">
        <v>1</v>
      </c>
      <c r="O44" s="158">
        <v>0.2</v>
      </c>
      <c r="P44" s="140">
        <f t="shared" si="0"/>
        <v>0.2</v>
      </c>
      <c r="Q44" s="166">
        <v>40000000</v>
      </c>
      <c r="R44" s="166">
        <v>15000000</v>
      </c>
      <c r="S44" s="140">
        <f t="shared" si="1"/>
        <v>0.375</v>
      </c>
      <c r="T44" s="154">
        <v>1</v>
      </c>
      <c r="U44" s="166">
        <v>15000000</v>
      </c>
      <c r="V44" s="142"/>
      <c r="W44" s="144"/>
      <c r="X44" s="142"/>
      <c r="Y44" s="144"/>
      <c r="Z44" s="142"/>
      <c r="AA44" s="145"/>
      <c r="AB44" s="131" t="s">
        <v>1061</v>
      </c>
    </row>
    <row r="45" spans="1:28" ht="60" customHeight="1" x14ac:dyDescent="0.25">
      <c r="A45" s="1038"/>
      <c r="B45" s="1039"/>
      <c r="C45" s="1023"/>
      <c r="D45" s="130">
        <v>34</v>
      </c>
      <c r="E45" s="130" t="s">
        <v>175</v>
      </c>
      <c r="F45" s="130" t="s">
        <v>176</v>
      </c>
      <c r="G45" s="130" t="s">
        <v>177</v>
      </c>
      <c r="H45" s="130" t="s">
        <v>178</v>
      </c>
      <c r="I45" s="131" t="s">
        <v>179</v>
      </c>
      <c r="J45" s="129" t="s">
        <v>254</v>
      </c>
      <c r="K45" s="130" t="s">
        <v>262</v>
      </c>
      <c r="L45" s="192">
        <v>137</v>
      </c>
      <c r="M45" s="131" t="s">
        <v>263</v>
      </c>
      <c r="N45" s="141">
        <v>12</v>
      </c>
      <c r="O45" s="142">
        <v>2</v>
      </c>
      <c r="P45" s="140">
        <f t="shared" si="0"/>
        <v>0.16666666666666666</v>
      </c>
      <c r="Q45" s="142">
        <v>53000000</v>
      </c>
      <c r="R45" s="185">
        <v>26400000</v>
      </c>
      <c r="S45" s="140">
        <f t="shared" si="1"/>
        <v>0.49811320754716981</v>
      </c>
      <c r="T45" s="141">
        <v>12</v>
      </c>
      <c r="U45" s="185">
        <v>26400000</v>
      </c>
      <c r="V45" s="142"/>
      <c r="W45" s="144"/>
      <c r="X45" s="142"/>
      <c r="Y45" s="144"/>
      <c r="Z45" s="142"/>
      <c r="AA45" s="145"/>
      <c r="AB45" s="1160" t="s">
        <v>1059</v>
      </c>
    </row>
    <row r="46" spans="1:28" ht="60" customHeight="1" x14ac:dyDescent="0.25">
      <c r="A46" s="1038"/>
      <c r="B46" s="1039"/>
      <c r="C46" s="1023"/>
      <c r="D46" s="130">
        <v>35</v>
      </c>
      <c r="E46" s="130" t="s">
        <v>180</v>
      </c>
      <c r="F46" s="130" t="s">
        <v>181</v>
      </c>
      <c r="G46" s="130" t="s">
        <v>182</v>
      </c>
      <c r="H46" s="130" t="s">
        <v>183</v>
      </c>
      <c r="I46" s="131" t="s">
        <v>184</v>
      </c>
      <c r="J46" s="129" t="s">
        <v>254</v>
      </c>
      <c r="K46" s="130" t="s">
        <v>268</v>
      </c>
      <c r="L46" s="192">
        <v>139</v>
      </c>
      <c r="M46" s="131" t="s">
        <v>269</v>
      </c>
      <c r="N46" s="141">
        <v>1</v>
      </c>
      <c r="O46" s="142">
        <v>0.4</v>
      </c>
      <c r="P46" s="140">
        <f t="shared" si="0"/>
        <v>0.4</v>
      </c>
      <c r="Q46" s="170">
        <v>112000000</v>
      </c>
      <c r="R46" s="144">
        <v>66720000</v>
      </c>
      <c r="S46" s="140">
        <f t="shared" si="1"/>
        <v>0.59571428571428575</v>
      </c>
      <c r="T46" s="141">
        <v>1</v>
      </c>
      <c r="U46" s="144">
        <v>66720000</v>
      </c>
      <c r="V46" s="142"/>
      <c r="W46" s="144"/>
      <c r="X46" s="142"/>
      <c r="Y46" s="144"/>
      <c r="Z46" s="142"/>
      <c r="AA46" s="145"/>
      <c r="AB46" s="1162"/>
    </row>
    <row r="47" spans="1:28" ht="60" customHeight="1" x14ac:dyDescent="0.25">
      <c r="A47" s="1038"/>
      <c r="B47" s="1039"/>
      <c r="C47" s="1023"/>
      <c r="D47" s="130">
        <v>36</v>
      </c>
      <c r="E47" s="130" t="s">
        <v>185</v>
      </c>
      <c r="F47" s="130" t="s">
        <v>186</v>
      </c>
      <c r="G47" s="130" t="s">
        <v>187</v>
      </c>
      <c r="H47" s="130" t="s">
        <v>188</v>
      </c>
      <c r="I47" s="131" t="s">
        <v>189</v>
      </c>
      <c r="J47" s="129" t="s">
        <v>254</v>
      </c>
      <c r="K47" s="130" t="s">
        <v>270</v>
      </c>
      <c r="L47" s="192">
        <v>162</v>
      </c>
      <c r="M47" s="131" t="s">
        <v>271</v>
      </c>
      <c r="N47" s="141">
        <v>83</v>
      </c>
      <c r="O47" s="142">
        <v>83</v>
      </c>
      <c r="P47" s="140">
        <f t="shared" si="0"/>
        <v>1</v>
      </c>
      <c r="Q47" s="170">
        <v>323286843</v>
      </c>
      <c r="R47" s="144">
        <v>157800000</v>
      </c>
      <c r="S47" s="140">
        <f t="shared" si="1"/>
        <v>0.48811141998748153</v>
      </c>
      <c r="T47" s="141">
        <v>83</v>
      </c>
      <c r="U47" s="144">
        <v>157800000</v>
      </c>
      <c r="V47" s="142"/>
      <c r="W47" s="144"/>
      <c r="X47" s="142"/>
      <c r="Y47" s="144"/>
      <c r="Z47" s="142"/>
      <c r="AA47" s="145"/>
      <c r="AB47" s="131" t="s">
        <v>1062</v>
      </c>
    </row>
    <row r="48" spans="1:28" ht="60" customHeight="1" x14ac:dyDescent="0.25">
      <c r="A48" s="1038"/>
      <c r="B48" s="1039"/>
      <c r="C48" s="1023" t="s">
        <v>190</v>
      </c>
      <c r="D48" s="130">
        <v>37</v>
      </c>
      <c r="E48" s="130" t="s">
        <v>191</v>
      </c>
      <c r="F48" s="130" t="s">
        <v>192</v>
      </c>
      <c r="G48" s="130" t="s">
        <v>193</v>
      </c>
      <c r="H48" s="130" t="s">
        <v>194</v>
      </c>
      <c r="I48" s="131" t="s">
        <v>179</v>
      </c>
      <c r="J48" s="1007" t="s">
        <v>254</v>
      </c>
      <c r="K48" s="1010" t="s">
        <v>255</v>
      </c>
      <c r="L48" s="1172">
        <v>132</v>
      </c>
      <c r="M48" s="1013" t="s">
        <v>996</v>
      </c>
      <c r="N48" s="1168">
        <v>8</v>
      </c>
      <c r="O48" s="1170">
        <v>8</v>
      </c>
      <c r="P48" s="1001">
        <f t="shared" si="0"/>
        <v>1</v>
      </c>
      <c r="Q48" s="1166">
        <v>37000000</v>
      </c>
      <c r="R48" s="1154">
        <v>22240000</v>
      </c>
      <c r="S48" s="1140">
        <f t="shared" si="1"/>
        <v>0.60108108108108105</v>
      </c>
      <c r="T48" s="1168">
        <v>8</v>
      </c>
      <c r="U48" s="1154">
        <v>22240000</v>
      </c>
      <c r="V48" s="142"/>
      <c r="W48" s="144"/>
      <c r="X48" s="142"/>
      <c r="Y48" s="144"/>
      <c r="Z48" s="142"/>
      <c r="AA48" s="145"/>
      <c r="AB48" s="1160" t="s">
        <v>1057</v>
      </c>
    </row>
    <row r="49" spans="1:28" ht="60" customHeight="1" x14ac:dyDescent="0.25">
      <c r="A49" s="1038"/>
      <c r="B49" s="1039"/>
      <c r="C49" s="1023"/>
      <c r="D49" s="130">
        <v>38</v>
      </c>
      <c r="E49" s="130" t="s">
        <v>195</v>
      </c>
      <c r="F49" s="130" t="s">
        <v>192</v>
      </c>
      <c r="G49" s="130" t="s">
        <v>193</v>
      </c>
      <c r="H49" s="130" t="s">
        <v>194</v>
      </c>
      <c r="I49" s="131" t="s">
        <v>179</v>
      </c>
      <c r="J49" s="1009"/>
      <c r="K49" s="1012"/>
      <c r="L49" s="1173"/>
      <c r="M49" s="1015"/>
      <c r="N49" s="1169"/>
      <c r="O49" s="1171"/>
      <c r="P49" s="1003"/>
      <c r="Q49" s="1167"/>
      <c r="R49" s="1155"/>
      <c r="S49" s="1141"/>
      <c r="T49" s="1169"/>
      <c r="U49" s="1155"/>
      <c r="V49" s="142"/>
      <c r="W49" s="144"/>
      <c r="X49" s="142"/>
      <c r="Y49" s="144"/>
      <c r="Z49" s="142"/>
      <c r="AA49" s="145"/>
      <c r="AB49" s="1162"/>
    </row>
    <row r="50" spans="1:28" ht="60" customHeight="1" x14ac:dyDescent="0.25">
      <c r="A50" s="1038"/>
      <c r="B50" s="1039"/>
      <c r="C50" s="1023"/>
      <c r="D50" s="130">
        <v>39</v>
      </c>
      <c r="E50" s="130" t="s">
        <v>196</v>
      </c>
      <c r="F50" s="130" t="s">
        <v>197</v>
      </c>
      <c r="G50" s="130" t="s">
        <v>198</v>
      </c>
      <c r="H50" s="130" t="s">
        <v>199</v>
      </c>
      <c r="I50" s="131" t="s">
        <v>179</v>
      </c>
      <c r="J50" s="1007" t="s">
        <v>254</v>
      </c>
      <c r="K50" s="1010" t="s">
        <v>249</v>
      </c>
      <c r="L50" s="1174">
        <v>154</v>
      </c>
      <c r="M50" s="1176" t="s">
        <v>258</v>
      </c>
      <c r="N50" s="1137">
        <v>5</v>
      </c>
      <c r="O50" s="1096">
        <v>1</v>
      </c>
      <c r="P50" s="1001">
        <f>(O50/N50)*1</f>
        <v>0.2</v>
      </c>
      <c r="Q50" s="1166">
        <v>86385271</v>
      </c>
      <c r="R50" s="1144">
        <v>34860000</v>
      </c>
      <c r="S50" s="1140">
        <f>(R50/Q50)*1</f>
        <v>0.40354101569004741</v>
      </c>
      <c r="T50" s="1137">
        <v>5</v>
      </c>
      <c r="U50" s="1144">
        <v>34860000</v>
      </c>
      <c r="V50" s="142"/>
      <c r="W50" s="144"/>
      <c r="X50" s="142"/>
      <c r="Y50" s="144"/>
      <c r="Z50" s="142"/>
      <c r="AA50" s="145"/>
      <c r="AB50" s="1160" t="s">
        <v>1054</v>
      </c>
    </row>
    <row r="51" spans="1:28" ht="60" customHeight="1" x14ac:dyDescent="0.25">
      <c r="A51" s="1038"/>
      <c r="B51" s="1039"/>
      <c r="C51" s="1023"/>
      <c r="D51" s="130">
        <v>40</v>
      </c>
      <c r="E51" s="130" t="s">
        <v>200</v>
      </c>
      <c r="F51" s="130" t="s">
        <v>201</v>
      </c>
      <c r="G51" s="130" t="s">
        <v>202</v>
      </c>
      <c r="H51" s="130" t="s">
        <v>203</v>
      </c>
      <c r="I51" s="131" t="s">
        <v>204</v>
      </c>
      <c r="J51" s="1009"/>
      <c r="K51" s="1012"/>
      <c r="L51" s="1175"/>
      <c r="M51" s="1177"/>
      <c r="N51" s="1151"/>
      <c r="O51" s="1098"/>
      <c r="P51" s="1003"/>
      <c r="Q51" s="1167"/>
      <c r="R51" s="1145"/>
      <c r="S51" s="1141"/>
      <c r="T51" s="1151"/>
      <c r="U51" s="1145"/>
      <c r="V51" s="142"/>
      <c r="W51" s="144"/>
      <c r="X51" s="142"/>
      <c r="Y51" s="144"/>
      <c r="Z51" s="142"/>
      <c r="AA51" s="145"/>
      <c r="AB51" s="1162"/>
    </row>
    <row r="52" spans="1:28" ht="60" customHeight="1" x14ac:dyDescent="0.25">
      <c r="A52" s="1038" t="s">
        <v>292</v>
      </c>
      <c r="B52" s="1023" t="s">
        <v>293</v>
      </c>
      <c r="C52" s="1023" t="s">
        <v>294</v>
      </c>
      <c r="D52" s="130">
        <v>41</v>
      </c>
      <c r="E52" s="130" t="s">
        <v>295</v>
      </c>
      <c r="F52" s="130" t="s">
        <v>296</v>
      </c>
      <c r="G52" s="130" t="s">
        <v>297</v>
      </c>
      <c r="H52" s="130" t="s">
        <v>298</v>
      </c>
      <c r="I52" s="131" t="s">
        <v>299</v>
      </c>
      <c r="J52" s="129" t="s">
        <v>382</v>
      </c>
      <c r="K52" s="130" t="s">
        <v>383</v>
      </c>
      <c r="L52" s="200">
        <v>250</v>
      </c>
      <c r="M52" s="131" t="s">
        <v>384</v>
      </c>
      <c r="N52" s="141">
        <v>3</v>
      </c>
      <c r="O52" s="142">
        <v>1</v>
      </c>
      <c r="P52" s="140">
        <f t="shared" si="0"/>
        <v>0.33333333333333331</v>
      </c>
      <c r="Q52" s="142">
        <v>358000000</v>
      </c>
      <c r="R52" s="144">
        <v>84490000</v>
      </c>
      <c r="S52" s="140">
        <f t="shared" si="1"/>
        <v>0.23600558659217877</v>
      </c>
      <c r="T52" s="141">
        <v>3</v>
      </c>
      <c r="U52" s="144">
        <v>84490000</v>
      </c>
      <c r="V52" s="142"/>
      <c r="W52" s="144"/>
      <c r="X52" s="142"/>
      <c r="Y52" s="144"/>
      <c r="Z52" s="142"/>
      <c r="AA52" s="145"/>
      <c r="AB52" s="131" t="s">
        <v>1063</v>
      </c>
    </row>
    <row r="53" spans="1:28" ht="60" customHeight="1" x14ac:dyDescent="0.25">
      <c r="A53" s="1038"/>
      <c r="B53" s="1023"/>
      <c r="C53" s="1023"/>
      <c r="D53" s="130">
        <v>42</v>
      </c>
      <c r="E53" s="130" t="s">
        <v>300</v>
      </c>
      <c r="F53" s="130" t="s">
        <v>301</v>
      </c>
      <c r="G53" s="130" t="s">
        <v>302</v>
      </c>
      <c r="H53" s="130" t="s">
        <v>303</v>
      </c>
      <c r="I53" s="131" t="s">
        <v>304</v>
      </c>
      <c r="J53" s="1038" t="s">
        <v>215</v>
      </c>
      <c r="K53" s="1023" t="s">
        <v>216</v>
      </c>
      <c r="L53" s="1178">
        <v>197</v>
      </c>
      <c r="M53" s="1040" t="s">
        <v>217</v>
      </c>
      <c r="N53" s="1137">
        <v>1</v>
      </c>
      <c r="O53" s="1096">
        <v>0.2</v>
      </c>
      <c r="P53" s="1001">
        <f t="shared" si="0"/>
        <v>0.2</v>
      </c>
      <c r="Q53" s="1142">
        <v>69300000</v>
      </c>
      <c r="R53" s="1144">
        <v>59520000</v>
      </c>
      <c r="S53" s="1140">
        <f t="shared" si="1"/>
        <v>0.8588744588744589</v>
      </c>
      <c r="T53" s="1137">
        <v>1</v>
      </c>
      <c r="U53" s="1144">
        <v>59520000</v>
      </c>
      <c r="V53" s="142"/>
      <c r="W53" s="144"/>
      <c r="X53" s="142"/>
      <c r="Y53" s="144"/>
      <c r="Z53" s="142"/>
      <c r="AA53" s="145"/>
      <c r="AB53" s="1160" t="s">
        <v>1084</v>
      </c>
    </row>
    <row r="54" spans="1:28" ht="60" customHeight="1" x14ac:dyDescent="0.25">
      <c r="A54" s="1038"/>
      <c r="B54" s="1023"/>
      <c r="C54" s="1023"/>
      <c r="D54" s="130">
        <v>43</v>
      </c>
      <c r="E54" s="130" t="s">
        <v>305</v>
      </c>
      <c r="F54" s="130" t="s">
        <v>306</v>
      </c>
      <c r="G54" s="130" t="s">
        <v>307</v>
      </c>
      <c r="H54" s="130" t="s">
        <v>308</v>
      </c>
      <c r="I54" s="131" t="s">
        <v>309</v>
      </c>
      <c r="J54" s="1038"/>
      <c r="K54" s="1023"/>
      <c r="L54" s="1178"/>
      <c r="M54" s="1040"/>
      <c r="N54" s="1138"/>
      <c r="O54" s="1097"/>
      <c r="P54" s="1002"/>
      <c r="Q54" s="1147"/>
      <c r="R54" s="1149"/>
      <c r="S54" s="1152"/>
      <c r="T54" s="1138"/>
      <c r="U54" s="1149"/>
      <c r="V54" s="142"/>
      <c r="W54" s="144"/>
      <c r="X54" s="142"/>
      <c r="Y54" s="144"/>
      <c r="Z54" s="142"/>
      <c r="AA54" s="145"/>
      <c r="AB54" s="1161"/>
    </row>
    <row r="55" spans="1:28" ht="60" customHeight="1" x14ac:dyDescent="0.25">
      <c r="A55" s="1038"/>
      <c r="B55" s="1023"/>
      <c r="C55" s="1023"/>
      <c r="D55" s="130">
        <v>44</v>
      </c>
      <c r="E55" s="130" t="s">
        <v>310</v>
      </c>
      <c r="F55" s="130" t="s">
        <v>311</v>
      </c>
      <c r="G55" s="130" t="s">
        <v>312</v>
      </c>
      <c r="H55" s="130" t="s">
        <v>313</v>
      </c>
      <c r="I55" s="131" t="s">
        <v>314</v>
      </c>
      <c r="J55" s="1038"/>
      <c r="K55" s="1023"/>
      <c r="L55" s="1178"/>
      <c r="M55" s="1040"/>
      <c r="N55" s="1151"/>
      <c r="O55" s="1098"/>
      <c r="P55" s="1003"/>
      <c r="Q55" s="1143"/>
      <c r="R55" s="1145"/>
      <c r="S55" s="1141"/>
      <c r="T55" s="1151"/>
      <c r="U55" s="1145"/>
      <c r="V55" s="142"/>
      <c r="W55" s="144"/>
      <c r="X55" s="142"/>
      <c r="Y55" s="144"/>
      <c r="Z55" s="142"/>
      <c r="AA55" s="145"/>
      <c r="AB55" s="1162"/>
    </row>
    <row r="56" spans="1:28" ht="97.5" customHeight="1" x14ac:dyDescent="0.25">
      <c r="A56" s="1038"/>
      <c r="B56" s="1023" t="s">
        <v>380</v>
      </c>
      <c r="C56" s="130" t="s">
        <v>315</v>
      </c>
      <c r="D56" s="130">
        <v>45</v>
      </c>
      <c r="E56" s="130" t="s">
        <v>316</v>
      </c>
      <c r="F56" s="130" t="s">
        <v>317</v>
      </c>
      <c r="G56" s="130" t="s">
        <v>318</v>
      </c>
      <c r="H56" s="130" t="s">
        <v>319</v>
      </c>
      <c r="I56" s="131" t="s">
        <v>320</v>
      </c>
      <c r="J56" s="136" t="s">
        <v>385</v>
      </c>
      <c r="K56" s="132" t="s">
        <v>386</v>
      </c>
      <c r="L56" s="192" t="s">
        <v>1080</v>
      </c>
      <c r="M56" s="131" t="s">
        <v>388</v>
      </c>
      <c r="N56" s="141">
        <v>12</v>
      </c>
      <c r="O56" s="142">
        <v>8</v>
      </c>
      <c r="P56" s="143">
        <f>(O56/N56)*1</f>
        <v>0.66666666666666663</v>
      </c>
      <c r="Q56" s="142">
        <v>760000000</v>
      </c>
      <c r="R56" s="144">
        <v>305000000</v>
      </c>
      <c r="S56" s="143">
        <f>(R56/Q56)*1</f>
        <v>0.40131578947368424</v>
      </c>
      <c r="T56" s="141">
        <v>12</v>
      </c>
      <c r="U56" s="144">
        <v>305000000</v>
      </c>
      <c r="V56" s="142"/>
      <c r="W56" s="144"/>
      <c r="X56" s="142"/>
      <c r="Y56" s="144"/>
      <c r="Z56" s="142"/>
      <c r="AA56" s="145"/>
      <c r="AB56" s="191" t="s">
        <v>1093</v>
      </c>
    </row>
    <row r="57" spans="1:28" ht="60" customHeight="1" x14ac:dyDescent="0.25">
      <c r="A57" s="1038"/>
      <c r="B57" s="1023"/>
      <c r="C57" s="1023" t="s">
        <v>321</v>
      </c>
      <c r="D57" s="130">
        <v>46</v>
      </c>
      <c r="E57" s="130" t="s">
        <v>322</v>
      </c>
      <c r="F57" s="130" t="s">
        <v>323</v>
      </c>
      <c r="G57" s="130" t="s">
        <v>324</v>
      </c>
      <c r="H57" s="130" t="s">
        <v>325</v>
      </c>
      <c r="I57" s="85" t="s">
        <v>326</v>
      </c>
      <c r="J57" s="1038" t="s">
        <v>215</v>
      </c>
      <c r="K57" s="1023" t="s">
        <v>216</v>
      </c>
      <c r="L57" s="1179">
        <v>197</v>
      </c>
      <c r="M57" s="1040" t="s">
        <v>217</v>
      </c>
      <c r="N57" s="1137">
        <v>1</v>
      </c>
      <c r="O57" s="1096">
        <v>0.2</v>
      </c>
      <c r="P57" s="1001">
        <f>(O57/N57)*1</f>
        <v>0.2</v>
      </c>
      <c r="Q57" s="1142">
        <v>69300000</v>
      </c>
      <c r="R57" s="1144">
        <v>59520000</v>
      </c>
      <c r="S57" s="1140">
        <f>(R57/Q57)*1</f>
        <v>0.8588744588744589</v>
      </c>
      <c r="T57" s="1137">
        <v>1</v>
      </c>
      <c r="U57" s="1144">
        <v>59520000</v>
      </c>
      <c r="V57" s="142"/>
      <c r="W57" s="144"/>
      <c r="X57" s="142"/>
      <c r="Y57" s="144"/>
      <c r="Z57" s="142"/>
      <c r="AA57" s="145"/>
      <c r="AB57" s="1160" t="s">
        <v>1085</v>
      </c>
    </row>
    <row r="58" spans="1:28" ht="60" customHeight="1" x14ac:dyDescent="0.25">
      <c r="A58" s="1038"/>
      <c r="B58" s="1023"/>
      <c r="C58" s="1023"/>
      <c r="D58" s="130">
        <v>47</v>
      </c>
      <c r="E58" s="130" t="s">
        <v>327</v>
      </c>
      <c r="F58" s="130" t="s">
        <v>328</v>
      </c>
      <c r="G58" s="130" t="s">
        <v>329</v>
      </c>
      <c r="H58" s="130" t="s">
        <v>330</v>
      </c>
      <c r="I58" s="131" t="s">
        <v>331</v>
      </c>
      <c r="J58" s="1038"/>
      <c r="K58" s="1023"/>
      <c r="L58" s="1179"/>
      <c r="M58" s="1040"/>
      <c r="N58" s="1138"/>
      <c r="O58" s="1097"/>
      <c r="P58" s="1002"/>
      <c r="Q58" s="1147"/>
      <c r="R58" s="1149"/>
      <c r="S58" s="1152"/>
      <c r="T58" s="1138"/>
      <c r="U58" s="1149"/>
      <c r="V58" s="142"/>
      <c r="W58" s="144"/>
      <c r="X58" s="142"/>
      <c r="Y58" s="144"/>
      <c r="Z58" s="142"/>
      <c r="AA58" s="145"/>
      <c r="AB58" s="1161"/>
    </row>
    <row r="59" spans="1:28" ht="60" customHeight="1" x14ac:dyDescent="0.25">
      <c r="A59" s="1038"/>
      <c r="B59" s="1023"/>
      <c r="C59" s="1023"/>
      <c r="D59" s="130">
        <v>48</v>
      </c>
      <c r="E59" s="130" t="s">
        <v>332</v>
      </c>
      <c r="F59" s="130" t="s">
        <v>333</v>
      </c>
      <c r="G59" s="130" t="s">
        <v>334</v>
      </c>
      <c r="H59" s="130" t="s">
        <v>335</v>
      </c>
      <c r="I59" s="85" t="s">
        <v>336</v>
      </c>
      <c r="J59" s="1038"/>
      <c r="K59" s="1023"/>
      <c r="L59" s="1179"/>
      <c r="M59" s="1040"/>
      <c r="N59" s="1138"/>
      <c r="O59" s="1097"/>
      <c r="P59" s="1002"/>
      <c r="Q59" s="1147"/>
      <c r="R59" s="1149"/>
      <c r="S59" s="1152"/>
      <c r="T59" s="1138"/>
      <c r="U59" s="1149"/>
      <c r="V59" s="142"/>
      <c r="W59" s="144"/>
      <c r="X59" s="142"/>
      <c r="Y59" s="144"/>
      <c r="Z59" s="142"/>
      <c r="AA59" s="145"/>
      <c r="AB59" s="1161"/>
    </row>
    <row r="60" spans="1:28" ht="60" customHeight="1" x14ac:dyDescent="0.25">
      <c r="A60" s="1038"/>
      <c r="B60" s="1023"/>
      <c r="C60" s="1023" t="s">
        <v>337</v>
      </c>
      <c r="D60" s="130">
        <v>49</v>
      </c>
      <c r="E60" s="130" t="s">
        <v>338</v>
      </c>
      <c r="F60" s="130" t="s">
        <v>339</v>
      </c>
      <c r="G60" s="130" t="s">
        <v>340</v>
      </c>
      <c r="H60" s="130" t="s">
        <v>341</v>
      </c>
      <c r="I60" s="85" t="s">
        <v>342</v>
      </c>
      <c r="J60" s="1038"/>
      <c r="K60" s="1023"/>
      <c r="L60" s="1179"/>
      <c r="M60" s="1040"/>
      <c r="N60" s="1151"/>
      <c r="O60" s="1098"/>
      <c r="P60" s="1003"/>
      <c r="Q60" s="1143"/>
      <c r="R60" s="1145"/>
      <c r="S60" s="1141"/>
      <c r="T60" s="1151"/>
      <c r="U60" s="1145"/>
      <c r="V60" s="142"/>
      <c r="W60" s="144"/>
      <c r="X60" s="142"/>
      <c r="Y60" s="144"/>
      <c r="Z60" s="142"/>
      <c r="AA60" s="145"/>
      <c r="AB60" s="1162"/>
    </row>
    <row r="61" spans="1:28" ht="114" customHeight="1" x14ac:dyDescent="0.25">
      <c r="A61" s="1038"/>
      <c r="B61" s="1023"/>
      <c r="C61" s="1023"/>
      <c r="D61" s="130">
        <v>50</v>
      </c>
      <c r="E61" s="130" t="s">
        <v>343</v>
      </c>
      <c r="F61" s="130" t="s">
        <v>344</v>
      </c>
      <c r="G61" s="130" t="s">
        <v>345</v>
      </c>
      <c r="H61" s="130" t="s">
        <v>346</v>
      </c>
      <c r="I61" s="131" t="s">
        <v>347</v>
      </c>
      <c r="J61" s="129" t="s">
        <v>406</v>
      </c>
      <c r="K61" s="130" t="s">
        <v>998</v>
      </c>
      <c r="L61" s="201">
        <v>20</v>
      </c>
      <c r="M61" s="131" t="s">
        <v>997</v>
      </c>
      <c r="N61" s="154">
        <v>70</v>
      </c>
      <c r="O61" s="156">
        <v>70</v>
      </c>
      <c r="P61" s="140">
        <f t="shared" ref="P61:P96" si="2">(O61/N61)*1</f>
        <v>1</v>
      </c>
      <c r="Q61" s="178">
        <v>7000000</v>
      </c>
      <c r="R61" s="179">
        <v>5950000</v>
      </c>
      <c r="S61" s="140">
        <f t="shared" ref="S61:S96" si="3">(R61/Q61)*1</f>
        <v>0.85</v>
      </c>
      <c r="T61" s="154">
        <v>70</v>
      </c>
      <c r="U61" s="179">
        <v>5950000</v>
      </c>
      <c r="V61" s="142"/>
      <c r="W61" s="144"/>
      <c r="X61" s="142"/>
      <c r="Y61" s="144"/>
      <c r="Z61" s="142"/>
      <c r="AA61" s="145"/>
      <c r="AB61" s="202" t="s">
        <v>1018</v>
      </c>
    </row>
    <row r="62" spans="1:28" ht="60" customHeight="1" x14ac:dyDescent="0.25">
      <c r="A62" s="1038"/>
      <c r="B62" s="1023" t="s">
        <v>381</v>
      </c>
      <c r="C62" s="1039" t="s">
        <v>348</v>
      </c>
      <c r="D62" s="130">
        <v>51</v>
      </c>
      <c r="E62" s="186" t="s">
        <v>349</v>
      </c>
      <c r="F62" s="130" t="s">
        <v>350</v>
      </c>
      <c r="G62" s="130" t="s">
        <v>351</v>
      </c>
      <c r="H62" s="130" t="s">
        <v>352</v>
      </c>
      <c r="I62" s="131" t="s">
        <v>1022</v>
      </c>
      <c r="J62" s="1007" t="s">
        <v>233</v>
      </c>
      <c r="K62" s="1010" t="s">
        <v>234</v>
      </c>
      <c r="L62" s="1163">
        <v>197</v>
      </c>
      <c r="M62" s="1013" t="s">
        <v>217</v>
      </c>
      <c r="N62" s="1137">
        <v>1</v>
      </c>
      <c r="O62" s="1096">
        <v>0.2</v>
      </c>
      <c r="P62" s="1001">
        <f t="shared" si="2"/>
        <v>0.2</v>
      </c>
      <c r="Q62" s="1142">
        <v>69300000</v>
      </c>
      <c r="R62" s="1144">
        <v>59520000</v>
      </c>
      <c r="S62" s="1140">
        <f t="shared" si="3"/>
        <v>0.8588744588744589</v>
      </c>
      <c r="T62" s="1137">
        <v>1</v>
      </c>
      <c r="U62" s="1144">
        <v>59520000</v>
      </c>
      <c r="V62" s="142"/>
      <c r="W62" s="144"/>
      <c r="X62" s="142"/>
      <c r="Y62" s="144"/>
      <c r="Z62" s="142"/>
      <c r="AA62" s="145"/>
      <c r="AB62" s="1160" t="s">
        <v>1064</v>
      </c>
    </row>
    <row r="63" spans="1:28" ht="60" customHeight="1" x14ac:dyDescent="0.25">
      <c r="A63" s="1038"/>
      <c r="B63" s="1023"/>
      <c r="C63" s="1039"/>
      <c r="D63" s="130">
        <v>52</v>
      </c>
      <c r="E63" s="186" t="s">
        <v>354</v>
      </c>
      <c r="F63" s="130" t="s">
        <v>355</v>
      </c>
      <c r="G63" s="130" t="s">
        <v>356</v>
      </c>
      <c r="H63" s="130" t="s">
        <v>357</v>
      </c>
      <c r="I63" s="131" t="s">
        <v>353</v>
      </c>
      <c r="J63" s="1008"/>
      <c r="K63" s="1011"/>
      <c r="L63" s="1164"/>
      <c r="M63" s="1014"/>
      <c r="N63" s="1138"/>
      <c r="O63" s="1097"/>
      <c r="P63" s="1002"/>
      <c r="Q63" s="1147"/>
      <c r="R63" s="1149"/>
      <c r="S63" s="1152"/>
      <c r="T63" s="1138"/>
      <c r="U63" s="1149"/>
      <c r="V63" s="142"/>
      <c r="W63" s="144"/>
      <c r="X63" s="142"/>
      <c r="Y63" s="144"/>
      <c r="Z63" s="142"/>
      <c r="AA63" s="145"/>
      <c r="AB63" s="1162"/>
    </row>
    <row r="64" spans="1:28" ht="118.5" customHeight="1" x14ac:dyDescent="0.25">
      <c r="A64" s="1038"/>
      <c r="B64" s="1023"/>
      <c r="C64" s="1039"/>
      <c r="D64" s="130">
        <v>53</v>
      </c>
      <c r="E64" s="186" t="s">
        <v>358</v>
      </c>
      <c r="F64" s="130" t="s">
        <v>359</v>
      </c>
      <c r="G64" s="130" t="s">
        <v>360</v>
      </c>
      <c r="H64" s="130" t="s">
        <v>361</v>
      </c>
      <c r="I64" s="131" t="s">
        <v>362</v>
      </c>
      <c r="J64" s="1008"/>
      <c r="K64" s="1011"/>
      <c r="L64" s="1164"/>
      <c r="M64" s="1014"/>
      <c r="N64" s="1138"/>
      <c r="O64" s="1097"/>
      <c r="P64" s="1002"/>
      <c r="Q64" s="1147"/>
      <c r="R64" s="1149"/>
      <c r="S64" s="1152"/>
      <c r="T64" s="1138"/>
      <c r="U64" s="1149"/>
      <c r="V64" s="142"/>
      <c r="W64" s="144"/>
      <c r="X64" s="142"/>
      <c r="Y64" s="144"/>
      <c r="Z64" s="142"/>
      <c r="AA64" s="145"/>
      <c r="AB64" s="1160" t="s">
        <v>1029</v>
      </c>
    </row>
    <row r="65" spans="1:28" ht="60" customHeight="1" x14ac:dyDescent="0.25">
      <c r="A65" s="1038"/>
      <c r="B65" s="1023"/>
      <c r="C65" s="1039"/>
      <c r="D65" s="130">
        <v>54</v>
      </c>
      <c r="E65" s="132" t="s">
        <v>363</v>
      </c>
      <c r="F65" s="130" t="s">
        <v>364</v>
      </c>
      <c r="G65" s="130" t="s">
        <v>365</v>
      </c>
      <c r="H65" s="130" t="s">
        <v>366</v>
      </c>
      <c r="I65" s="85" t="s">
        <v>367</v>
      </c>
      <c r="J65" s="1008"/>
      <c r="K65" s="1011"/>
      <c r="L65" s="1164"/>
      <c r="M65" s="1014"/>
      <c r="N65" s="1138"/>
      <c r="O65" s="1097"/>
      <c r="P65" s="1002"/>
      <c r="Q65" s="1147"/>
      <c r="R65" s="1149"/>
      <c r="S65" s="1152"/>
      <c r="T65" s="1138"/>
      <c r="U65" s="1149"/>
      <c r="V65" s="142"/>
      <c r="W65" s="144"/>
      <c r="X65" s="142"/>
      <c r="Y65" s="144"/>
      <c r="Z65" s="142"/>
      <c r="AA65" s="145"/>
      <c r="AB65" s="1162"/>
    </row>
    <row r="66" spans="1:28" ht="60" customHeight="1" x14ac:dyDescent="0.25">
      <c r="A66" s="1038"/>
      <c r="B66" s="1023" t="s">
        <v>368</v>
      </c>
      <c r="C66" s="1023" t="s">
        <v>369</v>
      </c>
      <c r="D66" s="130">
        <v>55</v>
      </c>
      <c r="E66" s="130" t="s">
        <v>370</v>
      </c>
      <c r="F66" s="130" t="s">
        <v>371</v>
      </c>
      <c r="G66" s="130" t="s">
        <v>372</v>
      </c>
      <c r="H66" s="130" t="s">
        <v>373</v>
      </c>
      <c r="I66" s="131" t="s">
        <v>374</v>
      </c>
      <c r="J66" s="1008"/>
      <c r="K66" s="1011"/>
      <c r="L66" s="1164"/>
      <c r="M66" s="1014"/>
      <c r="N66" s="1138"/>
      <c r="O66" s="1097"/>
      <c r="P66" s="1002"/>
      <c r="Q66" s="1147"/>
      <c r="R66" s="1149"/>
      <c r="S66" s="1152"/>
      <c r="T66" s="1138"/>
      <c r="U66" s="1149"/>
      <c r="V66" s="142"/>
      <c r="W66" s="144"/>
      <c r="X66" s="142"/>
      <c r="Y66" s="144"/>
      <c r="Z66" s="142"/>
      <c r="AA66" s="145"/>
      <c r="AB66" s="131" t="s">
        <v>1065</v>
      </c>
    </row>
    <row r="67" spans="1:28" ht="129.75" customHeight="1" x14ac:dyDescent="0.25">
      <c r="A67" s="1038"/>
      <c r="B67" s="1023"/>
      <c r="C67" s="1023"/>
      <c r="D67" s="130">
        <v>56</v>
      </c>
      <c r="E67" s="130" t="s">
        <v>375</v>
      </c>
      <c r="F67" s="130" t="s">
        <v>376</v>
      </c>
      <c r="G67" s="130" t="s">
        <v>377</v>
      </c>
      <c r="H67" s="130" t="s">
        <v>378</v>
      </c>
      <c r="I67" s="131" t="s">
        <v>379</v>
      </c>
      <c r="J67" s="1009"/>
      <c r="K67" s="1012"/>
      <c r="L67" s="1165"/>
      <c r="M67" s="1015"/>
      <c r="N67" s="1151"/>
      <c r="O67" s="1098"/>
      <c r="P67" s="1003"/>
      <c r="Q67" s="1143"/>
      <c r="R67" s="1145"/>
      <c r="S67" s="1141"/>
      <c r="T67" s="1151"/>
      <c r="U67" s="1145"/>
      <c r="V67" s="142"/>
      <c r="W67" s="144"/>
      <c r="X67" s="142"/>
      <c r="Y67" s="144"/>
      <c r="Z67" s="142"/>
      <c r="AA67" s="145"/>
      <c r="AB67" s="147" t="s">
        <v>1066</v>
      </c>
    </row>
    <row r="68" spans="1:28" ht="169.5" customHeight="1" x14ac:dyDescent="0.25">
      <c r="A68" s="1047" t="s">
        <v>393</v>
      </c>
      <c r="B68" s="1023" t="s">
        <v>394</v>
      </c>
      <c r="C68" s="1023" t="s">
        <v>1086</v>
      </c>
      <c r="D68" s="130">
        <v>57</v>
      </c>
      <c r="E68" s="130" t="s">
        <v>396</v>
      </c>
      <c r="F68" s="130" t="s">
        <v>397</v>
      </c>
      <c r="G68" s="130" t="s">
        <v>398</v>
      </c>
      <c r="H68" s="130" t="s">
        <v>399</v>
      </c>
      <c r="I68" s="131" t="s">
        <v>400</v>
      </c>
      <c r="J68" s="129" t="s">
        <v>1000</v>
      </c>
      <c r="K68" s="130" t="s">
        <v>1001</v>
      </c>
      <c r="L68" s="203">
        <v>116</v>
      </c>
      <c r="M68" s="171" t="s">
        <v>999</v>
      </c>
      <c r="N68" s="161">
        <v>10</v>
      </c>
      <c r="O68" s="187">
        <v>0</v>
      </c>
      <c r="P68" s="143">
        <f t="shared" si="2"/>
        <v>0</v>
      </c>
      <c r="Q68" s="183">
        <v>25980000</v>
      </c>
      <c r="R68" s="183">
        <v>8660000</v>
      </c>
      <c r="S68" s="143">
        <f t="shared" si="3"/>
        <v>0.33333333333333331</v>
      </c>
      <c r="T68" s="161">
        <v>10</v>
      </c>
      <c r="U68" s="183">
        <v>8660000</v>
      </c>
      <c r="V68" s="142"/>
      <c r="W68" s="144"/>
      <c r="X68" s="142"/>
      <c r="Y68" s="144"/>
      <c r="Z68" s="142"/>
      <c r="AA68" s="145"/>
      <c r="AB68" s="191" t="s">
        <v>1087</v>
      </c>
    </row>
    <row r="69" spans="1:28" ht="92.25" customHeight="1" x14ac:dyDescent="0.25">
      <c r="A69" s="1047"/>
      <c r="B69" s="1023"/>
      <c r="C69" s="1023"/>
      <c r="D69" s="130">
        <v>58</v>
      </c>
      <c r="E69" s="130" t="s">
        <v>401</v>
      </c>
      <c r="F69" s="130" t="s">
        <v>402</v>
      </c>
      <c r="G69" s="130" t="s">
        <v>403</v>
      </c>
      <c r="H69" s="130" t="s">
        <v>404</v>
      </c>
      <c r="I69" s="131" t="s">
        <v>405</v>
      </c>
      <c r="J69" s="136" t="s">
        <v>406</v>
      </c>
      <c r="K69" s="132" t="s">
        <v>407</v>
      </c>
      <c r="L69" s="200">
        <v>207</v>
      </c>
      <c r="M69" s="63" t="s">
        <v>408</v>
      </c>
      <c r="N69" s="163">
        <v>1</v>
      </c>
      <c r="O69" s="164">
        <v>0.2</v>
      </c>
      <c r="P69" s="140">
        <f t="shared" si="2"/>
        <v>0.2</v>
      </c>
      <c r="Q69" s="99">
        <v>347228160</v>
      </c>
      <c r="R69" s="172">
        <v>81500000</v>
      </c>
      <c r="S69" s="140">
        <f t="shared" si="3"/>
        <v>0.23471598616886372</v>
      </c>
      <c r="T69" s="163">
        <v>1</v>
      </c>
      <c r="U69" s="172">
        <v>81500000</v>
      </c>
      <c r="V69" s="142"/>
      <c r="W69" s="144"/>
      <c r="X69" s="142"/>
      <c r="Y69" s="144"/>
      <c r="Z69" s="142"/>
      <c r="AA69" s="145"/>
      <c r="AB69" s="131" t="s">
        <v>1068</v>
      </c>
    </row>
    <row r="70" spans="1:28" ht="105" customHeight="1" x14ac:dyDescent="0.25">
      <c r="A70" s="1047"/>
      <c r="B70" s="1023"/>
      <c r="C70" s="1023"/>
      <c r="D70" s="130">
        <v>59</v>
      </c>
      <c r="E70" s="130" t="s">
        <v>409</v>
      </c>
      <c r="F70" s="130" t="s">
        <v>410</v>
      </c>
      <c r="G70" s="130" t="s">
        <v>411</v>
      </c>
      <c r="H70" s="130" t="s">
        <v>412</v>
      </c>
      <c r="I70" s="131" t="s">
        <v>413</v>
      </c>
      <c r="J70" s="129" t="s">
        <v>1002</v>
      </c>
      <c r="K70" s="130" t="s">
        <v>990</v>
      </c>
      <c r="L70" s="132">
        <v>22</v>
      </c>
      <c r="M70" s="133" t="s">
        <v>991</v>
      </c>
      <c r="N70" s="154">
        <v>2</v>
      </c>
      <c r="O70" s="162">
        <v>0.5</v>
      </c>
      <c r="P70" s="140">
        <f t="shared" si="2"/>
        <v>0.25</v>
      </c>
      <c r="Q70" s="178">
        <v>28000000</v>
      </c>
      <c r="R70" s="179">
        <v>23020000</v>
      </c>
      <c r="S70" s="140">
        <f t="shared" si="3"/>
        <v>0.82214285714285718</v>
      </c>
      <c r="T70" s="154">
        <v>2</v>
      </c>
      <c r="U70" s="179">
        <v>23020000</v>
      </c>
      <c r="V70" s="142"/>
      <c r="W70" s="144"/>
      <c r="X70" s="142"/>
      <c r="Y70" s="144"/>
      <c r="Z70" s="142"/>
      <c r="AA70" s="145"/>
      <c r="AB70" s="131" t="s">
        <v>1069</v>
      </c>
    </row>
    <row r="71" spans="1:28" ht="60" customHeight="1" x14ac:dyDescent="0.25">
      <c r="A71" s="1047"/>
      <c r="B71" s="1023"/>
      <c r="C71" s="1023"/>
      <c r="D71" s="130">
        <v>60</v>
      </c>
      <c r="E71" s="134" t="s">
        <v>414</v>
      </c>
      <c r="F71" s="134" t="s">
        <v>415</v>
      </c>
      <c r="G71" s="134" t="s">
        <v>416</v>
      </c>
      <c r="H71" s="134" t="s">
        <v>417</v>
      </c>
      <c r="I71" s="138" t="s">
        <v>413</v>
      </c>
      <c r="J71" s="129" t="s">
        <v>1000</v>
      </c>
      <c r="K71" s="130" t="s">
        <v>1001</v>
      </c>
      <c r="L71" s="132">
        <v>116</v>
      </c>
      <c r="M71" s="133" t="s">
        <v>1003</v>
      </c>
      <c r="N71" s="161">
        <v>10</v>
      </c>
      <c r="O71" s="187">
        <v>0</v>
      </c>
      <c r="P71" s="143">
        <f t="shared" si="2"/>
        <v>0</v>
      </c>
      <c r="Q71" s="183">
        <v>25980000</v>
      </c>
      <c r="R71" s="183">
        <v>8660000</v>
      </c>
      <c r="S71" s="143">
        <f t="shared" si="3"/>
        <v>0.33333333333333331</v>
      </c>
      <c r="T71" s="161">
        <v>10</v>
      </c>
      <c r="U71" s="183">
        <v>8660000</v>
      </c>
      <c r="V71" s="142"/>
      <c r="W71" s="144"/>
      <c r="X71" s="142"/>
      <c r="Y71" s="144"/>
      <c r="Z71" s="142"/>
      <c r="AA71" s="145"/>
      <c r="AB71" s="131" t="s">
        <v>1067</v>
      </c>
    </row>
    <row r="72" spans="1:28" ht="84.75" customHeight="1" x14ac:dyDescent="0.25">
      <c r="A72" s="1047"/>
      <c r="B72" s="1023"/>
      <c r="C72" s="1023" t="s">
        <v>418</v>
      </c>
      <c r="D72" s="130">
        <v>61</v>
      </c>
      <c r="E72" s="130" t="s">
        <v>419</v>
      </c>
      <c r="F72" s="130" t="s">
        <v>420</v>
      </c>
      <c r="G72" s="130" t="s">
        <v>421</v>
      </c>
      <c r="H72" s="130" t="s">
        <v>422</v>
      </c>
      <c r="I72" s="131" t="s">
        <v>423</v>
      </c>
      <c r="J72" s="129" t="s">
        <v>254</v>
      </c>
      <c r="K72" s="130" t="s">
        <v>255</v>
      </c>
      <c r="L72" s="132">
        <v>132</v>
      </c>
      <c r="M72" s="133" t="s">
        <v>996</v>
      </c>
      <c r="N72" s="141">
        <v>8</v>
      </c>
      <c r="O72" s="142">
        <v>8</v>
      </c>
      <c r="P72" s="140">
        <f t="shared" si="2"/>
        <v>1</v>
      </c>
      <c r="Q72" s="142">
        <v>37000000</v>
      </c>
      <c r="R72" s="185">
        <v>22240000</v>
      </c>
      <c r="S72" s="140">
        <f t="shared" si="3"/>
        <v>0.60108108108108105</v>
      </c>
      <c r="T72" s="141">
        <v>8</v>
      </c>
      <c r="U72" s="185">
        <v>22240000</v>
      </c>
      <c r="V72" s="142"/>
      <c r="W72" s="144"/>
      <c r="X72" s="142"/>
      <c r="Y72" s="144"/>
      <c r="Z72" s="142"/>
      <c r="AA72" s="145"/>
      <c r="AB72" s="131" t="s">
        <v>1070</v>
      </c>
    </row>
    <row r="73" spans="1:28" ht="60" customHeight="1" x14ac:dyDescent="0.25">
      <c r="A73" s="1047"/>
      <c r="B73" s="1023"/>
      <c r="C73" s="1023"/>
      <c r="D73" s="130">
        <v>62</v>
      </c>
      <c r="E73" s="130" t="s">
        <v>426</v>
      </c>
      <c r="F73" s="130" t="s">
        <v>427</v>
      </c>
      <c r="G73" s="130" t="s">
        <v>428</v>
      </c>
      <c r="H73" s="130" t="s">
        <v>429</v>
      </c>
      <c r="I73" s="131" t="s">
        <v>430</v>
      </c>
      <c r="J73" s="129" t="s">
        <v>233</v>
      </c>
      <c r="K73" s="130" t="s">
        <v>234</v>
      </c>
      <c r="L73" s="132">
        <v>197</v>
      </c>
      <c r="M73" s="133" t="s">
        <v>217</v>
      </c>
      <c r="N73" s="154">
        <v>1</v>
      </c>
      <c r="O73" s="182">
        <v>0.2</v>
      </c>
      <c r="P73" s="143">
        <f t="shared" si="2"/>
        <v>0.2</v>
      </c>
      <c r="Q73" s="142">
        <v>69300000</v>
      </c>
      <c r="R73" s="144">
        <v>59520000</v>
      </c>
      <c r="S73" s="143">
        <f t="shared" si="3"/>
        <v>0.8588744588744589</v>
      </c>
      <c r="T73" s="154">
        <v>1</v>
      </c>
      <c r="U73" s="144">
        <v>59520000</v>
      </c>
      <c r="V73" s="142"/>
      <c r="W73" s="144"/>
      <c r="X73" s="142"/>
      <c r="Y73" s="144"/>
      <c r="Z73" s="142"/>
      <c r="AA73" s="145"/>
      <c r="AB73" s="131" t="s">
        <v>1030</v>
      </c>
    </row>
    <row r="74" spans="1:28" ht="60" customHeight="1" x14ac:dyDescent="0.25">
      <c r="A74" s="1047"/>
      <c r="B74" s="1023"/>
      <c r="C74" s="1023"/>
      <c r="D74" s="130">
        <v>63</v>
      </c>
      <c r="E74" s="130" t="s">
        <v>431</v>
      </c>
      <c r="F74" s="130" t="s">
        <v>432</v>
      </c>
      <c r="G74" s="130" t="s">
        <v>433</v>
      </c>
      <c r="H74" s="130" t="s">
        <v>434</v>
      </c>
      <c r="I74" s="131" t="s">
        <v>435</v>
      </c>
      <c r="J74" s="129" t="s">
        <v>96</v>
      </c>
      <c r="K74" s="130" t="s">
        <v>96</v>
      </c>
      <c r="L74" s="130" t="s">
        <v>96</v>
      </c>
      <c r="M74" s="131" t="s">
        <v>96</v>
      </c>
      <c r="N74" s="141">
        <v>1</v>
      </c>
      <c r="O74" s="142">
        <v>0</v>
      </c>
      <c r="P74" s="140">
        <f t="shared" si="2"/>
        <v>0</v>
      </c>
      <c r="Q74" s="142">
        <v>1</v>
      </c>
      <c r="R74" s="144" t="e">
        <f>U74+W74+Y74+AA74</f>
        <v>#VALUE!</v>
      </c>
      <c r="S74" s="140" t="e">
        <f t="shared" si="3"/>
        <v>#VALUE!</v>
      </c>
      <c r="T74" s="141">
        <v>1</v>
      </c>
      <c r="U74" s="144" t="e">
        <f>X74+Z74+AB74+AD74</f>
        <v>#VALUE!</v>
      </c>
      <c r="V74" s="142"/>
      <c r="W74" s="144"/>
      <c r="X74" s="142"/>
      <c r="Y74" s="144"/>
      <c r="Z74" s="142"/>
      <c r="AA74" s="145"/>
      <c r="AB74" s="131" t="s">
        <v>1071</v>
      </c>
    </row>
    <row r="75" spans="1:28" ht="133.5" customHeight="1" x14ac:dyDescent="0.25">
      <c r="A75" s="1047"/>
      <c r="B75" s="1023"/>
      <c r="C75" s="1023"/>
      <c r="D75" s="130">
        <v>64</v>
      </c>
      <c r="E75" s="134" t="s">
        <v>436</v>
      </c>
      <c r="F75" s="134" t="s">
        <v>437</v>
      </c>
      <c r="G75" s="134" t="s">
        <v>438</v>
      </c>
      <c r="H75" s="134" t="s">
        <v>439</v>
      </c>
      <c r="I75" s="138" t="s">
        <v>440</v>
      </c>
      <c r="J75" s="136" t="s">
        <v>389</v>
      </c>
      <c r="K75" s="132" t="s">
        <v>390</v>
      </c>
      <c r="L75" s="130" t="s">
        <v>441</v>
      </c>
      <c r="M75" s="151" t="s">
        <v>442</v>
      </c>
      <c r="N75" s="141">
        <v>12</v>
      </c>
      <c r="O75" s="142">
        <v>3</v>
      </c>
      <c r="P75" s="140">
        <f t="shared" si="2"/>
        <v>0.25</v>
      </c>
      <c r="Q75" s="142">
        <v>23800000</v>
      </c>
      <c r="R75" s="144">
        <v>750000</v>
      </c>
      <c r="S75" s="140">
        <f t="shared" si="3"/>
        <v>3.1512605042016806E-2</v>
      </c>
      <c r="T75" s="141">
        <v>12</v>
      </c>
      <c r="U75" s="144">
        <v>750000</v>
      </c>
      <c r="V75" s="142"/>
      <c r="W75" s="144"/>
      <c r="X75" s="142"/>
      <c r="Y75" s="144"/>
      <c r="Z75" s="142"/>
      <c r="AA75" s="145"/>
      <c r="AB75" s="131" t="s">
        <v>1072</v>
      </c>
    </row>
    <row r="76" spans="1:28" ht="106.5" customHeight="1" x14ac:dyDescent="0.25">
      <c r="A76" s="1047"/>
      <c r="B76" s="1023"/>
      <c r="C76" s="1023"/>
      <c r="D76" s="130">
        <v>65</v>
      </c>
      <c r="E76" s="128" t="s">
        <v>443</v>
      </c>
      <c r="F76" s="130" t="s">
        <v>444</v>
      </c>
      <c r="G76" s="130" t="s">
        <v>445</v>
      </c>
      <c r="H76" s="130" t="s">
        <v>446</v>
      </c>
      <c r="I76" s="131" t="s">
        <v>447</v>
      </c>
      <c r="J76" s="137" t="s">
        <v>233</v>
      </c>
      <c r="K76" s="134" t="s">
        <v>234</v>
      </c>
      <c r="L76" s="132">
        <v>197</v>
      </c>
      <c r="M76" s="133" t="s">
        <v>217</v>
      </c>
      <c r="N76" s="154">
        <v>1</v>
      </c>
      <c r="O76" s="182">
        <v>0.2</v>
      </c>
      <c r="P76" s="143">
        <f t="shared" si="2"/>
        <v>0.2</v>
      </c>
      <c r="Q76" s="142">
        <v>69300000</v>
      </c>
      <c r="R76" s="144">
        <v>59520000</v>
      </c>
      <c r="S76" s="143">
        <f t="shared" si="3"/>
        <v>0.8588744588744589</v>
      </c>
      <c r="T76" s="154">
        <v>1</v>
      </c>
      <c r="U76" s="144">
        <v>59520000</v>
      </c>
      <c r="V76" s="142"/>
      <c r="W76" s="144"/>
      <c r="X76" s="142"/>
      <c r="Y76" s="144"/>
      <c r="Z76" s="142"/>
      <c r="AA76" s="145"/>
      <c r="AB76" s="131" t="s">
        <v>1023</v>
      </c>
    </row>
    <row r="77" spans="1:28" ht="116.25" customHeight="1" x14ac:dyDescent="0.25">
      <c r="A77" s="1047"/>
      <c r="B77" s="1023" t="s">
        <v>448</v>
      </c>
      <c r="C77" s="1023" t="s">
        <v>449</v>
      </c>
      <c r="D77" s="130">
        <v>66</v>
      </c>
      <c r="E77" s="130" t="s">
        <v>450</v>
      </c>
      <c r="F77" s="130" t="s">
        <v>451</v>
      </c>
      <c r="G77" s="130" t="s">
        <v>452</v>
      </c>
      <c r="H77" s="130" t="s">
        <v>453</v>
      </c>
      <c r="I77" s="131" t="s">
        <v>454</v>
      </c>
      <c r="J77" s="129" t="s">
        <v>254</v>
      </c>
      <c r="K77" s="130" t="s">
        <v>255</v>
      </c>
      <c r="L77" s="41">
        <v>132</v>
      </c>
      <c r="M77" s="133" t="s">
        <v>996</v>
      </c>
      <c r="N77" s="141">
        <v>8</v>
      </c>
      <c r="O77" s="142">
        <v>8</v>
      </c>
      <c r="P77" s="140">
        <f t="shared" si="2"/>
        <v>1</v>
      </c>
      <c r="Q77" s="142">
        <v>37000000</v>
      </c>
      <c r="R77" s="185">
        <v>22240000</v>
      </c>
      <c r="S77" s="140">
        <f t="shared" si="3"/>
        <v>0.60108108108108105</v>
      </c>
      <c r="T77" s="141">
        <v>8</v>
      </c>
      <c r="U77" s="185">
        <v>22240000</v>
      </c>
      <c r="V77" s="142"/>
      <c r="W77" s="144"/>
      <c r="X77" s="142"/>
      <c r="Y77" s="144"/>
      <c r="Z77" s="142"/>
      <c r="AA77" s="145"/>
      <c r="AB77" s="191" t="s">
        <v>1094</v>
      </c>
    </row>
    <row r="78" spans="1:28" ht="60" customHeight="1" x14ac:dyDescent="0.25">
      <c r="A78" s="1047"/>
      <c r="B78" s="1023"/>
      <c r="C78" s="1023"/>
      <c r="D78" s="130">
        <v>67</v>
      </c>
      <c r="E78" s="130" t="s">
        <v>456</v>
      </c>
      <c r="F78" s="130" t="s">
        <v>457</v>
      </c>
      <c r="G78" s="130" t="s">
        <v>458</v>
      </c>
      <c r="H78" s="130" t="s">
        <v>459</v>
      </c>
      <c r="I78" s="131" t="s">
        <v>460</v>
      </c>
      <c r="J78" s="1038" t="s">
        <v>233</v>
      </c>
      <c r="K78" s="1023" t="s">
        <v>234</v>
      </c>
      <c r="L78" s="1039">
        <v>197</v>
      </c>
      <c r="M78" s="133" t="s">
        <v>217</v>
      </c>
      <c r="N78" s="1137">
        <v>1</v>
      </c>
      <c r="O78" s="1096">
        <v>0.2</v>
      </c>
      <c r="P78" s="1001">
        <f t="shared" si="2"/>
        <v>0.2</v>
      </c>
      <c r="Q78" s="1142">
        <v>69300000</v>
      </c>
      <c r="R78" s="1144">
        <v>59520000</v>
      </c>
      <c r="S78" s="1140">
        <f t="shared" si="3"/>
        <v>0.8588744588744589</v>
      </c>
      <c r="T78" s="1137">
        <v>1</v>
      </c>
      <c r="U78" s="1144">
        <v>59520000</v>
      </c>
      <c r="V78" s="142"/>
      <c r="W78" s="144"/>
      <c r="X78" s="142"/>
      <c r="Y78" s="144"/>
      <c r="Z78" s="142"/>
      <c r="AA78" s="145"/>
      <c r="AB78" s="1160" t="s">
        <v>1073</v>
      </c>
    </row>
    <row r="79" spans="1:28" ht="78.75" customHeight="1" x14ac:dyDescent="0.25">
      <c r="A79" s="1047"/>
      <c r="B79" s="1023"/>
      <c r="C79" s="1023"/>
      <c r="D79" s="130">
        <v>68</v>
      </c>
      <c r="E79" s="130" t="s">
        <v>461</v>
      </c>
      <c r="F79" s="130" t="s">
        <v>462</v>
      </c>
      <c r="G79" s="130" t="s">
        <v>463</v>
      </c>
      <c r="H79" s="130" t="s">
        <v>464</v>
      </c>
      <c r="I79" s="131" t="s">
        <v>465</v>
      </c>
      <c r="J79" s="1038"/>
      <c r="K79" s="1023"/>
      <c r="L79" s="1039"/>
      <c r="M79" s="133" t="s">
        <v>217</v>
      </c>
      <c r="N79" s="1138"/>
      <c r="O79" s="1097"/>
      <c r="P79" s="1002"/>
      <c r="Q79" s="1147"/>
      <c r="R79" s="1149"/>
      <c r="S79" s="1152"/>
      <c r="T79" s="1138"/>
      <c r="U79" s="1149"/>
      <c r="V79" s="142"/>
      <c r="W79" s="144"/>
      <c r="X79" s="142"/>
      <c r="Y79" s="144"/>
      <c r="Z79" s="142"/>
      <c r="AA79" s="145"/>
      <c r="AB79" s="1161"/>
    </row>
    <row r="80" spans="1:28" ht="60" customHeight="1" x14ac:dyDescent="0.25">
      <c r="A80" s="1047"/>
      <c r="B80" s="1023"/>
      <c r="C80" s="1023" t="s">
        <v>466</v>
      </c>
      <c r="D80" s="130">
        <v>69</v>
      </c>
      <c r="E80" s="128" t="s">
        <v>467</v>
      </c>
      <c r="F80" s="130" t="s">
        <v>468</v>
      </c>
      <c r="G80" s="130" t="s">
        <v>469</v>
      </c>
      <c r="H80" s="130" t="s">
        <v>470</v>
      </c>
      <c r="I80" s="131" t="s">
        <v>471</v>
      </c>
      <c r="J80" s="1038"/>
      <c r="K80" s="1023"/>
      <c r="L80" s="1039"/>
      <c r="M80" s="133" t="s">
        <v>217</v>
      </c>
      <c r="N80" s="1138"/>
      <c r="O80" s="1097"/>
      <c r="P80" s="1002"/>
      <c r="Q80" s="1147"/>
      <c r="R80" s="1149"/>
      <c r="S80" s="1152"/>
      <c r="T80" s="1138"/>
      <c r="U80" s="1149"/>
      <c r="V80" s="142"/>
      <c r="W80" s="144"/>
      <c r="X80" s="142"/>
      <c r="Y80" s="144"/>
      <c r="Z80" s="142"/>
      <c r="AA80" s="145"/>
      <c r="AB80" s="1161"/>
    </row>
    <row r="81" spans="1:28" ht="60" customHeight="1" x14ac:dyDescent="0.25">
      <c r="A81" s="1047"/>
      <c r="B81" s="1023"/>
      <c r="C81" s="1023"/>
      <c r="D81" s="130">
        <v>70</v>
      </c>
      <c r="E81" s="130" t="s">
        <v>472</v>
      </c>
      <c r="F81" s="130" t="s">
        <v>473</v>
      </c>
      <c r="G81" s="130" t="s">
        <v>474</v>
      </c>
      <c r="H81" s="130" t="s">
        <v>475</v>
      </c>
      <c r="I81" s="131" t="s">
        <v>476</v>
      </c>
      <c r="J81" s="1038"/>
      <c r="K81" s="1023"/>
      <c r="L81" s="1039"/>
      <c r="M81" s="133" t="s">
        <v>217</v>
      </c>
      <c r="N81" s="1151"/>
      <c r="O81" s="1098"/>
      <c r="P81" s="1003"/>
      <c r="Q81" s="1143"/>
      <c r="R81" s="1145"/>
      <c r="S81" s="1141"/>
      <c r="T81" s="1151"/>
      <c r="U81" s="1145"/>
      <c r="V81" s="142"/>
      <c r="W81" s="144"/>
      <c r="X81" s="142"/>
      <c r="Y81" s="144"/>
      <c r="Z81" s="142"/>
      <c r="AA81" s="145"/>
      <c r="AB81" s="1162"/>
    </row>
    <row r="82" spans="1:28" ht="90" customHeight="1" x14ac:dyDescent="0.25">
      <c r="A82" s="1047"/>
      <c r="B82" s="1023"/>
      <c r="C82" s="1023"/>
      <c r="D82" s="130">
        <v>71</v>
      </c>
      <c r="E82" s="130" t="s">
        <v>477</v>
      </c>
      <c r="F82" s="130" t="s">
        <v>478</v>
      </c>
      <c r="G82" s="130" t="s">
        <v>479</v>
      </c>
      <c r="H82" s="130" t="s">
        <v>480</v>
      </c>
      <c r="I82" s="131" t="s">
        <v>481</v>
      </c>
      <c r="J82" s="129" t="s">
        <v>389</v>
      </c>
      <c r="K82" s="130" t="s">
        <v>603</v>
      </c>
      <c r="L82" s="134">
        <v>226</v>
      </c>
      <c r="M82" s="133" t="s">
        <v>1004</v>
      </c>
      <c r="N82" s="141">
        <v>12</v>
      </c>
      <c r="O82" s="142">
        <v>8</v>
      </c>
      <c r="P82" s="140">
        <f t="shared" si="2"/>
        <v>0.66666666666666663</v>
      </c>
      <c r="Q82" s="142">
        <v>210000000</v>
      </c>
      <c r="R82" s="173">
        <f>10000000+6800000+3580000+10900000+10900000+10150000+5000000+2700000+8145000</f>
        <v>68175000</v>
      </c>
      <c r="S82" s="140">
        <f t="shared" si="3"/>
        <v>0.32464285714285712</v>
      </c>
      <c r="T82" s="141">
        <v>12</v>
      </c>
      <c r="U82" s="173">
        <f>10000000+6800000+3580000+10900000+10900000+10150000+5000000+2700000+8145000</f>
        <v>68175000</v>
      </c>
      <c r="V82" s="142"/>
      <c r="W82" s="144"/>
      <c r="X82" s="142"/>
      <c r="Y82" s="144"/>
      <c r="Z82" s="142"/>
      <c r="AA82" s="145"/>
      <c r="AB82" s="131" t="s">
        <v>1015</v>
      </c>
    </row>
    <row r="83" spans="1:28" ht="60" customHeight="1" x14ac:dyDescent="0.25">
      <c r="A83" s="1047"/>
      <c r="B83" s="1023"/>
      <c r="C83" s="1023"/>
      <c r="D83" s="130">
        <v>72</v>
      </c>
      <c r="E83" s="128" t="s">
        <v>483</v>
      </c>
      <c r="F83" s="130" t="s">
        <v>484</v>
      </c>
      <c r="G83" s="130" t="s">
        <v>485</v>
      </c>
      <c r="H83" s="130" t="s">
        <v>486</v>
      </c>
      <c r="I83" s="131" t="s">
        <v>1019</v>
      </c>
      <c r="J83" s="129" t="s">
        <v>233</v>
      </c>
      <c r="K83" s="130" t="s">
        <v>234</v>
      </c>
      <c r="L83" s="132">
        <v>197</v>
      </c>
      <c r="M83" s="171" t="s">
        <v>217</v>
      </c>
      <c r="N83" s="154">
        <v>1</v>
      </c>
      <c r="O83" s="182">
        <v>0.2</v>
      </c>
      <c r="P83" s="143">
        <f t="shared" si="2"/>
        <v>0.2</v>
      </c>
      <c r="Q83" s="142">
        <v>69300000</v>
      </c>
      <c r="R83" s="144">
        <v>59520000</v>
      </c>
      <c r="S83" s="143">
        <f t="shared" si="3"/>
        <v>0.8588744588744589</v>
      </c>
      <c r="T83" s="154">
        <v>1</v>
      </c>
      <c r="U83" s="144">
        <v>59520000</v>
      </c>
      <c r="V83" s="142"/>
      <c r="W83" s="144"/>
      <c r="X83" s="142"/>
      <c r="Y83" s="144"/>
      <c r="Z83" s="142"/>
      <c r="AA83" s="145"/>
      <c r="AB83" s="131" t="s">
        <v>1031</v>
      </c>
    </row>
    <row r="84" spans="1:28" ht="60" customHeight="1" x14ac:dyDescent="0.25">
      <c r="A84" s="1047"/>
      <c r="B84" s="1023"/>
      <c r="C84" s="1023"/>
      <c r="D84" s="130">
        <v>73</v>
      </c>
      <c r="E84" s="130" t="s">
        <v>488</v>
      </c>
      <c r="F84" s="130" t="s">
        <v>489</v>
      </c>
      <c r="G84" s="130" t="s">
        <v>490</v>
      </c>
      <c r="H84" s="130" t="s">
        <v>491</v>
      </c>
      <c r="I84" s="131" t="s">
        <v>492</v>
      </c>
      <c r="J84" s="129" t="s">
        <v>236</v>
      </c>
      <c r="K84" s="130" t="s">
        <v>493</v>
      </c>
      <c r="L84" s="134">
        <v>84</v>
      </c>
      <c r="M84" s="152" t="s">
        <v>1005</v>
      </c>
      <c r="N84" s="160">
        <v>26</v>
      </c>
      <c r="O84" s="160">
        <v>28</v>
      </c>
      <c r="P84" s="143">
        <f t="shared" si="2"/>
        <v>1.0769230769230769</v>
      </c>
      <c r="Q84" s="142" t="s">
        <v>1079</v>
      </c>
      <c r="R84" s="144" t="s">
        <v>1079</v>
      </c>
      <c r="S84" s="143" t="e">
        <f t="shared" si="3"/>
        <v>#VALUE!</v>
      </c>
      <c r="T84" s="160">
        <v>26</v>
      </c>
      <c r="U84" s="144" t="s">
        <v>1079</v>
      </c>
      <c r="V84" s="142"/>
      <c r="W84" s="144"/>
      <c r="X84" s="142"/>
      <c r="Y84" s="144"/>
      <c r="Z84" s="142"/>
      <c r="AA84" s="145"/>
      <c r="AB84" s="191" t="s">
        <v>1095</v>
      </c>
    </row>
    <row r="85" spans="1:28" ht="60" customHeight="1" x14ac:dyDescent="0.25">
      <c r="A85" s="1047" t="s">
        <v>495</v>
      </c>
      <c r="B85" s="1039" t="s">
        <v>496</v>
      </c>
      <c r="C85" s="1023" t="s">
        <v>497</v>
      </c>
      <c r="D85" s="130">
        <v>74</v>
      </c>
      <c r="E85" s="130" t="s">
        <v>498</v>
      </c>
      <c r="F85" s="130" t="s">
        <v>499</v>
      </c>
      <c r="G85" s="130" t="s">
        <v>500</v>
      </c>
      <c r="H85" s="130" t="s">
        <v>501</v>
      </c>
      <c r="I85" s="131" t="s">
        <v>502</v>
      </c>
      <c r="J85" s="129" t="s">
        <v>382</v>
      </c>
      <c r="K85" s="130" t="s">
        <v>383</v>
      </c>
      <c r="L85" s="134">
        <v>250</v>
      </c>
      <c r="M85" s="152" t="s">
        <v>384</v>
      </c>
      <c r="N85" s="141">
        <v>3</v>
      </c>
      <c r="O85" s="142">
        <v>1</v>
      </c>
      <c r="P85" s="140">
        <f t="shared" si="2"/>
        <v>0.33333333333333331</v>
      </c>
      <c r="Q85" s="142">
        <v>358000000</v>
      </c>
      <c r="R85" s="144">
        <v>84490000</v>
      </c>
      <c r="S85" s="140">
        <f t="shared" si="3"/>
        <v>0.23600558659217877</v>
      </c>
      <c r="T85" s="141">
        <v>3</v>
      </c>
      <c r="U85" s="144">
        <v>84490000</v>
      </c>
      <c r="V85" s="142"/>
      <c r="W85" s="144"/>
      <c r="X85" s="142"/>
      <c r="Y85" s="144"/>
      <c r="Z85" s="142"/>
      <c r="AA85" s="145"/>
      <c r="AB85" s="131" t="s">
        <v>1074</v>
      </c>
    </row>
    <row r="86" spans="1:28" ht="60" customHeight="1" x14ac:dyDescent="0.25">
      <c r="A86" s="1047"/>
      <c r="B86" s="1039"/>
      <c r="C86" s="1023"/>
      <c r="D86" s="130">
        <v>75</v>
      </c>
      <c r="E86" s="130" t="s">
        <v>503</v>
      </c>
      <c r="F86" s="130" t="s">
        <v>504</v>
      </c>
      <c r="G86" s="130" t="s">
        <v>505</v>
      </c>
      <c r="H86" s="130" t="s">
        <v>506</v>
      </c>
      <c r="I86" s="131" t="s">
        <v>507</v>
      </c>
      <c r="J86" s="129" t="s">
        <v>406</v>
      </c>
      <c r="K86" s="130" t="s">
        <v>407</v>
      </c>
      <c r="L86" s="134">
        <v>231</v>
      </c>
      <c r="M86" s="152" t="s">
        <v>391</v>
      </c>
      <c r="N86" s="154">
        <v>1</v>
      </c>
      <c r="O86" s="182">
        <v>0.15</v>
      </c>
      <c r="P86" s="143">
        <f t="shared" si="2"/>
        <v>0.15</v>
      </c>
      <c r="Q86" s="142">
        <v>7250000</v>
      </c>
      <c r="R86" s="144">
        <v>1500000</v>
      </c>
      <c r="S86" s="143">
        <f t="shared" si="3"/>
        <v>0.20689655172413793</v>
      </c>
      <c r="T86" s="154">
        <v>1</v>
      </c>
      <c r="U86" s="144">
        <v>1500000</v>
      </c>
      <c r="V86" s="142"/>
      <c r="W86" s="144"/>
      <c r="X86" s="142"/>
      <c r="Y86" s="144"/>
      <c r="Z86" s="142"/>
      <c r="AA86" s="145"/>
      <c r="AB86" s="131" t="s">
        <v>1025</v>
      </c>
    </row>
    <row r="87" spans="1:28" ht="60" customHeight="1" x14ac:dyDescent="0.25">
      <c r="A87" s="1047"/>
      <c r="B87" s="1039"/>
      <c r="C87" s="1023"/>
      <c r="D87" s="130">
        <v>76</v>
      </c>
      <c r="E87" s="130" t="s">
        <v>508</v>
      </c>
      <c r="F87" s="130" t="s">
        <v>509</v>
      </c>
      <c r="G87" s="130" t="s">
        <v>510</v>
      </c>
      <c r="H87" s="130" t="s">
        <v>511</v>
      </c>
      <c r="I87" s="85" t="s">
        <v>512</v>
      </c>
      <c r="J87" s="129" t="s">
        <v>389</v>
      </c>
      <c r="K87" s="130" t="s">
        <v>390</v>
      </c>
      <c r="L87" s="134">
        <v>232</v>
      </c>
      <c r="M87" s="131" t="s">
        <v>1006</v>
      </c>
      <c r="N87" s="141">
        <v>12</v>
      </c>
      <c r="O87" s="142">
        <v>3</v>
      </c>
      <c r="P87" s="140">
        <f t="shared" si="2"/>
        <v>0.25</v>
      </c>
      <c r="Q87" s="142">
        <v>23800000</v>
      </c>
      <c r="R87" s="144">
        <v>750000</v>
      </c>
      <c r="S87" s="140">
        <f t="shared" si="3"/>
        <v>3.1512605042016806E-2</v>
      </c>
      <c r="T87" s="141">
        <v>12</v>
      </c>
      <c r="U87" s="144">
        <v>750000</v>
      </c>
      <c r="V87" s="142"/>
      <c r="W87" s="144"/>
      <c r="X87" s="142"/>
      <c r="Y87" s="144"/>
      <c r="Z87" s="142"/>
      <c r="AA87" s="145"/>
      <c r="AB87" s="191" t="s">
        <v>1096</v>
      </c>
    </row>
    <row r="88" spans="1:28" ht="60" customHeight="1" x14ac:dyDescent="0.25">
      <c r="A88" s="1047"/>
      <c r="B88" s="1039"/>
      <c r="C88" s="1023"/>
      <c r="D88" s="130">
        <v>77</v>
      </c>
      <c r="E88" s="130" t="s">
        <v>513</v>
      </c>
      <c r="F88" s="130" t="s">
        <v>514</v>
      </c>
      <c r="G88" s="130" t="s">
        <v>515</v>
      </c>
      <c r="H88" s="130" t="s">
        <v>516</v>
      </c>
      <c r="I88" s="131" t="s">
        <v>517</v>
      </c>
      <c r="J88" s="129" t="s">
        <v>215</v>
      </c>
      <c r="K88" s="130" t="s">
        <v>216</v>
      </c>
      <c r="L88" s="134">
        <v>197</v>
      </c>
      <c r="M88" s="131" t="s">
        <v>217</v>
      </c>
      <c r="N88" s="1137">
        <v>1</v>
      </c>
      <c r="O88" s="1096">
        <v>0.2</v>
      </c>
      <c r="P88" s="1001">
        <f t="shared" si="2"/>
        <v>0.2</v>
      </c>
      <c r="Q88" s="1142">
        <v>69300000</v>
      </c>
      <c r="R88" s="1144">
        <v>59520000</v>
      </c>
      <c r="S88" s="1140">
        <f t="shared" si="3"/>
        <v>0.8588744588744589</v>
      </c>
      <c r="T88" s="1137">
        <v>1</v>
      </c>
      <c r="U88" s="1144">
        <v>59520000</v>
      </c>
      <c r="V88" s="142"/>
      <c r="W88" s="144"/>
      <c r="X88" s="142"/>
      <c r="Y88" s="144"/>
      <c r="Z88" s="142"/>
      <c r="AA88" s="145"/>
      <c r="AB88" s="191" t="s">
        <v>1097</v>
      </c>
    </row>
    <row r="89" spans="1:28" ht="60" customHeight="1" x14ac:dyDescent="0.25">
      <c r="A89" s="1047"/>
      <c r="B89" s="1039"/>
      <c r="C89" s="1023"/>
      <c r="D89" s="130">
        <v>78</v>
      </c>
      <c r="E89" s="130" t="s">
        <v>518</v>
      </c>
      <c r="F89" s="130" t="s">
        <v>519</v>
      </c>
      <c r="G89" s="130" t="s">
        <v>520</v>
      </c>
      <c r="H89" s="130" t="s">
        <v>516</v>
      </c>
      <c r="I89" s="131" t="s">
        <v>521</v>
      </c>
      <c r="J89" s="129" t="s">
        <v>215</v>
      </c>
      <c r="K89" s="130" t="s">
        <v>216</v>
      </c>
      <c r="L89" s="134">
        <v>197</v>
      </c>
      <c r="M89" s="131" t="s">
        <v>217</v>
      </c>
      <c r="N89" s="1151"/>
      <c r="O89" s="1098"/>
      <c r="P89" s="1003"/>
      <c r="Q89" s="1143"/>
      <c r="R89" s="1145"/>
      <c r="S89" s="1141"/>
      <c r="T89" s="1151"/>
      <c r="U89" s="1145"/>
      <c r="V89" s="142"/>
      <c r="W89" s="144"/>
      <c r="X89" s="142"/>
      <c r="Y89" s="144"/>
      <c r="Z89" s="142"/>
      <c r="AA89" s="145"/>
      <c r="AB89" s="1160" t="s">
        <v>1075</v>
      </c>
    </row>
    <row r="90" spans="1:28" ht="60" customHeight="1" x14ac:dyDescent="0.25">
      <c r="A90" s="1047"/>
      <c r="B90" s="1039"/>
      <c r="C90" s="1023" t="s">
        <v>522</v>
      </c>
      <c r="D90" s="130">
        <v>79</v>
      </c>
      <c r="E90" s="130" t="s">
        <v>523</v>
      </c>
      <c r="F90" s="130" t="s">
        <v>524</v>
      </c>
      <c r="G90" s="130" t="s">
        <v>525</v>
      </c>
      <c r="H90" s="130" t="s">
        <v>59</v>
      </c>
      <c r="I90" s="131" t="s">
        <v>521</v>
      </c>
      <c r="J90" s="136" t="s">
        <v>233</v>
      </c>
      <c r="K90" s="132" t="s">
        <v>995</v>
      </c>
      <c r="L90" s="130">
        <v>196</v>
      </c>
      <c r="M90" s="133" t="s">
        <v>994</v>
      </c>
      <c r="N90" s="157">
        <v>1</v>
      </c>
      <c r="O90" s="158">
        <v>0.4</v>
      </c>
      <c r="P90" s="140">
        <f t="shared" si="2"/>
        <v>0.4</v>
      </c>
      <c r="Q90" s="142">
        <v>56400000</v>
      </c>
      <c r="R90" s="144">
        <v>56400000</v>
      </c>
      <c r="S90" s="140">
        <f t="shared" si="3"/>
        <v>1</v>
      </c>
      <c r="T90" s="157">
        <v>1</v>
      </c>
      <c r="U90" s="144">
        <v>56400000</v>
      </c>
      <c r="V90" s="142"/>
      <c r="W90" s="144"/>
      <c r="X90" s="142"/>
      <c r="Y90" s="144"/>
      <c r="Z90" s="142"/>
      <c r="AA90" s="145"/>
      <c r="AB90" s="1162"/>
    </row>
    <row r="91" spans="1:28" ht="60" customHeight="1" x14ac:dyDescent="0.25">
      <c r="A91" s="1047"/>
      <c r="B91" s="1039"/>
      <c r="C91" s="1023"/>
      <c r="D91" s="130">
        <v>80</v>
      </c>
      <c r="E91" s="130" t="s">
        <v>527</v>
      </c>
      <c r="F91" s="130" t="s">
        <v>528</v>
      </c>
      <c r="G91" s="130" t="s">
        <v>529</v>
      </c>
      <c r="H91" s="130" t="s">
        <v>530</v>
      </c>
      <c r="I91" s="85" t="s">
        <v>531</v>
      </c>
      <c r="J91" s="129" t="s">
        <v>532</v>
      </c>
      <c r="K91" s="130" t="s">
        <v>533</v>
      </c>
      <c r="L91" s="130" t="s">
        <v>534</v>
      </c>
      <c r="M91" s="131" t="s">
        <v>535</v>
      </c>
      <c r="N91" s="141">
        <v>1</v>
      </c>
      <c r="O91" s="142">
        <v>0.25</v>
      </c>
      <c r="P91" s="140">
        <f t="shared" si="2"/>
        <v>0.25</v>
      </c>
      <c r="Q91" s="142">
        <v>20950000</v>
      </c>
      <c r="R91" s="144">
        <v>5600000</v>
      </c>
      <c r="S91" s="140">
        <f t="shared" si="3"/>
        <v>0.26730310262529833</v>
      </c>
      <c r="T91" s="141">
        <v>1</v>
      </c>
      <c r="U91" s="144">
        <v>5600000</v>
      </c>
      <c r="V91" s="142"/>
      <c r="W91" s="144"/>
      <c r="X91" s="142"/>
      <c r="Y91" s="144"/>
      <c r="Z91" s="142"/>
      <c r="AA91" s="145"/>
      <c r="AB91" s="131" t="s">
        <v>1026</v>
      </c>
    </row>
    <row r="92" spans="1:28" ht="126.75" customHeight="1" x14ac:dyDescent="0.25">
      <c r="A92" s="1047"/>
      <c r="B92" s="1039"/>
      <c r="C92" s="1023"/>
      <c r="D92" s="130">
        <v>81</v>
      </c>
      <c r="E92" s="130" t="s">
        <v>536</v>
      </c>
      <c r="F92" s="130" t="s">
        <v>537</v>
      </c>
      <c r="G92" s="130" t="s">
        <v>538</v>
      </c>
      <c r="H92" s="130" t="s">
        <v>539</v>
      </c>
      <c r="I92" s="131" t="s">
        <v>540</v>
      </c>
      <c r="J92" s="129" t="s">
        <v>265</v>
      </c>
      <c r="K92" s="130" t="s">
        <v>266</v>
      </c>
      <c r="L92" s="134">
        <v>186</v>
      </c>
      <c r="M92" s="131" t="s">
        <v>526</v>
      </c>
      <c r="N92" s="157">
        <v>1</v>
      </c>
      <c r="O92" s="158">
        <v>0.1</v>
      </c>
      <c r="P92" s="140">
        <f t="shared" si="2"/>
        <v>0.1</v>
      </c>
      <c r="Q92" s="166">
        <v>40000000</v>
      </c>
      <c r="R92" s="166">
        <v>7500000</v>
      </c>
      <c r="S92" s="140">
        <f t="shared" si="3"/>
        <v>0.1875</v>
      </c>
      <c r="T92" s="157">
        <v>1</v>
      </c>
      <c r="U92" s="166">
        <v>7500000</v>
      </c>
      <c r="V92" s="142"/>
      <c r="W92" s="144"/>
      <c r="X92" s="142"/>
      <c r="Y92" s="144"/>
      <c r="Z92" s="142"/>
      <c r="AA92" s="145"/>
      <c r="AB92" s="131" t="s">
        <v>1076</v>
      </c>
    </row>
    <row r="93" spans="1:28" ht="60" customHeight="1" x14ac:dyDescent="0.25">
      <c r="A93" s="1047"/>
      <c r="B93" s="1039"/>
      <c r="C93" s="1023"/>
      <c r="D93" s="130">
        <v>82</v>
      </c>
      <c r="E93" s="130" t="s">
        <v>541</v>
      </c>
      <c r="F93" s="130" t="s">
        <v>542</v>
      </c>
      <c r="G93" s="130" t="s">
        <v>543</v>
      </c>
      <c r="H93" s="130" t="s">
        <v>59</v>
      </c>
      <c r="I93" s="1041" t="s">
        <v>544</v>
      </c>
      <c r="J93" s="1038" t="s">
        <v>215</v>
      </c>
      <c r="K93" s="1023" t="s">
        <v>216</v>
      </c>
      <c r="L93" s="1042">
        <v>197</v>
      </c>
      <c r="M93" s="1040" t="s">
        <v>217</v>
      </c>
      <c r="N93" s="1137">
        <v>1</v>
      </c>
      <c r="O93" s="1096">
        <v>0.2</v>
      </c>
      <c r="P93" s="1001">
        <f t="shared" si="2"/>
        <v>0.2</v>
      </c>
      <c r="Q93" s="1142">
        <v>69300000</v>
      </c>
      <c r="R93" s="1144">
        <v>59520000</v>
      </c>
      <c r="S93" s="1140">
        <f t="shared" si="3"/>
        <v>0.8588744588744589</v>
      </c>
      <c r="T93" s="1137">
        <v>1</v>
      </c>
      <c r="U93" s="1144">
        <v>59520000</v>
      </c>
      <c r="V93" s="142"/>
      <c r="W93" s="144"/>
      <c r="X93" s="142"/>
      <c r="Y93" s="144"/>
      <c r="Z93" s="142"/>
      <c r="AA93" s="145"/>
      <c r="AB93" s="1160" t="s">
        <v>1032</v>
      </c>
    </row>
    <row r="94" spans="1:28" ht="60" customHeight="1" x14ac:dyDescent="0.25">
      <c r="A94" s="1047"/>
      <c r="B94" s="1039"/>
      <c r="C94" s="1023"/>
      <c r="D94" s="130">
        <v>83</v>
      </c>
      <c r="E94" s="130" t="s">
        <v>545</v>
      </c>
      <c r="F94" s="130" t="s">
        <v>546</v>
      </c>
      <c r="G94" s="130" t="s">
        <v>547</v>
      </c>
      <c r="H94" s="130" t="s">
        <v>548</v>
      </c>
      <c r="I94" s="1041"/>
      <c r="J94" s="1038"/>
      <c r="K94" s="1023"/>
      <c r="L94" s="1042"/>
      <c r="M94" s="1040"/>
      <c r="N94" s="1151"/>
      <c r="O94" s="1098"/>
      <c r="P94" s="1003"/>
      <c r="Q94" s="1143"/>
      <c r="R94" s="1145"/>
      <c r="S94" s="1141"/>
      <c r="T94" s="1151"/>
      <c r="U94" s="1145"/>
      <c r="V94" s="142"/>
      <c r="W94" s="144"/>
      <c r="X94" s="142"/>
      <c r="Y94" s="144"/>
      <c r="Z94" s="142"/>
      <c r="AA94" s="145"/>
      <c r="AB94" s="1162"/>
    </row>
    <row r="95" spans="1:28" ht="60" customHeight="1" x14ac:dyDescent="0.25">
      <c r="A95" s="1047"/>
      <c r="B95" s="1039"/>
      <c r="C95" s="1023"/>
      <c r="D95" s="130">
        <v>84</v>
      </c>
      <c r="E95" s="130" t="s">
        <v>549</v>
      </c>
      <c r="F95" s="130" t="s">
        <v>550</v>
      </c>
      <c r="G95" s="130" t="s">
        <v>551</v>
      </c>
      <c r="H95" s="130" t="s">
        <v>59</v>
      </c>
      <c r="I95" s="152" t="s">
        <v>552</v>
      </c>
      <c r="J95" s="129" t="s">
        <v>233</v>
      </c>
      <c r="K95" s="130" t="s">
        <v>1008</v>
      </c>
      <c r="L95" s="134">
        <v>191</v>
      </c>
      <c r="M95" s="131" t="s">
        <v>1007</v>
      </c>
      <c r="N95" s="157">
        <v>1</v>
      </c>
      <c r="O95" s="158">
        <v>0.3</v>
      </c>
      <c r="P95" s="140">
        <f t="shared" si="2"/>
        <v>0.3</v>
      </c>
      <c r="Q95" s="166">
        <f xml:space="preserve"> 170000000 + 1015000000</f>
        <v>1185000000</v>
      </c>
      <c r="R95" s="174">
        <v>179880000</v>
      </c>
      <c r="S95" s="140">
        <f t="shared" si="3"/>
        <v>0.15179746835443039</v>
      </c>
      <c r="T95" s="157">
        <v>1</v>
      </c>
      <c r="U95" s="174">
        <v>179880000</v>
      </c>
      <c r="V95" s="142"/>
      <c r="W95" s="144"/>
      <c r="X95" s="142"/>
      <c r="Y95" s="144"/>
      <c r="Z95" s="142"/>
      <c r="AA95" s="145"/>
      <c r="AB95" s="131" t="s">
        <v>1016</v>
      </c>
    </row>
    <row r="96" spans="1:28" ht="60" customHeight="1" x14ac:dyDescent="0.25">
      <c r="A96" s="1047"/>
      <c r="B96" s="1039"/>
      <c r="C96" s="1023"/>
      <c r="D96" s="130">
        <v>85</v>
      </c>
      <c r="E96" s="130" t="s">
        <v>553</v>
      </c>
      <c r="F96" s="130" t="s">
        <v>554</v>
      </c>
      <c r="G96" s="130" t="s">
        <v>555</v>
      </c>
      <c r="H96" s="130" t="s">
        <v>556</v>
      </c>
      <c r="I96" s="152" t="s">
        <v>557</v>
      </c>
      <c r="J96" s="1038" t="s">
        <v>215</v>
      </c>
      <c r="K96" s="1023" t="s">
        <v>216</v>
      </c>
      <c r="L96" s="1042">
        <v>197</v>
      </c>
      <c r="M96" s="1040" t="s">
        <v>217</v>
      </c>
      <c r="N96" s="1137">
        <v>1</v>
      </c>
      <c r="O96" s="1096">
        <v>0.2</v>
      </c>
      <c r="P96" s="1001">
        <f t="shared" si="2"/>
        <v>0.2</v>
      </c>
      <c r="Q96" s="1142">
        <v>69300000</v>
      </c>
      <c r="R96" s="1144">
        <v>59520000</v>
      </c>
      <c r="S96" s="1140">
        <f t="shared" si="3"/>
        <v>0.8588744588744589</v>
      </c>
      <c r="T96" s="1137">
        <v>1</v>
      </c>
      <c r="U96" s="1144">
        <v>59520000</v>
      </c>
      <c r="V96" s="142"/>
      <c r="W96" s="144"/>
      <c r="X96" s="142"/>
      <c r="Y96" s="144"/>
      <c r="Z96" s="142"/>
      <c r="AA96" s="145"/>
      <c r="AB96" s="131" t="s">
        <v>1033</v>
      </c>
    </row>
    <row r="97" spans="1:28" ht="60" customHeight="1" x14ac:dyDescent="0.25">
      <c r="A97" s="1047"/>
      <c r="B97" s="1039" t="s">
        <v>558</v>
      </c>
      <c r="C97" s="1023" t="s">
        <v>559</v>
      </c>
      <c r="D97" s="130">
        <v>86</v>
      </c>
      <c r="E97" s="130" t="s">
        <v>560</v>
      </c>
      <c r="F97" s="130" t="s">
        <v>561</v>
      </c>
      <c r="G97" s="130" t="s">
        <v>562</v>
      </c>
      <c r="H97" s="130" t="s">
        <v>563</v>
      </c>
      <c r="I97" s="153" t="s">
        <v>564</v>
      </c>
      <c r="J97" s="1038"/>
      <c r="K97" s="1023"/>
      <c r="L97" s="1042"/>
      <c r="M97" s="1040"/>
      <c r="N97" s="1138"/>
      <c r="O97" s="1097"/>
      <c r="P97" s="1002"/>
      <c r="Q97" s="1147"/>
      <c r="R97" s="1149"/>
      <c r="S97" s="1152"/>
      <c r="T97" s="1138"/>
      <c r="U97" s="1149"/>
      <c r="V97" s="142"/>
      <c r="W97" s="144"/>
      <c r="X97" s="142"/>
      <c r="Y97" s="144"/>
      <c r="Z97" s="142"/>
      <c r="AA97" s="145"/>
      <c r="AB97" s="191" t="s">
        <v>1098</v>
      </c>
    </row>
    <row r="98" spans="1:28" ht="60" customHeight="1" x14ac:dyDescent="0.25">
      <c r="A98" s="1047"/>
      <c r="B98" s="1039"/>
      <c r="C98" s="1023"/>
      <c r="D98" s="130">
        <v>87</v>
      </c>
      <c r="E98" s="130" t="s">
        <v>565</v>
      </c>
      <c r="F98" s="130" t="s">
        <v>566</v>
      </c>
      <c r="G98" s="130" t="s">
        <v>567</v>
      </c>
      <c r="H98" s="130" t="s">
        <v>568</v>
      </c>
      <c r="I98" s="152" t="s">
        <v>569</v>
      </c>
      <c r="J98" s="1038"/>
      <c r="K98" s="1023"/>
      <c r="L98" s="1042"/>
      <c r="M98" s="1040"/>
      <c r="N98" s="1151"/>
      <c r="O98" s="1098"/>
      <c r="P98" s="1003"/>
      <c r="Q98" s="1143"/>
      <c r="R98" s="1145"/>
      <c r="S98" s="1141"/>
      <c r="T98" s="1151"/>
      <c r="U98" s="1145"/>
      <c r="V98" s="142"/>
      <c r="W98" s="144"/>
      <c r="X98" s="142"/>
      <c r="Y98" s="144"/>
      <c r="Z98" s="142"/>
      <c r="AA98" s="145"/>
      <c r="AB98" s="191" t="s">
        <v>1099</v>
      </c>
    </row>
    <row r="99" spans="1:28" ht="60" customHeight="1" x14ac:dyDescent="0.25">
      <c r="A99" s="1047"/>
      <c r="B99" s="1039"/>
      <c r="C99" s="1023"/>
      <c r="D99" s="130">
        <v>88</v>
      </c>
      <c r="E99" s="130" t="s">
        <v>570</v>
      </c>
      <c r="F99" s="130" t="s">
        <v>571</v>
      </c>
      <c r="G99" s="130" t="s">
        <v>572</v>
      </c>
      <c r="H99" s="130" t="s">
        <v>59</v>
      </c>
      <c r="I99" s="152" t="s">
        <v>573</v>
      </c>
      <c r="J99" s="1053" t="s">
        <v>574</v>
      </c>
      <c r="K99" s="1042"/>
      <c r="L99" s="1042"/>
      <c r="M99" s="1116"/>
      <c r="N99" s="141"/>
      <c r="O99" s="142">
        <f>T99+V99+X99+Z99</f>
        <v>0</v>
      </c>
      <c r="P99" s="143"/>
      <c r="Q99" s="142"/>
      <c r="R99" s="144" t="e">
        <f>U99+W99+Y99+AA99</f>
        <v>#VALUE!</v>
      </c>
      <c r="S99" s="143"/>
      <c r="T99" s="141"/>
      <c r="U99" s="144" t="e">
        <f>X99+Z99+AB99+AD99</f>
        <v>#VALUE!</v>
      </c>
      <c r="V99" s="142"/>
      <c r="W99" s="144"/>
      <c r="X99" s="142"/>
      <c r="Y99" s="144"/>
      <c r="Z99" s="142"/>
      <c r="AA99" s="145"/>
      <c r="AB99" s="131" t="s">
        <v>1034</v>
      </c>
    </row>
    <row r="100" spans="1:28" ht="60" customHeight="1" x14ac:dyDescent="0.25">
      <c r="A100" s="1047"/>
      <c r="B100" s="1039" t="s">
        <v>558</v>
      </c>
      <c r="C100" s="1023" t="s">
        <v>559</v>
      </c>
      <c r="D100" s="130">
        <v>89</v>
      </c>
      <c r="E100" s="130" t="s">
        <v>575</v>
      </c>
      <c r="F100" s="130" t="s">
        <v>576</v>
      </c>
      <c r="G100" s="130" t="s">
        <v>577</v>
      </c>
      <c r="H100" s="130" t="s">
        <v>59</v>
      </c>
      <c r="I100" s="131" t="s">
        <v>578</v>
      </c>
      <c r="J100" s="1038" t="s">
        <v>215</v>
      </c>
      <c r="K100" s="1023" t="s">
        <v>216</v>
      </c>
      <c r="L100" s="1042">
        <v>197</v>
      </c>
      <c r="M100" s="1040" t="s">
        <v>217</v>
      </c>
      <c r="N100" s="1137">
        <v>1</v>
      </c>
      <c r="O100" s="1096">
        <v>0.2</v>
      </c>
      <c r="P100" s="1001">
        <f>(O100/N100)*1</f>
        <v>0.2</v>
      </c>
      <c r="Q100" s="1142">
        <v>69300000</v>
      </c>
      <c r="R100" s="1144">
        <v>59520000</v>
      </c>
      <c r="S100" s="1140">
        <f>(R100/Q100)*1</f>
        <v>0.8588744588744589</v>
      </c>
      <c r="T100" s="1137">
        <v>1</v>
      </c>
      <c r="U100" s="1144">
        <v>59520000</v>
      </c>
      <c r="V100" s="142"/>
      <c r="W100" s="144"/>
      <c r="X100" s="142"/>
      <c r="Y100" s="144"/>
      <c r="Z100" s="142"/>
      <c r="AA100" s="145"/>
      <c r="AB100" s="1160" t="s">
        <v>1024</v>
      </c>
    </row>
    <row r="101" spans="1:28" ht="60" customHeight="1" x14ac:dyDescent="0.25">
      <c r="A101" s="1047"/>
      <c r="B101" s="1039"/>
      <c r="C101" s="1023"/>
      <c r="D101" s="130">
        <v>90</v>
      </c>
      <c r="E101" s="130" t="s">
        <v>579</v>
      </c>
      <c r="F101" s="130" t="s">
        <v>580</v>
      </c>
      <c r="G101" s="130" t="s">
        <v>581</v>
      </c>
      <c r="H101" s="130" t="s">
        <v>563</v>
      </c>
      <c r="I101" s="131" t="s">
        <v>582</v>
      </c>
      <c r="J101" s="1038"/>
      <c r="K101" s="1023"/>
      <c r="L101" s="1042"/>
      <c r="M101" s="1040"/>
      <c r="N101" s="1151"/>
      <c r="O101" s="1098"/>
      <c r="P101" s="1003"/>
      <c r="Q101" s="1143"/>
      <c r="R101" s="1145"/>
      <c r="S101" s="1141"/>
      <c r="T101" s="1151"/>
      <c r="U101" s="1145"/>
      <c r="V101" s="142"/>
      <c r="W101" s="144"/>
      <c r="X101" s="142"/>
      <c r="Y101" s="144"/>
      <c r="Z101" s="142"/>
      <c r="AA101" s="145"/>
      <c r="AB101" s="1161"/>
    </row>
    <row r="102" spans="1:28" ht="60" customHeight="1" x14ac:dyDescent="0.25">
      <c r="A102" s="1047"/>
      <c r="B102" s="1039"/>
      <c r="C102" s="1023"/>
      <c r="D102" s="130">
        <v>91</v>
      </c>
      <c r="E102" s="130" t="s">
        <v>583</v>
      </c>
      <c r="F102" s="130" t="s">
        <v>584</v>
      </c>
      <c r="G102" s="130" t="s">
        <v>585</v>
      </c>
      <c r="H102" s="130" t="s">
        <v>586</v>
      </c>
      <c r="I102" s="131" t="s">
        <v>587</v>
      </c>
      <c r="J102" s="129" t="s">
        <v>588</v>
      </c>
      <c r="K102" s="130" t="s">
        <v>589</v>
      </c>
      <c r="L102" s="130" t="s">
        <v>590</v>
      </c>
      <c r="M102" s="131" t="s">
        <v>591</v>
      </c>
      <c r="N102" s="154">
        <v>1</v>
      </c>
      <c r="O102" s="182">
        <v>0.2</v>
      </c>
      <c r="P102" s="143">
        <f>(O102/N102)*1</f>
        <v>0.2</v>
      </c>
      <c r="Q102" s="142">
        <v>69300000</v>
      </c>
      <c r="R102" s="144">
        <v>59520000</v>
      </c>
      <c r="S102" s="143">
        <f>(R102/Q102)*1</f>
        <v>0.8588744588744589</v>
      </c>
      <c r="T102" s="154">
        <v>1</v>
      </c>
      <c r="U102" s="144">
        <v>59520000</v>
      </c>
      <c r="V102" s="142"/>
      <c r="W102" s="144"/>
      <c r="X102" s="142"/>
      <c r="Y102" s="144"/>
      <c r="Z102" s="142"/>
      <c r="AA102" s="145"/>
      <c r="AB102" s="1162"/>
    </row>
    <row r="103" spans="1:28" ht="60" customHeight="1" x14ac:dyDescent="0.25">
      <c r="A103" s="1047"/>
      <c r="B103" s="1039"/>
      <c r="C103" s="1023"/>
      <c r="D103" s="130">
        <v>92</v>
      </c>
      <c r="E103" s="130" t="s">
        <v>592</v>
      </c>
      <c r="F103" s="130" t="s">
        <v>593</v>
      </c>
      <c r="G103" s="130" t="s">
        <v>594</v>
      </c>
      <c r="H103" s="130" t="s">
        <v>595</v>
      </c>
      <c r="I103" s="131" t="s">
        <v>596</v>
      </c>
      <c r="J103" s="129" t="s">
        <v>389</v>
      </c>
      <c r="K103" s="130" t="s">
        <v>390</v>
      </c>
      <c r="L103" s="134">
        <v>231</v>
      </c>
      <c r="M103" s="131" t="s">
        <v>1009</v>
      </c>
      <c r="N103" s="154">
        <v>1</v>
      </c>
      <c r="O103" s="182">
        <v>0.15</v>
      </c>
      <c r="P103" s="143">
        <f>(O103/N103)*1</f>
        <v>0.15</v>
      </c>
      <c r="Q103" s="142">
        <v>7250000</v>
      </c>
      <c r="R103" s="144">
        <v>1500000</v>
      </c>
      <c r="S103" s="143">
        <f>(R103/Q103)*1</f>
        <v>0.20689655172413793</v>
      </c>
      <c r="T103" s="154">
        <v>1</v>
      </c>
      <c r="U103" s="144">
        <v>1500000</v>
      </c>
      <c r="V103" s="142"/>
      <c r="W103" s="144"/>
      <c r="X103" s="142"/>
      <c r="Y103" s="144"/>
      <c r="Z103" s="142"/>
      <c r="AA103" s="145"/>
      <c r="AB103" s="131" t="s">
        <v>1025</v>
      </c>
    </row>
    <row r="104" spans="1:28" ht="60" customHeight="1" x14ac:dyDescent="0.25">
      <c r="A104" s="1047"/>
      <c r="B104" s="1039"/>
      <c r="C104" s="1023"/>
      <c r="D104" s="130">
        <v>93</v>
      </c>
      <c r="E104" s="130" t="s">
        <v>598</v>
      </c>
      <c r="F104" s="130" t="s">
        <v>599</v>
      </c>
      <c r="G104" s="130" t="s">
        <v>600</v>
      </c>
      <c r="H104" s="130" t="s">
        <v>601</v>
      </c>
      <c r="I104" s="131" t="s">
        <v>602</v>
      </c>
      <c r="J104" s="129" t="s">
        <v>389</v>
      </c>
      <c r="K104" s="130" t="s">
        <v>603</v>
      </c>
      <c r="L104" s="130">
        <v>226</v>
      </c>
      <c r="M104" s="131" t="s">
        <v>1010</v>
      </c>
      <c r="N104" s="141">
        <v>12</v>
      </c>
      <c r="O104" s="142">
        <v>8</v>
      </c>
      <c r="P104" s="140">
        <f>(O104/N104)*1</f>
        <v>0.66666666666666663</v>
      </c>
      <c r="Q104" s="142">
        <v>210000000</v>
      </c>
      <c r="R104" s="173">
        <f>10000000+6800000+3580000+10900000+10900000+10150000+5000000+2700000+8145000</f>
        <v>68175000</v>
      </c>
      <c r="S104" s="140">
        <f>(R104/Q104)*1</f>
        <v>0.32464285714285712</v>
      </c>
      <c r="T104" s="141">
        <v>12</v>
      </c>
      <c r="U104" s="173">
        <f>10000000+6800000+3580000+10900000+10900000+10150000+5000000+2700000+8145000</f>
        <v>68175000</v>
      </c>
      <c r="V104" s="142"/>
      <c r="W104" s="144"/>
      <c r="X104" s="142"/>
      <c r="Y104" s="144"/>
      <c r="Z104" s="142"/>
      <c r="AA104" s="145"/>
      <c r="AB104" s="131" t="s">
        <v>1017</v>
      </c>
    </row>
    <row r="105" spans="1:28" ht="258.75" customHeight="1" x14ac:dyDescent="0.25">
      <c r="A105" s="1047"/>
      <c r="B105" s="1039"/>
      <c r="C105" s="1023"/>
      <c r="D105" s="130">
        <v>94</v>
      </c>
      <c r="E105" s="130" t="s">
        <v>605</v>
      </c>
      <c r="F105" s="130" t="s">
        <v>606</v>
      </c>
      <c r="G105" s="130" t="s">
        <v>607</v>
      </c>
      <c r="H105" s="130" t="s">
        <v>608</v>
      </c>
      <c r="I105" s="131" t="s">
        <v>609</v>
      </c>
      <c r="J105" s="129" t="s">
        <v>254</v>
      </c>
      <c r="K105" s="134" t="s">
        <v>262</v>
      </c>
      <c r="L105" s="130">
        <v>137</v>
      </c>
      <c r="M105" s="131" t="s">
        <v>263</v>
      </c>
      <c r="N105" s="141">
        <v>12</v>
      </c>
      <c r="O105" s="142">
        <v>2</v>
      </c>
      <c r="P105" s="140">
        <f>(O105/N105)*1</f>
        <v>0.16666666666666666</v>
      </c>
      <c r="Q105" s="142">
        <v>53000000</v>
      </c>
      <c r="R105" s="185">
        <v>26400000</v>
      </c>
      <c r="S105" s="140">
        <f>(R105/Q105)*1</f>
        <v>0.49811320754716981</v>
      </c>
      <c r="T105" s="141">
        <v>12</v>
      </c>
      <c r="U105" s="185">
        <v>26400000</v>
      </c>
      <c r="V105" s="142"/>
      <c r="W105" s="144"/>
      <c r="X105" s="142"/>
      <c r="Y105" s="144"/>
      <c r="Z105" s="142"/>
      <c r="AA105" s="145"/>
      <c r="AB105" s="131" t="s">
        <v>1077</v>
      </c>
    </row>
    <row r="106" spans="1:28" ht="60" customHeight="1" x14ac:dyDescent="0.25">
      <c r="A106" s="1047"/>
      <c r="B106" s="1039"/>
      <c r="C106" s="1023"/>
      <c r="D106" s="130">
        <v>95</v>
      </c>
      <c r="E106" s="128" t="s">
        <v>610</v>
      </c>
      <c r="F106" s="130" t="s">
        <v>611</v>
      </c>
      <c r="G106" s="130" t="s">
        <v>612</v>
      </c>
      <c r="H106" s="130" t="s">
        <v>87</v>
      </c>
      <c r="I106" s="131" t="s">
        <v>613</v>
      </c>
      <c r="J106" s="1038" t="s">
        <v>215</v>
      </c>
      <c r="K106" s="1023" t="s">
        <v>216</v>
      </c>
      <c r="L106" s="1042">
        <v>197</v>
      </c>
      <c r="M106" s="1040" t="s">
        <v>217</v>
      </c>
      <c r="N106" s="1137">
        <v>1</v>
      </c>
      <c r="O106" s="1096">
        <v>0.2</v>
      </c>
      <c r="P106" s="1001">
        <f>(O106/N106)*1</f>
        <v>0.2</v>
      </c>
      <c r="Q106" s="1142">
        <v>69300000</v>
      </c>
      <c r="R106" s="1144">
        <v>59520000</v>
      </c>
      <c r="S106" s="1140">
        <f>(R106/Q106)*1</f>
        <v>0.8588744588744589</v>
      </c>
      <c r="T106" s="1137">
        <v>1</v>
      </c>
      <c r="U106" s="1144">
        <v>59520000</v>
      </c>
      <c r="V106" s="142"/>
      <c r="W106" s="144"/>
      <c r="X106" s="142"/>
      <c r="Y106" s="144"/>
      <c r="Z106" s="142"/>
      <c r="AA106" s="145"/>
      <c r="AB106" s="1160" t="s">
        <v>1078</v>
      </c>
    </row>
    <row r="107" spans="1:28" ht="60" customHeight="1" x14ac:dyDescent="0.25">
      <c r="A107" s="1047"/>
      <c r="B107" s="1039"/>
      <c r="C107" s="1023"/>
      <c r="D107" s="130">
        <v>96</v>
      </c>
      <c r="E107" s="128" t="s">
        <v>614</v>
      </c>
      <c r="F107" s="130" t="s">
        <v>615</v>
      </c>
      <c r="G107" s="130" t="s">
        <v>616</v>
      </c>
      <c r="H107" s="130" t="s">
        <v>59</v>
      </c>
      <c r="I107" s="131" t="s">
        <v>617</v>
      </c>
      <c r="J107" s="1038"/>
      <c r="K107" s="1023"/>
      <c r="L107" s="1042"/>
      <c r="M107" s="1040"/>
      <c r="N107" s="1151"/>
      <c r="O107" s="1098"/>
      <c r="P107" s="1003"/>
      <c r="Q107" s="1143"/>
      <c r="R107" s="1145"/>
      <c r="S107" s="1141"/>
      <c r="T107" s="1151"/>
      <c r="U107" s="1145"/>
      <c r="V107" s="142"/>
      <c r="W107" s="144"/>
      <c r="X107" s="142"/>
      <c r="Y107" s="144"/>
      <c r="Z107" s="142"/>
      <c r="AA107" s="145"/>
      <c r="AB107" s="1161"/>
    </row>
    <row r="108" spans="1:28" ht="86.25" customHeight="1" x14ac:dyDescent="0.25">
      <c r="A108" s="1047"/>
      <c r="B108" s="1039"/>
      <c r="C108" s="130" t="s">
        <v>618</v>
      </c>
      <c r="D108" s="130">
        <v>97</v>
      </c>
      <c r="E108" s="130" t="s">
        <v>619</v>
      </c>
      <c r="F108" s="130" t="s">
        <v>620</v>
      </c>
      <c r="G108" s="130" t="s">
        <v>621</v>
      </c>
      <c r="H108" s="130" t="s">
        <v>59</v>
      </c>
      <c r="I108" s="131" t="s">
        <v>622</v>
      </c>
      <c r="J108" s="129" t="s">
        <v>389</v>
      </c>
      <c r="K108" s="130" t="s">
        <v>603</v>
      </c>
      <c r="L108" s="134">
        <v>226</v>
      </c>
      <c r="M108" s="131" t="s">
        <v>1011</v>
      </c>
      <c r="N108" s="141">
        <v>12</v>
      </c>
      <c r="O108" s="142">
        <v>8</v>
      </c>
      <c r="P108" s="140">
        <f>(O108/N108)*1</f>
        <v>0.66666666666666663</v>
      </c>
      <c r="Q108" s="142">
        <v>210000000</v>
      </c>
      <c r="R108" s="173">
        <f>10000000+6800000+3580000+10900000+10900000+10150000+5000000+2700000+8145000</f>
        <v>68175000</v>
      </c>
      <c r="S108" s="140">
        <f>(R108/Q108)*1</f>
        <v>0.32464285714285712</v>
      </c>
      <c r="T108" s="141">
        <v>12</v>
      </c>
      <c r="U108" s="173">
        <f>10000000+6800000+3580000+10900000+10900000+10150000+5000000+2700000+8145000</f>
        <v>68175000</v>
      </c>
      <c r="V108" s="142"/>
      <c r="W108" s="144"/>
      <c r="X108" s="142"/>
      <c r="Y108" s="144"/>
      <c r="Z108" s="142"/>
      <c r="AA108" s="145"/>
      <c r="AB108" s="1162"/>
    </row>
    <row r="109" spans="1:28" ht="60" customHeight="1" x14ac:dyDescent="0.25">
      <c r="A109" s="1047" t="s">
        <v>624</v>
      </c>
      <c r="B109" s="1023" t="s">
        <v>625</v>
      </c>
      <c r="C109" s="1023" t="s">
        <v>626</v>
      </c>
      <c r="D109" s="130">
        <v>98</v>
      </c>
      <c r="E109" s="130" t="s">
        <v>627</v>
      </c>
      <c r="F109" s="130" t="s">
        <v>628</v>
      </c>
      <c r="G109" s="130" t="s">
        <v>629</v>
      </c>
      <c r="H109" s="130" t="s">
        <v>630</v>
      </c>
      <c r="I109" s="131" t="s">
        <v>631</v>
      </c>
      <c r="J109" s="1038" t="s">
        <v>233</v>
      </c>
      <c r="K109" s="1023" t="s">
        <v>234</v>
      </c>
      <c r="L109" s="1039">
        <v>197</v>
      </c>
      <c r="M109" s="1114" t="s">
        <v>217</v>
      </c>
      <c r="N109" s="1137">
        <v>1</v>
      </c>
      <c r="O109" s="1096">
        <v>0.2</v>
      </c>
      <c r="P109" s="1001">
        <f>(O109/N109)*1</f>
        <v>0.2</v>
      </c>
      <c r="Q109" s="1142">
        <v>69300000</v>
      </c>
      <c r="R109" s="1144">
        <v>59520000</v>
      </c>
      <c r="S109" s="1140">
        <f>(R109/Q109)*1</f>
        <v>0.8588744588744589</v>
      </c>
      <c r="T109" s="1137">
        <v>1</v>
      </c>
      <c r="U109" s="1144">
        <v>59520000</v>
      </c>
      <c r="V109" s="142"/>
      <c r="W109" s="144"/>
      <c r="X109" s="142"/>
      <c r="Y109" s="144"/>
      <c r="Z109" s="142" t="s">
        <v>1035</v>
      </c>
      <c r="AA109" s="145"/>
      <c r="AB109" s="1160" t="s">
        <v>1036</v>
      </c>
    </row>
    <row r="110" spans="1:28" ht="60" customHeight="1" x14ac:dyDescent="0.25">
      <c r="A110" s="1047"/>
      <c r="B110" s="1023"/>
      <c r="C110" s="1023"/>
      <c r="D110" s="130">
        <v>99</v>
      </c>
      <c r="E110" s="130" t="s">
        <v>632</v>
      </c>
      <c r="F110" s="130" t="s">
        <v>633</v>
      </c>
      <c r="G110" s="130" t="s">
        <v>634</v>
      </c>
      <c r="H110" s="130" t="s">
        <v>635</v>
      </c>
      <c r="I110" s="131" t="s">
        <v>631</v>
      </c>
      <c r="J110" s="1038"/>
      <c r="K110" s="1023"/>
      <c r="L110" s="1039"/>
      <c r="M110" s="1114"/>
      <c r="N110" s="1138"/>
      <c r="O110" s="1097"/>
      <c r="P110" s="1002"/>
      <c r="Q110" s="1147"/>
      <c r="R110" s="1149"/>
      <c r="S110" s="1152"/>
      <c r="T110" s="1138"/>
      <c r="U110" s="1149"/>
      <c r="V110" s="142"/>
      <c r="W110" s="144"/>
      <c r="X110" s="142"/>
      <c r="Y110" s="144"/>
      <c r="Z110" s="142"/>
      <c r="AA110" s="145"/>
      <c r="AB110" s="1161"/>
    </row>
    <row r="111" spans="1:28" ht="60" customHeight="1" x14ac:dyDescent="0.25">
      <c r="A111" s="1047"/>
      <c r="B111" s="1023"/>
      <c r="C111" s="1039" t="s">
        <v>636</v>
      </c>
      <c r="D111" s="132">
        <v>100</v>
      </c>
      <c r="E111" s="130" t="s">
        <v>637</v>
      </c>
      <c r="F111" s="130" t="s">
        <v>638</v>
      </c>
      <c r="G111" s="130" t="s">
        <v>639</v>
      </c>
      <c r="H111" s="130" t="s">
        <v>640</v>
      </c>
      <c r="I111" s="131" t="s">
        <v>641</v>
      </c>
      <c r="J111" s="1038"/>
      <c r="K111" s="1023"/>
      <c r="L111" s="1039"/>
      <c r="M111" s="1114"/>
      <c r="N111" s="1138"/>
      <c r="O111" s="1097"/>
      <c r="P111" s="1002"/>
      <c r="Q111" s="1147"/>
      <c r="R111" s="1149"/>
      <c r="S111" s="1152"/>
      <c r="T111" s="1138"/>
      <c r="U111" s="1149"/>
      <c r="V111" s="142"/>
      <c r="W111" s="144"/>
      <c r="X111" s="142"/>
      <c r="Y111" s="144"/>
      <c r="Z111" s="142"/>
      <c r="AA111" s="145"/>
      <c r="AB111" s="1161"/>
    </row>
    <row r="112" spans="1:28" ht="60" customHeight="1" x14ac:dyDescent="0.25">
      <c r="A112" s="1047"/>
      <c r="B112" s="1023"/>
      <c r="C112" s="1039"/>
      <c r="D112" s="130">
        <v>101</v>
      </c>
      <c r="E112" s="132" t="s">
        <v>642</v>
      </c>
      <c r="F112" s="130" t="s">
        <v>643</v>
      </c>
      <c r="G112" s="130" t="s">
        <v>644</v>
      </c>
      <c r="H112" s="130" t="s">
        <v>645</v>
      </c>
      <c r="I112" s="131" t="s">
        <v>641</v>
      </c>
      <c r="J112" s="1038"/>
      <c r="K112" s="1023"/>
      <c r="L112" s="1039"/>
      <c r="M112" s="1114"/>
      <c r="N112" s="1138"/>
      <c r="O112" s="1097"/>
      <c r="P112" s="1002"/>
      <c r="Q112" s="1147"/>
      <c r="R112" s="1149"/>
      <c r="S112" s="1152"/>
      <c r="T112" s="1138"/>
      <c r="U112" s="1149"/>
      <c r="V112" s="142"/>
      <c r="W112" s="144"/>
      <c r="X112" s="142"/>
      <c r="Y112" s="144"/>
      <c r="Z112" s="142"/>
      <c r="AA112" s="145"/>
      <c r="AB112" s="1161"/>
    </row>
    <row r="113" spans="1:28" ht="60" customHeight="1" x14ac:dyDescent="0.25">
      <c r="A113" s="1047"/>
      <c r="B113" s="1023"/>
      <c r="C113" s="1039"/>
      <c r="D113" s="130">
        <v>102</v>
      </c>
      <c r="E113" s="130" t="s">
        <v>646</v>
      </c>
      <c r="F113" s="130" t="s">
        <v>647</v>
      </c>
      <c r="G113" s="130" t="s">
        <v>648</v>
      </c>
      <c r="H113" s="130" t="s">
        <v>649</v>
      </c>
      <c r="I113" s="131" t="s">
        <v>650</v>
      </c>
      <c r="J113" s="1038"/>
      <c r="K113" s="1023"/>
      <c r="L113" s="1039"/>
      <c r="M113" s="1114"/>
      <c r="N113" s="1138"/>
      <c r="O113" s="1097"/>
      <c r="P113" s="1002"/>
      <c r="Q113" s="1147"/>
      <c r="R113" s="1149"/>
      <c r="S113" s="1152"/>
      <c r="T113" s="1138"/>
      <c r="U113" s="1149"/>
      <c r="V113" s="142"/>
      <c r="W113" s="144"/>
      <c r="X113" s="142"/>
      <c r="Y113" s="144"/>
      <c r="Z113" s="142"/>
      <c r="AA113" s="145"/>
      <c r="AB113" s="1161"/>
    </row>
    <row r="114" spans="1:28" ht="60" customHeight="1" x14ac:dyDescent="0.25">
      <c r="A114" s="1047"/>
      <c r="B114" s="1023"/>
      <c r="C114" s="1039"/>
      <c r="D114" s="130">
        <v>103</v>
      </c>
      <c r="E114" s="130" t="s">
        <v>651</v>
      </c>
      <c r="F114" s="130" t="s">
        <v>652</v>
      </c>
      <c r="G114" s="130" t="s">
        <v>653</v>
      </c>
      <c r="H114" s="130" t="s">
        <v>654</v>
      </c>
      <c r="I114" s="131" t="s">
        <v>655</v>
      </c>
      <c r="J114" s="1038"/>
      <c r="K114" s="1023"/>
      <c r="L114" s="1039"/>
      <c r="M114" s="1114"/>
      <c r="N114" s="1138"/>
      <c r="O114" s="1097"/>
      <c r="P114" s="1002"/>
      <c r="Q114" s="1147"/>
      <c r="R114" s="1149"/>
      <c r="S114" s="1152"/>
      <c r="T114" s="1138"/>
      <c r="U114" s="1149"/>
      <c r="V114" s="142"/>
      <c r="W114" s="144"/>
      <c r="X114" s="142"/>
      <c r="Y114" s="144"/>
      <c r="Z114" s="142"/>
      <c r="AA114" s="145"/>
      <c r="AB114" s="1162"/>
    </row>
    <row r="115" spans="1:28" ht="60" customHeight="1" x14ac:dyDescent="0.25">
      <c r="A115" s="1047"/>
      <c r="B115" s="1023"/>
      <c r="C115" s="1039"/>
      <c r="D115" s="132">
        <v>104</v>
      </c>
      <c r="E115" s="130" t="s">
        <v>656</v>
      </c>
      <c r="F115" s="130" t="s">
        <v>657</v>
      </c>
      <c r="G115" s="130" t="s">
        <v>658</v>
      </c>
      <c r="H115" s="130" t="s">
        <v>659</v>
      </c>
      <c r="I115" s="131" t="s">
        <v>660</v>
      </c>
      <c r="J115" s="1038"/>
      <c r="K115" s="1023"/>
      <c r="L115" s="1039"/>
      <c r="M115" s="1114"/>
      <c r="N115" s="1138"/>
      <c r="O115" s="1097"/>
      <c r="P115" s="1002"/>
      <c r="Q115" s="1147"/>
      <c r="R115" s="1149"/>
      <c r="S115" s="1152"/>
      <c r="T115" s="1138"/>
      <c r="U115" s="1149"/>
      <c r="V115" s="142"/>
      <c r="W115" s="144"/>
      <c r="X115" s="142"/>
      <c r="Y115" s="144"/>
      <c r="Z115" s="142"/>
      <c r="AA115" s="145"/>
      <c r="AB115" s="131" t="s">
        <v>1037</v>
      </c>
    </row>
    <row r="116" spans="1:28" ht="60" customHeight="1" x14ac:dyDescent="0.25">
      <c r="A116" s="1047"/>
      <c r="B116" s="1023"/>
      <c r="C116" s="1039"/>
      <c r="D116" s="130">
        <v>105</v>
      </c>
      <c r="E116" s="130" t="s">
        <v>661</v>
      </c>
      <c r="F116" s="130" t="s">
        <v>662</v>
      </c>
      <c r="G116" s="130" t="s">
        <v>663</v>
      </c>
      <c r="H116" s="130" t="s">
        <v>664</v>
      </c>
      <c r="I116" s="131" t="s">
        <v>665</v>
      </c>
      <c r="J116" s="1038"/>
      <c r="K116" s="1023"/>
      <c r="L116" s="1039"/>
      <c r="M116" s="1114"/>
      <c r="N116" s="1138"/>
      <c r="O116" s="1097"/>
      <c r="P116" s="1002"/>
      <c r="Q116" s="1147"/>
      <c r="R116" s="1149"/>
      <c r="S116" s="1152"/>
      <c r="T116" s="1138"/>
      <c r="U116" s="1149"/>
      <c r="V116" s="142"/>
      <c r="W116" s="144"/>
      <c r="X116" s="142"/>
      <c r="Y116" s="144"/>
      <c r="Z116" s="142"/>
      <c r="AA116" s="145"/>
      <c r="AB116" s="147" t="s">
        <v>1038</v>
      </c>
    </row>
    <row r="117" spans="1:28" ht="60" customHeight="1" x14ac:dyDescent="0.25">
      <c r="A117" s="1047"/>
      <c r="B117" s="1023"/>
      <c r="C117" s="1039"/>
      <c r="D117" s="130">
        <v>106</v>
      </c>
      <c r="E117" s="128" t="s">
        <v>666</v>
      </c>
      <c r="F117" s="130" t="s">
        <v>667</v>
      </c>
      <c r="G117" s="130" t="s">
        <v>668</v>
      </c>
      <c r="H117" s="130" t="s">
        <v>669</v>
      </c>
      <c r="I117" s="131" t="s">
        <v>1020</v>
      </c>
      <c r="J117" s="1038"/>
      <c r="K117" s="1023"/>
      <c r="L117" s="1039"/>
      <c r="M117" s="1114"/>
      <c r="N117" s="1138"/>
      <c r="O117" s="1097"/>
      <c r="P117" s="1002"/>
      <c r="Q117" s="1147"/>
      <c r="R117" s="1149"/>
      <c r="S117" s="1152"/>
      <c r="T117" s="1138"/>
      <c r="U117" s="1149"/>
      <c r="V117" s="142"/>
      <c r="W117" s="144"/>
      <c r="X117" s="142"/>
      <c r="Y117" s="144"/>
      <c r="Z117" s="142"/>
      <c r="AA117" s="145"/>
      <c r="AB117" s="147" t="s">
        <v>1039</v>
      </c>
    </row>
    <row r="118" spans="1:28" ht="60" customHeight="1" x14ac:dyDescent="0.25">
      <c r="A118" s="1047"/>
      <c r="B118" s="1023"/>
      <c r="C118" s="1039"/>
      <c r="D118" s="130">
        <v>107</v>
      </c>
      <c r="E118" s="130" t="s">
        <v>671</v>
      </c>
      <c r="F118" s="130" t="s">
        <v>672</v>
      </c>
      <c r="G118" s="130" t="s">
        <v>673</v>
      </c>
      <c r="H118" s="130" t="s">
        <v>59</v>
      </c>
      <c r="I118" s="131" t="s">
        <v>674</v>
      </c>
      <c r="J118" s="1038"/>
      <c r="K118" s="1023"/>
      <c r="L118" s="1039"/>
      <c r="M118" s="1114"/>
      <c r="N118" s="1138"/>
      <c r="O118" s="1097"/>
      <c r="P118" s="1002"/>
      <c r="Q118" s="1147"/>
      <c r="R118" s="1149"/>
      <c r="S118" s="1152"/>
      <c r="T118" s="1138"/>
      <c r="U118" s="1149"/>
      <c r="V118" s="142"/>
      <c r="W118" s="144"/>
      <c r="X118" s="142"/>
      <c r="Y118" s="144"/>
      <c r="Z118" s="142"/>
      <c r="AA118" s="145"/>
      <c r="AB118" s="147" t="s">
        <v>1040</v>
      </c>
    </row>
    <row r="119" spans="1:28" ht="60" customHeight="1" x14ac:dyDescent="0.25">
      <c r="A119" s="1047"/>
      <c r="B119" s="1039" t="s">
        <v>675</v>
      </c>
      <c r="C119" s="1023" t="s">
        <v>676</v>
      </c>
      <c r="D119" s="132">
        <v>108</v>
      </c>
      <c r="E119" s="128" t="s">
        <v>677</v>
      </c>
      <c r="F119" s="130" t="s">
        <v>678</v>
      </c>
      <c r="G119" s="130" t="s">
        <v>679</v>
      </c>
      <c r="H119" s="130" t="s">
        <v>680</v>
      </c>
      <c r="I119" s="131" t="s">
        <v>1021</v>
      </c>
      <c r="J119" s="1038"/>
      <c r="K119" s="1023"/>
      <c r="L119" s="1039"/>
      <c r="M119" s="1114"/>
      <c r="N119" s="1138"/>
      <c r="O119" s="1097"/>
      <c r="P119" s="1002"/>
      <c r="Q119" s="1147"/>
      <c r="R119" s="1149"/>
      <c r="S119" s="1152"/>
      <c r="T119" s="1138"/>
      <c r="U119" s="1149"/>
      <c r="V119" s="142"/>
      <c r="W119" s="144"/>
      <c r="X119" s="142"/>
      <c r="Y119" s="144"/>
      <c r="Z119" s="142"/>
      <c r="AA119" s="145"/>
      <c r="AB119" s="147" t="s">
        <v>1041</v>
      </c>
    </row>
    <row r="120" spans="1:28" ht="60" customHeight="1" thickBot="1" x14ac:dyDescent="0.3">
      <c r="A120" s="1180"/>
      <c r="B120" s="1051"/>
      <c r="C120" s="1050"/>
      <c r="D120" s="139">
        <v>109</v>
      </c>
      <c r="E120" s="188" t="s">
        <v>681</v>
      </c>
      <c r="F120" s="139" t="s">
        <v>682</v>
      </c>
      <c r="G120" s="139" t="s">
        <v>683</v>
      </c>
      <c r="H120" s="139" t="s">
        <v>684</v>
      </c>
      <c r="I120" s="189" t="s">
        <v>685</v>
      </c>
      <c r="J120" s="1045"/>
      <c r="K120" s="1050"/>
      <c r="L120" s="1051"/>
      <c r="M120" s="1115"/>
      <c r="N120" s="1139"/>
      <c r="O120" s="1146"/>
      <c r="P120" s="1136"/>
      <c r="Q120" s="1148"/>
      <c r="R120" s="1150"/>
      <c r="S120" s="1153"/>
      <c r="T120" s="1139"/>
      <c r="U120" s="1150"/>
      <c r="V120" s="96"/>
      <c r="W120" s="97"/>
      <c r="X120" s="96"/>
      <c r="Y120" s="97"/>
      <c r="Z120" s="96"/>
      <c r="AA120" s="98"/>
      <c r="AB120" s="147" t="s">
        <v>1042</v>
      </c>
    </row>
  </sheetData>
  <mergeCells count="272">
    <mergeCell ref="T2:U2"/>
    <mergeCell ref="AB27:AB28"/>
    <mergeCell ref="AB36:AB38"/>
    <mergeCell ref="AB40:AB41"/>
    <mergeCell ref="AB18:AB20"/>
    <mergeCell ref="AB109:AB114"/>
    <mergeCell ref="AB2:AB3"/>
    <mergeCell ref="V36:V41"/>
    <mergeCell ref="W36:W41"/>
    <mergeCell ref="X36:X41"/>
    <mergeCell ref="Y36:Y41"/>
    <mergeCell ref="Z36:Z41"/>
    <mergeCell ref="AA36:AA41"/>
    <mergeCell ref="V32:V35"/>
    <mergeCell ref="W32:W35"/>
    <mergeCell ref="X32:X35"/>
    <mergeCell ref="Y32:Y35"/>
    <mergeCell ref="Z32:Z35"/>
    <mergeCell ref="AA32:AA35"/>
    <mergeCell ref="V2:W2"/>
    <mergeCell ref="X2:Y2"/>
    <mergeCell ref="Z2:AA2"/>
    <mergeCell ref="AB53:AB55"/>
    <mergeCell ref="AB78:AB81"/>
    <mergeCell ref="N2:O2"/>
    <mergeCell ref="Q2:R2"/>
    <mergeCell ref="P2:P3"/>
    <mergeCell ref="S2:S3"/>
    <mergeCell ref="N18:N20"/>
    <mergeCell ref="O18:O20"/>
    <mergeCell ref="Q18:Q20"/>
    <mergeCell ref="R18:R20"/>
    <mergeCell ref="S18:S20"/>
    <mergeCell ref="P18:P20"/>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A68:A84"/>
    <mergeCell ref="B68:B76"/>
    <mergeCell ref="C68:C71"/>
    <mergeCell ref="C72:C76"/>
    <mergeCell ref="B77:B84"/>
    <mergeCell ref="C77:C79"/>
    <mergeCell ref="J78:J81"/>
    <mergeCell ref="A52:A67"/>
    <mergeCell ref="B52:B55"/>
    <mergeCell ref="C52:C55"/>
    <mergeCell ref="J53:J55"/>
    <mergeCell ref="B62:B65"/>
    <mergeCell ref="C62:C65"/>
    <mergeCell ref="B66:B67"/>
    <mergeCell ref="C66:C67"/>
    <mergeCell ref="J57:J60"/>
    <mergeCell ref="J62:J67"/>
    <mergeCell ref="A109:A120"/>
    <mergeCell ref="B109:B118"/>
    <mergeCell ref="C109:C110"/>
    <mergeCell ref="B97:B99"/>
    <mergeCell ref="C97:C99"/>
    <mergeCell ref="B100:B108"/>
    <mergeCell ref="C100:C107"/>
    <mergeCell ref="A85:A108"/>
    <mergeCell ref="B85:B96"/>
    <mergeCell ref="C85:C89"/>
    <mergeCell ref="K106:K107"/>
    <mergeCell ref="L106:L107"/>
    <mergeCell ref="M106:M107"/>
    <mergeCell ref="L93:L94"/>
    <mergeCell ref="M93:M94"/>
    <mergeCell ref="K78:K81"/>
    <mergeCell ref="L78:L81"/>
    <mergeCell ref="C80:C84"/>
    <mergeCell ref="C90:C96"/>
    <mergeCell ref="I93:I94"/>
    <mergeCell ref="J93:J94"/>
    <mergeCell ref="K93:K94"/>
    <mergeCell ref="J99:M99"/>
    <mergeCell ref="J100:J101"/>
    <mergeCell ref="K100:K101"/>
    <mergeCell ref="L100:L101"/>
    <mergeCell ref="M100:M101"/>
    <mergeCell ref="J96:J98"/>
    <mergeCell ref="K96:K98"/>
    <mergeCell ref="L96:L98"/>
    <mergeCell ref="M96:M98"/>
    <mergeCell ref="J106:J107"/>
    <mergeCell ref="M53:M55"/>
    <mergeCell ref="C57:C59"/>
    <mergeCell ref="M57:M60"/>
    <mergeCell ref="C60:C61"/>
    <mergeCell ref="K53:K55"/>
    <mergeCell ref="L53:L55"/>
    <mergeCell ref="K57:K60"/>
    <mergeCell ref="M36:M37"/>
    <mergeCell ref="C43:C47"/>
    <mergeCell ref="C48:C51"/>
    <mergeCell ref="J48:J49"/>
    <mergeCell ref="K36:K37"/>
    <mergeCell ref="L36:L37"/>
    <mergeCell ref="C36:C42"/>
    <mergeCell ref="L57:L60"/>
    <mergeCell ref="N36:N37"/>
    <mergeCell ref="O36:O37"/>
    <mergeCell ref="C111:C118"/>
    <mergeCell ref="B119:B120"/>
    <mergeCell ref="C119:C120"/>
    <mergeCell ref="B56:B61"/>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N100:N101"/>
    <mergeCell ref="O100:O101"/>
    <mergeCell ref="J109:J120"/>
    <mergeCell ref="K109:K120"/>
    <mergeCell ref="N53:N55"/>
    <mergeCell ref="O53:O55"/>
    <mergeCell ref="T53:T55"/>
    <mergeCell ref="AB45:AB46"/>
    <mergeCell ref="Q48:Q49"/>
    <mergeCell ref="R48:R49"/>
    <mergeCell ref="AB48:AB49"/>
    <mergeCell ref="Q50:Q51"/>
    <mergeCell ref="R50:R51"/>
    <mergeCell ref="AB50:AB51"/>
    <mergeCell ref="N48:N49"/>
    <mergeCell ref="O48:O49"/>
    <mergeCell ref="N50:N51"/>
    <mergeCell ref="O50:O51"/>
    <mergeCell ref="T48:T49"/>
    <mergeCell ref="T50:T51"/>
    <mergeCell ref="AB89:AB90"/>
    <mergeCell ref="Q78:Q81"/>
    <mergeCell ref="R78:R81"/>
    <mergeCell ref="AB57:AB60"/>
    <mergeCell ref="AB62:AB63"/>
    <mergeCell ref="AB64:AB65"/>
    <mergeCell ref="K62:K67"/>
    <mergeCell ref="L62:L67"/>
    <mergeCell ref="M62:M67"/>
    <mergeCell ref="Q62:Q67"/>
    <mergeCell ref="R62:R67"/>
    <mergeCell ref="S62:S67"/>
    <mergeCell ref="T57:T60"/>
    <mergeCell ref="T62:T67"/>
    <mergeCell ref="R57:R60"/>
    <mergeCell ref="S57:S60"/>
    <mergeCell ref="N57:N60"/>
    <mergeCell ref="O57:O60"/>
    <mergeCell ref="N62:N67"/>
    <mergeCell ref="O62:O67"/>
    <mergeCell ref="N78:N81"/>
    <mergeCell ref="T88:T89"/>
    <mergeCell ref="O78:O81"/>
    <mergeCell ref="AB100:AB102"/>
    <mergeCell ref="P93:P94"/>
    <mergeCell ref="P96:P98"/>
    <mergeCell ref="T93:T94"/>
    <mergeCell ref="T96:T98"/>
    <mergeCell ref="T100:T101"/>
    <mergeCell ref="AB93:AB94"/>
    <mergeCell ref="AB106:AB108"/>
    <mergeCell ref="N106:N107"/>
    <mergeCell ref="O106:O107"/>
    <mergeCell ref="R96:R98"/>
    <mergeCell ref="S96:S98"/>
    <mergeCell ref="N93:N94"/>
    <mergeCell ref="O93:O94"/>
    <mergeCell ref="T106:T107"/>
    <mergeCell ref="P36:P37"/>
    <mergeCell ref="P48:P49"/>
    <mergeCell ref="P50:P51"/>
    <mergeCell ref="P53:P55"/>
    <mergeCell ref="P57:P60"/>
    <mergeCell ref="P62:P67"/>
    <mergeCell ref="P78:P81"/>
    <mergeCell ref="P88:P89"/>
    <mergeCell ref="Q96:Q98"/>
    <mergeCell ref="Q36:Q37"/>
    <mergeCell ref="S36:S37"/>
    <mergeCell ref="S48:S49"/>
    <mergeCell ref="S50:S51"/>
    <mergeCell ref="Q53:Q55"/>
    <mergeCell ref="R53:R55"/>
    <mergeCell ref="S53:S55"/>
    <mergeCell ref="Q57:Q60"/>
    <mergeCell ref="Q100:Q101"/>
    <mergeCell ref="R100:R101"/>
    <mergeCell ref="R36:R37"/>
    <mergeCell ref="L109:L120"/>
    <mergeCell ref="M109:M120"/>
    <mergeCell ref="S109:S120"/>
    <mergeCell ref="U18:U20"/>
    <mergeCell ref="U36:U37"/>
    <mergeCell ref="U48:U49"/>
    <mergeCell ref="U50:U51"/>
    <mergeCell ref="U53:U55"/>
    <mergeCell ref="U57:U60"/>
    <mergeCell ref="U62:U67"/>
    <mergeCell ref="U78:U81"/>
    <mergeCell ref="U88:U89"/>
    <mergeCell ref="U93:U94"/>
    <mergeCell ref="U96:U98"/>
    <mergeCell ref="U100:U101"/>
    <mergeCell ref="U106:U107"/>
    <mergeCell ref="U109:U120"/>
    <mergeCell ref="T18:T20"/>
    <mergeCell ref="T36:T37"/>
    <mergeCell ref="S78:S81"/>
    <mergeCell ref="T78:T81"/>
    <mergeCell ref="Q106:Q107"/>
    <mergeCell ref="N88:N89"/>
    <mergeCell ref="O88:O89"/>
    <mergeCell ref="N109:N120"/>
    <mergeCell ref="T109:T120"/>
    <mergeCell ref="S100:S101"/>
    <mergeCell ref="Q88:Q89"/>
    <mergeCell ref="R88:R89"/>
    <mergeCell ref="S88:S89"/>
    <mergeCell ref="S93:S94"/>
    <mergeCell ref="O109:O120"/>
    <mergeCell ref="P100:P101"/>
    <mergeCell ref="P106:P107"/>
    <mergeCell ref="P109:P120"/>
    <mergeCell ref="Q109:Q120"/>
    <mergeCell ref="R109:R120"/>
    <mergeCell ref="S106:S107"/>
    <mergeCell ref="R106:R107"/>
    <mergeCell ref="Q93:Q94"/>
    <mergeCell ref="R93:R94"/>
    <mergeCell ref="N96:N98"/>
    <mergeCell ref="O96:O98"/>
  </mergeCells>
  <conditionalFormatting sqref="L44">
    <cfRule type="duplicateValues" dxfId="1069" priority="514"/>
  </conditionalFormatting>
  <conditionalFormatting sqref="L39">
    <cfRule type="duplicateValues" dxfId="1068" priority="513"/>
  </conditionalFormatting>
  <conditionalFormatting sqref="L18">
    <cfRule type="duplicateValues" dxfId="1067" priority="512"/>
  </conditionalFormatting>
  <conditionalFormatting sqref="L42">
    <cfRule type="duplicateValues" dxfId="1066" priority="511"/>
  </conditionalFormatting>
  <conditionalFormatting sqref="L50">
    <cfRule type="duplicateValues" dxfId="1065" priority="510"/>
  </conditionalFormatting>
  <conditionalFormatting sqref="P42:P120 P36 P4 P7:P32">
    <cfRule type="cellIs" dxfId="1064" priority="503" operator="lessThan">
      <formula>0.4</formula>
    </cfRule>
    <cfRule type="cellIs" dxfId="1063" priority="504" operator="between">
      <formula>0.4</formula>
      <formula>0.5999</formula>
    </cfRule>
    <cfRule type="cellIs" dxfId="1062" priority="505" operator="between">
      <formula>0.6</formula>
      <formula>0.6999</formula>
    </cfRule>
    <cfRule type="cellIs" dxfId="1061" priority="506" operator="between">
      <formula>0.7</formula>
      <formula>0.7999</formula>
    </cfRule>
    <cfRule type="cellIs" dxfId="1060" priority="507" operator="greaterThan">
      <formula>0.7999</formula>
    </cfRule>
  </conditionalFormatting>
  <conditionalFormatting sqref="P4:P10 P99 P12:P18 P21:P29 P56 P34 P52 P43:P44 P46:P48 P36 P38:P41">
    <cfRule type="cellIs" dxfId="1059" priority="498" operator="lessThan">
      <formula>0.4</formula>
    </cfRule>
    <cfRule type="cellIs" dxfId="1058" priority="499" operator="between">
      <formula>0.4</formula>
      <formula>0.5999</formula>
    </cfRule>
    <cfRule type="cellIs" dxfId="1057" priority="500" operator="between">
      <formula>0.6</formula>
      <formula>0.6999</formula>
    </cfRule>
    <cfRule type="cellIs" dxfId="1056" priority="501" operator="between">
      <formula>0.7</formula>
      <formula>0.7999</formula>
    </cfRule>
    <cfRule type="cellIs" dxfId="1055" priority="502" operator="greaterThan">
      <formula>0.7999</formula>
    </cfRule>
  </conditionalFormatting>
  <conditionalFormatting sqref="P61 P72 P91:P92 P68:P69 P82 P87 P95 P74:P75">
    <cfRule type="cellIs" dxfId="1054" priority="493" operator="lessThan">
      <formula>0.4</formula>
    </cfRule>
    <cfRule type="cellIs" dxfId="1053" priority="494" operator="between">
      <formula>0.4</formula>
      <formula>0.5999</formula>
    </cfRule>
    <cfRule type="cellIs" dxfId="1052" priority="495" operator="between">
      <formula>0.6</formula>
      <formula>0.6999</formula>
    </cfRule>
    <cfRule type="cellIs" dxfId="1051" priority="496" operator="between">
      <formula>0.7</formula>
      <formula>0.7999</formula>
    </cfRule>
    <cfRule type="cellIs" dxfId="1050" priority="497" operator="greaterThan">
      <formula>0.7999</formula>
    </cfRule>
  </conditionalFormatting>
  <conditionalFormatting sqref="P11">
    <cfRule type="cellIs" dxfId="1049" priority="488" operator="lessThan">
      <formula>0.4</formula>
    </cfRule>
    <cfRule type="cellIs" dxfId="1048" priority="489" operator="between">
      <formula>0.4</formula>
      <formula>0.5999</formula>
    </cfRule>
    <cfRule type="cellIs" dxfId="1047" priority="490" operator="between">
      <formula>0.6</formula>
      <formula>0.6999</formula>
    </cfRule>
    <cfRule type="cellIs" dxfId="1046" priority="491" operator="between">
      <formula>0.7</formula>
      <formula>0.7999</formula>
    </cfRule>
    <cfRule type="cellIs" dxfId="1045" priority="492" operator="greaterThan">
      <formula>0.7999</formula>
    </cfRule>
  </conditionalFormatting>
  <conditionalFormatting sqref="P71">
    <cfRule type="cellIs" dxfId="1044" priority="483" operator="lessThan">
      <formula>0.4</formula>
    </cfRule>
    <cfRule type="cellIs" dxfId="1043" priority="484" operator="between">
      <formula>0.4</formula>
      <formula>0.5999</formula>
    </cfRule>
    <cfRule type="cellIs" dxfId="1042" priority="485" operator="between">
      <formula>0.6</formula>
      <formula>0.6999</formula>
    </cfRule>
    <cfRule type="cellIs" dxfId="1041" priority="486" operator="between">
      <formula>0.7</formula>
      <formula>0.7999</formula>
    </cfRule>
    <cfRule type="cellIs" dxfId="1040" priority="487" operator="greaterThan">
      <formula>0.7999</formula>
    </cfRule>
  </conditionalFormatting>
  <conditionalFormatting sqref="P90">
    <cfRule type="cellIs" dxfId="1039" priority="478" operator="lessThan">
      <formula>0.4</formula>
    </cfRule>
    <cfRule type="cellIs" dxfId="1038" priority="479" operator="between">
      <formula>0.4</formula>
      <formula>0.5999</formula>
    </cfRule>
    <cfRule type="cellIs" dxfId="1037" priority="480" operator="between">
      <formula>0.6</formula>
      <formula>0.6999</formula>
    </cfRule>
    <cfRule type="cellIs" dxfId="1036" priority="481" operator="between">
      <formula>0.7</formula>
      <formula>0.7999</formula>
    </cfRule>
    <cfRule type="cellIs" dxfId="1035" priority="482" operator="greaterThan">
      <formula>0.7999</formula>
    </cfRule>
  </conditionalFormatting>
  <conditionalFormatting sqref="P30:P32">
    <cfRule type="cellIs" dxfId="1034" priority="473" operator="lessThan">
      <formula>0.4</formula>
    </cfRule>
    <cfRule type="cellIs" dxfId="1033" priority="474" operator="between">
      <formula>0.4</formula>
      <formula>0.5999</formula>
    </cfRule>
    <cfRule type="cellIs" dxfId="1032" priority="475" operator="between">
      <formula>0.6</formula>
      <formula>0.6999</formula>
    </cfRule>
    <cfRule type="cellIs" dxfId="1031" priority="476" operator="between">
      <formula>0.7</formula>
      <formula>0.7999</formula>
    </cfRule>
    <cfRule type="cellIs" dxfId="1030" priority="477" operator="greaterThan">
      <formula>0.7999</formula>
    </cfRule>
  </conditionalFormatting>
  <conditionalFormatting sqref="P53">
    <cfRule type="cellIs" dxfId="1029" priority="468" operator="lessThan">
      <formula>0.4</formula>
    </cfRule>
    <cfRule type="cellIs" dxfId="1028" priority="469" operator="between">
      <formula>0.4</formula>
      <formula>0.5999</formula>
    </cfRule>
    <cfRule type="cellIs" dxfId="1027" priority="470" operator="between">
      <formula>0.6</formula>
      <formula>0.6999</formula>
    </cfRule>
    <cfRule type="cellIs" dxfId="1026" priority="471" operator="between">
      <formula>0.7</formula>
      <formula>0.7999</formula>
    </cfRule>
    <cfRule type="cellIs" dxfId="1025" priority="472" operator="greaterThan">
      <formula>0.7999</formula>
    </cfRule>
  </conditionalFormatting>
  <conditionalFormatting sqref="P57">
    <cfRule type="cellIs" dxfId="1024" priority="463" operator="lessThan">
      <formula>0.4</formula>
    </cfRule>
    <cfRule type="cellIs" dxfId="1023" priority="464" operator="between">
      <formula>0.4</formula>
      <formula>0.5999</formula>
    </cfRule>
    <cfRule type="cellIs" dxfId="1022" priority="465" operator="between">
      <formula>0.6</formula>
      <formula>0.6999</formula>
    </cfRule>
    <cfRule type="cellIs" dxfId="1021" priority="466" operator="between">
      <formula>0.7</formula>
      <formula>0.7999</formula>
    </cfRule>
    <cfRule type="cellIs" dxfId="1020" priority="467" operator="greaterThan">
      <formula>0.7999</formula>
    </cfRule>
  </conditionalFormatting>
  <conditionalFormatting sqref="P62">
    <cfRule type="cellIs" dxfId="1019" priority="458" operator="lessThan">
      <formula>0.4</formula>
    </cfRule>
    <cfRule type="cellIs" dxfId="1018" priority="459" operator="between">
      <formula>0.4</formula>
      <formula>0.5999</formula>
    </cfRule>
    <cfRule type="cellIs" dxfId="1017" priority="460" operator="between">
      <formula>0.6</formula>
      <formula>0.6999</formula>
    </cfRule>
    <cfRule type="cellIs" dxfId="1016" priority="461" operator="between">
      <formula>0.7</formula>
      <formula>0.7999</formula>
    </cfRule>
    <cfRule type="cellIs" dxfId="1015" priority="462" operator="greaterThan">
      <formula>0.7999</formula>
    </cfRule>
  </conditionalFormatting>
  <conditionalFormatting sqref="P109">
    <cfRule type="cellIs" dxfId="1014" priority="453" operator="lessThan">
      <formula>0.4</formula>
    </cfRule>
    <cfRule type="cellIs" dxfId="1013" priority="454" operator="between">
      <formula>0.4</formula>
      <formula>0.5999</formula>
    </cfRule>
    <cfRule type="cellIs" dxfId="1012" priority="455" operator="between">
      <formula>0.6</formula>
      <formula>0.6999</formula>
    </cfRule>
    <cfRule type="cellIs" dxfId="1011" priority="456" operator="between">
      <formula>0.7</formula>
      <formula>0.7999</formula>
    </cfRule>
    <cfRule type="cellIs" dxfId="1010" priority="457" operator="greaterThan">
      <formula>0.7999</formula>
    </cfRule>
  </conditionalFormatting>
  <conditionalFormatting sqref="P78">
    <cfRule type="cellIs" dxfId="1009" priority="448" operator="lessThan">
      <formula>0.4</formula>
    </cfRule>
    <cfRule type="cellIs" dxfId="1008" priority="449" operator="between">
      <formula>0.4</formula>
      <formula>0.5999</formula>
    </cfRule>
    <cfRule type="cellIs" dxfId="1007" priority="450" operator="between">
      <formula>0.6</formula>
      <formula>0.6999</formula>
    </cfRule>
    <cfRule type="cellIs" dxfId="1006" priority="451" operator="between">
      <formula>0.7</formula>
      <formula>0.7999</formula>
    </cfRule>
    <cfRule type="cellIs" dxfId="1005" priority="452" operator="greaterThan">
      <formula>0.7999</formula>
    </cfRule>
  </conditionalFormatting>
  <conditionalFormatting sqref="P83:P84 P86">
    <cfRule type="cellIs" dxfId="1004" priority="443" operator="lessThan">
      <formula>0.4</formula>
    </cfRule>
    <cfRule type="cellIs" dxfId="1003" priority="444" operator="between">
      <formula>0.4</formula>
      <formula>0.5999</formula>
    </cfRule>
    <cfRule type="cellIs" dxfId="1002" priority="445" operator="between">
      <formula>0.6</formula>
      <formula>0.6999</formula>
    </cfRule>
    <cfRule type="cellIs" dxfId="1001" priority="446" operator="between">
      <formula>0.7</formula>
      <formula>0.7999</formula>
    </cfRule>
    <cfRule type="cellIs" dxfId="1000" priority="447" operator="greaterThan">
      <formula>0.7999</formula>
    </cfRule>
  </conditionalFormatting>
  <conditionalFormatting sqref="P88">
    <cfRule type="cellIs" dxfId="999" priority="438" operator="lessThan">
      <formula>0.4</formula>
    </cfRule>
    <cfRule type="cellIs" dxfId="998" priority="439" operator="between">
      <formula>0.4</formula>
      <formula>0.5999</formula>
    </cfRule>
    <cfRule type="cellIs" dxfId="997" priority="440" operator="between">
      <formula>0.6</formula>
      <formula>0.6999</formula>
    </cfRule>
    <cfRule type="cellIs" dxfId="996" priority="441" operator="between">
      <formula>0.7</formula>
      <formula>0.7999</formula>
    </cfRule>
    <cfRule type="cellIs" dxfId="995" priority="442" operator="greaterThan">
      <formula>0.7999</formula>
    </cfRule>
  </conditionalFormatting>
  <conditionalFormatting sqref="P106">
    <cfRule type="cellIs" dxfId="994" priority="433" operator="lessThan">
      <formula>0.4</formula>
    </cfRule>
    <cfRule type="cellIs" dxfId="993" priority="434" operator="between">
      <formula>0.4</formula>
      <formula>0.5999</formula>
    </cfRule>
    <cfRule type="cellIs" dxfId="992" priority="435" operator="between">
      <formula>0.6</formula>
      <formula>0.6999</formula>
    </cfRule>
    <cfRule type="cellIs" dxfId="991" priority="436" operator="between">
      <formula>0.7</formula>
      <formula>0.7999</formula>
    </cfRule>
    <cfRule type="cellIs" dxfId="990" priority="437" operator="greaterThan">
      <formula>0.7999</formula>
    </cfRule>
  </conditionalFormatting>
  <conditionalFormatting sqref="P102">
    <cfRule type="cellIs" dxfId="989" priority="428" operator="lessThan">
      <formula>0.4</formula>
    </cfRule>
    <cfRule type="cellIs" dxfId="988" priority="429" operator="between">
      <formula>0.4</formula>
      <formula>0.5999</formula>
    </cfRule>
    <cfRule type="cellIs" dxfId="987" priority="430" operator="between">
      <formula>0.6</formula>
      <formula>0.6999</formula>
    </cfRule>
    <cfRule type="cellIs" dxfId="986" priority="431" operator="between">
      <formula>0.7</formula>
      <formula>0.7999</formula>
    </cfRule>
    <cfRule type="cellIs" dxfId="985" priority="432" operator="greaterThan">
      <formula>0.7999</formula>
    </cfRule>
  </conditionalFormatting>
  <conditionalFormatting sqref="P100">
    <cfRule type="cellIs" dxfId="984" priority="423" operator="lessThan">
      <formula>0.4</formula>
    </cfRule>
    <cfRule type="cellIs" dxfId="983" priority="424" operator="between">
      <formula>0.4</formula>
      <formula>0.5999</formula>
    </cfRule>
    <cfRule type="cellIs" dxfId="982" priority="425" operator="between">
      <formula>0.6</formula>
      <formula>0.6999</formula>
    </cfRule>
    <cfRule type="cellIs" dxfId="981" priority="426" operator="between">
      <formula>0.7</formula>
      <formula>0.7999</formula>
    </cfRule>
    <cfRule type="cellIs" dxfId="980" priority="427" operator="greaterThan">
      <formula>0.7999</formula>
    </cfRule>
  </conditionalFormatting>
  <conditionalFormatting sqref="P96">
    <cfRule type="cellIs" dxfId="979" priority="418" operator="lessThan">
      <formula>0.4</formula>
    </cfRule>
    <cfRule type="cellIs" dxfId="978" priority="419" operator="between">
      <formula>0.4</formula>
      <formula>0.5999</formula>
    </cfRule>
    <cfRule type="cellIs" dxfId="977" priority="420" operator="between">
      <formula>0.6</formula>
      <formula>0.6999</formula>
    </cfRule>
    <cfRule type="cellIs" dxfId="976" priority="421" operator="between">
      <formula>0.7</formula>
      <formula>0.7999</formula>
    </cfRule>
    <cfRule type="cellIs" dxfId="975" priority="422" operator="greaterThan">
      <formula>0.7999</formula>
    </cfRule>
  </conditionalFormatting>
  <conditionalFormatting sqref="P93">
    <cfRule type="cellIs" dxfId="974" priority="413" operator="lessThan">
      <formula>0.4</formula>
    </cfRule>
    <cfRule type="cellIs" dxfId="973" priority="414" operator="between">
      <formula>0.4</formula>
      <formula>0.5999</formula>
    </cfRule>
    <cfRule type="cellIs" dxfId="972" priority="415" operator="between">
      <formula>0.6</formula>
      <formula>0.6999</formula>
    </cfRule>
    <cfRule type="cellIs" dxfId="971" priority="416" operator="between">
      <formula>0.7</formula>
      <formula>0.7999</formula>
    </cfRule>
    <cfRule type="cellIs" dxfId="970" priority="417" operator="greaterThan">
      <formula>0.7999</formula>
    </cfRule>
  </conditionalFormatting>
  <conditionalFormatting sqref="P76">
    <cfRule type="cellIs" dxfId="969" priority="408" operator="lessThan">
      <formula>0.4</formula>
    </cfRule>
    <cfRule type="cellIs" dxfId="968" priority="409" operator="between">
      <formula>0.4</formula>
      <formula>0.5999</formula>
    </cfRule>
    <cfRule type="cellIs" dxfId="967" priority="410" operator="between">
      <formula>0.6</formula>
      <formula>0.6999</formula>
    </cfRule>
    <cfRule type="cellIs" dxfId="966" priority="411" operator="between">
      <formula>0.7</formula>
      <formula>0.7999</formula>
    </cfRule>
    <cfRule type="cellIs" dxfId="965" priority="412" operator="greaterThan">
      <formula>0.7999</formula>
    </cfRule>
  </conditionalFormatting>
  <conditionalFormatting sqref="P73">
    <cfRule type="cellIs" dxfId="964" priority="403" operator="lessThan">
      <formula>0.4</formula>
    </cfRule>
    <cfRule type="cellIs" dxfId="963" priority="404" operator="between">
      <formula>0.4</formula>
      <formula>0.5999</formula>
    </cfRule>
    <cfRule type="cellIs" dxfId="962" priority="405" operator="between">
      <formula>0.6</formula>
      <formula>0.6999</formula>
    </cfRule>
    <cfRule type="cellIs" dxfId="961" priority="406" operator="between">
      <formula>0.7</formula>
      <formula>0.7999</formula>
    </cfRule>
    <cfRule type="cellIs" dxfId="960" priority="407" operator="greaterThan">
      <formula>0.7999</formula>
    </cfRule>
  </conditionalFormatting>
  <conditionalFormatting sqref="P104">
    <cfRule type="cellIs" dxfId="959" priority="398" operator="lessThan">
      <formula>0.4</formula>
    </cfRule>
    <cfRule type="cellIs" dxfId="958" priority="399" operator="between">
      <formula>0.4</formula>
      <formula>0.5999</formula>
    </cfRule>
    <cfRule type="cellIs" dxfId="957" priority="400" operator="between">
      <formula>0.6</formula>
      <formula>0.6999</formula>
    </cfRule>
    <cfRule type="cellIs" dxfId="956" priority="401" operator="between">
      <formula>0.7</formula>
      <formula>0.7999</formula>
    </cfRule>
    <cfRule type="cellIs" dxfId="955" priority="402" operator="greaterThan">
      <formula>0.7999</formula>
    </cfRule>
  </conditionalFormatting>
  <conditionalFormatting sqref="P108">
    <cfRule type="cellIs" dxfId="954" priority="393" operator="lessThan">
      <formula>0.4</formula>
    </cfRule>
    <cfRule type="cellIs" dxfId="953" priority="394" operator="between">
      <formula>0.4</formula>
      <formula>0.5999</formula>
    </cfRule>
    <cfRule type="cellIs" dxfId="952" priority="395" operator="between">
      <formula>0.6</formula>
      <formula>0.6999</formula>
    </cfRule>
    <cfRule type="cellIs" dxfId="951" priority="396" operator="between">
      <formula>0.7</formula>
      <formula>0.7999</formula>
    </cfRule>
    <cfRule type="cellIs" dxfId="950" priority="397" operator="greaterThan">
      <formula>0.7999</formula>
    </cfRule>
  </conditionalFormatting>
  <conditionalFormatting sqref="P103">
    <cfRule type="cellIs" dxfId="949" priority="388" operator="lessThan">
      <formula>0.4</formula>
    </cfRule>
    <cfRule type="cellIs" dxfId="948" priority="389" operator="between">
      <formula>0.4</formula>
      <formula>0.5999</formula>
    </cfRule>
    <cfRule type="cellIs" dxfId="947" priority="390" operator="between">
      <formula>0.6</formula>
      <formula>0.6999</formula>
    </cfRule>
    <cfRule type="cellIs" dxfId="946" priority="391" operator="between">
      <formula>0.7</formula>
      <formula>0.7999</formula>
    </cfRule>
    <cfRule type="cellIs" dxfId="945" priority="392" operator="greaterThan">
      <formula>0.7999</formula>
    </cfRule>
  </conditionalFormatting>
  <conditionalFormatting sqref="P85">
    <cfRule type="cellIs" dxfId="944" priority="383" operator="lessThan">
      <formula>0.4</formula>
    </cfRule>
    <cfRule type="cellIs" dxfId="943" priority="384" operator="between">
      <formula>0.4</formula>
      <formula>0.5999</formula>
    </cfRule>
    <cfRule type="cellIs" dxfId="942" priority="385" operator="between">
      <formula>0.6</formula>
      <formula>0.6999</formula>
    </cfRule>
    <cfRule type="cellIs" dxfId="941" priority="386" operator="between">
      <formula>0.7</formula>
      <formula>0.7999</formula>
    </cfRule>
    <cfRule type="cellIs" dxfId="940" priority="387" operator="greaterThan">
      <formula>0.7999</formula>
    </cfRule>
  </conditionalFormatting>
  <conditionalFormatting sqref="P77">
    <cfRule type="cellIs" dxfId="939" priority="378" operator="lessThan">
      <formula>0.4</formula>
    </cfRule>
    <cfRule type="cellIs" dxfId="938" priority="379" operator="between">
      <formula>0.4</formula>
      <formula>0.5999</formula>
    </cfRule>
    <cfRule type="cellIs" dxfId="937" priority="380" operator="between">
      <formula>0.6</formula>
      <formula>0.6999</formula>
    </cfRule>
    <cfRule type="cellIs" dxfId="936" priority="381" operator="between">
      <formula>0.7</formula>
      <formula>0.7999</formula>
    </cfRule>
    <cfRule type="cellIs" dxfId="935" priority="382" operator="greaterThan">
      <formula>0.7999</formula>
    </cfRule>
  </conditionalFormatting>
  <conditionalFormatting sqref="P42">
    <cfRule type="cellIs" dxfId="934" priority="373" operator="lessThan">
      <formula>0.4</formula>
    </cfRule>
    <cfRule type="cellIs" dxfId="933" priority="374" operator="between">
      <formula>0.4</formula>
      <formula>0.5999</formula>
    </cfRule>
    <cfRule type="cellIs" dxfId="932" priority="375" operator="between">
      <formula>0.6</formula>
      <formula>0.6999</formula>
    </cfRule>
    <cfRule type="cellIs" dxfId="931" priority="376" operator="between">
      <formula>0.7</formula>
      <formula>0.7999</formula>
    </cfRule>
    <cfRule type="cellIs" dxfId="930" priority="377" operator="greaterThan">
      <formula>0.7999</formula>
    </cfRule>
  </conditionalFormatting>
  <conditionalFormatting sqref="P33">
    <cfRule type="cellIs" dxfId="929" priority="368" operator="lessThan">
      <formula>0.4</formula>
    </cfRule>
    <cfRule type="cellIs" dxfId="928" priority="369" operator="between">
      <formula>0.4</formula>
      <formula>0.5999</formula>
    </cfRule>
    <cfRule type="cellIs" dxfId="927" priority="370" operator="between">
      <formula>0.6</formula>
      <formula>0.6999</formula>
    </cfRule>
    <cfRule type="cellIs" dxfId="926" priority="371" operator="between">
      <formula>0.7</formula>
      <formula>0.7999</formula>
    </cfRule>
    <cfRule type="cellIs" dxfId="925" priority="372" operator="greaterThan">
      <formula>0.7999</formula>
    </cfRule>
  </conditionalFormatting>
  <conditionalFormatting sqref="P45">
    <cfRule type="cellIs" dxfId="924" priority="363" operator="lessThan">
      <formula>0.4</formula>
    </cfRule>
    <cfRule type="cellIs" dxfId="923" priority="364" operator="between">
      <formula>0.4</formula>
      <formula>0.5999</formula>
    </cfRule>
    <cfRule type="cellIs" dxfId="922" priority="365" operator="between">
      <formula>0.6</formula>
      <formula>0.6999</formula>
    </cfRule>
    <cfRule type="cellIs" dxfId="921" priority="366" operator="between">
      <formula>0.7</formula>
      <formula>0.7999</formula>
    </cfRule>
    <cfRule type="cellIs" dxfId="920" priority="367" operator="greaterThan">
      <formula>0.7999</formula>
    </cfRule>
  </conditionalFormatting>
  <conditionalFormatting sqref="P105">
    <cfRule type="cellIs" dxfId="919" priority="358" operator="lessThan">
      <formula>0.4</formula>
    </cfRule>
    <cfRule type="cellIs" dxfId="918" priority="359" operator="between">
      <formula>0.4</formula>
      <formula>0.5999</formula>
    </cfRule>
    <cfRule type="cellIs" dxfId="917" priority="360" operator="between">
      <formula>0.6</formula>
      <formula>0.6999</formula>
    </cfRule>
    <cfRule type="cellIs" dxfId="916" priority="361" operator="between">
      <formula>0.7</formula>
      <formula>0.7999</formula>
    </cfRule>
    <cfRule type="cellIs" dxfId="915" priority="362" operator="greaterThan">
      <formula>0.7999</formula>
    </cfRule>
  </conditionalFormatting>
  <conditionalFormatting sqref="P35">
    <cfRule type="cellIs" dxfId="914" priority="353" operator="lessThan">
      <formula>0.4</formula>
    </cfRule>
    <cfRule type="cellIs" dxfId="913" priority="354" operator="between">
      <formula>0.4</formula>
      <formula>0.5999</formula>
    </cfRule>
    <cfRule type="cellIs" dxfId="912" priority="355" operator="between">
      <formula>0.6</formula>
      <formula>0.6999</formula>
    </cfRule>
    <cfRule type="cellIs" dxfId="911" priority="356" operator="between">
      <formula>0.7</formula>
      <formula>0.7999</formula>
    </cfRule>
    <cfRule type="cellIs" dxfId="910" priority="357" operator="greaterThan">
      <formula>0.7999</formula>
    </cfRule>
  </conditionalFormatting>
  <conditionalFormatting sqref="P50">
    <cfRule type="cellIs" dxfId="909" priority="348" operator="lessThan">
      <formula>0.4</formula>
    </cfRule>
    <cfRule type="cellIs" dxfId="908" priority="349" operator="between">
      <formula>0.4</formula>
      <formula>0.5999</formula>
    </cfRule>
    <cfRule type="cellIs" dxfId="907" priority="350" operator="between">
      <formula>0.6</formula>
      <formula>0.6999</formula>
    </cfRule>
    <cfRule type="cellIs" dxfId="906" priority="351" operator="between">
      <formula>0.7</formula>
      <formula>0.7999</formula>
    </cfRule>
    <cfRule type="cellIs" dxfId="905" priority="352" operator="greaterThan">
      <formula>0.7999</formula>
    </cfRule>
  </conditionalFormatting>
  <conditionalFormatting sqref="P70">
    <cfRule type="cellIs" dxfId="904" priority="343" operator="lessThan">
      <formula>0.4</formula>
    </cfRule>
    <cfRule type="cellIs" dxfId="903" priority="344" operator="between">
      <formula>0.4</formula>
      <formula>0.5999</formula>
    </cfRule>
    <cfRule type="cellIs" dxfId="902" priority="345" operator="between">
      <formula>0.6</formula>
      <formula>0.6999</formula>
    </cfRule>
    <cfRule type="cellIs" dxfId="901" priority="346" operator="between">
      <formula>0.7</formula>
      <formula>0.7999</formula>
    </cfRule>
    <cfRule type="cellIs" dxfId="900" priority="347" operator="greaterThan">
      <formula>0.7999</formula>
    </cfRule>
  </conditionalFormatting>
  <conditionalFormatting sqref="L44">
    <cfRule type="duplicateValues" dxfId="899" priority="342"/>
  </conditionalFormatting>
  <conditionalFormatting sqref="L39">
    <cfRule type="duplicateValues" dxfId="898" priority="341"/>
  </conditionalFormatting>
  <conditionalFormatting sqref="L18">
    <cfRule type="duplicateValues" dxfId="897" priority="340"/>
  </conditionalFormatting>
  <conditionalFormatting sqref="L42">
    <cfRule type="duplicateValues" dxfId="896" priority="339"/>
  </conditionalFormatting>
  <conditionalFormatting sqref="L50">
    <cfRule type="duplicateValues" dxfId="895" priority="338"/>
  </conditionalFormatting>
  <conditionalFormatting sqref="K75">
    <cfRule type="duplicateValues" dxfId="894" priority="337"/>
  </conditionalFormatting>
  <conditionalFormatting sqref="L109">
    <cfRule type="duplicateValues" dxfId="893" priority="336"/>
  </conditionalFormatting>
  <conditionalFormatting sqref="P4:P10 P99 P12:P18 P21:P29 P56 P34 P52 P43:P44 P46:P48 P36 P38:P41">
    <cfRule type="cellIs" dxfId="892" priority="331" operator="lessThan">
      <formula>0.4</formula>
    </cfRule>
    <cfRule type="cellIs" dxfId="891" priority="332" operator="between">
      <formula>0.4</formula>
      <formula>0.5999</formula>
    </cfRule>
    <cfRule type="cellIs" dxfId="890" priority="333" operator="between">
      <formula>0.6</formula>
      <formula>0.6999</formula>
    </cfRule>
    <cfRule type="cellIs" dxfId="889" priority="334" operator="between">
      <formula>0.7</formula>
      <formula>0.7999</formula>
    </cfRule>
    <cfRule type="cellIs" dxfId="888" priority="335" operator="greaterThan">
      <formula>0.7999</formula>
    </cfRule>
  </conditionalFormatting>
  <conditionalFormatting sqref="S4:S5 S99 S12:S18 S21:S29 S34 S52 S43:S44 S46:S48 S36 S38:S41 S7 S9:S10">
    <cfRule type="cellIs" dxfId="887" priority="326" operator="lessThan">
      <formula>0.4</formula>
    </cfRule>
    <cfRule type="cellIs" dxfId="886" priority="327" operator="between">
      <formula>0.4</formula>
      <formula>0.5999</formula>
    </cfRule>
    <cfRule type="cellIs" dxfId="885" priority="328" operator="between">
      <formula>0.6</formula>
      <formula>0.6999</formula>
    </cfRule>
    <cfRule type="cellIs" dxfId="884" priority="329" operator="between">
      <formula>0.7</formula>
      <formula>0.7999</formula>
    </cfRule>
    <cfRule type="cellIs" dxfId="883" priority="330" operator="greaterThan">
      <formula>0.7999</formula>
    </cfRule>
  </conditionalFormatting>
  <conditionalFormatting sqref="P61 P72 P91:P92 P68:P69 P82 P87 P95 P74:P75">
    <cfRule type="cellIs" dxfId="882" priority="321" operator="lessThan">
      <formula>0.4</formula>
    </cfRule>
    <cfRule type="cellIs" dxfId="881" priority="322" operator="between">
      <formula>0.4</formula>
      <formula>0.5999</formula>
    </cfRule>
    <cfRule type="cellIs" dxfId="880" priority="323" operator="between">
      <formula>0.6</formula>
      <formula>0.6999</formula>
    </cfRule>
    <cfRule type="cellIs" dxfId="879" priority="324" operator="between">
      <formula>0.7</formula>
      <formula>0.7999</formula>
    </cfRule>
    <cfRule type="cellIs" dxfId="878" priority="325" operator="greaterThan">
      <formula>0.7999</formula>
    </cfRule>
  </conditionalFormatting>
  <conditionalFormatting sqref="S61 S72 S91:S92 S68:S69 S82 S87 S95 S74:S75">
    <cfRule type="cellIs" dxfId="877" priority="316" operator="lessThan">
      <formula>0.4</formula>
    </cfRule>
    <cfRule type="cellIs" dxfId="876" priority="317" operator="between">
      <formula>0.4</formula>
      <formula>0.5999</formula>
    </cfRule>
    <cfRule type="cellIs" dxfId="875" priority="318" operator="between">
      <formula>0.6</formula>
      <formula>0.6999</formula>
    </cfRule>
    <cfRule type="cellIs" dxfId="874" priority="319" operator="between">
      <formula>0.7</formula>
      <formula>0.7999</formula>
    </cfRule>
    <cfRule type="cellIs" dxfId="873" priority="320" operator="greaterThan">
      <formula>0.7999</formula>
    </cfRule>
  </conditionalFormatting>
  <conditionalFormatting sqref="P11">
    <cfRule type="cellIs" dxfId="872" priority="311" operator="lessThan">
      <formula>0.4</formula>
    </cfRule>
    <cfRule type="cellIs" dxfId="871" priority="312" operator="between">
      <formula>0.4</formula>
      <formula>0.5999</formula>
    </cfRule>
    <cfRule type="cellIs" dxfId="870" priority="313" operator="between">
      <formula>0.6</formula>
      <formula>0.6999</formula>
    </cfRule>
    <cfRule type="cellIs" dxfId="869" priority="314" operator="between">
      <formula>0.7</formula>
      <formula>0.7999</formula>
    </cfRule>
    <cfRule type="cellIs" dxfId="868" priority="315" operator="greaterThan">
      <formula>0.7999</formula>
    </cfRule>
  </conditionalFormatting>
  <conditionalFormatting sqref="S11">
    <cfRule type="cellIs" dxfId="867" priority="306" operator="lessThan">
      <formula>0.4</formula>
    </cfRule>
    <cfRule type="cellIs" dxfId="866" priority="307" operator="between">
      <formula>0.4</formula>
      <formula>0.5999</formula>
    </cfRule>
    <cfRule type="cellIs" dxfId="865" priority="308" operator="between">
      <formula>0.6</formula>
      <formula>0.6999</formula>
    </cfRule>
    <cfRule type="cellIs" dxfId="864" priority="309" operator="between">
      <formula>0.7</formula>
      <formula>0.7999</formula>
    </cfRule>
    <cfRule type="cellIs" dxfId="863" priority="310" operator="greaterThan">
      <formula>0.7999</formula>
    </cfRule>
  </conditionalFormatting>
  <conditionalFormatting sqref="P71">
    <cfRule type="cellIs" dxfId="862" priority="301" operator="lessThan">
      <formula>0.4</formula>
    </cfRule>
    <cfRule type="cellIs" dxfId="861" priority="302" operator="between">
      <formula>0.4</formula>
      <formula>0.5999</formula>
    </cfRule>
    <cfRule type="cellIs" dxfId="860" priority="303" operator="between">
      <formula>0.6</formula>
      <formula>0.6999</formula>
    </cfRule>
    <cfRule type="cellIs" dxfId="859" priority="304" operator="between">
      <formula>0.7</formula>
      <formula>0.7999</formula>
    </cfRule>
    <cfRule type="cellIs" dxfId="858" priority="305" operator="greaterThan">
      <formula>0.7999</formula>
    </cfRule>
  </conditionalFormatting>
  <conditionalFormatting sqref="S71">
    <cfRule type="cellIs" dxfId="857" priority="296" operator="lessThan">
      <formula>0.4</formula>
    </cfRule>
    <cfRule type="cellIs" dxfId="856" priority="297" operator="between">
      <formula>0.4</formula>
      <formula>0.5999</formula>
    </cfRule>
    <cfRule type="cellIs" dxfId="855" priority="298" operator="between">
      <formula>0.6</formula>
      <formula>0.6999</formula>
    </cfRule>
    <cfRule type="cellIs" dxfId="854" priority="299" operator="between">
      <formula>0.7</formula>
      <formula>0.7999</formula>
    </cfRule>
    <cfRule type="cellIs" dxfId="853" priority="300" operator="greaterThan">
      <formula>0.7999</formula>
    </cfRule>
  </conditionalFormatting>
  <conditionalFormatting sqref="P90">
    <cfRule type="cellIs" dxfId="852" priority="291" operator="lessThan">
      <formula>0.4</formula>
    </cfRule>
    <cfRule type="cellIs" dxfId="851" priority="292" operator="between">
      <formula>0.4</formula>
      <formula>0.5999</formula>
    </cfRule>
    <cfRule type="cellIs" dxfId="850" priority="293" operator="between">
      <formula>0.6</formula>
      <formula>0.6999</formula>
    </cfRule>
    <cfRule type="cellIs" dxfId="849" priority="294" operator="between">
      <formula>0.7</formula>
      <formula>0.7999</formula>
    </cfRule>
    <cfRule type="cellIs" dxfId="848" priority="295" operator="greaterThan">
      <formula>0.7999</formula>
    </cfRule>
  </conditionalFormatting>
  <conditionalFormatting sqref="S90">
    <cfRule type="cellIs" dxfId="847" priority="286" operator="lessThan">
      <formula>0.4</formula>
    </cfRule>
    <cfRule type="cellIs" dxfId="846" priority="287" operator="between">
      <formula>0.4</formula>
      <formula>0.5999</formula>
    </cfRule>
    <cfRule type="cellIs" dxfId="845" priority="288" operator="between">
      <formula>0.6</formula>
      <formula>0.6999</formula>
    </cfRule>
    <cfRule type="cellIs" dxfId="844" priority="289" operator="between">
      <formula>0.7</formula>
      <formula>0.7999</formula>
    </cfRule>
    <cfRule type="cellIs" dxfId="843" priority="290" operator="greaterThan">
      <formula>0.7999</formula>
    </cfRule>
  </conditionalFormatting>
  <conditionalFormatting sqref="P30:P32">
    <cfRule type="cellIs" dxfId="842" priority="281" operator="lessThan">
      <formula>0.4</formula>
    </cfRule>
    <cfRule type="cellIs" dxfId="841" priority="282" operator="between">
      <formula>0.4</formula>
      <formula>0.5999</formula>
    </cfRule>
    <cfRule type="cellIs" dxfId="840" priority="283" operator="between">
      <formula>0.6</formula>
      <formula>0.6999</formula>
    </cfRule>
    <cfRule type="cellIs" dxfId="839" priority="284" operator="between">
      <formula>0.7</formula>
      <formula>0.7999</formula>
    </cfRule>
    <cfRule type="cellIs" dxfId="838" priority="285" operator="greaterThan">
      <formula>0.7999</formula>
    </cfRule>
  </conditionalFormatting>
  <conditionalFormatting sqref="S30:S32">
    <cfRule type="cellIs" dxfId="837" priority="276" operator="lessThan">
      <formula>0.4</formula>
    </cfRule>
    <cfRule type="cellIs" dxfId="836" priority="277" operator="between">
      <formula>0.4</formula>
      <formula>0.5999</formula>
    </cfRule>
    <cfRule type="cellIs" dxfId="835" priority="278" operator="between">
      <formula>0.6</formula>
      <formula>0.6999</formula>
    </cfRule>
    <cfRule type="cellIs" dxfId="834" priority="279" operator="between">
      <formula>0.7</formula>
      <formula>0.7999</formula>
    </cfRule>
    <cfRule type="cellIs" dxfId="833" priority="280" operator="greaterThan">
      <formula>0.7999</formula>
    </cfRule>
  </conditionalFormatting>
  <conditionalFormatting sqref="P53">
    <cfRule type="cellIs" dxfId="832" priority="271" operator="lessThan">
      <formula>0.4</formula>
    </cfRule>
    <cfRule type="cellIs" dxfId="831" priority="272" operator="between">
      <formula>0.4</formula>
      <formula>0.5999</formula>
    </cfRule>
    <cfRule type="cellIs" dxfId="830" priority="273" operator="between">
      <formula>0.6</formula>
      <formula>0.6999</formula>
    </cfRule>
    <cfRule type="cellIs" dxfId="829" priority="274" operator="between">
      <formula>0.7</formula>
      <formula>0.7999</formula>
    </cfRule>
    <cfRule type="cellIs" dxfId="828" priority="275" operator="greaterThan">
      <formula>0.7999</formula>
    </cfRule>
  </conditionalFormatting>
  <conditionalFormatting sqref="S53">
    <cfRule type="cellIs" dxfId="827" priority="266" operator="lessThan">
      <formula>0.4</formula>
    </cfRule>
    <cfRule type="cellIs" dxfId="826" priority="267" operator="between">
      <formula>0.4</formula>
      <formula>0.5999</formula>
    </cfRule>
    <cfRule type="cellIs" dxfId="825" priority="268" operator="between">
      <formula>0.6</formula>
      <formula>0.6999</formula>
    </cfRule>
    <cfRule type="cellIs" dxfId="824" priority="269" operator="between">
      <formula>0.7</formula>
      <formula>0.7999</formula>
    </cfRule>
    <cfRule type="cellIs" dxfId="823" priority="270" operator="greaterThan">
      <formula>0.7999</formula>
    </cfRule>
  </conditionalFormatting>
  <conditionalFormatting sqref="P57">
    <cfRule type="cellIs" dxfId="822" priority="261" operator="lessThan">
      <formula>0.4</formula>
    </cfRule>
    <cfRule type="cellIs" dxfId="821" priority="262" operator="between">
      <formula>0.4</formula>
      <formula>0.5999</formula>
    </cfRule>
    <cfRule type="cellIs" dxfId="820" priority="263" operator="between">
      <formula>0.6</formula>
      <formula>0.6999</formula>
    </cfRule>
    <cfRule type="cellIs" dxfId="819" priority="264" operator="between">
      <formula>0.7</formula>
      <formula>0.7999</formula>
    </cfRule>
    <cfRule type="cellIs" dxfId="818" priority="265" operator="greaterThan">
      <formula>0.7999</formula>
    </cfRule>
  </conditionalFormatting>
  <conditionalFormatting sqref="S57">
    <cfRule type="cellIs" dxfId="817" priority="256" operator="lessThan">
      <formula>0.4</formula>
    </cfRule>
    <cfRule type="cellIs" dxfId="816" priority="257" operator="between">
      <formula>0.4</formula>
      <formula>0.5999</formula>
    </cfRule>
    <cfRule type="cellIs" dxfId="815" priority="258" operator="between">
      <formula>0.6</formula>
      <formula>0.6999</formula>
    </cfRule>
    <cfRule type="cellIs" dxfId="814" priority="259" operator="between">
      <formula>0.7</formula>
      <formula>0.7999</formula>
    </cfRule>
    <cfRule type="cellIs" dxfId="813" priority="260" operator="greaterThan">
      <formula>0.7999</formula>
    </cfRule>
  </conditionalFormatting>
  <conditionalFormatting sqref="P62">
    <cfRule type="cellIs" dxfId="812" priority="251" operator="lessThan">
      <formula>0.4</formula>
    </cfRule>
    <cfRule type="cellIs" dxfId="811" priority="252" operator="between">
      <formula>0.4</formula>
      <formula>0.5999</formula>
    </cfRule>
    <cfRule type="cellIs" dxfId="810" priority="253" operator="between">
      <formula>0.6</formula>
      <formula>0.6999</formula>
    </cfRule>
    <cfRule type="cellIs" dxfId="809" priority="254" operator="between">
      <formula>0.7</formula>
      <formula>0.7999</formula>
    </cfRule>
    <cfRule type="cellIs" dxfId="808" priority="255" operator="greaterThan">
      <formula>0.7999</formula>
    </cfRule>
  </conditionalFormatting>
  <conditionalFormatting sqref="S62">
    <cfRule type="cellIs" dxfId="807" priority="246" operator="lessThan">
      <formula>0.4</formula>
    </cfRule>
    <cfRule type="cellIs" dxfId="806" priority="247" operator="between">
      <formula>0.4</formula>
      <formula>0.5999</formula>
    </cfRule>
    <cfRule type="cellIs" dxfId="805" priority="248" operator="between">
      <formula>0.6</formula>
      <formula>0.6999</formula>
    </cfRule>
    <cfRule type="cellIs" dxfId="804" priority="249" operator="between">
      <formula>0.7</formula>
      <formula>0.7999</formula>
    </cfRule>
    <cfRule type="cellIs" dxfId="803" priority="250" operator="greaterThan">
      <formula>0.7999</formula>
    </cfRule>
  </conditionalFormatting>
  <conditionalFormatting sqref="P109">
    <cfRule type="cellIs" dxfId="802" priority="241" operator="lessThan">
      <formula>0.4</formula>
    </cfRule>
    <cfRule type="cellIs" dxfId="801" priority="242" operator="between">
      <formula>0.4</formula>
      <formula>0.5999</formula>
    </cfRule>
    <cfRule type="cellIs" dxfId="800" priority="243" operator="between">
      <formula>0.6</formula>
      <formula>0.6999</formula>
    </cfRule>
    <cfRule type="cellIs" dxfId="799" priority="244" operator="between">
      <formula>0.7</formula>
      <formula>0.7999</formula>
    </cfRule>
    <cfRule type="cellIs" dxfId="798" priority="245" operator="greaterThan">
      <formula>0.7999</formula>
    </cfRule>
  </conditionalFormatting>
  <conditionalFormatting sqref="S109">
    <cfRule type="cellIs" dxfId="797" priority="236" operator="lessThan">
      <formula>0.4</formula>
    </cfRule>
    <cfRule type="cellIs" dxfId="796" priority="237" operator="between">
      <formula>0.4</formula>
      <formula>0.5999</formula>
    </cfRule>
    <cfRule type="cellIs" dxfId="795" priority="238" operator="between">
      <formula>0.6</formula>
      <formula>0.6999</formula>
    </cfRule>
    <cfRule type="cellIs" dxfId="794" priority="239" operator="between">
      <formula>0.7</formula>
      <formula>0.7999</formula>
    </cfRule>
    <cfRule type="cellIs" dxfId="793" priority="240" operator="greaterThan">
      <formula>0.7999</formula>
    </cfRule>
  </conditionalFormatting>
  <conditionalFormatting sqref="P78">
    <cfRule type="cellIs" dxfId="792" priority="231" operator="lessThan">
      <formula>0.4</formula>
    </cfRule>
    <cfRule type="cellIs" dxfId="791" priority="232" operator="between">
      <formula>0.4</formula>
      <formula>0.5999</formula>
    </cfRule>
    <cfRule type="cellIs" dxfId="790" priority="233" operator="between">
      <formula>0.6</formula>
      <formula>0.6999</formula>
    </cfRule>
    <cfRule type="cellIs" dxfId="789" priority="234" operator="between">
      <formula>0.7</formula>
      <formula>0.7999</formula>
    </cfRule>
    <cfRule type="cellIs" dxfId="788" priority="235" operator="greaterThan">
      <formula>0.7999</formula>
    </cfRule>
  </conditionalFormatting>
  <conditionalFormatting sqref="S78">
    <cfRule type="cellIs" dxfId="787" priority="226" operator="lessThan">
      <formula>0.4</formula>
    </cfRule>
    <cfRule type="cellIs" dxfId="786" priority="227" operator="between">
      <formula>0.4</formula>
      <formula>0.5999</formula>
    </cfRule>
    <cfRule type="cellIs" dxfId="785" priority="228" operator="between">
      <formula>0.6</formula>
      <formula>0.6999</formula>
    </cfRule>
    <cfRule type="cellIs" dxfId="784" priority="229" operator="between">
      <formula>0.7</formula>
      <formula>0.7999</formula>
    </cfRule>
    <cfRule type="cellIs" dxfId="783" priority="230" operator="greaterThan">
      <formula>0.7999</formula>
    </cfRule>
  </conditionalFormatting>
  <conditionalFormatting sqref="P83:P84 P86">
    <cfRule type="cellIs" dxfId="782" priority="221" operator="lessThan">
      <formula>0.4</formula>
    </cfRule>
    <cfRule type="cellIs" dxfId="781" priority="222" operator="between">
      <formula>0.4</formula>
      <formula>0.5999</formula>
    </cfRule>
    <cfRule type="cellIs" dxfId="780" priority="223" operator="between">
      <formula>0.6</formula>
      <formula>0.6999</formula>
    </cfRule>
    <cfRule type="cellIs" dxfId="779" priority="224" operator="between">
      <formula>0.7</formula>
      <formula>0.7999</formula>
    </cfRule>
    <cfRule type="cellIs" dxfId="778" priority="225" operator="greaterThan">
      <formula>0.7999</formula>
    </cfRule>
  </conditionalFormatting>
  <conditionalFormatting sqref="S83:S84 S86">
    <cfRule type="cellIs" dxfId="777" priority="216" operator="lessThan">
      <formula>0.4</formula>
    </cfRule>
    <cfRule type="cellIs" dxfId="776" priority="217" operator="between">
      <formula>0.4</formula>
      <formula>0.5999</formula>
    </cfRule>
    <cfRule type="cellIs" dxfId="775" priority="218" operator="between">
      <formula>0.6</formula>
      <formula>0.6999</formula>
    </cfRule>
    <cfRule type="cellIs" dxfId="774" priority="219" operator="between">
      <formula>0.7</formula>
      <formula>0.7999</formula>
    </cfRule>
    <cfRule type="cellIs" dxfId="773" priority="220" operator="greaterThan">
      <formula>0.7999</formula>
    </cfRule>
  </conditionalFormatting>
  <conditionalFormatting sqref="P88">
    <cfRule type="cellIs" dxfId="772" priority="211" operator="lessThan">
      <formula>0.4</formula>
    </cfRule>
    <cfRule type="cellIs" dxfId="771" priority="212" operator="between">
      <formula>0.4</formula>
      <formula>0.5999</formula>
    </cfRule>
    <cfRule type="cellIs" dxfId="770" priority="213" operator="between">
      <formula>0.6</formula>
      <formula>0.6999</formula>
    </cfRule>
    <cfRule type="cellIs" dxfId="769" priority="214" operator="between">
      <formula>0.7</formula>
      <formula>0.7999</formula>
    </cfRule>
    <cfRule type="cellIs" dxfId="768" priority="215" operator="greaterThan">
      <formula>0.7999</formula>
    </cfRule>
  </conditionalFormatting>
  <conditionalFormatting sqref="S88">
    <cfRule type="cellIs" dxfId="767" priority="206" operator="lessThan">
      <formula>0.4</formula>
    </cfRule>
    <cfRule type="cellIs" dxfId="766" priority="207" operator="between">
      <formula>0.4</formula>
      <formula>0.5999</formula>
    </cfRule>
    <cfRule type="cellIs" dxfId="765" priority="208" operator="between">
      <formula>0.6</formula>
      <formula>0.6999</formula>
    </cfRule>
    <cfRule type="cellIs" dxfId="764" priority="209" operator="between">
      <formula>0.7</formula>
      <formula>0.7999</formula>
    </cfRule>
    <cfRule type="cellIs" dxfId="763" priority="210" operator="greaterThan">
      <formula>0.7999</formula>
    </cfRule>
  </conditionalFormatting>
  <conditionalFormatting sqref="P106">
    <cfRule type="cellIs" dxfId="762" priority="201" operator="lessThan">
      <formula>0.4</formula>
    </cfRule>
    <cfRule type="cellIs" dxfId="761" priority="202" operator="between">
      <formula>0.4</formula>
      <formula>0.5999</formula>
    </cfRule>
    <cfRule type="cellIs" dxfId="760" priority="203" operator="between">
      <formula>0.6</formula>
      <formula>0.6999</formula>
    </cfRule>
    <cfRule type="cellIs" dxfId="759" priority="204" operator="between">
      <formula>0.7</formula>
      <formula>0.7999</formula>
    </cfRule>
    <cfRule type="cellIs" dxfId="758" priority="205" operator="greaterThan">
      <formula>0.7999</formula>
    </cfRule>
  </conditionalFormatting>
  <conditionalFormatting sqref="S106">
    <cfRule type="cellIs" dxfId="757" priority="196" operator="lessThan">
      <formula>0.4</formula>
    </cfRule>
    <cfRule type="cellIs" dxfId="756" priority="197" operator="between">
      <formula>0.4</formula>
      <formula>0.5999</formula>
    </cfRule>
    <cfRule type="cellIs" dxfId="755" priority="198" operator="between">
      <formula>0.6</formula>
      <formula>0.6999</formula>
    </cfRule>
    <cfRule type="cellIs" dxfId="754" priority="199" operator="between">
      <formula>0.7</formula>
      <formula>0.7999</formula>
    </cfRule>
    <cfRule type="cellIs" dxfId="753" priority="200" operator="greaterThan">
      <formula>0.7999</formula>
    </cfRule>
  </conditionalFormatting>
  <conditionalFormatting sqref="P102">
    <cfRule type="cellIs" dxfId="752" priority="191" operator="lessThan">
      <formula>0.4</formula>
    </cfRule>
    <cfRule type="cellIs" dxfId="751" priority="192" operator="between">
      <formula>0.4</formula>
      <formula>0.5999</formula>
    </cfRule>
    <cfRule type="cellIs" dxfId="750" priority="193" operator="between">
      <formula>0.6</formula>
      <formula>0.6999</formula>
    </cfRule>
    <cfRule type="cellIs" dxfId="749" priority="194" operator="between">
      <formula>0.7</formula>
      <formula>0.7999</formula>
    </cfRule>
    <cfRule type="cellIs" dxfId="748" priority="195" operator="greaterThan">
      <formula>0.7999</formula>
    </cfRule>
  </conditionalFormatting>
  <conditionalFormatting sqref="S102">
    <cfRule type="cellIs" dxfId="747" priority="186" operator="lessThan">
      <formula>0.4</formula>
    </cfRule>
    <cfRule type="cellIs" dxfId="746" priority="187" operator="between">
      <formula>0.4</formula>
      <formula>0.5999</formula>
    </cfRule>
    <cfRule type="cellIs" dxfId="745" priority="188" operator="between">
      <formula>0.6</formula>
      <formula>0.6999</formula>
    </cfRule>
    <cfRule type="cellIs" dxfId="744" priority="189" operator="between">
      <formula>0.7</formula>
      <formula>0.7999</formula>
    </cfRule>
    <cfRule type="cellIs" dxfId="743" priority="190" operator="greaterThan">
      <formula>0.7999</formula>
    </cfRule>
  </conditionalFormatting>
  <conditionalFormatting sqref="P100">
    <cfRule type="cellIs" dxfId="742" priority="181" operator="lessThan">
      <formula>0.4</formula>
    </cfRule>
    <cfRule type="cellIs" dxfId="741" priority="182" operator="between">
      <formula>0.4</formula>
      <formula>0.5999</formula>
    </cfRule>
    <cfRule type="cellIs" dxfId="740" priority="183" operator="between">
      <formula>0.6</formula>
      <formula>0.6999</formula>
    </cfRule>
    <cfRule type="cellIs" dxfId="739" priority="184" operator="between">
      <formula>0.7</formula>
      <formula>0.7999</formula>
    </cfRule>
    <cfRule type="cellIs" dxfId="738" priority="185" operator="greaterThan">
      <formula>0.7999</formula>
    </cfRule>
  </conditionalFormatting>
  <conditionalFormatting sqref="S100">
    <cfRule type="cellIs" dxfId="737" priority="176" operator="lessThan">
      <formula>0.4</formula>
    </cfRule>
    <cfRule type="cellIs" dxfId="736" priority="177" operator="between">
      <formula>0.4</formula>
      <formula>0.5999</formula>
    </cfRule>
    <cfRule type="cellIs" dxfId="735" priority="178" operator="between">
      <formula>0.6</formula>
      <formula>0.6999</formula>
    </cfRule>
    <cfRule type="cellIs" dxfId="734" priority="179" operator="between">
      <formula>0.7</formula>
      <formula>0.7999</formula>
    </cfRule>
    <cfRule type="cellIs" dxfId="733" priority="180" operator="greaterThan">
      <formula>0.7999</formula>
    </cfRule>
  </conditionalFormatting>
  <conditionalFormatting sqref="P96">
    <cfRule type="cellIs" dxfId="732" priority="171" operator="lessThan">
      <formula>0.4</formula>
    </cfRule>
    <cfRule type="cellIs" dxfId="731" priority="172" operator="between">
      <formula>0.4</formula>
      <formula>0.5999</formula>
    </cfRule>
    <cfRule type="cellIs" dxfId="730" priority="173" operator="between">
      <formula>0.6</formula>
      <formula>0.6999</formula>
    </cfRule>
    <cfRule type="cellIs" dxfId="729" priority="174" operator="between">
      <formula>0.7</formula>
      <formula>0.7999</formula>
    </cfRule>
    <cfRule type="cellIs" dxfId="728" priority="175" operator="greaterThan">
      <formula>0.7999</formula>
    </cfRule>
  </conditionalFormatting>
  <conditionalFormatting sqref="S96">
    <cfRule type="cellIs" dxfId="727" priority="166" operator="lessThan">
      <formula>0.4</formula>
    </cfRule>
    <cfRule type="cellIs" dxfId="726" priority="167" operator="between">
      <formula>0.4</formula>
      <formula>0.5999</formula>
    </cfRule>
    <cfRule type="cellIs" dxfId="725" priority="168" operator="between">
      <formula>0.6</formula>
      <formula>0.6999</formula>
    </cfRule>
    <cfRule type="cellIs" dxfId="724" priority="169" operator="between">
      <formula>0.7</formula>
      <formula>0.7999</formula>
    </cfRule>
    <cfRule type="cellIs" dxfId="723" priority="170" operator="greaterThan">
      <formula>0.7999</formula>
    </cfRule>
  </conditionalFormatting>
  <conditionalFormatting sqref="P93">
    <cfRule type="cellIs" dxfId="722" priority="161" operator="lessThan">
      <formula>0.4</formula>
    </cfRule>
    <cfRule type="cellIs" dxfId="721" priority="162" operator="between">
      <formula>0.4</formula>
      <formula>0.5999</formula>
    </cfRule>
    <cfRule type="cellIs" dxfId="720" priority="163" operator="between">
      <formula>0.6</formula>
      <formula>0.6999</formula>
    </cfRule>
    <cfRule type="cellIs" dxfId="719" priority="164" operator="between">
      <formula>0.7</formula>
      <formula>0.7999</formula>
    </cfRule>
    <cfRule type="cellIs" dxfId="718" priority="165" operator="greaterThan">
      <formula>0.7999</formula>
    </cfRule>
  </conditionalFormatting>
  <conditionalFormatting sqref="S93">
    <cfRule type="cellIs" dxfId="717" priority="156" operator="lessThan">
      <formula>0.4</formula>
    </cfRule>
    <cfRule type="cellIs" dxfId="716" priority="157" operator="between">
      <formula>0.4</formula>
      <formula>0.5999</formula>
    </cfRule>
    <cfRule type="cellIs" dxfId="715" priority="158" operator="between">
      <formula>0.6</formula>
      <formula>0.6999</formula>
    </cfRule>
    <cfRule type="cellIs" dxfId="714" priority="159" operator="between">
      <formula>0.7</formula>
      <formula>0.7999</formula>
    </cfRule>
    <cfRule type="cellIs" dxfId="713" priority="160" operator="greaterThan">
      <formula>0.7999</formula>
    </cfRule>
  </conditionalFormatting>
  <conditionalFormatting sqref="P76">
    <cfRule type="cellIs" dxfId="712" priority="151" operator="lessThan">
      <formula>0.4</formula>
    </cfRule>
    <cfRule type="cellIs" dxfId="711" priority="152" operator="between">
      <formula>0.4</formula>
      <formula>0.5999</formula>
    </cfRule>
    <cfRule type="cellIs" dxfId="710" priority="153" operator="between">
      <formula>0.6</formula>
      <formula>0.6999</formula>
    </cfRule>
    <cfRule type="cellIs" dxfId="709" priority="154" operator="between">
      <formula>0.7</formula>
      <formula>0.7999</formula>
    </cfRule>
    <cfRule type="cellIs" dxfId="708" priority="155" operator="greaterThan">
      <formula>0.7999</formula>
    </cfRule>
  </conditionalFormatting>
  <conditionalFormatting sqref="S76">
    <cfRule type="cellIs" dxfId="707" priority="146" operator="lessThan">
      <formula>0.4</formula>
    </cfRule>
    <cfRule type="cellIs" dxfId="706" priority="147" operator="between">
      <formula>0.4</formula>
      <formula>0.5999</formula>
    </cfRule>
    <cfRule type="cellIs" dxfId="705" priority="148" operator="between">
      <formula>0.6</formula>
      <formula>0.6999</formula>
    </cfRule>
    <cfRule type="cellIs" dxfId="704" priority="149" operator="between">
      <formula>0.7</formula>
      <formula>0.7999</formula>
    </cfRule>
    <cfRule type="cellIs" dxfId="703" priority="150" operator="greaterThan">
      <formula>0.7999</formula>
    </cfRule>
  </conditionalFormatting>
  <conditionalFormatting sqref="P73">
    <cfRule type="cellIs" dxfId="702" priority="141" operator="lessThan">
      <formula>0.4</formula>
    </cfRule>
    <cfRule type="cellIs" dxfId="701" priority="142" operator="between">
      <formula>0.4</formula>
      <formula>0.5999</formula>
    </cfRule>
    <cfRule type="cellIs" dxfId="700" priority="143" operator="between">
      <formula>0.6</formula>
      <formula>0.6999</formula>
    </cfRule>
    <cfRule type="cellIs" dxfId="699" priority="144" operator="between">
      <formula>0.7</formula>
      <formula>0.7999</formula>
    </cfRule>
    <cfRule type="cellIs" dxfId="698" priority="145" operator="greaterThan">
      <formula>0.7999</formula>
    </cfRule>
  </conditionalFormatting>
  <conditionalFormatting sqref="S73">
    <cfRule type="cellIs" dxfId="697" priority="136" operator="lessThan">
      <formula>0.4</formula>
    </cfRule>
    <cfRule type="cellIs" dxfId="696" priority="137" operator="between">
      <formula>0.4</formula>
      <formula>0.5999</formula>
    </cfRule>
    <cfRule type="cellIs" dxfId="695" priority="138" operator="between">
      <formula>0.6</formula>
      <formula>0.6999</formula>
    </cfRule>
    <cfRule type="cellIs" dxfId="694" priority="139" operator="between">
      <formula>0.7</formula>
      <formula>0.7999</formula>
    </cfRule>
    <cfRule type="cellIs" dxfId="693" priority="140" operator="greaterThan">
      <formula>0.7999</formula>
    </cfRule>
  </conditionalFormatting>
  <conditionalFormatting sqref="S56">
    <cfRule type="cellIs" dxfId="692" priority="131" operator="lessThan">
      <formula>0.4</formula>
    </cfRule>
    <cfRule type="cellIs" dxfId="691" priority="132" operator="between">
      <formula>0.4</formula>
      <formula>0.5999</formula>
    </cfRule>
    <cfRule type="cellIs" dxfId="690" priority="133" operator="between">
      <formula>0.6</formula>
      <formula>0.6999</formula>
    </cfRule>
    <cfRule type="cellIs" dxfId="689" priority="134" operator="between">
      <formula>0.7</formula>
      <formula>0.7999</formula>
    </cfRule>
    <cfRule type="cellIs" dxfId="688" priority="135" operator="greaterThan">
      <formula>0.7999</formula>
    </cfRule>
  </conditionalFormatting>
  <conditionalFormatting sqref="P104">
    <cfRule type="cellIs" dxfId="687" priority="126" operator="lessThan">
      <formula>0.4</formula>
    </cfRule>
    <cfRule type="cellIs" dxfId="686" priority="127" operator="between">
      <formula>0.4</formula>
      <formula>0.5999</formula>
    </cfRule>
    <cfRule type="cellIs" dxfId="685" priority="128" operator="between">
      <formula>0.6</formula>
      <formula>0.6999</formula>
    </cfRule>
    <cfRule type="cellIs" dxfId="684" priority="129" operator="between">
      <formula>0.7</formula>
      <formula>0.7999</formula>
    </cfRule>
    <cfRule type="cellIs" dxfId="683" priority="130" operator="greaterThan">
      <formula>0.7999</formula>
    </cfRule>
  </conditionalFormatting>
  <conditionalFormatting sqref="S104">
    <cfRule type="cellIs" dxfId="682" priority="121" operator="lessThan">
      <formula>0.4</formula>
    </cfRule>
    <cfRule type="cellIs" dxfId="681" priority="122" operator="between">
      <formula>0.4</formula>
      <formula>0.5999</formula>
    </cfRule>
    <cfRule type="cellIs" dxfId="680" priority="123" operator="between">
      <formula>0.6</formula>
      <formula>0.6999</formula>
    </cfRule>
    <cfRule type="cellIs" dxfId="679" priority="124" operator="between">
      <formula>0.7</formula>
      <formula>0.7999</formula>
    </cfRule>
    <cfRule type="cellIs" dxfId="678" priority="125" operator="greaterThan">
      <formula>0.7999</formula>
    </cfRule>
  </conditionalFormatting>
  <conditionalFormatting sqref="P108">
    <cfRule type="cellIs" dxfId="677" priority="116" operator="lessThan">
      <formula>0.4</formula>
    </cfRule>
    <cfRule type="cellIs" dxfId="676" priority="117" operator="between">
      <formula>0.4</formula>
      <formula>0.5999</formula>
    </cfRule>
    <cfRule type="cellIs" dxfId="675" priority="118" operator="between">
      <formula>0.6</formula>
      <formula>0.6999</formula>
    </cfRule>
    <cfRule type="cellIs" dxfId="674" priority="119" operator="between">
      <formula>0.7</formula>
      <formula>0.7999</formula>
    </cfRule>
    <cfRule type="cellIs" dxfId="673" priority="120" operator="greaterThan">
      <formula>0.7999</formula>
    </cfRule>
  </conditionalFormatting>
  <conditionalFormatting sqref="S108">
    <cfRule type="cellIs" dxfId="672" priority="111" operator="lessThan">
      <formula>0.4</formula>
    </cfRule>
    <cfRule type="cellIs" dxfId="671" priority="112" operator="between">
      <formula>0.4</formula>
      <formula>0.5999</formula>
    </cfRule>
    <cfRule type="cellIs" dxfId="670" priority="113" operator="between">
      <formula>0.6</formula>
      <formula>0.6999</formula>
    </cfRule>
    <cfRule type="cellIs" dxfId="669" priority="114" operator="between">
      <formula>0.7</formula>
      <formula>0.7999</formula>
    </cfRule>
    <cfRule type="cellIs" dxfId="668" priority="115" operator="greaterThan">
      <formula>0.7999</formula>
    </cfRule>
  </conditionalFormatting>
  <conditionalFormatting sqref="P103">
    <cfRule type="cellIs" dxfId="667" priority="106" operator="lessThan">
      <formula>0.4</formula>
    </cfRule>
    <cfRule type="cellIs" dxfId="666" priority="107" operator="between">
      <formula>0.4</formula>
      <formula>0.5999</formula>
    </cfRule>
    <cfRule type="cellIs" dxfId="665" priority="108" operator="between">
      <formula>0.6</formula>
      <formula>0.6999</formula>
    </cfRule>
    <cfRule type="cellIs" dxfId="664" priority="109" operator="between">
      <formula>0.7</formula>
      <formula>0.7999</formula>
    </cfRule>
    <cfRule type="cellIs" dxfId="663" priority="110" operator="greaterThan">
      <formula>0.7999</formula>
    </cfRule>
  </conditionalFormatting>
  <conditionalFormatting sqref="S103">
    <cfRule type="cellIs" dxfId="662" priority="101" operator="lessThan">
      <formula>0.4</formula>
    </cfRule>
    <cfRule type="cellIs" dxfId="661" priority="102" operator="between">
      <formula>0.4</formula>
      <formula>0.5999</formula>
    </cfRule>
    <cfRule type="cellIs" dxfId="660" priority="103" operator="between">
      <formula>0.6</formula>
      <formula>0.6999</formula>
    </cfRule>
    <cfRule type="cellIs" dxfId="659" priority="104" operator="between">
      <formula>0.7</formula>
      <formula>0.7999</formula>
    </cfRule>
    <cfRule type="cellIs" dxfId="658" priority="105" operator="greaterThan">
      <formula>0.7999</formula>
    </cfRule>
  </conditionalFormatting>
  <conditionalFormatting sqref="P85">
    <cfRule type="cellIs" dxfId="657" priority="96" operator="lessThan">
      <formula>0.4</formula>
    </cfRule>
    <cfRule type="cellIs" dxfId="656" priority="97" operator="between">
      <formula>0.4</formula>
      <formula>0.5999</formula>
    </cfRule>
    <cfRule type="cellIs" dxfId="655" priority="98" operator="between">
      <formula>0.6</formula>
      <formula>0.6999</formula>
    </cfRule>
    <cfRule type="cellIs" dxfId="654" priority="99" operator="between">
      <formula>0.7</formula>
      <formula>0.7999</formula>
    </cfRule>
    <cfRule type="cellIs" dxfId="653" priority="100" operator="greaterThan">
      <formula>0.7999</formula>
    </cfRule>
  </conditionalFormatting>
  <conditionalFormatting sqref="S85">
    <cfRule type="cellIs" dxfId="652" priority="91" operator="lessThan">
      <formula>0.4</formula>
    </cfRule>
    <cfRule type="cellIs" dxfId="651" priority="92" operator="between">
      <formula>0.4</formula>
      <formula>0.5999</formula>
    </cfRule>
    <cfRule type="cellIs" dxfId="650" priority="93" operator="between">
      <formula>0.6</formula>
      <formula>0.6999</formula>
    </cfRule>
    <cfRule type="cellIs" dxfId="649" priority="94" operator="between">
      <formula>0.7</formula>
      <formula>0.7999</formula>
    </cfRule>
    <cfRule type="cellIs" dxfId="648" priority="95" operator="greaterThan">
      <formula>0.7999</formula>
    </cfRule>
  </conditionalFormatting>
  <conditionalFormatting sqref="P77">
    <cfRule type="cellIs" dxfId="647" priority="86" operator="lessThan">
      <formula>0.4</formula>
    </cfRule>
    <cfRule type="cellIs" dxfId="646" priority="87" operator="between">
      <formula>0.4</formula>
      <formula>0.5999</formula>
    </cfRule>
    <cfRule type="cellIs" dxfId="645" priority="88" operator="between">
      <formula>0.6</formula>
      <formula>0.6999</formula>
    </cfRule>
    <cfRule type="cellIs" dxfId="644" priority="89" operator="between">
      <formula>0.7</formula>
      <formula>0.7999</formula>
    </cfRule>
    <cfRule type="cellIs" dxfId="643" priority="90" operator="greaterThan">
      <formula>0.7999</formula>
    </cfRule>
  </conditionalFormatting>
  <conditionalFormatting sqref="S77">
    <cfRule type="cellIs" dxfId="642" priority="81" operator="lessThan">
      <formula>0.4</formula>
    </cfRule>
    <cfRule type="cellIs" dxfId="641" priority="82" operator="between">
      <formula>0.4</formula>
      <formula>0.5999</formula>
    </cfRule>
    <cfRule type="cellIs" dxfId="640" priority="83" operator="between">
      <formula>0.6</formula>
      <formula>0.6999</formula>
    </cfRule>
    <cfRule type="cellIs" dxfId="639" priority="84" operator="between">
      <formula>0.7</formula>
      <formula>0.7999</formula>
    </cfRule>
    <cfRule type="cellIs" dxfId="638" priority="85" operator="greaterThan">
      <formula>0.7999</formula>
    </cfRule>
  </conditionalFormatting>
  <conditionalFormatting sqref="P42">
    <cfRule type="cellIs" dxfId="637" priority="76" operator="lessThan">
      <formula>0.4</formula>
    </cfRule>
    <cfRule type="cellIs" dxfId="636" priority="77" operator="between">
      <formula>0.4</formula>
      <formula>0.5999</formula>
    </cfRule>
    <cfRule type="cellIs" dxfId="635" priority="78" operator="between">
      <formula>0.6</formula>
      <formula>0.6999</formula>
    </cfRule>
    <cfRule type="cellIs" dxfId="634" priority="79" operator="between">
      <formula>0.7</formula>
      <formula>0.7999</formula>
    </cfRule>
    <cfRule type="cellIs" dxfId="633" priority="80" operator="greaterThan">
      <formula>0.7999</formula>
    </cfRule>
  </conditionalFormatting>
  <conditionalFormatting sqref="S42">
    <cfRule type="cellIs" dxfId="632" priority="71" operator="lessThan">
      <formula>0.4</formula>
    </cfRule>
    <cfRule type="cellIs" dxfId="631" priority="72" operator="between">
      <formula>0.4</formula>
      <formula>0.5999</formula>
    </cfRule>
    <cfRule type="cellIs" dxfId="630" priority="73" operator="between">
      <formula>0.6</formula>
      <formula>0.6999</formula>
    </cfRule>
    <cfRule type="cellIs" dxfId="629" priority="74" operator="between">
      <formula>0.7</formula>
      <formula>0.7999</formula>
    </cfRule>
    <cfRule type="cellIs" dxfId="628" priority="75" operator="greaterThan">
      <formula>0.7999</formula>
    </cfRule>
  </conditionalFormatting>
  <conditionalFormatting sqref="P33">
    <cfRule type="cellIs" dxfId="627" priority="66" operator="lessThan">
      <formula>0.4</formula>
    </cfRule>
    <cfRule type="cellIs" dxfId="626" priority="67" operator="between">
      <formula>0.4</formula>
      <formula>0.5999</formula>
    </cfRule>
    <cfRule type="cellIs" dxfId="625" priority="68" operator="between">
      <formula>0.6</formula>
      <formula>0.6999</formula>
    </cfRule>
    <cfRule type="cellIs" dxfId="624" priority="69" operator="between">
      <formula>0.7</formula>
      <formula>0.7999</formula>
    </cfRule>
    <cfRule type="cellIs" dxfId="623" priority="70" operator="greaterThan">
      <formula>0.7999</formula>
    </cfRule>
  </conditionalFormatting>
  <conditionalFormatting sqref="S33">
    <cfRule type="cellIs" dxfId="622" priority="61" operator="lessThan">
      <formula>0.4</formula>
    </cfRule>
    <cfRule type="cellIs" dxfId="621" priority="62" operator="between">
      <formula>0.4</formula>
      <formula>0.5999</formula>
    </cfRule>
    <cfRule type="cellIs" dxfId="620" priority="63" operator="between">
      <formula>0.6</formula>
      <formula>0.6999</formula>
    </cfRule>
    <cfRule type="cellIs" dxfId="619" priority="64" operator="between">
      <formula>0.7</formula>
      <formula>0.7999</formula>
    </cfRule>
    <cfRule type="cellIs" dxfId="618" priority="65" operator="greaterThan">
      <formula>0.7999</formula>
    </cfRule>
  </conditionalFormatting>
  <conditionalFormatting sqref="P45">
    <cfRule type="cellIs" dxfId="617" priority="56" operator="lessThan">
      <formula>0.4</formula>
    </cfRule>
    <cfRule type="cellIs" dxfId="616" priority="57" operator="between">
      <formula>0.4</formula>
      <formula>0.5999</formula>
    </cfRule>
    <cfRule type="cellIs" dxfId="615" priority="58" operator="between">
      <formula>0.6</formula>
      <formula>0.6999</formula>
    </cfRule>
    <cfRule type="cellIs" dxfId="614" priority="59" operator="between">
      <formula>0.7</formula>
      <formula>0.7999</formula>
    </cfRule>
    <cfRule type="cellIs" dxfId="613" priority="60" operator="greaterThan">
      <formula>0.7999</formula>
    </cfRule>
  </conditionalFormatting>
  <conditionalFormatting sqref="S45">
    <cfRule type="cellIs" dxfId="612" priority="51" operator="lessThan">
      <formula>0.4</formula>
    </cfRule>
    <cfRule type="cellIs" dxfId="611" priority="52" operator="between">
      <formula>0.4</formula>
      <formula>0.5999</formula>
    </cfRule>
    <cfRule type="cellIs" dxfId="610" priority="53" operator="between">
      <formula>0.6</formula>
      <formula>0.6999</formula>
    </cfRule>
    <cfRule type="cellIs" dxfId="609" priority="54" operator="between">
      <formula>0.7</formula>
      <formula>0.7999</formula>
    </cfRule>
    <cfRule type="cellIs" dxfId="608" priority="55" operator="greaterThan">
      <formula>0.7999</formula>
    </cfRule>
  </conditionalFormatting>
  <conditionalFormatting sqref="P105">
    <cfRule type="cellIs" dxfId="607" priority="46" operator="lessThan">
      <formula>0.4</formula>
    </cfRule>
    <cfRule type="cellIs" dxfId="606" priority="47" operator="between">
      <formula>0.4</formula>
      <formula>0.5999</formula>
    </cfRule>
    <cfRule type="cellIs" dxfId="605" priority="48" operator="between">
      <formula>0.6</formula>
      <formula>0.6999</formula>
    </cfRule>
    <cfRule type="cellIs" dxfId="604" priority="49" operator="between">
      <formula>0.7</formula>
      <formula>0.7999</formula>
    </cfRule>
    <cfRule type="cellIs" dxfId="603" priority="50" operator="greaterThan">
      <formula>0.7999</formula>
    </cfRule>
  </conditionalFormatting>
  <conditionalFormatting sqref="S105">
    <cfRule type="cellIs" dxfId="602" priority="41" operator="lessThan">
      <formula>0.4</formula>
    </cfRule>
    <cfRule type="cellIs" dxfId="601" priority="42" operator="between">
      <formula>0.4</formula>
      <formula>0.5999</formula>
    </cfRule>
    <cfRule type="cellIs" dxfId="600" priority="43" operator="between">
      <formula>0.6</formula>
      <formula>0.6999</formula>
    </cfRule>
    <cfRule type="cellIs" dxfId="599" priority="44" operator="between">
      <formula>0.7</formula>
      <formula>0.7999</formula>
    </cfRule>
    <cfRule type="cellIs" dxfId="598" priority="45" operator="greaterThan">
      <formula>0.7999</formula>
    </cfRule>
  </conditionalFormatting>
  <conditionalFormatting sqref="P35">
    <cfRule type="cellIs" dxfId="597" priority="36" operator="lessThan">
      <formula>0.4</formula>
    </cfRule>
    <cfRule type="cellIs" dxfId="596" priority="37" operator="between">
      <formula>0.4</formula>
      <formula>0.5999</formula>
    </cfRule>
    <cfRule type="cellIs" dxfId="595" priority="38" operator="between">
      <formula>0.6</formula>
      <formula>0.6999</formula>
    </cfRule>
    <cfRule type="cellIs" dxfId="594" priority="39" operator="between">
      <formula>0.7</formula>
      <formula>0.7999</formula>
    </cfRule>
    <cfRule type="cellIs" dxfId="593" priority="40" operator="greaterThan">
      <formula>0.7999</formula>
    </cfRule>
  </conditionalFormatting>
  <conditionalFormatting sqref="S35">
    <cfRule type="cellIs" dxfId="592" priority="31" operator="lessThan">
      <formula>0.4</formula>
    </cfRule>
    <cfRule type="cellIs" dxfId="591" priority="32" operator="between">
      <formula>0.4</formula>
      <formula>0.5999</formula>
    </cfRule>
    <cfRule type="cellIs" dxfId="590" priority="33" operator="between">
      <formula>0.6</formula>
      <formula>0.6999</formula>
    </cfRule>
    <cfRule type="cellIs" dxfId="589" priority="34" operator="between">
      <formula>0.7</formula>
      <formula>0.7999</formula>
    </cfRule>
    <cfRule type="cellIs" dxfId="588" priority="35" operator="greaterThan">
      <formula>0.7999</formula>
    </cfRule>
  </conditionalFormatting>
  <conditionalFormatting sqref="P50">
    <cfRule type="cellIs" dxfId="587" priority="26" operator="lessThan">
      <formula>0.4</formula>
    </cfRule>
    <cfRule type="cellIs" dxfId="586" priority="27" operator="between">
      <formula>0.4</formula>
      <formula>0.5999</formula>
    </cfRule>
    <cfRule type="cellIs" dxfId="585" priority="28" operator="between">
      <formula>0.6</formula>
      <formula>0.6999</formula>
    </cfRule>
    <cfRule type="cellIs" dxfId="584" priority="29" operator="between">
      <formula>0.7</formula>
      <formula>0.7999</formula>
    </cfRule>
    <cfRule type="cellIs" dxfId="583" priority="30" operator="greaterThan">
      <formula>0.7999</formula>
    </cfRule>
  </conditionalFormatting>
  <conditionalFormatting sqref="S50">
    <cfRule type="cellIs" dxfId="582" priority="21" operator="lessThan">
      <formula>0.4</formula>
    </cfRule>
    <cfRule type="cellIs" dxfId="581" priority="22" operator="between">
      <formula>0.4</formula>
      <formula>0.5999</formula>
    </cfRule>
    <cfRule type="cellIs" dxfId="580" priority="23" operator="between">
      <formula>0.6</formula>
      <formula>0.6999</formula>
    </cfRule>
    <cfRule type="cellIs" dxfId="579" priority="24" operator="between">
      <formula>0.7</formula>
      <formula>0.7999</formula>
    </cfRule>
    <cfRule type="cellIs" dxfId="578" priority="25" operator="greaterThan">
      <formula>0.7999</formula>
    </cfRule>
  </conditionalFormatting>
  <conditionalFormatting sqref="S6">
    <cfRule type="cellIs" dxfId="577" priority="16" operator="lessThan">
      <formula>0.4</formula>
    </cfRule>
    <cfRule type="cellIs" dxfId="576" priority="17" operator="between">
      <formula>0.4</formula>
      <formula>0.5999</formula>
    </cfRule>
    <cfRule type="cellIs" dxfId="575" priority="18" operator="between">
      <formula>0.6</formula>
      <formula>0.6999</formula>
    </cfRule>
    <cfRule type="cellIs" dxfId="574" priority="19" operator="between">
      <formula>0.7</formula>
      <formula>0.7999</formula>
    </cfRule>
    <cfRule type="cellIs" dxfId="573" priority="20" operator="greaterThan">
      <formula>0.7999</formula>
    </cfRule>
  </conditionalFormatting>
  <conditionalFormatting sqref="S8">
    <cfRule type="cellIs" dxfId="572" priority="11" operator="lessThan">
      <formula>0.4</formula>
    </cfRule>
    <cfRule type="cellIs" dxfId="571" priority="12" operator="between">
      <formula>0.4</formula>
      <formula>0.5999</formula>
    </cfRule>
    <cfRule type="cellIs" dxfId="570" priority="13" operator="between">
      <formula>0.6</formula>
      <formula>0.6999</formula>
    </cfRule>
    <cfRule type="cellIs" dxfId="569" priority="14" operator="between">
      <formula>0.7</formula>
      <formula>0.7999</formula>
    </cfRule>
    <cfRule type="cellIs" dxfId="568" priority="15" operator="greaterThan">
      <formula>0.7999</formula>
    </cfRule>
  </conditionalFormatting>
  <conditionalFormatting sqref="P70">
    <cfRule type="cellIs" dxfId="567" priority="6" operator="lessThan">
      <formula>0.4</formula>
    </cfRule>
    <cfRule type="cellIs" dxfId="566" priority="7" operator="between">
      <formula>0.4</formula>
      <formula>0.5999</formula>
    </cfRule>
    <cfRule type="cellIs" dxfId="565" priority="8" operator="between">
      <formula>0.6</formula>
      <formula>0.6999</formula>
    </cfRule>
    <cfRule type="cellIs" dxfId="564" priority="9" operator="between">
      <formula>0.7</formula>
      <formula>0.7999</formula>
    </cfRule>
    <cfRule type="cellIs" dxfId="563" priority="10" operator="greaterThan">
      <formula>0.7999</formula>
    </cfRule>
  </conditionalFormatting>
  <conditionalFormatting sqref="S70">
    <cfRule type="cellIs" dxfId="562" priority="1" operator="lessThan">
      <formula>0.4</formula>
    </cfRule>
    <cfRule type="cellIs" dxfId="561" priority="2" operator="between">
      <formula>0.4</formula>
      <formula>0.5999</formula>
    </cfRule>
    <cfRule type="cellIs" dxfId="560" priority="3" operator="between">
      <formula>0.6</formula>
      <formula>0.6999</formula>
    </cfRule>
    <cfRule type="cellIs" dxfId="559" priority="4" operator="between">
      <formula>0.7</formula>
      <formula>0.7999</formula>
    </cfRule>
    <cfRule type="cellIs" dxfId="558" priority="5" operator="greaterThan">
      <formula>0.7999</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21"/>
  <sheetViews>
    <sheetView view="pageBreakPreview" zoomScale="60" zoomScaleNormal="84" workbookViewId="0">
      <pane xSplit="6" ySplit="3" topLeftCell="N70" activePane="bottomRight" state="frozen"/>
      <selection pane="topRight" activeCell="G1" sqref="G1"/>
      <selection pane="bottomLeft" activeCell="A4" sqref="A4"/>
      <selection pane="bottomRight" activeCell="P10" sqref="P10"/>
    </sheetView>
  </sheetViews>
  <sheetFormatPr baseColWidth="10" defaultRowHeight="15" x14ac:dyDescent="0.25"/>
  <cols>
    <col min="1" max="3" width="14.5703125" style="1" customWidth="1"/>
    <col min="4" max="4" width="7.7109375" style="2" customWidth="1"/>
    <col min="5" max="5" width="73.42578125" style="1" customWidth="1"/>
    <col min="6" max="6" width="40.28515625" style="1" customWidth="1"/>
    <col min="7" max="8" width="20.7109375" style="1" customWidth="1"/>
    <col min="9" max="9" width="36.42578125" style="1" customWidth="1"/>
    <col min="10" max="10" width="18.5703125" style="1" customWidth="1"/>
    <col min="11" max="11" width="17.28515625" style="1" customWidth="1"/>
    <col min="12" max="12" width="14.85546875" style="1" customWidth="1"/>
    <col min="13" max="13" width="53.42578125" style="1" customWidth="1"/>
    <col min="14" max="14" width="20.28515625" style="92" customWidth="1"/>
    <col min="15" max="15" width="16.7109375" style="92" customWidth="1"/>
    <col min="16" max="16" width="9.7109375" style="4" customWidth="1"/>
    <col min="17" max="17" width="21.140625" style="331" customWidth="1"/>
    <col min="18" max="18" width="16.7109375" style="92" customWidth="1"/>
    <col min="19" max="19" width="137.28515625" style="330" customWidth="1"/>
  </cols>
  <sheetData>
    <row r="1" spans="1:19" ht="55.5" customHeight="1" thickBot="1" x14ac:dyDescent="0.3">
      <c r="A1" s="1123" t="s">
        <v>698</v>
      </c>
      <c r="B1" s="1124"/>
      <c r="C1" s="1124"/>
      <c r="D1" s="1124"/>
      <c r="E1" s="1124"/>
      <c r="F1" s="1124"/>
      <c r="G1" s="1124"/>
      <c r="H1" s="1124"/>
      <c r="I1" s="1125"/>
      <c r="J1" s="19"/>
      <c r="K1" s="19"/>
      <c r="L1" s="19"/>
      <c r="M1" s="19"/>
      <c r="P1" s="94"/>
      <c r="S1" s="324"/>
    </row>
    <row r="2" spans="1:19" ht="31.5" customHeight="1" x14ac:dyDescent="0.25">
      <c r="A2" s="1194" t="s">
        <v>0</v>
      </c>
      <c r="B2" s="1194" t="s">
        <v>1</v>
      </c>
      <c r="C2" s="1194" t="s">
        <v>2</v>
      </c>
      <c r="D2" s="1194" t="s">
        <v>12</v>
      </c>
      <c r="E2" s="1194" t="s">
        <v>3</v>
      </c>
      <c r="F2" s="1194" t="s">
        <v>4</v>
      </c>
      <c r="G2" s="1194" t="s">
        <v>5</v>
      </c>
      <c r="H2" s="1194" t="s">
        <v>6</v>
      </c>
      <c r="I2" s="1196" t="s">
        <v>7</v>
      </c>
      <c r="J2" s="1216" t="s">
        <v>284</v>
      </c>
      <c r="K2" s="1217"/>
      <c r="L2" s="1217"/>
      <c r="M2" s="1218"/>
      <c r="N2" s="1219" t="s">
        <v>694</v>
      </c>
      <c r="O2" s="1198"/>
      <c r="P2" s="1220" t="s">
        <v>281</v>
      </c>
      <c r="Q2" s="1198" t="s">
        <v>695</v>
      </c>
      <c r="R2" s="1198"/>
      <c r="S2" s="1251" t="s">
        <v>696</v>
      </c>
    </row>
    <row r="3" spans="1:19" ht="15.75" thickBot="1" x14ac:dyDescent="0.3">
      <c r="A3" s="1195"/>
      <c r="B3" s="1195"/>
      <c r="C3" s="1195"/>
      <c r="D3" s="1195"/>
      <c r="E3" s="1195"/>
      <c r="F3" s="1195"/>
      <c r="G3" s="1195"/>
      <c r="H3" s="1195"/>
      <c r="I3" s="1197"/>
      <c r="J3" s="208" t="s">
        <v>8</v>
      </c>
      <c r="K3" s="209" t="s">
        <v>9</v>
      </c>
      <c r="L3" s="209" t="s">
        <v>10</v>
      </c>
      <c r="M3" s="210" t="s">
        <v>11</v>
      </c>
      <c r="N3" s="208" t="s">
        <v>707</v>
      </c>
      <c r="O3" s="211" t="s">
        <v>700</v>
      </c>
      <c r="P3" s="1221"/>
      <c r="Q3" s="332" t="s">
        <v>707</v>
      </c>
      <c r="R3" s="211" t="s">
        <v>700</v>
      </c>
      <c r="S3" s="1252"/>
    </row>
    <row r="4" spans="1:19" ht="165" customHeight="1" x14ac:dyDescent="0.25">
      <c r="A4" s="1208" t="s">
        <v>13</v>
      </c>
      <c r="B4" s="1210" t="s">
        <v>14</v>
      </c>
      <c r="C4" s="1212" t="s">
        <v>15</v>
      </c>
      <c r="D4" s="212">
        <v>1</v>
      </c>
      <c r="E4" s="213" t="s">
        <v>1102</v>
      </c>
      <c r="F4" s="213" t="s">
        <v>17</v>
      </c>
      <c r="G4" s="213" t="s">
        <v>1103</v>
      </c>
      <c r="H4" s="213" t="s">
        <v>19</v>
      </c>
      <c r="I4" s="214" t="s">
        <v>20</v>
      </c>
      <c r="J4" s="1223" t="s">
        <v>208</v>
      </c>
      <c r="K4" s="1225" t="s">
        <v>209</v>
      </c>
      <c r="L4" s="1225">
        <v>53</v>
      </c>
      <c r="M4" s="1227"/>
      <c r="N4" s="1229">
        <v>1</v>
      </c>
      <c r="O4" s="1231">
        <v>1</v>
      </c>
      <c r="P4" s="221">
        <v>0.7</v>
      </c>
      <c r="Q4" s="1205">
        <v>72966200</v>
      </c>
      <c r="R4" s="1207" t="e">
        <f>#REF!+#REF!+#REF!+#REF!</f>
        <v>#REF!</v>
      </c>
      <c r="S4" s="312" t="s">
        <v>1346</v>
      </c>
    </row>
    <row r="5" spans="1:19" ht="105" x14ac:dyDescent="0.25">
      <c r="A5" s="1209"/>
      <c r="B5" s="1211"/>
      <c r="C5" s="1213"/>
      <c r="D5" s="215">
        <v>2</v>
      </c>
      <c r="E5" s="216" t="s">
        <v>21</v>
      </c>
      <c r="F5" s="216" t="s">
        <v>22</v>
      </c>
      <c r="G5" s="216" t="s">
        <v>23</v>
      </c>
      <c r="H5" s="216" t="s">
        <v>24</v>
      </c>
      <c r="I5" s="217" t="s">
        <v>1104</v>
      </c>
      <c r="J5" s="1224"/>
      <c r="K5" s="1226"/>
      <c r="L5" s="1226"/>
      <c r="M5" s="1228"/>
      <c r="N5" s="1230"/>
      <c r="O5" s="1232"/>
      <c r="P5" s="221">
        <v>0.7</v>
      </c>
      <c r="Q5" s="1206"/>
      <c r="R5" s="1145"/>
      <c r="S5" s="312" t="s">
        <v>1347</v>
      </c>
    </row>
    <row r="6" spans="1:19" ht="93" customHeight="1" x14ac:dyDescent="0.25">
      <c r="A6" s="1209"/>
      <c r="B6" s="1211"/>
      <c r="C6" s="1213"/>
      <c r="D6" s="215">
        <v>3</v>
      </c>
      <c r="E6" s="216" t="s">
        <v>1105</v>
      </c>
      <c r="F6" s="216" t="s">
        <v>27</v>
      </c>
      <c r="G6" s="216" t="s">
        <v>28</v>
      </c>
      <c r="H6" s="216" t="s">
        <v>1106</v>
      </c>
      <c r="I6" s="217" t="s">
        <v>1107</v>
      </c>
      <c r="J6" s="218" t="s">
        <v>211</v>
      </c>
      <c r="K6" s="216" t="s">
        <v>212</v>
      </c>
      <c r="L6" s="215">
        <v>45</v>
      </c>
      <c r="M6" s="217" t="s">
        <v>1108</v>
      </c>
      <c r="N6" s="219">
        <v>1</v>
      </c>
      <c r="O6" s="220">
        <v>1</v>
      </c>
      <c r="P6" s="221">
        <v>0.7</v>
      </c>
      <c r="Q6" s="333">
        <v>46456000</v>
      </c>
      <c r="R6" s="205">
        <v>40284000</v>
      </c>
      <c r="S6" s="325" t="s">
        <v>1348</v>
      </c>
    </row>
    <row r="7" spans="1:19" ht="72" customHeight="1" x14ac:dyDescent="0.25">
      <c r="A7" s="1209"/>
      <c r="B7" s="1211"/>
      <c r="C7" s="1213"/>
      <c r="D7" s="215">
        <v>4</v>
      </c>
      <c r="E7" s="216" t="s">
        <v>1109</v>
      </c>
      <c r="F7" s="216" t="s">
        <v>32</v>
      </c>
      <c r="G7" s="216" t="s">
        <v>33</v>
      </c>
      <c r="H7" s="216" t="s">
        <v>34</v>
      </c>
      <c r="I7" s="217" t="s">
        <v>35</v>
      </c>
      <c r="J7" s="218" t="s">
        <v>96</v>
      </c>
      <c r="K7" s="215" t="s">
        <v>96</v>
      </c>
      <c r="L7" s="215" t="s">
        <v>96</v>
      </c>
      <c r="M7" s="222" t="s">
        <v>96</v>
      </c>
      <c r="N7" s="219">
        <v>1</v>
      </c>
      <c r="O7" s="220">
        <v>1</v>
      </c>
      <c r="P7" s="221">
        <v>0.7</v>
      </c>
      <c r="Q7" s="333"/>
      <c r="R7" s="205" t="e">
        <f>#REF!+#REF!+#REF!+#REF!</f>
        <v>#REF!</v>
      </c>
      <c r="S7" s="312" t="s">
        <v>1110</v>
      </c>
    </row>
    <row r="8" spans="1:19" ht="104.25" customHeight="1" x14ac:dyDescent="0.25">
      <c r="A8" s="1209"/>
      <c r="B8" s="1211"/>
      <c r="C8" s="1213"/>
      <c r="D8" s="215">
        <v>5</v>
      </c>
      <c r="E8" s="216" t="s">
        <v>36</v>
      </c>
      <c r="F8" s="216" t="s">
        <v>37</v>
      </c>
      <c r="G8" s="216" t="s">
        <v>38</v>
      </c>
      <c r="H8" s="216" t="s">
        <v>1111</v>
      </c>
      <c r="I8" s="217" t="s">
        <v>1112</v>
      </c>
      <c r="J8" s="218" t="s">
        <v>211</v>
      </c>
      <c r="K8" s="216" t="s">
        <v>214</v>
      </c>
      <c r="L8" s="215">
        <v>45</v>
      </c>
      <c r="M8" s="217" t="s">
        <v>1113</v>
      </c>
      <c r="N8" s="219">
        <v>1</v>
      </c>
      <c r="O8" s="220">
        <v>1</v>
      </c>
      <c r="P8" s="221">
        <v>0.7</v>
      </c>
      <c r="Q8" s="333">
        <v>98500000</v>
      </c>
      <c r="R8" s="205">
        <v>13768000</v>
      </c>
      <c r="S8" s="325" t="s">
        <v>1348</v>
      </c>
    </row>
    <row r="9" spans="1:19" ht="78" customHeight="1" x14ac:dyDescent="0.25">
      <c r="A9" s="1209"/>
      <c r="B9" s="1211"/>
      <c r="C9" s="1213"/>
      <c r="D9" s="215">
        <v>6</v>
      </c>
      <c r="E9" s="216" t="s">
        <v>41</v>
      </c>
      <c r="F9" s="216" t="s">
        <v>1114</v>
      </c>
      <c r="G9" s="216" t="s">
        <v>43</v>
      </c>
      <c r="H9" s="215" t="s">
        <v>44</v>
      </c>
      <c r="I9" s="222" t="s">
        <v>45</v>
      </c>
      <c r="J9" s="223" t="s">
        <v>1115</v>
      </c>
      <c r="K9" s="216" t="s">
        <v>216</v>
      </c>
      <c r="L9" s="224">
        <v>197</v>
      </c>
      <c r="M9" s="217" t="s">
        <v>217</v>
      </c>
      <c r="N9" s="219">
        <v>1</v>
      </c>
      <c r="O9" s="220">
        <v>1</v>
      </c>
      <c r="P9" s="221">
        <v>0.7</v>
      </c>
      <c r="Q9" s="333">
        <v>45299000</v>
      </c>
      <c r="R9" s="205">
        <v>37501000</v>
      </c>
      <c r="S9" s="312" t="s">
        <v>1349</v>
      </c>
    </row>
    <row r="10" spans="1:19" ht="60" customHeight="1" x14ac:dyDescent="0.25">
      <c r="A10" s="1209"/>
      <c r="B10" s="1211"/>
      <c r="C10" s="1213"/>
      <c r="D10" s="215">
        <v>7</v>
      </c>
      <c r="E10" s="216" t="s">
        <v>46</v>
      </c>
      <c r="F10" s="216" t="s">
        <v>47</v>
      </c>
      <c r="G10" s="216" t="s">
        <v>48</v>
      </c>
      <c r="H10" s="216" t="s">
        <v>19</v>
      </c>
      <c r="I10" s="217" t="s">
        <v>1116</v>
      </c>
      <c r="J10" s="218" t="s">
        <v>96</v>
      </c>
      <c r="K10" s="215" t="s">
        <v>96</v>
      </c>
      <c r="L10" s="215">
        <v>197</v>
      </c>
      <c r="M10" s="222" t="s">
        <v>96</v>
      </c>
      <c r="N10" s="219">
        <v>1</v>
      </c>
      <c r="O10" s="220">
        <v>1</v>
      </c>
      <c r="P10" s="221">
        <v>0.7</v>
      </c>
      <c r="Q10" s="333"/>
      <c r="R10" s="205" t="e">
        <f>#REF!+#REF!+#REF!+#REF!</f>
        <v>#REF!</v>
      </c>
      <c r="S10" s="312" t="s">
        <v>1350</v>
      </c>
    </row>
    <row r="11" spans="1:19" ht="60" customHeight="1" x14ac:dyDescent="0.25">
      <c r="A11" s="1209"/>
      <c r="B11" s="1211"/>
      <c r="C11" s="1214" t="s">
        <v>1117</v>
      </c>
      <c r="D11" s="225">
        <v>8</v>
      </c>
      <c r="E11" s="226" t="s">
        <v>51</v>
      </c>
      <c r="F11" s="226" t="s">
        <v>52</v>
      </c>
      <c r="G11" s="226" t="s">
        <v>53</v>
      </c>
      <c r="H11" s="226" t="s">
        <v>54</v>
      </c>
      <c r="I11" s="227" t="s">
        <v>1118</v>
      </c>
      <c r="J11" s="228" t="s">
        <v>211</v>
      </c>
      <c r="K11" s="226" t="s">
        <v>218</v>
      </c>
      <c r="L11" s="225">
        <v>33</v>
      </c>
      <c r="M11" s="227" t="s">
        <v>219</v>
      </c>
      <c r="N11" s="229">
        <v>1</v>
      </c>
      <c r="O11" s="230">
        <v>1</v>
      </c>
      <c r="P11" s="221">
        <v>0.7</v>
      </c>
      <c r="Q11" s="333">
        <v>30000000</v>
      </c>
      <c r="R11" s="205">
        <v>2000000</v>
      </c>
      <c r="S11" s="326" t="s">
        <v>1351</v>
      </c>
    </row>
    <row r="12" spans="1:19" ht="60" customHeight="1" x14ac:dyDescent="0.25">
      <c r="A12" s="1209"/>
      <c r="B12" s="1211"/>
      <c r="C12" s="1214"/>
      <c r="D12" s="225">
        <v>9</v>
      </c>
      <c r="E12" s="226" t="s">
        <v>1119</v>
      </c>
      <c r="F12" s="226" t="s">
        <v>1120</v>
      </c>
      <c r="G12" s="226" t="s">
        <v>1121</v>
      </c>
      <c r="H12" s="226" t="s">
        <v>59</v>
      </c>
      <c r="I12" s="227" t="s">
        <v>1118</v>
      </c>
      <c r="J12" s="231" t="s">
        <v>211</v>
      </c>
      <c r="K12" s="225" t="s">
        <v>214</v>
      </c>
      <c r="L12" s="225">
        <v>28</v>
      </c>
      <c r="M12" s="227" t="s">
        <v>220</v>
      </c>
      <c r="N12" s="229">
        <v>12</v>
      </c>
      <c r="O12" s="230">
        <v>12</v>
      </c>
      <c r="P12" s="221">
        <v>0.75</v>
      </c>
      <c r="Q12" s="333">
        <v>33258000</v>
      </c>
      <c r="R12" s="205" t="e">
        <f>#REF!+#REF!+#REF!+#REF!</f>
        <v>#REF!</v>
      </c>
      <c r="S12" s="312" t="s">
        <v>1352</v>
      </c>
    </row>
    <row r="13" spans="1:19" ht="60" customHeight="1" x14ac:dyDescent="0.25">
      <c r="A13" s="1209"/>
      <c r="B13" s="1211"/>
      <c r="C13" s="1214"/>
      <c r="D13" s="225">
        <v>10</v>
      </c>
      <c r="E13" s="226" t="s">
        <v>1122</v>
      </c>
      <c r="F13" s="226" t="s">
        <v>61</v>
      </c>
      <c r="G13" s="226" t="s">
        <v>62</v>
      </c>
      <c r="H13" s="226" t="s">
        <v>63</v>
      </c>
      <c r="I13" s="227" t="s">
        <v>1118</v>
      </c>
      <c r="J13" s="231" t="s">
        <v>1123</v>
      </c>
      <c r="K13" s="225" t="s">
        <v>222</v>
      </c>
      <c r="L13" s="225">
        <v>122</v>
      </c>
      <c r="M13" s="227" t="s">
        <v>223</v>
      </c>
      <c r="N13" s="229">
        <v>12</v>
      </c>
      <c r="O13" s="230">
        <v>12</v>
      </c>
      <c r="P13" s="221">
        <v>0.7</v>
      </c>
      <c r="Q13" s="333"/>
      <c r="R13" s="205" t="e">
        <f>#REF!+#REF!+#REF!+#REF!</f>
        <v>#REF!</v>
      </c>
      <c r="S13" s="312" t="s">
        <v>1124</v>
      </c>
    </row>
    <row r="14" spans="1:19" ht="114.75" customHeight="1" x14ac:dyDescent="0.25">
      <c r="A14" s="1209"/>
      <c r="B14" s="1211"/>
      <c r="C14" s="1214" t="s">
        <v>1117</v>
      </c>
      <c r="D14" s="225">
        <v>11</v>
      </c>
      <c r="E14" s="226" t="s">
        <v>64</v>
      </c>
      <c r="F14" s="226" t="s">
        <v>1125</v>
      </c>
      <c r="G14" s="226" t="s">
        <v>66</v>
      </c>
      <c r="H14" s="226" t="s">
        <v>67</v>
      </c>
      <c r="I14" s="227" t="s">
        <v>289</v>
      </c>
      <c r="J14" s="231" t="s">
        <v>224</v>
      </c>
      <c r="K14" s="225" t="s">
        <v>290</v>
      </c>
      <c r="L14" s="225" t="s">
        <v>1126</v>
      </c>
      <c r="M14" s="227" t="s">
        <v>226</v>
      </c>
      <c r="N14" s="229">
        <v>13</v>
      </c>
      <c r="O14" s="230">
        <v>13</v>
      </c>
      <c r="P14" s="221">
        <v>0.7</v>
      </c>
      <c r="Q14" s="333">
        <v>30000000</v>
      </c>
      <c r="R14" s="205" t="e">
        <f>#REF!+#REF!+#REF!+#REF!</f>
        <v>#REF!</v>
      </c>
      <c r="S14" s="312" t="s">
        <v>1127</v>
      </c>
    </row>
    <row r="15" spans="1:19" ht="93" customHeight="1" x14ac:dyDescent="0.25">
      <c r="A15" s="1209"/>
      <c r="B15" s="1211"/>
      <c r="C15" s="1214"/>
      <c r="D15" s="225">
        <v>12</v>
      </c>
      <c r="E15" s="226" t="s">
        <v>1128</v>
      </c>
      <c r="F15" s="226" t="s">
        <v>1129</v>
      </c>
      <c r="G15" s="226" t="s">
        <v>71</v>
      </c>
      <c r="H15" s="226" t="s">
        <v>72</v>
      </c>
      <c r="I15" s="227" t="s">
        <v>285</v>
      </c>
      <c r="J15" s="228" t="s">
        <v>211</v>
      </c>
      <c r="K15" s="232" t="s">
        <v>212</v>
      </c>
      <c r="L15" s="225">
        <v>46</v>
      </c>
      <c r="M15" s="227" t="s">
        <v>1130</v>
      </c>
      <c r="N15" s="229">
        <v>12</v>
      </c>
      <c r="O15" s="230">
        <v>12</v>
      </c>
      <c r="P15" s="206">
        <v>0.8</v>
      </c>
      <c r="Q15" s="333">
        <v>150000000</v>
      </c>
      <c r="R15" s="205">
        <v>150000000</v>
      </c>
      <c r="S15" s="312" t="s">
        <v>1353</v>
      </c>
    </row>
    <row r="16" spans="1:19" ht="86.25" customHeight="1" x14ac:dyDescent="0.25">
      <c r="A16" s="1209"/>
      <c r="B16" s="1211"/>
      <c r="C16" s="1214"/>
      <c r="D16" s="225">
        <v>13</v>
      </c>
      <c r="E16" s="226" t="s">
        <v>1131</v>
      </c>
      <c r="F16" s="226" t="s">
        <v>288</v>
      </c>
      <c r="G16" s="226" t="s">
        <v>1132</v>
      </c>
      <c r="H16" s="226" t="s">
        <v>74</v>
      </c>
      <c r="I16" s="227" t="s">
        <v>1133</v>
      </c>
      <c r="J16" s="231" t="s">
        <v>228</v>
      </c>
      <c r="K16" s="233" t="s">
        <v>229</v>
      </c>
      <c r="L16" s="225" t="s">
        <v>1134</v>
      </c>
      <c r="M16" s="234" t="s">
        <v>231</v>
      </c>
      <c r="N16" s="229">
        <v>12</v>
      </c>
      <c r="O16" s="230">
        <v>12</v>
      </c>
      <c r="P16" s="206">
        <v>0.7</v>
      </c>
      <c r="Q16" s="333">
        <v>11000000</v>
      </c>
      <c r="R16" s="205" t="e">
        <f>#REF!+#REF!+#REF!+#REF!</f>
        <v>#REF!</v>
      </c>
      <c r="S16" s="327" t="s">
        <v>1354</v>
      </c>
    </row>
    <row r="17" spans="1:19" ht="234.75" customHeight="1" x14ac:dyDescent="0.25">
      <c r="A17" s="1209"/>
      <c r="B17" s="1211"/>
      <c r="C17" s="1214"/>
      <c r="D17" s="225">
        <v>14</v>
      </c>
      <c r="E17" s="226" t="s">
        <v>1135</v>
      </c>
      <c r="F17" s="226" t="s">
        <v>76</v>
      </c>
      <c r="G17" s="226" t="s">
        <v>1136</v>
      </c>
      <c r="H17" s="226" t="s">
        <v>78</v>
      </c>
      <c r="I17" s="227" t="s">
        <v>68</v>
      </c>
      <c r="J17" s="231" t="s">
        <v>211</v>
      </c>
      <c r="K17" s="225" t="s">
        <v>218</v>
      </c>
      <c r="L17" s="225">
        <v>32</v>
      </c>
      <c r="M17" s="227" t="s">
        <v>232</v>
      </c>
      <c r="N17" s="229">
        <v>9</v>
      </c>
      <c r="O17" s="230">
        <v>9</v>
      </c>
      <c r="P17" s="206">
        <v>0.6</v>
      </c>
      <c r="Q17" s="333">
        <v>250412588</v>
      </c>
      <c r="R17" s="205">
        <v>25400000</v>
      </c>
      <c r="S17" s="327" t="s">
        <v>1355</v>
      </c>
    </row>
    <row r="18" spans="1:19" ht="73.5" customHeight="1" x14ac:dyDescent="0.25">
      <c r="A18" s="1209"/>
      <c r="B18" s="1211"/>
      <c r="C18" s="1215" t="s">
        <v>79</v>
      </c>
      <c r="D18" s="235">
        <v>15</v>
      </c>
      <c r="E18" s="236" t="s">
        <v>80</v>
      </c>
      <c r="F18" s="236" t="s">
        <v>81</v>
      </c>
      <c r="G18" s="236" t="s">
        <v>1137</v>
      </c>
      <c r="H18" s="236" t="s">
        <v>83</v>
      </c>
      <c r="I18" s="237" t="s">
        <v>84</v>
      </c>
      <c r="J18" s="1199" t="s">
        <v>233</v>
      </c>
      <c r="K18" s="1200" t="s">
        <v>234</v>
      </c>
      <c r="L18" s="1201">
        <v>197</v>
      </c>
      <c r="M18" s="1202" t="s">
        <v>217</v>
      </c>
      <c r="N18" s="238">
        <v>1</v>
      </c>
      <c r="O18" s="239">
        <v>1</v>
      </c>
      <c r="P18" s="206">
        <v>0.7</v>
      </c>
      <c r="Q18" s="1282">
        <v>45299000</v>
      </c>
      <c r="R18" s="1144">
        <v>37501000</v>
      </c>
      <c r="S18" s="240" t="s">
        <v>1138</v>
      </c>
    </row>
    <row r="19" spans="1:19" ht="108" customHeight="1" x14ac:dyDescent="0.25">
      <c r="A19" s="1209"/>
      <c r="B19" s="1211"/>
      <c r="C19" s="1215"/>
      <c r="D19" s="235">
        <v>16</v>
      </c>
      <c r="E19" s="236" t="s">
        <v>85</v>
      </c>
      <c r="F19" s="236" t="s">
        <v>86</v>
      </c>
      <c r="G19" s="236" t="s">
        <v>291</v>
      </c>
      <c r="H19" s="236" t="s">
        <v>87</v>
      </c>
      <c r="I19" s="241" t="s">
        <v>1139</v>
      </c>
      <c r="J19" s="1199"/>
      <c r="K19" s="1200"/>
      <c r="L19" s="1201"/>
      <c r="M19" s="1202"/>
      <c r="N19" s="242">
        <v>1</v>
      </c>
      <c r="O19" s="243">
        <v>1</v>
      </c>
      <c r="P19" s="206">
        <v>0.7</v>
      </c>
      <c r="Q19" s="1283"/>
      <c r="R19" s="1149"/>
      <c r="S19" s="240" t="s">
        <v>1140</v>
      </c>
    </row>
    <row r="20" spans="1:19" ht="60" customHeight="1" x14ac:dyDescent="0.25">
      <c r="A20" s="1209"/>
      <c r="B20" s="1211"/>
      <c r="C20" s="1215"/>
      <c r="D20" s="235">
        <v>17</v>
      </c>
      <c r="E20" s="236" t="s">
        <v>89</v>
      </c>
      <c r="F20" s="236" t="s">
        <v>90</v>
      </c>
      <c r="G20" s="236" t="s">
        <v>91</v>
      </c>
      <c r="H20" s="236" t="s">
        <v>87</v>
      </c>
      <c r="I20" s="241" t="s">
        <v>1141</v>
      </c>
      <c r="J20" s="1199"/>
      <c r="K20" s="1200"/>
      <c r="L20" s="1201"/>
      <c r="M20" s="1202"/>
      <c r="N20" s="244">
        <v>1</v>
      </c>
      <c r="O20" s="245">
        <v>1</v>
      </c>
      <c r="P20" s="206">
        <v>0.7</v>
      </c>
      <c r="Q20" s="1206"/>
      <c r="R20" s="1145"/>
      <c r="S20" s="240" t="s">
        <v>1142</v>
      </c>
    </row>
    <row r="21" spans="1:19" ht="60" customHeight="1" x14ac:dyDescent="0.25">
      <c r="A21" s="1209"/>
      <c r="B21" s="1211"/>
      <c r="C21" s="1215"/>
      <c r="D21" s="235">
        <v>18</v>
      </c>
      <c r="E21" s="236" t="s">
        <v>1143</v>
      </c>
      <c r="F21" s="236" t="s">
        <v>94</v>
      </c>
      <c r="G21" s="236" t="s">
        <v>1144</v>
      </c>
      <c r="H21" s="235" t="s">
        <v>96</v>
      </c>
      <c r="I21" s="241" t="s">
        <v>1145</v>
      </c>
      <c r="J21" s="246" t="s">
        <v>96</v>
      </c>
      <c r="K21" s="235" t="s">
        <v>96</v>
      </c>
      <c r="L21" s="235" t="s">
        <v>96</v>
      </c>
      <c r="M21" s="247" t="s">
        <v>96</v>
      </c>
      <c r="N21" s="248">
        <v>0</v>
      </c>
      <c r="O21" s="249">
        <v>0</v>
      </c>
      <c r="P21" s="206">
        <v>0</v>
      </c>
      <c r="Q21" s="333"/>
      <c r="R21" s="205" t="e">
        <f>#REF!+#REF!+#REF!+#REF!</f>
        <v>#REF!</v>
      </c>
      <c r="S21" s="327" t="s">
        <v>1356</v>
      </c>
    </row>
    <row r="22" spans="1:19" ht="60" customHeight="1" x14ac:dyDescent="0.25">
      <c r="A22" s="1209"/>
      <c r="B22" s="1211"/>
      <c r="C22" s="1215"/>
      <c r="D22" s="235">
        <v>19</v>
      </c>
      <c r="E22" s="236" t="s">
        <v>98</v>
      </c>
      <c r="F22" s="236" t="s">
        <v>99</v>
      </c>
      <c r="G22" s="236" t="s">
        <v>100</v>
      </c>
      <c r="H22" s="236" t="s">
        <v>101</v>
      </c>
      <c r="I22" s="241" t="s">
        <v>1146</v>
      </c>
      <c r="J22" s="246" t="s">
        <v>233</v>
      </c>
      <c r="K22" s="235" t="s">
        <v>234</v>
      </c>
      <c r="L22" s="250">
        <v>192</v>
      </c>
      <c r="M22" s="251" t="s">
        <v>235</v>
      </c>
      <c r="N22" s="248">
        <v>1</v>
      </c>
      <c r="O22" s="249">
        <v>1</v>
      </c>
      <c r="P22" s="206">
        <v>0.7</v>
      </c>
      <c r="Q22" s="333">
        <v>44500000</v>
      </c>
      <c r="R22" s="205">
        <v>5596000</v>
      </c>
      <c r="S22" s="240" t="s">
        <v>1147</v>
      </c>
    </row>
    <row r="23" spans="1:19" ht="82.5" customHeight="1" x14ac:dyDescent="0.25">
      <c r="A23" s="1209"/>
      <c r="B23" s="1211"/>
      <c r="C23" s="1215"/>
      <c r="D23" s="235">
        <v>20</v>
      </c>
      <c r="E23" s="236" t="s">
        <v>1148</v>
      </c>
      <c r="F23" s="236" t="s">
        <v>104</v>
      </c>
      <c r="G23" s="236" t="s">
        <v>105</v>
      </c>
      <c r="H23" s="236" t="s">
        <v>106</v>
      </c>
      <c r="I23" s="237" t="s">
        <v>1149</v>
      </c>
      <c r="J23" s="246" t="s">
        <v>96</v>
      </c>
      <c r="K23" s="235" t="s">
        <v>96</v>
      </c>
      <c r="L23" s="235" t="s">
        <v>96</v>
      </c>
      <c r="M23" s="247" t="s">
        <v>96</v>
      </c>
      <c r="N23" s="248">
        <v>0</v>
      </c>
      <c r="O23" s="249">
        <v>0</v>
      </c>
      <c r="P23" s="206">
        <v>0.7</v>
      </c>
      <c r="Q23" s="333"/>
      <c r="R23" s="205" t="e">
        <f>#REF!+#REF!+#REF!+#REF!</f>
        <v>#REF!</v>
      </c>
      <c r="S23" s="240" t="s">
        <v>1147</v>
      </c>
    </row>
    <row r="24" spans="1:19" ht="92.25" customHeight="1" x14ac:dyDescent="0.25">
      <c r="A24" s="1209"/>
      <c r="B24" s="1203" t="s">
        <v>108</v>
      </c>
      <c r="C24" s="1204" t="s">
        <v>109</v>
      </c>
      <c r="D24" s="252">
        <v>21</v>
      </c>
      <c r="E24" s="253" t="s">
        <v>1150</v>
      </c>
      <c r="F24" s="254" t="s">
        <v>1151</v>
      </c>
      <c r="G24" s="254" t="s">
        <v>1152</v>
      </c>
      <c r="H24" s="254" t="s">
        <v>113</v>
      </c>
      <c r="I24" s="255" t="s">
        <v>1153</v>
      </c>
      <c r="J24" s="256" t="s">
        <v>236</v>
      </c>
      <c r="K24" s="252" t="s">
        <v>237</v>
      </c>
      <c r="L24" s="252">
        <v>65</v>
      </c>
      <c r="M24" s="255" t="s">
        <v>238</v>
      </c>
      <c r="N24" s="257">
        <v>1</v>
      </c>
      <c r="O24" s="258">
        <v>1</v>
      </c>
      <c r="P24" s="206">
        <v>0.8</v>
      </c>
      <c r="Q24" s="334">
        <v>2210457012</v>
      </c>
      <c r="R24" s="205">
        <v>199742308</v>
      </c>
      <c r="S24" s="328" t="s">
        <v>1154</v>
      </c>
    </row>
    <row r="25" spans="1:19" ht="60" customHeight="1" x14ac:dyDescent="0.25">
      <c r="A25" s="1209"/>
      <c r="B25" s="1203"/>
      <c r="C25" s="1204"/>
      <c r="D25" s="252">
        <v>22</v>
      </c>
      <c r="E25" s="254" t="s">
        <v>1155</v>
      </c>
      <c r="F25" s="254" t="s">
        <v>1156</v>
      </c>
      <c r="G25" s="254" t="s">
        <v>1157</v>
      </c>
      <c r="H25" s="254" t="s">
        <v>118</v>
      </c>
      <c r="I25" s="255" t="s">
        <v>119</v>
      </c>
      <c r="J25" s="259" t="s">
        <v>236</v>
      </c>
      <c r="K25" s="260" t="s">
        <v>239</v>
      </c>
      <c r="L25" s="252">
        <v>85</v>
      </c>
      <c r="M25" s="255" t="s">
        <v>240</v>
      </c>
      <c r="N25" s="257">
        <v>1</v>
      </c>
      <c r="O25" s="258">
        <v>1</v>
      </c>
      <c r="P25" s="206">
        <v>0.8</v>
      </c>
      <c r="Q25" s="334"/>
      <c r="R25" s="205" t="e">
        <f>#REF!+#REF!+#REF!+#REF!</f>
        <v>#REF!</v>
      </c>
      <c r="S25" s="328" t="s">
        <v>1158</v>
      </c>
    </row>
    <row r="26" spans="1:19" ht="108.75" customHeight="1" x14ac:dyDescent="0.25">
      <c r="A26" s="1209"/>
      <c r="B26" s="1203"/>
      <c r="C26" s="1204"/>
      <c r="D26" s="252">
        <v>23</v>
      </c>
      <c r="E26" s="254" t="s">
        <v>1159</v>
      </c>
      <c r="F26" s="254" t="s">
        <v>1160</v>
      </c>
      <c r="G26" s="254" t="s">
        <v>122</v>
      </c>
      <c r="H26" s="254" t="s">
        <v>118</v>
      </c>
      <c r="I26" s="255" t="s">
        <v>1161</v>
      </c>
      <c r="J26" s="256" t="s">
        <v>96</v>
      </c>
      <c r="K26" s="252" t="s">
        <v>96</v>
      </c>
      <c r="L26" s="252" t="s">
        <v>96</v>
      </c>
      <c r="M26" s="261" t="s">
        <v>1162</v>
      </c>
      <c r="N26" s="257">
        <v>1</v>
      </c>
      <c r="O26" s="258">
        <v>1</v>
      </c>
      <c r="P26" s="206">
        <v>0.6</v>
      </c>
      <c r="Q26" s="333"/>
      <c r="R26" s="205" t="e">
        <f>#REF!+#REF!+#REF!+#REF!</f>
        <v>#REF!</v>
      </c>
      <c r="S26" s="328" t="s">
        <v>1163</v>
      </c>
    </row>
    <row r="27" spans="1:19" ht="88.5" customHeight="1" x14ac:dyDescent="0.25">
      <c r="A27" s="1209"/>
      <c r="B27" s="1203"/>
      <c r="C27" s="1204" t="s">
        <v>124</v>
      </c>
      <c r="D27" s="252">
        <v>24</v>
      </c>
      <c r="E27" s="254" t="s">
        <v>125</v>
      </c>
      <c r="F27" s="254" t="s">
        <v>126</v>
      </c>
      <c r="G27" s="254" t="s">
        <v>127</v>
      </c>
      <c r="H27" s="254" t="s">
        <v>128</v>
      </c>
      <c r="I27" s="255" t="s">
        <v>1164</v>
      </c>
      <c r="J27" s="256" t="s">
        <v>242</v>
      </c>
      <c r="K27" s="252" t="s">
        <v>243</v>
      </c>
      <c r="L27" s="252">
        <v>68</v>
      </c>
      <c r="M27" s="255" t="s">
        <v>244</v>
      </c>
      <c r="N27" s="257">
        <v>1</v>
      </c>
      <c r="O27" s="258">
        <v>1</v>
      </c>
      <c r="P27" s="206">
        <v>0.7</v>
      </c>
      <c r="Q27" s="333">
        <v>25000000</v>
      </c>
      <c r="R27" s="205">
        <v>2935000</v>
      </c>
      <c r="S27" s="323" t="s">
        <v>1382</v>
      </c>
    </row>
    <row r="28" spans="1:19" ht="76.5" x14ac:dyDescent="0.25">
      <c r="A28" s="1209"/>
      <c r="B28" s="1203"/>
      <c r="C28" s="1204"/>
      <c r="D28" s="252">
        <v>25</v>
      </c>
      <c r="E28" s="253" t="s">
        <v>1165</v>
      </c>
      <c r="F28" s="254" t="s">
        <v>1166</v>
      </c>
      <c r="G28" s="254" t="s">
        <v>132</v>
      </c>
      <c r="H28" s="254" t="s">
        <v>133</v>
      </c>
      <c r="I28" s="255" t="s">
        <v>1167</v>
      </c>
      <c r="J28" s="256" t="s">
        <v>245</v>
      </c>
      <c r="K28" s="252" t="s">
        <v>246</v>
      </c>
      <c r="L28" s="252">
        <v>107</v>
      </c>
      <c r="M28" s="255" t="s">
        <v>1168</v>
      </c>
      <c r="N28" s="257">
        <v>1</v>
      </c>
      <c r="O28" s="258">
        <v>1</v>
      </c>
      <c r="P28" s="206">
        <v>0.8</v>
      </c>
      <c r="Q28" s="333">
        <v>144717884</v>
      </c>
      <c r="R28" s="205">
        <v>100000000</v>
      </c>
      <c r="S28" s="323" t="s">
        <v>1363</v>
      </c>
    </row>
    <row r="29" spans="1:19" ht="79.5" customHeight="1" x14ac:dyDescent="0.25">
      <c r="A29" s="1209"/>
      <c r="B29" s="1203"/>
      <c r="C29" s="1204" t="s">
        <v>135</v>
      </c>
      <c r="D29" s="252">
        <v>26</v>
      </c>
      <c r="E29" s="254" t="s">
        <v>1169</v>
      </c>
      <c r="F29" s="254" t="s">
        <v>137</v>
      </c>
      <c r="G29" s="254" t="s">
        <v>138</v>
      </c>
      <c r="H29" s="254" t="s">
        <v>139</v>
      </c>
      <c r="I29" s="255" t="s">
        <v>1170</v>
      </c>
      <c r="J29" s="256" t="s">
        <v>96</v>
      </c>
      <c r="K29" s="252" t="s">
        <v>96</v>
      </c>
      <c r="L29" s="252" t="s">
        <v>96</v>
      </c>
      <c r="M29" s="261"/>
      <c r="N29" s="257">
        <v>1</v>
      </c>
      <c r="O29" s="258">
        <v>1</v>
      </c>
      <c r="P29" s="206">
        <v>0.8</v>
      </c>
      <c r="Q29" s="333"/>
      <c r="R29" s="205" t="e">
        <f>#REF!+#REF!+#REF!+#REF!</f>
        <v>#REF!</v>
      </c>
      <c r="S29" s="328" t="s">
        <v>1171</v>
      </c>
    </row>
    <row r="30" spans="1:19" ht="121.5" customHeight="1" x14ac:dyDescent="0.25">
      <c r="A30" s="1209"/>
      <c r="B30" s="1203"/>
      <c r="C30" s="1204"/>
      <c r="D30" s="252">
        <v>27</v>
      </c>
      <c r="E30" s="262" t="s">
        <v>1172</v>
      </c>
      <c r="F30" s="262" t="s">
        <v>142</v>
      </c>
      <c r="G30" s="262" t="s">
        <v>143</v>
      </c>
      <c r="H30" s="262" t="s">
        <v>144</v>
      </c>
      <c r="I30" s="263" t="s">
        <v>145</v>
      </c>
      <c r="J30" s="264" t="s">
        <v>1115</v>
      </c>
      <c r="K30" s="262" t="s">
        <v>216</v>
      </c>
      <c r="L30" s="252">
        <v>197</v>
      </c>
      <c r="M30" s="263" t="s">
        <v>217</v>
      </c>
      <c r="N30" s="257">
        <v>1</v>
      </c>
      <c r="O30" s="258">
        <v>1</v>
      </c>
      <c r="P30" s="206">
        <v>0.65</v>
      </c>
      <c r="Q30" s="333">
        <v>45299000</v>
      </c>
      <c r="R30" s="205">
        <v>37501000</v>
      </c>
      <c r="S30" s="328" t="s">
        <v>1173</v>
      </c>
    </row>
    <row r="31" spans="1:19" ht="120.75" customHeight="1" x14ac:dyDescent="0.25">
      <c r="A31" s="1209"/>
      <c r="B31" s="1234" t="s">
        <v>146</v>
      </c>
      <c r="C31" s="1222" t="s">
        <v>147</v>
      </c>
      <c r="D31" s="265">
        <v>28</v>
      </c>
      <c r="E31" s="266" t="s">
        <v>1174</v>
      </c>
      <c r="F31" s="266" t="s">
        <v>149</v>
      </c>
      <c r="G31" s="266" t="s">
        <v>150</v>
      </c>
      <c r="H31" s="266" t="s">
        <v>151</v>
      </c>
      <c r="I31" s="267" t="s">
        <v>152</v>
      </c>
      <c r="J31" s="268"/>
      <c r="K31" s="269"/>
      <c r="L31" s="265"/>
      <c r="M31" s="270"/>
      <c r="N31" s="271">
        <v>1</v>
      </c>
      <c r="O31" s="272">
        <v>1</v>
      </c>
      <c r="P31" s="206">
        <v>0.8</v>
      </c>
      <c r="Q31" s="333"/>
      <c r="R31" s="205"/>
      <c r="S31" s="312" t="s">
        <v>1175</v>
      </c>
    </row>
    <row r="32" spans="1:19" ht="51" customHeight="1" x14ac:dyDescent="0.25">
      <c r="A32" s="1209"/>
      <c r="B32" s="1234"/>
      <c r="C32" s="1222"/>
      <c r="D32" s="1222">
        <v>29</v>
      </c>
      <c r="E32" s="1222" t="s">
        <v>1176</v>
      </c>
      <c r="F32" s="1222" t="s">
        <v>154</v>
      </c>
      <c r="G32" s="1222" t="s">
        <v>155</v>
      </c>
      <c r="H32" s="1222" t="s">
        <v>151</v>
      </c>
      <c r="I32" s="1271" t="s">
        <v>152</v>
      </c>
      <c r="J32" s="1261" t="s">
        <v>254</v>
      </c>
      <c r="K32" s="1263" t="s">
        <v>249</v>
      </c>
      <c r="L32" s="1263">
        <v>154</v>
      </c>
      <c r="M32" s="1222" t="s">
        <v>258</v>
      </c>
      <c r="N32" s="1222">
        <v>0</v>
      </c>
      <c r="O32" s="1222">
        <v>0</v>
      </c>
      <c r="P32" s="1272">
        <v>0.8</v>
      </c>
      <c r="Q32" s="1280">
        <v>55960000</v>
      </c>
      <c r="R32" s="1191">
        <v>55960000</v>
      </c>
      <c r="S32" s="1253" t="s">
        <v>1357</v>
      </c>
    </row>
    <row r="33" spans="1:19" ht="15" customHeight="1" x14ac:dyDescent="0.25">
      <c r="A33" s="1209"/>
      <c r="B33" s="1234"/>
      <c r="C33" s="1222"/>
      <c r="D33" s="1222"/>
      <c r="E33" s="1222"/>
      <c r="F33" s="1222"/>
      <c r="G33" s="1222"/>
      <c r="H33" s="1222"/>
      <c r="I33" s="1271"/>
      <c r="J33" s="1284"/>
      <c r="K33" s="1285"/>
      <c r="L33" s="1285"/>
      <c r="M33" s="1222"/>
      <c r="N33" s="1222"/>
      <c r="O33" s="1222"/>
      <c r="P33" s="1273"/>
      <c r="Q33" s="1280"/>
      <c r="R33" s="1191"/>
      <c r="S33" s="1253"/>
    </row>
    <row r="34" spans="1:19" ht="15" customHeight="1" x14ac:dyDescent="0.25">
      <c r="A34" s="1209"/>
      <c r="B34" s="1234"/>
      <c r="C34" s="1222"/>
      <c r="D34" s="1222"/>
      <c r="E34" s="1222"/>
      <c r="F34" s="1222"/>
      <c r="G34" s="1222"/>
      <c r="H34" s="1222"/>
      <c r="I34" s="1271"/>
      <c r="J34" s="1284"/>
      <c r="K34" s="1285"/>
      <c r="L34" s="1285"/>
      <c r="M34" s="1222"/>
      <c r="N34" s="1222"/>
      <c r="O34" s="1222"/>
      <c r="P34" s="1273"/>
      <c r="Q34" s="1280"/>
      <c r="R34" s="1191"/>
      <c r="S34" s="1253"/>
    </row>
    <row r="35" spans="1:19" x14ac:dyDescent="0.25">
      <c r="A35" s="1209"/>
      <c r="B35" s="1234"/>
      <c r="C35" s="1222"/>
      <c r="D35" s="1222"/>
      <c r="E35" s="1222"/>
      <c r="F35" s="1222"/>
      <c r="G35" s="1222"/>
      <c r="H35" s="1222"/>
      <c r="I35" s="1271"/>
      <c r="J35" s="1262"/>
      <c r="K35" s="1264"/>
      <c r="L35" s="1264"/>
      <c r="M35" s="1222"/>
      <c r="N35" s="1222"/>
      <c r="O35" s="1222"/>
      <c r="P35" s="1274"/>
      <c r="Q35" s="1280"/>
      <c r="R35" s="1191"/>
      <c r="S35" s="1253"/>
    </row>
    <row r="36" spans="1:19" ht="31.5" customHeight="1" x14ac:dyDescent="0.25">
      <c r="A36" s="1209"/>
      <c r="B36" s="1234"/>
      <c r="C36" s="1258" t="s">
        <v>156</v>
      </c>
      <c r="D36" s="1222">
        <v>30</v>
      </c>
      <c r="E36" s="1222" t="s">
        <v>157</v>
      </c>
      <c r="F36" s="1222" t="s">
        <v>158</v>
      </c>
      <c r="G36" s="1222" t="s">
        <v>159</v>
      </c>
      <c r="H36" s="1222" t="s">
        <v>151</v>
      </c>
      <c r="I36" s="1265" t="s">
        <v>179</v>
      </c>
      <c r="J36" s="1261" t="s">
        <v>254</v>
      </c>
      <c r="K36" s="1263" t="s">
        <v>255</v>
      </c>
      <c r="L36" s="1263">
        <v>133</v>
      </c>
      <c r="M36" s="1222" t="s">
        <v>257</v>
      </c>
      <c r="N36" s="1222"/>
      <c r="O36" s="1287"/>
      <c r="P36" s="1281">
        <v>0.8</v>
      </c>
      <c r="Q36" s="1290"/>
      <c r="R36" s="1142"/>
      <c r="S36" s="1253" t="s">
        <v>1177</v>
      </c>
    </row>
    <row r="37" spans="1:19" ht="28.5" customHeight="1" x14ac:dyDescent="0.25">
      <c r="A37" s="1209"/>
      <c r="B37" s="1234"/>
      <c r="C37" s="1258"/>
      <c r="D37" s="1222"/>
      <c r="E37" s="1222"/>
      <c r="F37" s="1222"/>
      <c r="G37" s="1222"/>
      <c r="H37" s="1222"/>
      <c r="I37" s="1286"/>
      <c r="J37" s="1284"/>
      <c r="K37" s="1285"/>
      <c r="L37" s="1285"/>
      <c r="M37" s="1222"/>
      <c r="N37" s="1222"/>
      <c r="O37" s="1288"/>
      <c r="P37" s="1281"/>
      <c r="Q37" s="1291"/>
      <c r="R37" s="1147"/>
      <c r="S37" s="1253"/>
    </row>
    <row r="38" spans="1:19" x14ac:dyDescent="0.25">
      <c r="A38" s="1209"/>
      <c r="B38" s="1234"/>
      <c r="C38" s="1258"/>
      <c r="D38" s="1222"/>
      <c r="E38" s="1222"/>
      <c r="F38" s="1222"/>
      <c r="G38" s="1222"/>
      <c r="H38" s="1222"/>
      <c r="I38" s="1286"/>
      <c r="J38" s="1284"/>
      <c r="K38" s="1285"/>
      <c r="L38" s="1285"/>
      <c r="M38" s="1222"/>
      <c r="N38" s="1222"/>
      <c r="O38" s="1288"/>
      <c r="P38" s="1281"/>
      <c r="Q38" s="1291"/>
      <c r="R38" s="1147"/>
      <c r="S38" s="1253"/>
    </row>
    <row r="39" spans="1:19" x14ac:dyDescent="0.25">
      <c r="A39" s="1209"/>
      <c r="B39" s="1234"/>
      <c r="C39" s="1258"/>
      <c r="D39" s="1222"/>
      <c r="E39" s="1222"/>
      <c r="F39" s="1222"/>
      <c r="G39" s="1222"/>
      <c r="H39" s="1222"/>
      <c r="I39" s="1286"/>
      <c r="J39" s="1284"/>
      <c r="K39" s="1285"/>
      <c r="L39" s="1285"/>
      <c r="M39" s="1222"/>
      <c r="N39" s="1222"/>
      <c r="O39" s="1288"/>
      <c r="P39" s="1281"/>
      <c r="Q39" s="1291"/>
      <c r="R39" s="1147"/>
      <c r="S39" s="1253"/>
    </row>
    <row r="40" spans="1:19" ht="50.25" customHeight="1" x14ac:dyDescent="0.25">
      <c r="A40" s="1209"/>
      <c r="B40" s="1234"/>
      <c r="C40" s="1258"/>
      <c r="D40" s="1222"/>
      <c r="E40" s="1222"/>
      <c r="F40" s="1222"/>
      <c r="G40" s="1222"/>
      <c r="H40" s="1222"/>
      <c r="I40" s="1286"/>
      <c r="J40" s="1284"/>
      <c r="K40" s="1285"/>
      <c r="L40" s="1285"/>
      <c r="M40" s="1222"/>
      <c r="N40" s="1222"/>
      <c r="O40" s="1288"/>
      <c r="P40" s="1281"/>
      <c r="Q40" s="1291"/>
      <c r="R40" s="1147"/>
      <c r="S40" s="1253"/>
    </row>
    <row r="41" spans="1:19" ht="63.75" customHeight="1" x14ac:dyDescent="0.25">
      <c r="A41" s="1209"/>
      <c r="B41" s="1234"/>
      <c r="C41" s="1258"/>
      <c r="D41" s="1222"/>
      <c r="E41" s="1222"/>
      <c r="F41" s="1222"/>
      <c r="G41" s="1222"/>
      <c r="H41" s="1222"/>
      <c r="I41" s="1266"/>
      <c r="J41" s="1284"/>
      <c r="K41" s="1285"/>
      <c r="L41" s="1285"/>
      <c r="M41" s="1222"/>
      <c r="N41" s="1222"/>
      <c r="O41" s="1288"/>
      <c r="P41" s="1281"/>
      <c r="Q41" s="1291"/>
      <c r="R41" s="1147"/>
      <c r="S41" s="1253"/>
    </row>
    <row r="42" spans="1:19" ht="110.25" customHeight="1" x14ac:dyDescent="0.25">
      <c r="A42" s="1209"/>
      <c r="B42" s="1234"/>
      <c r="C42" s="1258"/>
      <c r="D42" s="265">
        <v>31</v>
      </c>
      <c r="E42" s="273" t="s">
        <v>160</v>
      </c>
      <c r="F42" s="273" t="s">
        <v>1178</v>
      </c>
      <c r="G42" s="273" t="s">
        <v>162</v>
      </c>
      <c r="H42" s="273" t="s">
        <v>118</v>
      </c>
      <c r="I42" s="274" t="s">
        <v>152</v>
      </c>
      <c r="J42" s="1262"/>
      <c r="K42" s="1264"/>
      <c r="L42" s="1264"/>
      <c r="M42" s="1222"/>
      <c r="N42" s="1222"/>
      <c r="O42" s="1289"/>
      <c r="P42" s="335">
        <v>0.7</v>
      </c>
      <c r="Q42" s="1292"/>
      <c r="R42" s="1143"/>
      <c r="S42" s="312" t="s">
        <v>1179</v>
      </c>
    </row>
    <row r="43" spans="1:19" ht="63.75" x14ac:dyDescent="0.25">
      <c r="A43" s="1209"/>
      <c r="B43" s="1234"/>
      <c r="C43" s="1258" t="s">
        <v>164</v>
      </c>
      <c r="D43" s="265">
        <v>32</v>
      </c>
      <c r="E43" s="265" t="s">
        <v>165</v>
      </c>
      <c r="F43" s="265" t="s">
        <v>166</v>
      </c>
      <c r="G43" s="265" t="s">
        <v>167</v>
      </c>
      <c r="H43" s="265" t="s">
        <v>168</v>
      </c>
      <c r="I43" s="275" t="s">
        <v>1180</v>
      </c>
      <c r="J43" s="276" t="s">
        <v>254</v>
      </c>
      <c r="K43" s="265" t="s">
        <v>255</v>
      </c>
      <c r="L43" s="321">
        <v>134</v>
      </c>
      <c r="M43" s="275" t="s">
        <v>256</v>
      </c>
      <c r="N43" s="277">
        <v>12</v>
      </c>
      <c r="O43" s="272">
        <v>12</v>
      </c>
      <c r="P43" s="206">
        <v>0.7</v>
      </c>
      <c r="Q43" s="333">
        <v>60000000</v>
      </c>
      <c r="R43" s="205">
        <v>9412000</v>
      </c>
      <c r="S43" s="329" t="s">
        <v>1370</v>
      </c>
    </row>
    <row r="44" spans="1:19" ht="135" x14ac:dyDescent="0.25">
      <c r="A44" s="1209"/>
      <c r="B44" s="1234"/>
      <c r="C44" s="1258"/>
      <c r="D44" s="265">
        <v>33</v>
      </c>
      <c r="E44" s="273" t="s">
        <v>170</v>
      </c>
      <c r="F44" s="273" t="s">
        <v>171</v>
      </c>
      <c r="G44" s="273" t="s">
        <v>172</v>
      </c>
      <c r="H44" s="273" t="s">
        <v>173</v>
      </c>
      <c r="I44" s="274" t="s">
        <v>174</v>
      </c>
      <c r="J44" s="278" t="s">
        <v>265</v>
      </c>
      <c r="K44" s="279" t="s">
        <v>266</v>
      </c>
      <c r="L44" s="322">
        <v>185</v>
      </c>
      <c r="M44" s="280" t="s">
        <v>267</v>
      </c>
      <c r="N44" s="277">
        <v>1</v>
      </c>
      <c r="O44" s="272">
        <v>1</v>
      </c>
      <c r="P44" s="206">
        <v>0.7</v>
      </c>
      <c r="Q44" s="333">
        <v>40000000</v>
      </c>
      <c r="R44" s="205">
        <v>2180000</v>
      </c>
      <c r="S44" s="329" t="s">
        <v>1364</v>
      </c>
    </row>
    <row r="45" spans="1:19" ht="113.25" customHeight="1" x14ac:dyDescent="0.25">
      <c r="A45" s="1209"/>
      <c r="B45" s="1234"/>
      <c r="C45" s="1258"/>
      <c r="D45" s="265">
        <v>34</v>
      </c>
      <c r="E45" s="273" t="s">
        <v>175</v>
      </c>
      <c r="F45" s="273" t="s">
        <v>176</v>
      </c>
      <c r="G45" s="273" t="s">
        <v>177</v>
      </c>
      <c r="H45" s="273" t="s">
        <v>178</v>
      </c>
      <c r="I45" s="274" t="s">
        <v>179</v>
      </c>
      <c r="J45" s="276" t="s">
        <v>254</v>
      </c>
      <c r="K45" s="281" t="s">
        <v>262</v>
      </c>
      <c r="L45" s="265">
        <v>137</v>
      </c>
      <c r="M45" s="275" t="s">
        <v>263</v>
      </c>
      <c r="N45" s="277">
        <v>1</v>
      </c>
      <c r="O45" s="272">
        <v>1</v>
      </c>
      <c r="P45" s="206">
        <v>0.7</v>
      </c>
      <c r="Q45" s="333">
        <v>56000000</v>
      </c>
      <c r="R45" s="205">
        <v>2798000</v>
      </c>
      <c r="S45" s="307" t="s">
        <v>1358</v>
      </c>
    </row>
    <row r="46" spans="1:19" ht="90" x14ac:dyDescent="0.25">
      <c r="A46" s="1209"/>
      <c r="B46" s="1234"/>
      <c r="C46" s="1258"/>
      <c r="D46" s="265">
        <v>35</v>
      </c>
      <c r="E46" s="273" t="s">
        <v>1181</v>
      </c>
      <c r="F46" s="273" t="s">
        <v>1182</v>
      </c>
      <c r="G46" s="273" t="s">
        <v>1183</v>
      </c>
      <c r="H46" s="273" t="s">
        <v>183</v>
      </c>
      <c r="I46" s="274" t="s">
        <v>184</v>
      </c>
      <c r="J46" s="1261" t="s">
        <v>254</v>
      </c>
      <c r="K46" s="1263" t="s">
        <v>268</v>
      </c>
      <c r="L46" s="1263">
        <v>142</v>
      </c>
      <c r="M46" s="1265" t="s">
        <v>1184</v>
      </c>
      <c r="N46" s="1267">
        <v>1</v>
      </c>
      <c r="O46" s="1269">
        <v>1</v>
      </c>
      <c r="P46" s="206">
        <v>0.7</v>
      </c>
      <c r="Q46" s="333">
        <v>112000000</v>
      </c>
      <c r="R46" s="205">
        <v>14584000</v>
      </c>
      <c r="S46" s="312" t="s">
        <v>1185</v>
      </c>
    </row>
    <row r="47" spans="1:19" ht="60" customHeight="1" x14ac:dyDescent="0.25">
      <c r="A47" s="1209"/>
      <c r="B47" s="1234"/>
      <c r="C47" s="1258"/>
      <c r="D47" s="265">
        <v>36</v>
      </c>
      <c r="E47" s="273" t="s">
        <v>185</v>
      </c>
      <c r="F47" s="273" t="s">
        <v>186</v>
      </c>
      <c r="G47" s="273" t="s">
        <v>1186</v>
      </c>
      <c r="H47" s="273" t="s">
        <v>1187</v>
      </c>
      <c r="I47" s="274" t="s">
        <v>189</v>
      </c>
      <c r="J47" s="1262"/>
      <c r="K47" s="1264"/>
      <c r="L47" s="1264"/>
      <c r="M47" s="1266"/>
      <c r="N47" s="1268"/>
      <c r="O47" s="1270"/>
      <c r="P47" s="206">
        <v>0.7</v>
      </c>
      <c r="Q47" s="333">
        <v>243800000</v>
      </c>
      <c r="R47" s="205">
        <v>30910000</v>
      </c>
      <c r="S47" s="312" t="s">
        <v>1188</v>
      </c>
    </row>
    <row r="48" spans="1:19" ht="114" customHeight="1" x14ac:dyDescent="0.25">
      <c r="A48" s="1209"/>
      <c r="B48" s="1234"/>
      <c r="C48" s="1258" t="s">
        <v>190</v>
      </c>
      <c r="D48" s="265">
        <v>37</v>
      </c>
      <c r="E48" s="273" t="s">
        <v>1189</v>
      </c>
      <c r="F48" s="1263" t="s">
        <v>192</v>
      </c>
      <c r="G48" s="273" t="s">
        <v>193</v>
      </c>
      <c r="H48" s="273" t="s">
        <v>194</v>
      </c>
      <c r="I48" s="274" t="s">
        <v>179</v>
      </c>
      <c r="J48" s="1259" t="s">
        <v>254</v>
      </c>
      <c r="K48" s="1222" t="s">
        <v>262</v>
      </c>
      <c r="L48" s="1222">
        <v>137</v>
      </c>
      <c r="M48" s="1271" t="s">
        <v>263</v>
      </c>
      <c r="N48" s="1267">
        <v>1</v>
      </c>
      <c r="O48" s="1269">
        <v>1</v>
      </c>
      <c r="P48" s="206">
        <v>0.7</v>
      </c>
      <c r="Q48" s="1282">
        <v>56000000</v>
      </c>
      <c r="R48" s="1144">
        <v>2798000</v>
      </c>
      <c r="S48" s="312" t="s">
        <v>1359</v>
      </c>
    </row>
    <row r="49" spans="1:19" ht="82.5" customHeight="1" x14ac:dyDescent="0.25">
      <c r="A49" s="1209"/>
      <c r="B49" s="1234"/>
      <c r="C49" s="1258"/>
      <c r="D49" s="265">
        <v>38</v>
      </c>
      <c r="E49" s="273" t="s">
        <v>195</v>
      </c>
      <c r="F49" s="1264"/>
      <c r="G49" s="273" t="s">
        <v>193</v>
      </c>
      <c r="H49" s="273" t="s">
        <v>194</v>
      </c>
      <c r="I49" s="274" t="s">
        <v>179</v>
      </c>
      <c r="J49" s="1259"/>
      <c r="K49" s="1222"/>
      <c r="L49" s="1222"/>
      <c r="M49" s="1271"/>
      <c r="N49" s="1268"/>
      <c r="O49" s="1270"/>
      <c r="P49" s="206">
        <v>0.7</v>
      </c>
      <c r="Q49" s="1206"/>
      <c r="R49" s="1145"/>
      <c r="S49" s="312" t="s">
        <v>1190</v>
      </c>
    </row>
    <row r="50" spans="1:19" ht="63.75" x14ac:dyDescent="0.25">
      <c r="A50" s="1209"/>
      <c r="B50" s="1234"/>
      <c r="C50" s="1258"/>
      <c r="D50" s="265">
        <v>39</v>
      </c>
      <c r="E50" s="273" t="s">
        <v>1191</v>
      </c>
      <c r="F50" s="273" t="s">
        <v>197</v>
      </c>
      <c r="G50" s="273" t="s">
        <v>198</v>
      </c>
      <c r="H50" s="273" t="s">
        <v>199</v>
      </c>
      <c r="I50" s="274" t="s">
        <v>179</v>
      </c>
      <c r="J50" s="1259" t="s">
        <v>254</v>
      </c>
      <c r="K50" s="1222" t="s">
        <v>255</v>
      </c>
      <c r="L50" s="1255">
        <v>133</v>
      </c>
      <c r="M50" s="1256" t="s">
        <v>257</v>
      </c>
      <c r="N50" s="1267">
        <v>12</v>
      </c>
      <c r="O50" s="1269">
        <v>12</v>
      </c>
      <c r="P50" s="206">
        <v>0.7</v>
      </c>
      <c r="Q50" s="1282">
        <v>28000000</v>
      </c>
      <c r="R50" s="1144">
        <v>3180000</v>
      </c>
      <c r="S50" s="312" t="s">
        <v>1192</v>
      </c>
    </row>
    <row r="51" spans="1:19" ht="45" x14ac:dyDescent="0.25">
      <c r="A51" s="1209"/>
      <c r="B51" s="1234"/>
      <c r="C51" s="1258"/>
      <c r="D51" s="265">
        <v>40</v>
      </c>
      <c r="E51" s="273" t="s">
        <v>200</v>
      </c>
      <c r="F51" s="273" t="s">
        <v>201</v>
      </c>
      <c r="G51" s="273" t="s">
        <v>202</v>
      </c>
      <c r="H51" s="273" t="s">
        <v>203</v>
      </c>
      <c r="I51" s="274" t="s">
        <v>204</v>
      </c>
      <c r="J51" s="1259"/>
      <c r="K51" s="1222"/>
      <c r="L51" s="1255"/>
      <c r="M51" s="1256"/>
      <c r="N51" s="1268"/>
      <c r="O51" s="1270"/>
      <c r="P51" s="206">
        <v>0.7</v>
      </c>
      <c r="Q51" s="1206"/>
      <c r="R51" s="1145"/>
      <c r="S51" s="312" t="s">
        <v>1193</v>
      </c>
    </row>
    <row r="52" spans="1:19" ht="60" customHeight="1" x14ac:dyDescent="0.25">
      <c r="A52" s="1209" t="s">
        <v>292</v>
      </c>
      <c r="B52" s="1235" t="s">
        <v>293</v>
      </c>
      <c r="C52" s="1215" t="s">
        <v>1194</v>
      </c>
      <c r="D52" s="235">
        <v>41</v>
      </c>
      <c r="E52" s="282" t="s">
        <v>295</v>
      </c>
      <c r="F52" s="1243" t="s">
        <v>1195</v>
      </c>
      <c r="G52" s="282" t="s">
        <v>297</v>
      </c>
      <c r="H52" s="282" t="s">
        <v>298</v>
      </c>
      <c r="I52" s="283" t="s">
        <v>1196</v>
      </c>
      <c r="J52" s="284" t="s">
        <v>382</v>
      </c>
      <c r="K52" s="285" t="s">
        <v>1197</v>
      </c>
      <c r="L52" s="286">
        <v>250</v>
      </c>
      <c r="M52" s="287" t="s">
        <v>384</v>
      </c>
      <c r="N52" s="1277">
        <v>1</v>
      </c>
      <c r="O52" s="1276">
        <v>1</v>
      </c>
      <c r="P52" s="206">
        <v>0.7</v>
      </c>
      <c r="Q52" s="333">
        <v>8550000</v>
      </c>
      <c r="R52" s="205">
        <v>8550000</v>
      </c>
      <c r="S52" s="307" t="s">
        <v>1372</v>
      </c>
    </row>
    <row r="53" spans="1:19" ht="109.5" customHeight="1" x14ac:dyDescent="0.25">
      <c r="A53" s="1209"/>
      <c r="B53" s="1235"/>
      <c r="C53" s="1215"/>
      <c r="D53" s="235">
        <v>42</v>
      </c>
      <c r="E53" s="282" t="s">
        <v>1198</v>
      </c>
      <c r="F53" s="1244"/>
      <c r="G53" s="282" t="s">
        <v>1199</v>
      </c>
      <c r="H53" s="282" t="s">
        <v>303</v>
      </c>
      <c r="I53" s="283" t="s">
        <v>1200</v>
      </c>
      <c r="J53" s="1199" t="s">
        <v>1115</v>
      </c>
      <c r="K53" s="1200" t="s">
        <v>216</v>
      </c>
      <c r="L53" s="1200">
        <v>197</v>
      </c>
      <c r="M53" s="1236" t="s">
        <v>217</v>
      </c>
      <c r="N53" s="1293"/>
      <c r="O53" s="1294"/>
      <c r="P53" s="206">
        <v>0.7</v>
      </c>
      <c r="Q53" s="1282">
        <v>45299000</v>
      </c>
      <c r="R53" s="1144">
        <v>37501000</v>
      </c>
      <c r="S53" s="307" t="s">
        <v>1201</v>
      </c>
    </row>
    <row r="54" spans="1:19" ht="60" customHeight="1" x14ac:dyDescent="0.25">
      <c r="A54" s="1209"/>
      <c r="B54" s="1235"/>
      <c r="C54" s="1215"/>
      <c r="D54" s="235">
        <v>43</v>
      </c>
      <c r="E54" s="282" t="s">
        <v>1202</v>
      </c>
      <c r="F54" s="1244"/>
      <c r="G54" s="282" t="s">
        <v>307</v>
      </c>
      <c r="H54" s="282" t="s">
        <v>308</v>
      </c>
      <c r="I54" s="283" t="s">
        <v>309</v>
      </c>
      <c r="J54" s="1199"/>
      <c r="K54" s="1200"/>
      <c r="L54" s="1200"/>
      <c r="M54" s="1236"/>
      <c r="N54" s="1293"/>
      <c r="O54" s="1294"/>
      <c r="P54" s="206">
        <v>0.7</v>
      </c>
      <c r="Q54" s="1283"/>
      <c r="R54" s="1149"/>
      <c r="S54" s="312" t="s">
        <v>1203</v>
      </c>
    </row>
    <row r="55" spans="1:19" ht="60" customHeight="1" x14ac:dyDescent="0.25">
      <c r="A55" s="1209"/>
      <c r="B55" s="1235"/>
      <c r="C55" s="1215"/>
      <c r="D55" s="235">
        <v>44</v>
      </c>
      <c r="E55" s="282" t="s">
        <v>1204</v>
      </c>
      <c r="F55" s="1245"/>
      <c r="G55" s="282" t="s">
        <v>312</v>
      </c>
      <c r="H55" s="282" t="s">
        <v>313</v>
      </c>
      <c r="I55" s="283" t="s">
        <v>309</v>
      </c>
      <c r="J55" s="1199"/>
      <c r="K55" s="1200"/>
      <c r="L55" s="1200"/>
      <c r="M55" s="1236"/>
      <c r="N55" s="1278"/>
      <c r="O55" s="1279"/>
      <c r="P55" s="206">
        <v>0.7</v>
      </c>
      <c r="Q55" s="1206"/>
      <c r="R55" s="1145"/>
      <c r="S55" s="312" t="s">
        <v>1205</v>
      </c>
    </row>
    <row r="56" spans="1:19" ht="75.75" customHeight="1" x14ac:dyDescent="0.25">
      <c r="A56" s="1209"/>
      <c r="B56" s="1235" t="s">
        <v>380</v>
      </c>
      <c r="C56" s="282" t="s">
        <v>315</v>
      </c>
      <c r="D56" s="235">
        <v>45</v>
      </c>
      <c r="E56" s="282" t="s">
        <v>316</v>
      </c>
      <c r="F56" s="282" t="s">
        <v>317</v>
      </c>
      <c r="G56" s="282" t="s">
        <v>318</v>
      </c>
      <c r="H56" s="282" t="s">
        <v>319</v>
      </c>
      <c r="I56" s="283" t="s">
        <v>1206</v>
      </c>
      <c r="J56" s="288" t="s">
        <v>385</v>
      </c>
      <c r="K56" s="289" t="s">
        <v>386</v>
      </c>
      <c r="L56" s="290">
        <v>250</v>
      </c>
      <c r="M56" s="287" t="s">
        <v>1207</v>
      </c>
      <c r="N56" s="248">
        <v>1</v>
      </c>
      <c r="O56" s="249">
        <v>1</v>
      </c>
      <c r="P56" s="206">
        <v>0.8</v>
      </c>
      <c r="Q56" s="333">
        <v>8550000</v>
      </c>
      <c r="R56" s="205">
        <v>8550000</v>
      </c>
      <c r="S56" s="307" t="s">
        <v>1373</v>
      </c>
    </row>
    <row r="57" spans="1:19" ht="54" customHeight="1" x14ac:dyDescent="0.25">
      <c r="A57" s="1209"/>
      <c r="B57" s="1235"/>
      <c r="C57" s="1215" t="s">
        <v>321</v>
      </c>
      <c r="D57" s="235">
        <v>46</v>
      </c>
      <c r="E57" s="282" t="s">
        <v>322</v>
      </c>
      <c r="F57" s="282" t="s">
        <v>323</v>
      </c>
      <c r="G57" s="282" t="s">
        <v>324</v>
      </c>
      <c r="H57" s="282" t="s">
        <v>325</v>
      </c>
      <c r="I57" s="291" t="s">
        <v>1208</v>
      </c>
      <c r="J57" s="1199" t="s">
        <v>1115</v>
      </c>
      <c r="K57" s="1200" t="s">
        <v>216</v>
      </c>
      <c r="L57" s="1254">
        <v>197</v>
      </c>
      <c r="M57" s="1257" t="s">
        <v>217</v>
      </c>
      <c r="N57" s="1275">
        <v>1</v>
      </c>
      <c r="O57" s="1275">
        <v>1</v>
      </c>
      <c r="P57" s="206">
        <v>0.7</v>
      </c>
      <c r="Q57" s="1282">
        <v>45299000</v>
      </c>
      <c r="R57" s="1144">
        <v>37501000</v>
      </c>
      <c r="S57" s="312" t="s">
        <v>1209</v>
      </c>
    </row>
    <row r="58" spans="1:19" ht="48" customHeight="1" x14ac:dyDescent="0.25">
      <c r="A58" s="1209"/>
      <c r="B58" s="1235"/>
      <c r="C58" s="1215"/>
      <c r="D58" s="235">
        <v>47</v>
      </c>
      <c r="E58" s="282" t="s">
        <v>1210</v>
      </c>
      <c r="F58" s="282" t="s">
        <v>1211</v>
      </c>
      <c r="G58" s="282" t="s">
        <v>1212</v>
      </c>
      <c r="H58" s="282" t="s">
        <v>330</v>
      </c>
      <c r="I58" s="283" t="s">
        <v>1213</v>
      </c>
      <c r="J58" s="1199"/>
      <c r="K58" s="1200"/>
      <c r="L58" s="1254"/>
      <c r="M58" s="1257"/>
      <c r="N58" s="1275"/>
      <c r="O58" s="1275"/>
      <c r="P58" s="206">
        <v>0.7</v>
      </c>
      <c r="Q58" s="1283"/>
      <c r="R58" s="1149"/>
      <c r="S58" s="312" t="s">
        <v>1214</v>
      </c>
    </row>
    <row r="59" spans="1:19" ht="72.75" customHeight="1" x14ac:dyDescent="0.25">
      <c r="A59" s="1209"/>
      <c r="B59" s="1235"/>
      <c r="C59" s="1215"/>
      <c r="D59" s="235">
        <v>48</v>
      </c>
      <c r="E59" s="282" t="s">
        <v>332</v>
      </c>
      <c r="F59" s="282" t="s">
        <v>333</v>
      </c>
      <c r="G59" s="282" t="s">
        <v>334</v>
      </c>
      <c r="H59" s="282" t="s">
        <v>335</v>
      </c>
      <c r="I59" s="291" t="s">
        <v>1215</v>
      </c>
      <c r="J59" s="1199"/>
      <c r="K59" s="1200"/>
      <c r="L59" s="1254"/>
      <c r="M59" s="1257"/>
      <c r="N59" s="1276"/>
      <c r="O59" s="1276"/>
      <c r="P59" s="206">
        <v>0.7</v>
      </c>
      <c r="Q59" s="1283"/>
      <c r="R59" s="1149"/>
      <c r="S59" s="312" t="s">
        <v>1216</v>
      </c>
    </row>
    <row r="60" spans="1:19" ht="84.75" customHeight="1" x14ac:dyDescent="0.25">
      <c r="A60" s="1209"/>
      <c r="B60" s="1235"/>
      <c r="C60" s="1215" t="s">
        <v>337</v>
      </c>
      <c r="D60" s="235">
        <v>49</v>
      </c>
      <c r="E60" s="236" t="s">
        <v>1217</v>
      </c>
      <c r="F60" s="236" t="s">
        <v>339</v>
      </c>
      <c r="G60" s="236" t="s">
        <v>1218</v>
      </c>
      <c r="H60" s="236" t="s">
        <v>341</v>
      </c>
      <c r="I60" s="241" t="s">
        <v>1219</v>
      </c>
      <c r="J60" s="1199"/>
      <c r="K60" s="1200"/>
      <c r="L60" s="1254"/>
      <c r="M60" s="1257"/>
      <c r="N60" s="292">
        <v>1</v>
      </c>
      <c r="O60" s="292">
        <v>1</v>
      </c>
      <c r="P60" s="206">
        <v>0.7</v>
      </c>
      <c r="Q60" s="1206"/>
      <c r="R60" s="1145"/>
      <c r="S60" s="312" t="s">
        <v>1220</v>
      </c>
    </row>
    <row r="61" spans="1:19" ht="60" customHeight="1" x14ac:dyDescent="0.25">
      <c r="A61" s="1209"/>
      <c r="B61" s="1235"/>
      <c r="C61" s="1215"/>
      <c r="D61" s="235">
        <v>50</v>
      </c>
      <c r="E61" s="282" t="s">
        <v>1221</v>
      </c>
      <c r="F61" s="282" t="s">
        <v>344</v>
      </c>
      <c r="G61" s="282" t="s">
        <v>345</v>
      </c>
      <c r="H61" s="282" t="s">
        <v>346</v>
      </c>
      <c r="I61" s="283" t="s">
        <v>1222</v>
      </c>
      <c r="J61" s="284" t="s">
        <v>389</v>
      </c>
      <c r="K61" s="285" t="s">
        <v>390</v>
      </c>
      <c r="L61" s="286">
        <v>231</v>
      </c>
      <c r="M61" s="287" t="s">
        <v>391</v>
      </c>
      <c r="N61" s="248">
        <v>1</v>
      </c>
      <c r="O61" s="249">
        <v>1</v>
      </c>
      <c r="P61" s="206">
        <v>0.8</v>
      </c>
      <c r="Q61" s="333">
        <v>0</v>
      </c>
      <c r="R61" s="205">
        <v>0</v>
      </c>
      <c r="S61" s="307" t="s">
        <v>1374</v>
      </c>
    </row>
    <row r="62" spans="1:19" ht="191.25" x14ac:dyDescent="0.25">
      <c r="A62" s="1209"/>
      <c r="B62" s="1235" t="s">
        <v>381</v>
      </c>
      <c r="C62" s="1260" t="s">
        <v>348</v>
      </c>
      <c r="D62" s="235">
        <v>51</v>
      </c>
      <c r="E62" s="293" t="s">
        <v>349</v>
      </c>
      <c r="F62" s="282" t="s">
        <v>1223</v>
      </c>
      <c r="G62" s="282" t="s">
        <v>351</v>
      </c>
      <c r="H62" s="282" t="s">
        <v>1224</v>
      </c>
      <c r="I62" s="283" t="s">
        <v>353</v>
      </c>
      <c r="J62" s="284" t="s">
        <v>1384</v>
      </c>
      <c r="K62" s="285" t="s">
        <v>1385</v>
      </c>
      <c r="L62" s="286">
        <v>183</v>
      </c>
      <c r="M62" s="287" t="s">
        <v>1383</v>
      </c>
      <c r="N62" s="248">
        <v>1</v>
      </c>
      <c r="O62" s="249">
        <v>0.8</v>
      </c>
      <c r="P62" s="206">
        <v>0.5</v>
      </c>
      <c r="Q62" s="333">
        <v>145344700</v>
      </c>
      <c r="R62" s="205">
        <v>100443500</v>
      </c>
      <c r="S62" s="31" t="s">
        <v>1375</v>
      </c>
    </row>
    <row r="63" spans="1:19" ht="88.5" customHeight="1" x14ac:dyDescent="0.25">
      <c r="A63" s="1209"/>
      <c r="B63" s="1235"/>
      <c r="C63" s="1260"/>
      <c r="D63" s="235">
        <v>52</v>
      </c>
      <c r="E63" s="293" t="s">
        <v>1225</v>
      </c>
      <c r="F63" s="282" t="s">
        <v>1226</v>
      </c>
      <c r="G63" s="282" t="s">
        <v>356</v>
      </c>
      <c r="H63" s="282" t="s">
        <v>357</v>
      </c>
      <c r="I63" s="283" t="s">
        <v>353</v>
      </c>
      <c r="J63" s="1240" t="s">
        <v>1115</v>
      </c>
      <c r="K63" s="1243" t="s">
        <v>216</v>
      </c>
      <c r="L63" s="1246">
        <v>197</v>
      </c>
      <c r="M63" s="1297" t="s">
        <v>217</v>
      </c>
      <c r="N63" s="1277">
        <v>1</v>
      </c>
      <c r="O63" s="1276">
        <v>1</v>
      </c>
      <c r="P63" s="206">
        <v>1</v>
      </c>
      <c r="Q63" s="1282">
        <v>45299000</v>
      </c>
      <c r="R63" s="1144">
        <v>37501000</v>
      </c>
      <c r="S63" s="31" t="s">
        <v>1379</v>
      </c>
    </row>
    <row r="64" spans="1:19" ht="97.5" customHeight="1" x14ac:dyDescent="0.25">
      <c r="A64" s="1209"/>
      <c r="B64" s="1235"/>
      <c r="C64" s="1260"/>
      <c r="D64" s="235">
        <v>53</v>
      </c>
      <c r="E64" s="293" t="s">
        <v>1227</v>
      </c>
      <c r="F64" s="282" t="s">
        <v>1228</v>
      </c>
      <c r="G64" s="282" t="s">
        <v>1229</v>
      </c>
      <c r="H64" s="282" t="s">
        <v>361</v>
      </c>
      <c r="I64" s="283" t="s">
        <v>1230</v>
      </c>
      <c r="J64" s="1241"/>
      <c r="K64" s="1244"/>
      <c r="L64" s="1247"/>
      <c r="M64" s="1298"/>
      <c r="N64" s="1293"/>
      <c r="O64" s="1294"/>
      <c r="P64" s="206">
        <v>1</v>
      </c>
      <c r="Q64" s="1283"/>
      <c r="R64" s="1149"/>
      <c r="S64" s="31" t="s">
        <v>1365</v>
      </c>
    </row>
    <row r="65" spans="1:19" ht="60" customHeight="1" x14ac:dyDescent="0.25">
      <c r="A65" s="1209"/>
      <c r="B65" s="1235"/>
      <c r="C65" s="1260"/>
      <c r="D65" s="235">
        <v>54</v>
      </c>
      <c r="E65" s="293" t="s">
        <v>363</v>
      </c>
      <c r="F65" s="282" t="s">
        <v>1231</v>
      </c>
      <c r="G65" s="282" t="s">
        <v>365</v>
      </c>
      <c r="H65" s="282" t="s">
        <v>366</v>
      </c>
      <c r="I65" s="291" t="s">
        <v>367</v>
      </c>
      <c r="J65" s="1241"/>
      <c r="K65" s="1244"/>
      <c r="L65" s="1247"/>
      <c r="M65" s="1298"/>
      <c r="N65" s="1293"/>
      <c r="O65" s="1294"/>
      <c r="P65" s="206">
        <v>1</v>
      </c>
      <c r="Q65" s="1283"/>
      <c r="R65" s="1149"/>
      <c r="S65" s="312" t="s">
        <v>1232</v>
      </c>
    </row>
    <row r="66" spans="1:19" ht="74.25" customHeight="1" x14ac:dyDescent="0.25">
      <c r="A66" s="1209"/>
      <c r="B66" s="1235" t="s">
        <v>368</v>
      </c>
      <c r="C66" s="1215" t="s">
        <v>369</v>
      </c>
      <c r="D66" s="235">
        <v>55</v>
      </c>
      <c r="E66" s="282" t="s">
        <v>1233</v>
      </c>
      <c r="F66" s="282" t="s">
        <v>371</v>
      </c>
      <c r="G66" s="282" t="s">
        <v>372</v>
      </c>
      <c r="H66" s="282" t="s">
        <v>373</v>
      </c>
      <c r="I66" s="283" t="s">
        <v>374</v>
      </c>
      <c r="J66" s="1241"/>
      <c r="K66" s="1244"/>
      <c r="L66" s="1247"/>
      <c r="M66" s="1298"/>
      <c r="N66" s="1293"/>
      <c r="O66" s="1294"/>
      <c r="P66" s="206">
        <v>1</v>
      </c>
      <c r="Q66" s="1283"/>
      <c r="R66" s="1149"/>
      <c r="S66" s="312" t="s">
        <v>1234</v>
      </c>
    </row>
    <row r="67" spans="1:19" ht="78" customHeight="1" x14ac:dyDescent="0.25">
      <c r="A67" s="1209"/>
      <c r="B67" s="1235"/>
      <c r="C67" s="1215"/>
      <c r="D67" s="235">
        <v>56</v>
      </c>
      <c r="E67" s="282" t="s">
        <v>1235</v>
      </c>
      <c r="F67" s="282" t="s">
        <v>1236</v>
      </c>
      <c r="G67" s="282" t="s">
        <v>1237</v>
      </c>
      <c r="H67" s="282" t="s">
        <v>378</v>
      </c>
      <c r="I67" s="283" t="s">
        <v>379</v>
      </c>
      <c r="J67" s="1241"/>
      <c r="K67" s="1244"/>
      <c r="L67" s="1247"/>
      <c r="M67" s="1298"/>
      <c r="N67" s="1293"/>
      <c r="O67" s="1294"/>
      <c r="P67" s="206">
        <v>1</v>
      </c>
      <c r="Q67" s="1283"/>
      <c r="R67" s="1149"/>
      <c r="S67" s="312" t="s">
        <v>1238</v>
      </c>
    </row>
    <row r="68" spans="1:19" ht="60" customHeight="1" x14ac:dyDescent="0.25">
      <c r="A68" s="1233" t="s">
        <v>393</v>
      </c>
      <c r="B68" s="1211" t="s">
        <v>394</v>
      </c>
      <c r="C68" s="1200" t="s">
        <v>395</v>
      </c>
      <c r="D68" s="235">
        <v>57</v>
      </c>
      <c r="E68" s="282" t="s">
        <v>1239</v>
      </c>
      <c r="F68" s="282" t="s">
        <v>1240</v>
      </c>
      <c r="G68" s="282" t="s">
        <v>1241</v>
      </c>
      <c r="H68" s="282" t="s">
        <v>399</v>
      </c>
      <c r="I68" s="283" t="s">
        <v>400</v>
      </c>
      <c r="J68" s="1242"/>
      <c r="K68" s="1245"/>
      <c r="L68" s="1248"/>
      <c r="M68" s="1299"/>
      <c r="N68" s="1278"/>
      <c r="O68" s="1279"/>
      <c r="P68" s="206">
        <v>1</v>
      </c>
      <c r="Q68" s="1206"/>
      <c r="R68" s="1145"/>
      <c r="S68" s="312" t="s">
        <v>1242</v>
      </c>
    </row>
    <row r="69" spans="1:19" ht="90" x14ac:dyDescent="0.25">
      <c r="A69" s="1233"/>
      <c r="B69" s="1211"/>
      <c r="C69" s="1200"/>
      <c r="D69" s="235">
        <v>58</v>
      </c>
      <c r="E69" s="282" t="s">
        <v>1243</v>
      </c>
      <c r="F69" s="282" t="s">
        <v>402</v>
      </c>
      <c r="G69" s="282" t="s">
        <v>403</v>
      </c>
      <c r="H69" s="282" t="s">
        <v>404</v>
      </c>
      <c r="I69" s="283" t="s">
        <v>405</v>
      </c>
      <c r="J69" s="294" t="s">
        <v>406</v>
      </c>
      <c r="K69" s="250" t="s">
        <v>407</v>
      </c>
      <c r="L69" s="295">
        <v>207</v>
      </c>
      <c r="M69" s="296" t="s">
        <v>408</v>
      </c>
      <c r="N69" s="248">
        <v>12</v>
      </c>
      <c r="O69" s="249">
        <v>12</v>
      </c>
      <c r="P69" s="206">
        <v>0.8</v>
      </c>
      <c r="Q69" s="333">
        <v>80000000</v>
      </c>
      <c r="R69" s="205">
        <v>2700000</v>
      </c>
      <c r="S69" s="312" t="s">
        <v>1381</v>
      </c>
    </row>
    <row r="70" spans="1:19" ht="71.25" customHeight="1" x14ac:dyDescent="0.25">
      <c r="A70" s="1233"/>
      <c r="B70" s="1211"/>
      <c r="C70" s="1200"/>
      <c r="D70" s="235">
        <v>59</v>
      </c>
      <c r="E70" s="235" t="s">
        <v>1244</v>
      </c>
      <c r="F70" s="235" t="s">
        <v>1245</v>
      </c>
      <c r="G70" s="235" t="s">
        <v>411</v>
      </c>
      <c r="H70" s="235" t="s">
        <v>412</v>
      </c>
      <c r="I70" s="247" t="s">
        <v>413</v>
      </c>
      <c r="J70" s="1199" t="s">
        <v>233</v>
      </c>
      <c r="K70" s="1200" t="s">
        <v>234</v>
      </c>
      <c r="L70" s="1201">
        <v>197</v>
      </c>
      <c r="M70" s="1295" t="s">
        <v>217</v>
      </c>
      <c r="N70" s="1277">
        <v>1</v>
      </c>
      <c r="O70" s="1276">
        <v>1</v>
      </c>
      <c r="P70" s="206">
        <v>0.7</v>
      </c>
      <c r="Q70" s="1282">
        <v>45299000</v>
      </c>
      <c r="R70" s="1144">
        <v>37501000</v>
      </c>
      <c r="S70" s="312" t="s">
        <v>1246</v>
      </c>
    </row>
    <row r="71" spans="1:19" ht="83.25" customHeight="1" x14ac:dyDescent="0.25">
      <c r="A71" s="1233"/>
      <c r="B71" s="1211"/>
      <c r="C71" s="1200"/>
      <c r="D71" s="235">
        <v>60</v>
      </c>
      <c r="E71" s="297" t="s">
        <v>1247</v>
      </c>
      <c r="F71" s="297" t="s">
        <v>415</v>
      </c>
      <c r="G71" s="297" t="s">
        <v>416</v>
      </c>
      <c r="H71" s="297" t="s">
        <v>417</v>
      </c>
      <c r="I71" s="298" t="s">
        <v>413</v>
      </c>
      <c r="J71" s="1199"/>
      <c r="K71" s="1200"/>
      <c r="L71" s="1201"/>
      <c r="M71" s="1296"/>
      <c r="N71" s="1278"/>
      <c r="O71" s="1279"/>
      <c r="P71" s="206">
        <v>0.7</v>
      </c>
      <c r="Q71" s="1206"/>
      <c r="R71" s="1145"/>
      <c r="S71" s="312" t="s">
        <v>1248</v>
      </c>
    </row>
    <row r="72" spans="1:19" ht="90" customHeight="1" x14ac:dyDescent="0.25">
      <c r="A72" s="1233"/>
      <c r="B72" s="1211"/>
      <c r="C72" s="1200" t="s">
        <v>418</v>
      </c>
      <c r="D72" s="235">
        <v>61</v>
      </c>
      <c r="E72" s="282" t="s">
        <v>419</v>
      </c>
      <c r="F72" s="282" t="s">
        <v>420</v>
      </c>
      <c r="G72" s="282" t="s">
        <v>421</v>
      </c>
      <c r="H72" s="282" t="s">
        <v>422</v>
      </c>
      <c r="I72" s="283" t="s">
        <v>1249</v>
      </c>
      <c r="J72" s="246" t="s">
        <v>389</v>
      </c>
      <c r="K72" s="235" t="s">
        <v>424</v>
      </c>
      <c r="L72" s="250">
        <v>232</v>
      </c>
      <c r="M72" s="299" t="s">
        <v>425</v>
      </c>
      <c r="N72" s="248">
        <v>1</v>
      </c>
      <c r="O72" s="249">
        <v>1</v>
      </c>
      <c r="P72" s="206">
        <v>0.8</v>
      </c>
      <c r="Q72" s="333">
        <v>10000000</v>
      </c>
      <c r="R72" s="205">
        <v>9977333</v>
      </c>
      <c r="S72" s="307" t="s">
        <v>1376</v>
      </c>
    </row>
    <row r="73" spans="1:19" ht="93" customHeight="1" x14ac:dyDescent="0.25">
      <c r="A73" s="1233"/>
      <c r="B73" s="1211"/>
      <c r="C73" s="1200"/>
      <c r="D73" s="235">
        <v>62</v>
      </c>
      <c r="E73" s="282" t="s">
        <v>426</v>
      </c>
      <c r="F73" s="282" t="s">
        <v>427</v>
      </c>
      <c r="G73" s="282" t="s">
        <v>428</v>
      </c>
      <c r="H73" s="282" t="s">
        <v>429</v>
      </c>
      <c r="I73" s="283" t="s">
        <v>430</v>
      </c>
      <c r="J73" s="246" t="s">
        <v>233</v>
      </c>
      <c r="K73" s="235" t="s">
        <v>234</v>
      </c>
      <c r="L73" s="250">
        <v>197</v>
      </c>
      <c r="M73" s="251" t="s">
        <v>217</v>
      </c>
      <c r="N73" s="248">
        <v>1</v>
      </c>
      <c r="O73" s="249">
        <v>1</v>
      </c>
      <c r="P73" s="206">
        <v>0.8</v>
      </c>
      <c r="Q73" s="333">
        <v>45299000</v>
      </c>
      <c r="R73" s="205">
        <v>37501000</v>
      </c>
      <c r="S73" s="307" t="s">
        <v>1377</v>
      </c>
    </row>
    <row r="74" spans="1:19" ht="86.25" customHeight="1" x14ac:dyDescent="0.25">
      <c r="A74" s="1233"/>
      <c r="B74" s="1211"/>
      <c r="C74" s="1200"/>
      <c r="D74" s="235">
        <v>63</v>
      </c>
      <c r="E74" s="282" t="s">
        <v>1250</v>
      </c>
      <c r="F74" s="282" t="s">
        <v>432</v>
      </c>
      <c r="G74" s="282" t="s">
        <v>433</v>
      </c>
      <c r="H74" s="282" t="s">
        <v>434</v>
      </c>
      <c r="I74" s="283" t="s">
        <v>435</v>
      </c>
      <c r="J74" s="300" t="s">
        <v>96</v>
      </c>
      <c r="K74" s="301" t="s">
        <v>96</v>
      </c>
      <c r="L74" s="301" t="s">
        <v>96</v>
      </c>
      <c r="M74" s="302" t="s">
        <v>96</v>
      </c>
      <c r="N74" s="248">
        <v>1</v>
      </c>
      <c r="O74" s="249">
        <v>1</v>
      </c>
      <c r="P74" s="206">
        <v>0.7</v>
      </c>
      <c r="Q74" s="333"/>
      <c r="R74" s="205" t="e">
        <f>#REF!+#REF!+#REF!+#REF!</f>
        <v>#REF!</v>
      </c>
      <c r="S74" s="307" t="s">
        <v>1251</v>
      </c>
    </row>
    <row r="75" spans="1:19" ht="86.25" customHeight="1" x14ac:dyDescent="0.25">
      <c r="A75" s="1233"/>
      <c r="B75" s="1211"/>
      <c r="C75" s="1200"/>
      <c r="D75" s="235">
        <v>64</v>
      </c>
      <c r="E75" s="297" t="s">
        <v>436</v>
      </c>
      <c r="F75" s="297" t="s">
        <v>437</v>
      </c>
      <c r="G75" s="297" t="s">
        <v>438</v>
      </c>
      <c r="H75" s="297" t="s">
        <v>439</v>
      </c>
      <c r="I75" s="298" t="s">
        <v>440</v>
      </c>
      <c r="J75" s="303" t="s">
        <v>389</v>
      </c>
      <c r="K75" s="304" t="s">
        <v>390</v>
      </c>
      <c r="L75" s="1249" t="s">
        <v>441</v>
      </c>
      <c r="M75" s="1301" t="s">
        <v>442</v>
      </c>
      <c r="N75" s="1277">
        <v>1</v>
      </c>
      <c r="O75" s="1276">
        <v>0</v>
      </c>
      <c r="P75" s="206">
        <v>0.7</v>
      </c>
      <c r="Q75" s="1282">
        <v>11000000</v>
      </c>
      <c r="R75" s="1144">
        <v>7750000</v>
      </c>
      <c r="S75" s="312" t="s">
        <v>1378</v>
      </c>
    </row>
    <row r="76" spans="1:19" ht="91.5" customHeight="1" x14ac:dyDescent="0.25">
      <c r="A76" s="1233"/>
      <c r="B76" s="1211"/>
      <c r="C76" s="1200"/>
      <c r="D76" s="235">
        <v>65</v>
      </c>
      <c r="E76" s="282" t="s">
        <v>1252</v>
      </c>
      <c r="F76" s="282" t="s">
        <v>444</v>
      </c>
      <c r="G76" s="282" t="s">
        <v>445</v>
      </c>
      <c r="H76" s="282" t="s">
        <v>446</v>
      </c>
      <c r="I76" s="283" t="s">
        <v>1253</v>
      </c>
      <c r="J76" s="305" t="s">
        <v>233</v>
      </c>
      <c r="K76" s="295" t="s">
        <v>234</v>
      </c>
      <c r="L76" s="1250"/>
      <c r="M76" s="1302"/>
      <c r="N76" s="1278"/>
      <c r="O76" s="1279"/>
      <c r="P76" s="206">
        <v>0.4</v>
      </c>
      <c r="Q76" s="1206"/>
      <c r="R76" s="1145"/>
      <c r="S76" s="312" t="s">
        <v>1254</v>
      </c>
    </row>
    <row r="77" spans="1:19" ht="102" customHeight="1" x14ac:dyDescent="0.25">
      <c r="A77" s="1233"/>
      <c r="B77" s="1211" t="s">
        <v>448</v>
      </c>
      <c r="C77" s="1200" t="s">
        <v>449</v>
      </c>
      <c r="D77" s="235">
        <v>66</v>
      </c>
      <c r="E77" s="235" t="s">
        <v>450</v>
      </c>
      <c r="F77" s="235" t="s">
        <v>451</v>
      </c>
      <c r="G77" s="235" t="s">
        <v>452</v>
      </c>
      <c r="H77" s="235" t="s">
        <v>453</v>
      </c>
      <c r="I77" s="247" t="s">
        <v>1255</v>
      </c>
      <c r="J77" s="246" t="s">
        <v>254</v>
      </c>
      <c r="K77" s="235" t="s">
        <v>262</v>
      </c>
      <c r="L77" s="1237">
        <v>197</v>
      </c>
      <c r="M77" s="1295" t="s">
        <v>217</v>
      </c>
      <c r="N77" s="1277">
        <v>1</v>
      </c>
      <c r="O77" s="1276">
        <v>1</v>
      </c>
      <c r="P77" s="206">
        <v>0.7</v>
      </c>
      <c r="Q77" s="1282">
        <v>45299000</v>
      </c>
      <c r="R77" s="1144">
        <v>37501000</v>
      </c>
      <c r="S77" s="307" t="s">
        <v>1256</v>
      </c>
    </row>
    <row r="78" spans="1:19" ht="60" customHeight="1" x14ac:dyDescent="0.25">
      <c r="A78" s="1233"/>
      <c r="B78" s="1211"/>
      <c r="C78" s="1200"/>
      <c r="D78" s="235">
        <v>67</v>
      </c>
      <c r="E78" s="282" t="s">
        <v>456</v>
      </c>
      <c r="F78" s="282" t="s">
        <v>457</v>
      </c>
      <c r="G78" s="282" t="s">
        <v>458</v>
      </c>
      <c r="H78" s="282" t="s">
        <v>459</v>
      </c>
      <c r="I78" s="283" t="s">
        <v>460</v>
      </c>
      <c r="J78" s="1199" t="s">
        <v>233</v>
      </c>
      <c r="K78" s="1200" t="s">
        <v>234</v>
      </c>
      <c r="L78" s="1238"/>
      <c r="M78" s="1300"/>
      <c r="N78" s="1293"/>
      <c r="O78" s="1294"/>
      <c r="P78" s="206">
        <v>0.7</v>
      </c>
      <c r="Q78" s="1283"/>
      <c r="R78" s="1149"/>
      <c r="S78" s="312" t="s">
        <v>1257</v>
      </c>
    </row>
    <row r="79" spans="1:19" ht="60" customHeight="1" x14ac:dyDescent="0.25">
      <c r="A79" s="1233"/>
      <c r="B79" s="1211"/>
      <c r="C79" s="1200"/>
      <c r="D79" s="235">
        <v>68</v>
      </c>
      <c r="E79" s="282" t="s">
        <v>461</v>
      </c>
      <c r="F79" s="282" t="s">
        <v>462</v>
      </c>
      <c r="G79" s="282" t="s">
        <v>463</v>
      </c>
      <c r="H79" s="282" t="s">
        <v>464</v>
      </c>
      <c r="I79" s="283" t="s">
        <v>1258</v>
      </c>
      <c r="J79" s="1199"/>
      <c r="K79" s="1200"/>
      <c r="L79" s="1238"/>
      <c r="M79" s="1300"/>
      <c r="N79" s="1293"/>
      <c r="O79" s="1294"/>
      <c r="P79" s="206">
        <v>0.7</v>
      </c>
      <c r="Q79" s="1283"/>
      <c r="R79" s="1149"/>
      <c r="S79" s="312" t="s">
        <v>1257</v>
      </c>
    </row>
    <row r="80" spans="1:19" ht="60" customHeight="1" x14ac:dyDescent="0.25">
      <c r="A80" s="1233"/>
      <c r="B80" s="1211"/>
      <c r="C80" s="1200" t="s">
        <v>466</v>
      </c>
      <c r="D80" s="235">
        <v>69</v>
      </c>
      <c r="E80" s="282" t="s">
        <v>467</v>
      </c>
      <c r="F80" s="282" t="s">
        <v>468</v>
      </c>
      <c r="G80" s="282" t="s">
        <v>469</v>
      </c>
      <c r="H80" s="282" t="s">
        <v>470</v>
      </c>
      <c r="I80" s="283" t="s">
        <v>471</v>
      </c>
      <c r="J80" s="1199"/>
      <c r="K80" s="1200"/>
      <c r="L80" s="1238"/>
      <c r="M80" s="1300"/>
      <c r="N80" s="1293"/>
      <c r="O80" s="1294"/>
      <c r="P80" s="206">
        <v>0.7</v>
      </c>
      <c r="Q80" s="1283"/>
      <c r="R80" s="1149"/>
      <c r="S80" s="312" t="s">
        <v>1257</v>
      </c>
    </row>
    <row r="81" spans="1:19" ht="60" customHeight="1" x14ac:dyDescent="0.25">
      <c r="A81" s="1233"/>
      <c r="B81" s="1211"/>
      <c r="C81" s="1200"/>
      <c r="D81" s="235">
        <v>70</v>
      </c>
      <c r="E81" s="235" t="s">
        <v>472</v>
      </c>
      <c r="F81" s="235" t="s">
        <v>473</v>
      </c>
      <c r="G81" s="235" t="s">
        <v>474</v>
      </c>
      <c r="H81" s="235" t="s">
        <v>475</v>
      </c>
      <c r="I81" s="247" t="s">
        <v>476</v>
      </c>
      <c r="J81" s="1199"/>
      <c r="K81" s="1200"/>
      <c r="L81" s="1239"/>
      <c r="M81" s="1296"/>
      <c r="N81" s="1278"/>
      <c r="O81" s="1279"/>
      <c r="P81" s="206">
        <v>0.7</v>
      </c>
      <c r="Q81" s="1206"/>
      <c r="R81" s="1145"/>
      <c r="S81" s="312" t="s">
        <v>1257</v>
      </c>
    </row>
    <row r="82" spans="1:19" ht="150" x14ac:dyDescent="0.25">
      <c r="A82" s="1233"/>
      <c r="B82" s="1211"/>
      <c r="C82" s="1200"/>
      <c r="D82" s="235">
        <v>71</v>
      </c>
      <c r="E82" s="235" t="s">
        <v>477</v>
      </c>
      <c r="F82" s="235" t="s">
        <v>478</v>
      </c>
      <c r="G82" s="235" t="s">
        <v>479</v>
      </c>
      <c r="H82" s="235" t="s">
        <v>480</v>
      </c>
      <c r="I82" s="247" t="s">
        <v>481</v>
      </c>
      <c r="J82" s="246" t="s">
        <v>385</v>
      </c>
      <c r="K82" s="235" t="s">
        <v>386</v>
      </c>
      <c r="L82" s="295">
        <v>219</v>
      </c>
      <c r="M82" s="251" t="s">
        <v>482</v>
      </c>
      <c r="N82" s="248">
        <v>0</v>
      </c>
      <c r="O82" s="249">
        <v>0</v>
      </c>
      <c r="P82" s="206">
        <v>0</v>
      </c>
      <c r="Q82" s="333">
        <v>50000000</v>
      </c>
      <c r="R82" s="205">
        <v>16166000</v>
      </c>
      <c r="S82" s="312" t="s">
        <v>1360</v>
      </c>
    </row>
    <row r="83" spans="1:19" ht="60" customHeight="1" x14ac:dyDescent="0.25">
      <c r="A83" s="1233"/>
      <c r="B83" s="1211"/>
      <c r="C83" s="1200"/>
      <c r="D83" s="235">
        <v>72</v>
      </c>
      <c r="E83" s="235" t="s">
        <v>483</v>
      </c>
      <c r="F83" s="235" t="s">
        <v>484</v>
      </c>
      <c r="G83" s="235" t="s">
        <v>485</v>
      </c>
      <c r="H83" s="235" t="s">
        <v>486</v>
      </c>
      <c r="I83" s="247" t="s">
        <v>1259</v>
      </c>
      <c r="J83" s="246" t="s">
        <v>233</v>
      </c>
      <c r="K83" s="235" t="s">
        <v>234</v>
      </c>
      <c r="L83" s="317">
        <v>197</v>
      </c>
      <c r="M83" s="251" t="s">
        <v>217</v>
      </c>
      <c r="N83" s="248"/>
      <c r="O83" s="249"/>
      <c r="P83" s="206">
        <v>0</v>
      </c>
      <c r="Q83" s="333" t="s">
        <v>1371</v>
      </c>
      <c r="R83" s="205" t="s">
        <v>1371</v>
      </c>
      <c r="S83" s="313" t="s">
        <v>1031</v>
      </c>
    </row>
    <row r="84" spans="1:19" ht="60" customHeight="1" x14ac:dyDescent="0.25">
      <c r="A84" s="1233"/>
      <c r="B84" s="1211"/>
      <c r="C84" s="1200"/>
      <c r="D84" s="235">
        <v>73</v>
      </c>
      <c r="E84" s="282" t="s">
        <v>1260</v>
      </c>
      <c r="F84" s="282" t="s">
        <v>489</v>
      </c>
      <c r="G84" s="282" t="s">
        <v>490</v>
      </c>
      <c r="H84" s="282" t="s">
        <v>491</v>
      </c>
      <c r="I84" s="283" t="s">
        <v>492</v>
      </c>
      <c r="J84" s="300" t="s">
        <v>236</v>
      </c>
      <c r="K84" s="301" t="s">
        <v>493</v>
      </c>
      <c r="L84" s="319">
        <v>86</v>
      </c>
      <c r="M84" s="237" t="s">
        <v>494</v>
      </c>
      <c r="N84" s="248">
        <v>12</v>
      </c>
      <c r="O84" s="249">
        <v>12</v>
      </c>
      <c r="P84" s="206">
        <v>0.7</v>
      </c>
      <c r="Q84" s="333">
        <v>0</v>
      </c>
      <c r="R84" s="205" t="e">
        <f>#REF!+#REF!+#REF!+#REF!</f>
        <v>#REF!</v>
      </c>
      <c r="S84" s="307" t="s">
        <v>1261</v>
      </c>
    </row>
    <row r="85" spans="1:19" ht="60" customHeight="1" x14ac:dyDescent="0.25">
      <c r="A85" s="1233" t="s">
        <v>495</v>
      </c>
      <c r="B85" s="1234" t="s">
        <v>496</v>
      </c>
      <c r="C85" s="1200" t="s">
        <v>497</v>
      </c>
      <c r="D85" s="235">
        <v>74</v>
      </c>
      <c r="E85" s="235" t="s">
        <v>1262</v>
      </c>
      <c r="F85" s="235" t="s">
        <v>1263</v>
      </c>
      <c r="G85" s="235" t="s">
        <v>500</v>
      </c>
      <c r="H85" s="235" t="s">
        <v>501</v>
      </c>
      <c r="I85" s="247" t="s">
        <v>1264</v>
      </c>
      <c r="J85" s="246" t="s">
        <v>382</v>
      </c>
      <c r="K85" s="317" t="s">
        <v>1197</v>
      </c>
      <c r="L85" s="319">
        <v>250</v>
      </c>
      <c r="M85" s="247" t="s">
        <v>384</v>
      </c>
      <c r="N85" s="248">
        <v>12</v>
      </c>
      <c r="O85" s="249">
        <v>12</v>
      </c>
      <c r="P85" s="206">
        <v>0.7</v>
      </c>
      <c r="Q85" s="333">
        <v>8550000</v>
      </c>
      <c r="R85" s="205">
        <v>8550000</v>
      </c>
      <c r="S85" s="312" t="s">
        <v>1265</v>
      </c>
    </row>
    <row r="86" spans="1:19" ht="60" customHeight="1" x14ac:dyDescent="0.25">
      <c r="A86" s="1233"/>
      <c r="B86" s="1234"/>
      <c r="C86" s="1200"/>
      <c r="D86" s="235">
        <v>75</v>
      </c>
      <c r="E86" s="235" t="s">
        <v>503</v>
      </c>
      <c r="F86" s="235" t="s">
        <v>504</v>
      </c>
      <c r="G86" s="235" t="s">
        <v>505</v>
      </c>
      <c r="H86" s="235" t="s">
        <v>506</v>
      </c>
      <c r="I86" s="247" t="s">
        <v>1266</v>
      </c>
      <c r="J86" s="246" t="s">
        <v>406</v>
      </c>
      <c r="K86" s="235" t="s">
        <v>407</v>
      </c>
      <c r="L86" s="319">
        <v>231</v>
      </c>
      <c r="M86" s="247" t="s">
        <v>391</v>
      </c>
      <c r="N86" s="248">
        <v>1</v>
      </c>
      <c r="O86" s="249">
        <v>1</v>
      </c>
      <c r="P86" s="206">
        <v>0.8</v>
      </c>
      <c r="Q86" s="333">
        <v>6000000</v>
      </c>
      <c r="R86" s="205">
        <v>2750000</v>
      </c>
      <c r="S86" s="312" t="s">
        <v>1380</v>
      </c>
    </row>
    <row r="87" spans="1:19" ht="75" x14ac:dyDescent="0.25">
      <c r="A87" s="1233"/>
      <c r="B87" s="1234"/>
      <c r="C87" s="1200"/>
      <c r="D87" s="235">
        <v>76</v>
      </c>
      <c r="E87" s="235" t="s">
        <v>508</v>
      </c>
      <c r="F87" s="235" t="s">
        <v>509</v>
      </c>
      <c r="G87" s="235" t="s">
        <v>510</v>
      </c>
      <c r="H87" s="235" t="s">
        <v>511</v>
      </c>
      <c r="I87" s="306" t="s">
        <v>1267</v>
      </c>
      <c r="J87" s="246" t="s">
        <v>389</v>
      </c>
      <c r="K87" s="235" t="s">
        <v>390</v>
      </c>
      <c r="L87" s="295">
        <v>232</v>
      </c>
      <c r="M87" s="247" t="s">
        <v>391</v>
      </c>
      <c r="N87" s="248">
        <v>1</v>
      </c>
      <c r="O87" s="249">
        <v>1</v>
      </c>
      <c r="P87" s="206">
        <v>0.7</v>
      </c>
      <c r="Q87" s="333">
        <v>40000000</v>
      </c>
      <c r="R87" s="205">
        <v>3848000</v>
      </c>
      <c r="S87" s="307" t="s">
        <v>1268</v>
      </c>
    </row>
    <row r="88" spans="1:19" ht="60" customHeight="1" x14ac:dyDescent="0.25">
      <c r="A88" s="1233"/>
      <c r="B88" s="1234"/>
      <c r="C88" s="1200"/>
      <c r="D88" s="235">
        <v>77</v>
      </c>
      <c r="E88" s="235" t="s">
        <v>513</v>
      </c>
      <c r="F88" s="235" t="s">
        <v>514</v>
      </c>
      <c r="G88" s="235" t="s">
        <v>515</v>
      </c>
      <c r="H88" s="235" t="s">
        <v>516</v>
      </c>
      <c r="I88" s="247" t="s">
        <v>517</v>
      </c>
      <c r="J88" s="308" t="s">
        <v>1115</v>
      </c>
      <c r="K88" s="309" t="s">
        <v>216</v>
      </c>
      <c r="L88" s="310">
        <v>197</v>
      </c>
      <c r="M88" s="311" t="s">
        <v>217</v>
      </c>
      <c r="N88" s="248">
        <v>1</v>
      </c>
      <c r="O88" s="249">
        <v>1</v>
      </c>
      <c r="P88" s="206">
        <v>0.7</v>
      </c>
      <c r="Q88" s="1282">
        <v>45299000</v>
      </c>
      <c r="R88" s="1144">
        <v>37501000</v>
      </c>
      <c r="S88" s="312" t="s">
        <v>1269</v>
      </c>
    </row>
    <row r="89" spans="1:19" ht="60" customHeight="1" x14ac:dyDescent="0.25">
      <c r="A89" s="1233"/>
      <c r="B89" s="1234"/>
      <c r="C89" s="1200"/>
      <c r="D89" s="235">
        <v>78</v>
      </c>
      <c r="E89" s="235" t="s">
        <v>518</v>
      </c>
      <c r="F89" s="235" t="s">
        <v>519</v>
      </c>
      <c r="G89" s="235" t="s">
        <v>520</v>
      </c>
      <c r="H89" s="235" t="s">
        <v>516</v>
      </c>
      <c r="I89" s="247" t="s">
        <v>1270</v>
      </c>
      <c r="J89" s="308" t="s">
        <v>1115</v>
      </c>
      <c r="K89" s="309" t="s">
        <v>216</v>
      </c>
      <c r="L89" s="310">
        <v>197</v>
      </c>
      <c r="M89" s="311" t="s">
        <v>217</v>
      </c>
      <c r="N89" s="248">
        <v>1</v>
      </c>
      <c r="O89" s="249">
        <v>1</v>
      </c>
      <c r="P89" s="206">
        <v>0.7</v>
      </c>
      <c r="Q89" s="1206"/>
      <c r="R89" s="1145"/>
      <c r="S89" s="312" t="s">
        <v>1271</v>
      </c>
    </row>
    <row r="90" spans="1:19" ht="60" customHeight="1" x14ac:dyDescent="0.25">
      <c r="A90" s="1233"/>
      <c r="B90" s="1234"/>
      <c r="C90" s="1215" t="s">
        <v>1272</v>
      </c>
      <c r="D90" s="235">
        <v>79</v>
      </c>
      <c r="E90" s="235" t="s">
        <v>523</v>
      </c>
      <c r="F90" s="235" t="s">
        <v>1273</v>
      </c>
      <c r="G90" s="235" t="s">
        <v>1274</v>
      </c>
      <c r="H90" s="235" t="s">
        <v>59</v>
      </c>
      <c r="I90" s="247" t="s">
        <v>1270</v>
      </c>
      <c r="J90" s="303" t="s">
        <v>265</v>
      </c>
      <c r="K90" s="304" t="s">
        <v>266</v>
      </c>
      <c r="L90" s="309">
        <v>186</v>
      </c>
      <c r="M90" s="299" t="s">
        <v>526</v>
      </c>
      <c r="N90" s="248">
        <v>1</v>
      </c>
      <c r="O90" s="249">
        <v>1</v>
      </c>
      <c r="P90" s="206">
        <v>0.7</v>
      </c>
      <c r="Q90" s="333">
        <v>40000000</v>
      </c>
      <c r="R90" s="205">
        <v>864000</v>
      </c>
      <c r="S90" s="312" t="s">
        <v>1275</v>
      </c>
    </row>
    <row r="91" spans="1:19" ht="86.25" customHeight="1" x14ac:dyDescent="0.25">
      <c r="A91" s="1233"/>
      <c r="B91" s="1234"/>
      <c r="C91" s="1215"/>
      <c r="D91" s="235">
        <v>80</v>
      </c>
      <c r="E91" s="235" t="s">
        <v>527</v>
      </c>
      <c r="F91" s="235" t="s">
        <v>1276</v>
      </c>
      <c r="G91" s="235" t="s">
        <v>529</v>
      </c>
      <c r="H91" s="235" t="s">
        <v>530</v>
      </c>
      <c r="I91" s="306" t="s">
        <v>531</v>
      </c>
      <c r="J91" s="246" t="s">
        <v>588</v>
      </c>
      <c r="K91" s="235" t="s">
        <v>533</v>
      </c>
      <c r="L91" s="235" t="s">
        <v>534</v>
      </c>
      <c r="M91" s="247" t="s">
        <v>535</v>
      </c>
      <c r="N91" s="248">
        <v>1</v>
      </c>
      <c r="O91" s="249">
        <v>1</v>
      </c>
      <c r="P91" s="206">
        <v>0.8</v>
      </c>
      <c r="Q91" s="333">
        <v>45299000</v>
      </c>
      <c r="R91" s="205">
        <v>37501000</v>
      </c>
      <c r="S91" s="307" t="s">
        <v>1277</v>
      </c>
    </row>
    <row r="92" spans="1:19" ht="104.25" customHeight="1" x14ac:dyDescent="0.25">
      <c r="A92" s="1233"/>
      <c r="B92" s="1234"/>
      <c r="C92" s="1215"/>
      <c r="D92" s="235">
        <v>81</v>
      </c>
      <c r="E92" s="235" t="s">
        <v>1278</v>
      </c>
      <c r="F92" s="235" t="s">
        <v>537</v>
      </c>
      <c r="G92" s="235" t="s">
        <v>538</v>
      </c>
      <c r="H92" s="235" t="s">
        <v>539</v>
      </c>
      <c r="I92" s="247" t="s">
        <v>1279</v>
      </c>
      <c r="J92" s="246" t="s">
        <v>385</v>
      </c>
      <c r="K92" s="235" t="s">
        <v>386</v>
      </c>
      <c r="L92" s="295">
        <v>219</v>
      </c>
      <c r="M92" s="237" t="s">
        <v>482</v>
      </c>
      <c r="N92" s="248">
        <v>1</v>
      </c>
      <c r="O92" s="249">
        <v>1</v>
      </c>
      <c r="P92" s="206">
        <v>0.7</v>
      </c>
      <c r="Q92" s="333">
        <v>50000000</v>
      </c>
      <c r="R92" s="205">
        <v>16166000</v>
      </c>
      <c r="S92" s="312" t="s">
        <v>1361</v>
      </c>
    </row>
    <row r="93" spans="1:19" ht="62.25" customHeight="1" x14ac:dyDescent="0.25">
      <c r="A93" s="1233"/>
      <c r="B93" s="1234"/>
      <c r="C93" s="1215"/>
      <c r="D93" s="235">
        <v>82</v>
      </c>
      <c r="E93" s="235" t="s">
        <v>541</v>
      </c>
      <c r="F93" s="235" t="s">
        <v>1280</v>
      </c>
      <c r="G93" s="235" t="s">
        <v>1281</v>
      </c>
      <c r="H93" s="235" t="s">
        <v>59</v>
      </c>
      <c r="I93" s="1236" t="s">
        <v>544</v>
      </c>
      <c r="J93" s="1199" t="s">
        <v>1115</v>
      </c>
      <c r="K93" s="1200" t="s">
        <v>216</v>
      </c>
      <c r="L93" s="1254">
        <v>197</v>
      </c>
      <c r="M93" s="1236" t="s">
        <v>217</v>
      </c>
      <c r="N93" s="248">
        <v>1</v>
      </c>
      <c r="O93" s="249">
        <v>1</v>
      </c>
      <c r="P93" s="206">
        <v>0.8</v>
      </c>
      <c r="Q93" s="1282">
        <v>45299000</v>
      </c>
      <c r="R93" s="1144">
        <v>37501000</v>
      </c>
      <c r="S93" s="312" t="s">
        <v>1282</v>
      </c>
    </row>
    <row r="94" spans="1:19" ht="60" hidden="1" customHeight="1" x14ac:dyDescent="0.25">
      <c r="A94" s="1233"/>
      <c r="B94" s="1234"/>
      <c r="C94" s="1215"/>
      <c r="D94" s="235">
        <v>83</v>
      </c>
      <c r="E94" s="235" t="s">
        <v>1283</v>
      </c>
      <c r="F94" s="235" t="s">
        <v>546</v>
      </c>
      <c r="G94" s="235" t="s">
        <v>547</v>
      </c>
      <c r="H94" s="235" t="s">
        <v>548</v>
      </c>
      <c r="I94" s="1236"/>
      <c r="J94" s="1199"/>
      <c r="K94" s="1200"/>
      <c r="L94" s="1254"/>
      <c r="M94" s="1236"/>
      <c r="N94" s="248"/>
      <c r="O94" s="249" t="e">
        <f>#REF!+#REF!+#REF!+#REF!</f>
        <v>#REF!</v>
      </c>
      <c r="P94" s="206"/>
      <c r="Q94" s="1283"/>
      <c r="R94" s="1149"/>
      <c r="S94" s="312"/>
    </row>
    <row r="95" spans="1:19" ht="60" customHeight="1" x14ac:dyDescent="0.25">
      <c r="A95" s="1233"/>
      <c r="B95" s="1234"/>
      <c r="C95" s="1215"/>
      <c r="D95" s="235">
        <v>83</v>
      </c>
      <c r="E95" s="235" t="s">
        <v>545</v>
      </c>
      <c r="F95" s="318" t="s">
        <v>546</v>
      </c>
      <c r="G95" s="318" t="s">
        <v>547</v>
      </c>
      <c r="H95" s="318" t="s">
        <v>548</v>
      </c>
      <c r="I95" s="320" t="s">
        <v>1284</v>
      </c>
      <c r="J95" s="246" t="s">
        <v>1285</v>
      </c>
      <c r="K95" s="235" t="s">
        <v>216</v>
      </c>
      <c r="L95" s="295">
        <v>197</v>
      </c>
      <c r="M95" s="247" t="s">
        <v>217</v>
      </c>
      <c r="N95" s="248">
        <v>1</v>
      </c>
      <c r="O95" s="249">
        <v>1</v>
      </c>
      <c r="P95" s="206">
        <v>0.8</v>
      </c>
      <c r="Q95" s="1206"/>
      <c r="R95" s="1145"/>
      <c r="S95" s="312" t="s">
        <v>1286</v>
      </c>
    </row>
    <row r="96" spans="1:19" ht="83.25" customHeight="1" x14ac:dyDescent="0.25">
      <c r="A96" s="1233"/>
      <c r="B96" s="1234"/>
      <c r="C96" s="1215"/>
      <c r="D96" s="235">
        <v>84</v>
      </c>
      <c r="E96" s="235" t="s">
        <v>549</v>
      </c>
      <c r="F96" s="235" t="s">
        <v>1287</v>
      </c>
      <c r="G96" s="235" t="s">
        <v>1288</v>
      </c>
      <c r="H96" s="235" t="s">
        <v>59</v>
      </c>
      <c r="I96" s="247" t="s">
        <v>552</v>
      </c>
      <c r="J96" s="246" t="s">
        <v>389</v>
      </c>
      <c r="K96" s="235" t="s">
        <v>424</v>
      </c>
      <c r="L96" s="295">
        <v>234</v>
      </c>
      <c r="M96" s="237" t="s">
        <v>425</v>
      </c>
      <c r="N96" s="248">
        <v>1</v>
      </c>
      <c r="O96" s="249">
        <v>1</v>
      </c>
      <c r="P96" s="206">
        <v>0.7</v>
      </c>
      <c r="Q96" s="333">
        <v>10000000</v>
      </c>
      <c r="R96" s="205" t="e">
        <f>#REF!+#REF!+#REF!+#REF!</f>
        <v>#REF!</v>
      </c>
      <c r="S96" s="312" t="s">
        <v>1289</v>
      </c>
    </row>
    <row r="97" spans="1:19" ht="60" customHeight="1" x14ac:dyDescent="0.25">
      <c r="A97" s="1233"/>
      <c r="B97" s="1234"/>
      <c r="C97" s="1215"/>
      <c r="D97" s="235">
        <v>85</v>
      </c>
      <c r="E97" s="235" t="s">
        <v>553</v>
      </c>
      <c r="F97" s="235" t="s">
        <v>554</v>
      </c>
      <c r="G97" s="235" t="s">
        <v>555</v>
      </c>
      <c r="H97" s="235" t="s">
        <v>556</v>
      </c>
      <c r="I97" s="247" t="s">
        <v>1290</v>
      </c>
      <c r="J97" s="1199" t="s">
        <v>1115</v>
      </c>
      <c r="K97" s="1200" t="s">
        <v>216</v>
      </c>
      <c r="L97" s="1254">
        <v>197</v>
      </c>
      <c r="M97" s="1236" t="s">
        <v>217</v>
      </c>
      <c r="N97" s="1277">
        <v>1</v>
      </c>
      <c r="O97" s="1276">
        <v>1</v>
      </c>
      <c r="P97" s="206">
        <v>0.8</v>
      </c>
      <c r="Q97" s="1282">
        <v>45299000</v>
      </c>
      <c r="R97" s="1144">
        <v>37501000</v>
      </c>
      <c r="S97" s="312" t="s">
        <v>1291</v>
      </c>
    </row>
    <row r="98" spans="1:19" ht="60" customHeight="1" x14ac:dyDescent="0.25">
      <c r="A98" s="1233"/>
      <c r="B98" s="1203" t="s">
        <v>558</v>
      </c>
      <c r="C98" s="1215" t="s">
        <v>559</v>
      </c>
      <c r="D98" s="235">
        <v>86</v>
      </c>
      <c r="E98" s="235" t="s">
        <v>560</v>
      </c>
      <c r="F98" s="235" t="s">
        <v>561</v>
      </c>
      <c r="G98" s="235" t="s">
        <v>562</v>
      </c>
      <c r="H98" s="235" t="s">
        <v>563</v>
      </c>
      <c r="I98" s="306" t="s">
        <v>1292</v>
      </c>
      <c r="J98" s="1199"/>
      <c r="K98" s="1200"/>
      <c r="L98" s="1254"/>
      <c r="M98" s="1236"/>
      <c r="N98" s="1293"/>
      <c r="O98" s="1294"/>
      <c r="P98" s="206">
        <v>0.8</v>
      </c>
      <c r="Q98" s="1283"/>
      <c r="R98" s="1149"/>
      <c r="S98" s="312" t="s">
        <v>1293</v>
      </c>
    </row>
    <row r="99" spans="1:19" ht="60" customHeight="1" x14ac:dyDescent="0.25">
      <c r="A99" s="1233"/>
      <c r="B99" s="1203"/>
      <c r="C99" s="1215"/>
      <c r="D99" s="235">
        <v>87</v>
      </c>
      <c r="E99" s="235" t="s">
        <v>565</v>
      </c>
      <c r="F99" s="235" t="s">
        <v>566</v>
      </c>
      <c r="G99" s="235" t="s">
        <v>567</v>
      </c>
      <c r="H99" s="235" t="s">
        <v>568</v>
      </c>
      <c r="I99" s="247" t="s">
        <v>1294</v>
      </c>
      <c r="J99" s="1199"/>
      <c r="K99" s="1200"/>
      <c r="L99" s="1254"/>
      <c r="M99" s="1236"/>
      <c r="N99" s="1278"/>
      <c r="O99" s="1279"/>
      <c r="P99" s="206">
        <v>0.8</v>
      </c>
      <c r="Q99" s="1206"/>
      <c r="R99" s="1145"/>
      <c r="S99" s="31" t="s">
        <v>1366</v>
      </c>
    </row>
    <row r="100" spans="1:19" ht="60" customHeight="1" x14ac:dyDescent="0.25">
      <c r="A100" s="1233"/>
      <c r="B100" s="1203"/>
      <c r="C100" s="1215"/>
      <c r="D100" s="235">
        <v>88</v>
      </c>
      <c r="E100" s="235" t="s">
        <v>570</v>
      </c>
      <c r="F100" s="235" t="s">
        <v>1295</v>
      </c>
      <c r="G100" s="235" t="s">
        <v>1296</v>
      </c>
      <c r="H100" s="235" t="s">
        <v>59</v>
      </c>
      <c r="I100" s="247" t="s">
        <v>1297</v>
      </c>
      <c r="J100" s="1303"/>
      <c r="K100" s="1254"/>
      <c r="L100" s="1254"/>
      <c r="M100" s="1304"/>
      <c r="N100" s="248">
        <v>0</v>
      </c>
      <c r="O100" s="249" t="e">
        <f>#REF!+#REF!+#REF!+#REF!</f>
        <v>#REF!</v>
      </c>
      <c r="P100" s="206">
        <v>0</v>
      </c>
      <c r="Q100" s="333"/>
      <c r="R100" s="205" t="e">
        <f>#REF!+#REF!+#REF!+#REF!</f>
        <v>#REF!</v>
      </c>
      <c r="S100" s="312" t="s">
        <v>1293</v>
      </c>
    </row>
    <row r="101" spans="1:19" ht="60" customHeight="1" x14ac:dyDescent="0.25">
      <c r="A101" s="1233"/>
      <c r="B101" s="1234" t="s">
        <v>558</v>
      </c>
      <c r="C101" s="1215" t="s">
        <v>559</v>
      </c>
      <c r="D101" s="235">
        <v>89</v>
      </c>
      <c r="E101" s="235" t="s">
        <v>575</v>
      </c>
      <c r="F101" s="235" t="s">
        <v>1298</v>
      </c>
      <c r="G101" s="235" t="s">
        <v>1299</v>
      </c>
      <c r="H101" s="235" t="s">
        <v>59</v>
      </c>
      <c r="I101" s="247" t="s">
        <v>578</v>
      </c>
      <c r="J101" s="1199" t="s">
        <v>1115</v>
      </c>
      <c r="K101" s="1200" t="s">
        <v>216</v>
      </c>
      <c r="L101" s="1254">
        <v>197</v>
      </c>
      <c r="M101" s="1236" t="s">
        <v>217</v>
      </c>
      <c r="N101" s="1277">
        <v>1</v>
      </c>
      <c r="O101" s="1276">
        <v>1</v>
      </c>
      <c r="P101" s="206">
        <v>0.8</v>
      </c>
      <c r="Q101" s="1282">
        <v>50000000</v>
      </c>
      <c r="R101" s="1144">
        <v>12768000</v>
      </c>
      <c r="S101" s="312" t="s">
        <v>1300</v>
      </c>
    </row>
    <row r="102" spans="1:19" ht="60" customHeight="1" x14ac:dyDescent="0.25">
      <c r="A102" s="1233"/>
      <c r="B102" s="1234"/>
      <c r="C102" s="1215"/>
      <c r="D102" s="235">
        <v>90</v>
      </c>
      <c r="E102" s="235" t="s">
        <v>579</v>
      </c>
      <c r="F102" s="235" t="s">
        <v>580</v>
      </c>
      <c r="G102" s="235" t="s">
        <v>581</v>
      </c>
      <c r="H102" s="235" t="s">
        <v>563</v>
      </c>
      <c r="I102" s="247" t="s">
        <v>1301</v>
      </c>
      <c r="J102" s="1199"/>
      <c r="K102" s="1200"/>
      <c r="L102" s="1254"/>
      <c r="M102" s="1236"/>
      <c r="N102" s="1293"/>
      <c r="O102" s="1294"/>
      <c r="P102" s="206">
        <v>0.8</v>
      </c>
      <c r="Q102" s="1283"/>
      <c r="R102" s="1149"/>
      <c r="S102" s="312" t="s">
        <v>1293</v>
      </c>
    </row>
    <row r="103" spans="1:19" ht="60" customHeight="1" x14ac:dyDescent="0.25">
      <c r="A103" s="1233"/>
      <c r="B103" s="1234"/>
      <c r="C103" s="1215"/>
      <c r="D103" s="235">
        <v>91</v>
      </c>
      <c r="E103" s="235" t="s">
        <v>583</v>
      </c>
      <c r="F103" s="235" t="s">
        <v>584</v>
      </c>
      <c r="G103" s="235" t="s">
        <v>585</v>
      </c>
      <c r="H103" s="235" t="s">
        <v>586</v>
      </c>
      <c r="I103" s="247" t="s">
        <v>1302</v>
      </c>
      <c r="J103" s="246" t="s">
        <v>588</v>
      </c>
      <c r="K103" s="235" t="s">
        <v>589</v>
      </c>
      <c r="L103" s="235" t="s">
        <v>590</v>
      </c>
      <c r="M103" s="247" t="s">
        <v>591</v>
      </c>
      <c r="N103" s="1278"/>
      <c r="O103" s="1279"/>
      <c r="P103" s="206">
        <v>0.8</v>
      </c>
      <c r="Q103" s="1206"/>
      <c r="R103" s="1145"/>
      <c r="S103" s="312" t="s">
        <v>1293</v>
      </c>
    </row>
    <row r="104" spans="1:19" ht="60" customHeight="1" x14ac:dyDescent="0.25">
      <c r="A104" s="1233"/>
      <c r="B104" s="1234"/>
      <c r="C104" s="1215"/>
      <c r="D104" s="235">
        <v>92</v>
      </c>
      <c r="E104" s="235" t="s">
        <v>1303</v>
      </c>
      <c r="F104" s="235" t="s">
        <v>593</v>
      </c>
      <c r="G104" s="235" t="s">
        <v>594</v>
      </c>
      <c r="H104" s="235" t="s">
        <v>595</v>
      </c>
      <c r="I104" s="247" t="s">
        <v>596</v>
      </c>
      <c r="J104" s="246" t="s">
        <v>597</v>
      </c>
      <c r="K104" s="235" t="s">
        <v>386</v>
      </c>
      <c r="L104" s="295">
        <v>219</v>
      </c>
      <c r="M104" s="237" t="s">
        <v>482</v>
      </c>
      <c r="N104" s="248">
        <v>1</v>
      </c>
      <c r="O104" s="249">
        <v>1</v>
      </c>
      <c r="P104" s="206">
        <v>0.7</v>
      </c>
      <c r="Q104" s="333">
        <v>50000000</v>
      </c>
      <c r="R104" s="205">
        <v>16166000</v>
      </c>
      <c r="S104" s="312" t="s">
        <v>1360</v>
      </c>
    </row>
    <row r="105" spans="1:19" ht="60" customHeight="1" x14ac:dyDescent="0.25">
      <c r="A105" s="1233"/>
      <c r="B105" s="1234"/>
      <c r="C105" s="1215"/>
      <c r="D105" s="235">
        <v>93</v>
      </c>
      <c r="E105" s="235" t="s">
        <v>598</v>
      </c>
      <c r="F105" s="235" t="s">
        <v>599</v>
      </c>
      <c r="G105" s="235" t="s">
        <v>600</v>
      </c>
      <c r="H105" s="235" t="s">
        <v>601</v>
      </c>
      <c r="I105" s="247" t="s">
        <v>1304</v>
      </c>
      <c r="J105" s="308" t="s">
        <v>389</v>
      </c>
      <c r="K105" s="309" t="s">
        <v>603</v>
      </c>
      <c r="L105" s="309">
        <v>228</v>
      </c>
      <c r="M105" s="311" t="s">
        <v>604</v>
      </c>
      <c r="N105" s="248">
        <v>1</v>
      </c>
      <c r="O105" s="249">
        <v>1</v>
      </c>
      <c r="P105" s="206">
        <v>0.7</v>
      </c>
      <c r="Q105" s="333">
        <v>26100000</v>
      </c>
      <c r="R105" s="205">
        <v>7955922</v>
      </c>
      <c r="S105" s="312" t="s">
        <v>1305</v>
      </c>
    </row>
    <row r="106" spans="1:19" ht="127.5" x14ac:dyDescent="0.25">
      <c r="A106" s="1233"/>
      <c r="B106" s="1234"/>
      <c r="C106" s="1215"/>
      <c r="D106" s="235">
        <v>94</v>
      </c>
      <c r="E106" s="235" t="s">
        <v>1306</v>
      </c>
      <c r="F106" s="235" t="s">
        <v>1307</v>
      </c>
      <c r="G106" s="235" t="s">
        <v>607</v>
      </c>
      <c r="H106" s="235" t="s">
        <v>608</v>
      </c>
      <c r="I106" s="247" t="s">
        <v>1308</v>
      </c>
      <c r="J106" s="246" t="s">
        <v>254</v>
      </c>
      <c r="K106" s="295" t="s">
        <v>262</v>
      </c>
      <c r="L106" s="235">
        <v>137</v>
      </c>
      <c r="M106" s="247" t="s">
        <v>263</v>
      </c>
      <c r="N106" s="248">
        <v>1</v>
      </c>
      <c r="O106" s="249">
        <v>1</v>
      </c>
      <c r="P106" s="206">
        <v>0.7</v>
      </c>
      <c r="Q106" s="333">
        <v>56000000</v>
      </c>
      <c r="R106" s="205">
        <v>2798000</v>
      </c>
      <c r="S106" s="312" t="s">
        <v>1358</v>
      </c>
    </row>
    <row r="107" spans="1:19" ht="63.75" x14ac:dyDescent="0.25">
      <c r="A107" s="1233"/>
      <c r="B107" s="1234"/>
      <c r="C107" s="1215"/>
      <c r="D107" s="235">
        <v>95</v>
      </c>
      <c r="E107" s="235" t="s">
        <v>610</v>
      </c>
      <c r="F107" s="235" t="s">
        <v>611</v>
      </c>
      <c r="G107" s="235" t="s">
        <v>1309</v>
      </c>
      <c r="H107" s="235" t="s">
        <v>87</v>
      </c>
      <c r="I107" s="247" t="s">
        <v>613</v>
      </c>
      <c r="J107" s="1199" t="s">
        <v>1115</v>
      </c>
      <c r="K107" s="1200" t="s">
        <v>216</v>
      </c>
      <c r="L107" s="1254">
        <v>197</v>
      </c>
      <c r="M107" s="1236" t="s">
        <v>217</v>
      </c>
      <c r="N107" s="248">
        <v>1</v>
      </c>
      <c r="O107" s="249">
        <v>1</v>
      </c>
      <c r="P107" s="206">
        <v>0.8</v>
      </c>
      <c r="Q107" s="1282">
        <v>50000000</v>
      </c>
      <c r="R107" s="1144">
        <v>12768000</v>
      </c>
      <c r="S107" s="31" t="s">
        <v>1367</v>
      </c>
    </row>
    <row r="108" spans="1:19" ht="60" customHeight="1" x14ac:dyDescent="0.25">
      <c r="A108" s="1233"/>
      <c r="B108" s="1234"/>
      <c r="C108" s="1215"/>
      <c r="D108" s="235">
        <v>96</v>
      </c>
      <c r="E108" s="235" t="s">
        <v>614</v>
      </c>
      <c r="F108" s="235" t="s">
        <v>1310</v>
      </c>
      <c r="G108" s="235" t="s">
        <v>1311</v>
      </c>
      <c r="H108" s="235" t="s">
        <v>59</v>
      </c>
      <c r="I108" s="247" t="s">
        <v>1312</v>
      </c>
      <c r="J108" s="1199"/>
      <c r="K108" s="1200"/>
      <c r="L108" s="1254"/>
      <c r="M108" s="1236"/>
      <c r="N108" s="248">
        <v>1</v>
      </c>
      <c r="O108" s="249">
        <v>1</v>
      </c>
      <c r="P108" s="206">
        <v>0.8</v>
      </c>
      <c r="Q108" s="1206"/>
      <c r="R108" s="1145"/>
      <c r="S108" s="31" t="s">
        <v>1368</v>
      </c>
    </row>
    <row r="109" spans="1:19" ht="114.75" x14ac:dyDescent="0.25">
      <c r="A109" s="1233"/>
      <c r="B109" s="1234"/>
      <c r="C109" s="309" t="s">
        <v>618</v>
      </c>
      <c r="D109" s="235">
        <v>97</v>
      </c>
      <c r="E109" s="235" t="s">
        <v>619</v>
      </c>
      <c r="F109" s="235" t="s">
        <v>1313</v>
      </c>
      <c r="G109" s="235" t="s">
        <v>1314</v>
      </c>
      <c r="H109" s="235" t="s">
        <v>59</v>
      </c>
      <c r="I109" s="247" t="s">
        <v>622</v>
      </c>
      <c r="J109" s="246" t="s">
        <v>406</v>
      </c>
      <c r="K109" s="235" t="s">
        <v>407</v>
      </c>
      <c r="L109" s="319">
        <v>136</v>
      </c>
      <c r="M109" s="247" t="s">
        <v>455</v>
      </c>
      <c r="N109" s="248">
        <v>1</v>
      </c>
      <c r="O109" s="249">
        <v>1</v>
      </c>
      <c r="P109" s="206">
        <v>0.8</v>
      </c>
      <c r="Q109" s="333">
        <v>28000000</v>
      </c>
      <c r="R109" s="205" t="e">
        <f>#REF!+#REF!+#REF!+#REF!</f>
        <v>#REF!</v>
      </c>
      <c r="S109" s="307" t="s">
        <v>1362</v>
      </c>
    </row>
    <row r="110" spans="1:19" ht="84" customHeight="1" x14ac:dyDescent="0.25">
      <c r="A110" s="1309" t="s">
        <v>624</v>
      </c>
      <c r="B110" s="1235" t="s">
        <v>625</v>
      </c>
      <c r="C110" s="1311" t="s">
        <v>1315</v>
      </c>
      <c r="D110" s="235">
        <v>98</v>
      </c>
      <c r="E110" s="282" t="s">
        <v>1316</v>
      </c>
      <c r="F110" s="236" t="s">
        <v>1317</v>
      </c>
      <c r="G110" s="236" t="s">
        <v>629</v>
      </c>
      <c r="H110" s="236" t="s">
        <v>630</v>
      </c>
      <c r="I110" s="237" t="s">
        <v>631</v>
      </c>
      <c r="J110" s="1199" t="s">
        <v>233</v>
      </c>
      <c r="K110" s="1200" t="s">
        <v>234</v>
      </c>
      <c r="L110" s="1201">
        <v>197</v>
      </c>
      <c r="M110" s="1315" t="s">
        <v>217</v>
      </c>
      <c r="N110" s="1275">
        <v>1</v>
      </c>
      <c r="O110" s="1275">
        <v>1</v>
      </c>
      <c r="P110" s="206">
        <v>0.8</v>
      </c>
      <c r="Q110" s="1282">
        <v>45299000</v>
      </c>
      <c r="R110" s="1144">
        <v>37501000</v>
      </c>
      <c r="S110" s="312" t="s">
        <v>1318</v>
      </c>
    </row>
    <row r="111" spans="1:19" ht="60" customHeight="1" x14ac:dyDescent="0.25">
      <c r="A111" s="1309"/>
      <c r="B111" s="1235"/>
      <c r="C111" s="1311"/>
      <c r="D111" s="235">
        <v>99</v>
      </c>
      <c r="E111" s="282" t="s">
        <v>1319</v>
      </c>
      <c r="F111" s="282" t="s">
        <v>633</v>
      </c>
      <c r="G111" s="282" t="s">
        <v>634</v>
      </c>
      <c r="H111" s="282" t="s">
        <v>635</v>
      </c>
      <c r="I111" s="283" t="s">
        <v>631</v>
      </c>
      <c r="J111" s="1199"/>
      <c r="K111" s="1200"/>
      <c r="L111" s="1201"/>
      <c r="M111" s="1315"/>
      <c r="N111" s="1275"/>
      <c r="O111" s="1275"/>
      <c r="P111" s="206">
        <v>0.8</v>
      </c>
      <c r="Q111" s="1283"/>
      <c r="R111" s="1149"/>
      <c r="S111" s="312" t="s">
        <v>1320</v>
      </c>
    </row>
    <row r="112" spans="1:19" ht="60" customHeight="1" x14ac:dyDescent="0.25">
      <c r="A112" s="1309"/>
      <c r="B112" s="1235"/>
      <c r="C112" s="1201" t="s">
        <v>636</v>
      </c>
      <c r="D112" s="250">
        <v>100</v>
      </c>
      <c r="E112" s="282" t="s">
        <v>1321</v>
      </c>
      <c r="F112" s="236" t="s">
        <v>638</v>
      </c>
      <c r="G112" s="236" t="s">
        <v>639</v>
      </c>
      <c r="H112" s="236" t="s">
        <v>1322</v>
      </c>
      <c r="I112" s="237" t="s">
        <v>641</v>
      </c>
      <c r="J112" s="1199"/>
      <c r="K112" s="1200"/>
      <c r="L112" s="1201"/>
      <c r="M112" s="1315"/>
      <c r="N112" s="1275"/>
      <c r="O112" s="1275"/>
      <c r="P112" s="206">
        <v>0.8</v>
      </c>
      <c r="Q112" s="1283"/>
      <c r="R112" s="1149"/>
      <c r="S112" s="312" t="s">
        <v>1323</v>
      </c>
    </row>
    <row r="113" spans="1:19" ht="60" customHeight="1" x14ac:dyDescent="0.25">
      <c r="A113" s="1309"/>
      <c r="B113" s="1235"/>
      <c r="C113" s="1201"/>
      <c r="D113" s="235">
        <v>101</v>
      </c>
      <c r="E113" s="289" t="s">
        <v>642</v>
      </c>
      <c r="F113" s="236" t="s">
        <v>1324</v>
      </c>
      <c r="G113" s="236" t="s">
        <v>1325</v>
      </c>
      <c r="H113" s="236" t="s">
        <v>645</v>
      </c>
      <c r="I113" s="237" t="s">
        <v>641</v>
      </c>
      <c r="J113" s="1199"/>
      <c r="K113" s="1200"/>
      <c r="L113" s="1201"/>
      <c r="M113" s="1315"/>
      <c r="N113" s="1275"/>
      <c r="O113" s="1275"/>
      <c r="P113" s="206">
        <v>0.8</v>
      </c>
      <c r="Q113" s="1283"/>
      <c r="R113" s="1149"/>
      <c r="S113" s="312" t="s">
        <v>1326</v>
      </c>
    </row>
    <row r="114" spans="1:19" ht="60" customHeight="1" x14ac:dyDescent="0.25">
      <c r="A114" s="1309"/>
      <c r="B114" s="1235"/>
      <c r="C114" s="1201"/>
      <c r="D114" s="235">
        <v>102</v>
      </c>
      <c r="E114" s="282" t="s">
        <v>646</v>
      </c>
      <c r="F114" s="236" t="s">
        <v>647</v>
      </c>
      <c r="G114" s="236" t="s">
        <v>648</v>
      </c>
      <c r="H114" s="236" t="s">
        <v>649</v>
      </c>
      <c r="I114" s="237" t="s">
        <v>1327</v>
      </c>
      <c r="J114" s="1199"/>
      <c r="K114" s="1200"/>
      <c r="L114" s="1201"/>
      <c r="M114" s="1315"/>
      <c r="N114" s="1275"/>
      <c r="O114" s="1275"/>
      <c r="P114" s="206">
        <v>0.8</v>
      </c>
      <c r="Q114" s="1283"/>
      <c r="R114" s="1149"/>
      <c r="S114" s="312" t="s">
        <v>1328</v>
      </c>
    </row>
    <row r="115" spans="1:19" ht="60" customHeight="1" x14ac:dyDescent="0.25">
      <c r="A115" s="1309"/>
      <c r="B115" s="1235"/>
      <c r="C115" s="1201"/>
      <c r="D115" s="235">
        <v>103</v>
      </c>
      <c r="E115" s="236" t="s">
        <v>1329</v>
      </c>
      <c r="F115" s="236" t="s">
        <v>652</v>
      </c>
      <c r="G115" s="236" t="s">
        <v>1330</v>
      </c>
      <c r="H115" s="236" t="s">
        <v>654</v>
      </c>
      <c r="I115" s="237" t="s">
        <v>1331</v>
      </c>
      <c r="J115" s="1199"/>
      <c r="K115" s="1200"/>
      <c r="L115" s="1201"/>
      <c r="M115" s="1315"/>
      <c r="N115" s="1275"/>
      <c r="O115" s="1275"/>
      <c r="P115" s="206">
        <v>0.8</v>
      </c>
      <c r="Q115" s="1283"/>
      <c r="R115" s="1149"/>
      <c r="S115" s="312" t="s">
        <v>1332</v>
      </c>
    </row>
    <row r="116" spans="1:19" ht="60" customHeight="1" x14ac:dyDescent="0.25">
      <c r="A116" s="1309"/>
      <c r="B116" s="1235"/>
      <c r="C116" s="1201"/>
      <c r="D116" s="250">
        <v>104</v>
      </c>
      <c r="E116" s="236" t="s">
        <v>656</v>
      </c>
      <c r="F116" s="236" t="s">
        <v>657</v>
      </c>
      <c r="G116" s="236" t="s">
        <v>658</v>
      </c>
      <c r="H116" s="236" t="s">
        <v>659</v>
      </c>
      <c r="I116" s="237" t="s">
        <v>660</v>
      </c>
      <c r="J116" s="1199"/>
      <c r="K116" s="1200"/>
      <c r="L116" s="1201"/>
      <c r="M116" s="1315"/>
      <c r="N116" s="1275"/>
      <c r="O116" s="1275"/>
      <c r="P116" s="206">
        <v>0.8</v>
      </c>
      <c r="Q116" s="1283"/>
      <c r="R116" s="1149"/>
      <c r="S116" s="307" t="s">
        <v>1333</v>
      </c>
    </row>
    <row r="117" spans="1:19" ht="60" customHeight="1" x14ac:dyDescent="0.25">
      <c r="A117" s="1309"/>
      <c r="B117" s="1235"/>
      <c r="C117" s="1201"/>
      <c r="D117" s="235">
        <v>105</v>
      </c>
      <c r="E117" s="236" t="s">
        <v>1334</v>
      </c>
      <c r="F117" s="236" t="s">
        <v>662</v>
      </c>
      <c r="G117" s="236" t="s">
        <v>663</v>
      </c>
      <c r="H117" s="236" t="s">
        <v>664</v>
      </c>
      <c r="I117" s="237" t="s">
        <v>665</v>
      </c>
      <c r="J117" s="1199"/>
      <c r="K117" s="1200"/>
      <c r="L117" s="1201"/>
      <c r="M117" s="1315"/>
      <c r="N117" s="1275"/>
      <c r="O117" s="1275"/>
      <c r="P117" s="206">
        <v>0.8</v>
      </c>
      <c r="Q117" s="1283"/>
      <c r="R117" s="1149"/>
      <c r="S117" s="313" t="s">
        <v>1335</v>
      </c>
    </row>
    <row r="118" spans="1:19" ht="60" customHeight="1" x14ac:dyDescent="0.25">
      <c r="A118" s="1309"/>
      <c r="B118" s="1235"/>
      <c r="C118" s="1201"/>
      <c r="D118" s="235">
        <v>106</v>
      </c>
      <c r="E118" s="236" t="s">
        <v>666</v>
      </c>
      <c r="F118" s="236" t="s">
        <v>1336</v>
      </c>
      <c r="G118" s="236" t="s">
        <v>668</v>
      </c>
      <c r="H118" s="236" t="s">
        <v>669</v>
      </c>
      <c r="I118" s="237" t="s">
        <v>1337</v>
      </c>
      <c r="J118" s="1199"/>
      <c r="K118" s="1200"/>
      <c r="L118" s="1201"/>
      <c r="M118" s="1315"/>
      <c r="N118" s="1275"/>
      <c r="O118" s="1275"/>
      <c r="P118" s="206">
        <v>0.8</v>
      </c>
      <c r="Q118" s="1283"/>
      <c r="R118" s="1149"/>
      <c r="S118" s="31" t="s">
        <v>1369</v>
      </c>
    </row>
    <row r="119" spans="1:19" ht="60" customHeight="1" x14ac:dyDescent="0.25">
      <c r="A119" s="1309"/>
      <c r="B119" s="1235"/>
      <c r="C119" s="1201"/>
      <c r="D119" s="235">
        <v>107</v>
      </c>
      <c r="E119" s="236" t="s">
        <v>1338</v>
      </c>
      <c r="F119" s="236" t="s">
        <v>1339</v>
      </c>
      <c r="G119" s="236" t="s">
        <v>1340</v>
      </c>
      <c r="H119" s="236" t="s">
        <v>59</v>
      </c>
      <c r="I119" s="237" t="s">
        <v>674</v>
      </c>
      <c r="J119" s="1199"/>
      <c r="K119" s="1200"/>
      <c r="L119" s="1201"/>
      <c r="M119" s="1315"/>
      <c r="N119" s="1275"/>
      <c r="O119" s="1275"/>
      <c r="P119" s="206">
        <v>0.8</v>
      </c>
      <c r="Q119" s="1283"/>
      <c r="R119" s="1149"/>
      <c r="S119" s="313" t="s">
        <v>1341</v>
      </c>
    </row>
    <row r="120" spans="1:19" ht="60" customHeight="1" x14ac:dyDescent="0.25">
      <c r="A120" s="1309"/>
      <c r="B120" s="1306" t="s">
        <v>675</v>
      </c>
      <c r="C120" s="1215" t="s">
        <v>676</v>
      </c>
      <c r="D120" s="250">
        <v>108</v>
      </c>
      <c r="E120" s="236" t="s">
        <v>677</v>
      </c>
      <c r="F120" s="236" t="s">
        <v>678</v>
      </c>
      <c r="G120" s="236" t="s">
        <v>679</v>
      </c>
      <c r="H120" s="236" t="s">
        <v>680</v>
      </c>
      <c r="I120" s="237" t="s">
        <v>1337</v>
      </c>
      <c r="J120" s="1199"/>
      <c r="K120" s="1200"/>
      <c r="L120" s="1201"/>
      <c r="M120" s="1315"/>
      <c r="N120" s="1275"/>
      <c r="O120" s="1275"/>
      <c r="P120" s="206">
        <v>0.8</v>
      </c>
      <c r="Q120" s="1283"/>
      <c r="R120" s="1149"/>
      <c r="S120" s="240" t="s">
        <v>1342</v>
      </c>
    </row>
    <row r="121" spans="1:19" ht="60" customHeight="1" thickBot="1" x14ac:dyDescent="0.3">
      <c r="A121" s="1310"/>
      <c r="B121" s="1307"/>
      <c r="C121" s="1308"/>
      <c r="D121" s="314">
        <v>109</v>
      </c>
      <c r="E121" s="315" t="s">
        <v>681</v>
      </c>
      <c r="F121" s="315" t="s">
        <v>682</v>
      </c>
      <c r="G121" s="315" t="s">
        <v>683</v>
      </c>
      <c r="H121" s="315" t="s">
        <v>1343</v>
      </c>
      <c r="I121" s="316" t="s">
        <v>1344</v>
      </c>
      <c r="J121" s="1312"/>
      <c r="K121" s="1313"/>
      <c r="L121" s="1314"/>
      <c r="M121" s="1316"/>
      <c r="N121" s="1275"/>
      <c r="O121" s="1275"/>
      <c r="P121" s="336">
        <v>0.8</v>
      </c>
      <c r="Q121" s="1305"/>
      <c r="R121" s="1150"/>
      <c r="S121" s="240" t="s">
        <v>1345</v>
      </c>
    </row>
  </sheetData>
  <mergeCells count="217">
    <mergeCell ref="Q110:Q121"/>
    <mergeCell ref="R110:R121"/>
    <mergeCell ref="C112:C119"/>
    <mergeCell ref="B120:B121"/>
    <mergeCell ref="C120:C121"/>
    <mergeCell ref="A110:A121"/>
    <mergeCell ref="B110:B119"/>
    <mergeCell ref="C110:C111"/>
    <mergeCell ref="J110:J121"/>
    <mergeCell ref="K110:K121"/>
    <mergeCell ref="L110:L121"/>
    <mergeCell ref="M110:M121"/>
    <mergeCell ref="N110:N121"/>
    <mergeCell ref="O110:O121"/>
    <mergeCell ref="B98:B100"/>
    <mergeCell ref="C98:C100"/>
    <mergeCell ref="J100:M100"/>
    <mergeCell ref="B101:B109"/>
    <mergeCell ref="N101:N103"/>
    <mergeCell ref="O101:O103"/>
    <mergeCell ref="Q101:Q103"/>
    <mergeCell ref="R101:R103"/>
    <mergeCell ref="J107:J108"/>
    <mergeCell ref="K107:K108"/>
    <mergeCell ref="L107:L108"/>
    <mergeCell ref="M107:M108"/>
    <mergeCell ref="Q107:Q108"/>
    <mergeCell ref="R107:R108"/>
    <mergeCell ref="C101:C108"/>
    <mergeCell ref="J101:J102"/>
    <mergeCell ref="K101:K102"/>
    <mergeCell ref="L101:L102"/>
    <mergeCell ref="M101:M102"/>
    <mergeCell ref="C90:C97"/>
    <mergeCell ref="J97:J99"/>
    <mergeCell ref="K97:K99"/>
    <mergeCell ref="L97:L99"/>
    <mergeCell ref="M97:M99"/>
    <mergeCell ref="N97:N99"/>
    <mergeCell ref="O97:O99"/>
    <mergeCell ref="Q97:Q99"/>
    <mergeCell ref="R97:R99"/>
    <mergeCell ref="Q93:Q95"/>
    <mergeCell ref="R93:R95"/>
    <mergeCell ref="I93:I94"/>
    <mergeCell ref="J93:J94"/>
    <mergeCell ref="Q75:Q76"/>
    <mergeCell ref="R75:R76"/>
    <mergeCell ref="M77:M81"/>
    <mergeCell ref="N77:N81"/>
    <mergeCell ref="O77:O81"/>
    <mergeCell ref="M75:M76"/>
    <mergeCell ref="Q77:Q81"/>
    <mergeCell ref="R77:R81"/>
    <mergeCell ref="Q88:Q89"/>
    <mergeCell ref="R88:R89"/>
    <mergeCell ref="Q57:Q60"/>
    <mergeCell ref="R57:R60"/>
    <mergeCell ref="N63:N68"/>
    <mergeCell ref="O63:O68"/>
    <mergeCell ref="Q63:Q68"/>
    <mergeCell ref="R63:R68"/>
    <mergeCell ref="M70:M71"/>
    <mergeCell ref="N70:N71"/>
    <mergeCell ref="O70:O71"/>
    <mergeCell ref="Q70:Q71"/>
    <mergeCell ref="R70:R71"/>
    <mergeCell ref="M63:M68"/>
    <mergeCell ref="Q48:Q49"/>
    <mergeCell ref="R48:R49"/>
    <mergeCell ref="N50:N51"/>
    <mergeCell ref="O50:O51"/>
    <mergeCell ref="Q50:Q51"/>
    <mergeCell ref="R50:R51"/>
    <mergeCell ref="N52:N55"/>
    <mergeCell ref="O52:O55"/>
    <mergeCell ref="Q53:Q55"/>
    <mergeCell ref="R53:R55"/>
    <mergeCell ref="Q32:Q35"/>
    <mergeCell ref="P36:P41"/>
    <mergeCell ref="Q18:Q20"/>
    <mergeCell ref="R18:R20"/>
    <mergeCell ref="J32:J35"/>
    <mergeCell ref="K32:K35"/>
    <mergeCell ref="L32:L35"/>
    <mergeCell ref="M32:M35"/>
    <mergeCell ref="I36:I41"/>
    <mergeCell ref="J36:J42"/>
    <mergeCell ref="K36:K42"/>
    <mergeCell ref="L36:L42"/>
    <mergeCell ref="M36:M42"/>
    <mergeCell ref="N36:N42"/>
    <mergeCell ref="O36:O42"/>
    <mergeCell ref="Q36:Q42"/>
    <mergeCell ref="R36:R42"/>
    <mergeCell ref="C85:C89"/>
    <mergeCell ref="C80:C84"/>
    <mergeCell ref="N32:N35"/>
    <mergeCell ref="O32:O35"/>
    <mergeCell ref="P32:P35"/>
    <mergeCell ref="D32:D35"/>
    <mergeCell ref="E32:E35"/>
    <mergeCell ref="F32:F35"/>
    <mergeCell ref="G32:G35"/>
    <mergeCell ref="N57:N59"/>
    <mergeCell ref="O57:O59"/>
    <mergeCell ref="N75:N76"/>
    <mergeCell ref="O75:O76"/>
    <mergeCell ref="B62:B65"/>
    <mergeCell ref="C62:C65"/>
    <mergeCell ref="C36:C42"/>
    <mergeCell ref="D36:D41"/>
    <mergeCell ref="E36:E41"/>
    <mergeCell ref="F36:F41"/>
    <mergeCell ref="G36:G41"/>
    <mergeCell ref="H36:H41"/>
    <mergeCell ref="R32:R35"/>
    <mergeCell ref="J46:J47"/>
    <mergeCell ref="K46:K47"/>
    <mergeCell ref="L46:L47"/>
    <mergeCell ref="M46:M47"/>
    <mergeCell ref="N46:N47"/>
    <mergeCell ref="O46:O47"/>
    <mergeCell ref="N48:N49"/>
    <mergeCell ref="O48:O49"/>
    <mergeCell ref="B31:B51"/>
    <mergeCell ref="M48:M49"/>
    <mergeCell ref="J50:J51"/>
    <mergeCell ref="F48:F49"/>
    <mergeCell ref="F52:F55"/>
    <mergeCell ref="H32:H35"/>
    <mergeCell ref="I32:I35"/>
    <mergeCell ref="B66:B67"/>
    <mergeCell ref="S2:S3"/>
    <mergeCell ref="S32:S35"/>
    <mergeCell ref="S36:S41"/>
    <mergeCell ref="L93:L94"/>
    <mergeCell ref="M93:M94"/>
    <mergeCell ref="K78:K81"/>
    <mergeCell ref="K93:K94"/>
    <mergeCell ref="K50:K51"/>
    <mergeCell ref="L50:L51"/>
    <mergeCell ref="M50:M51"/>
    <mergeCell ref="C66:C67"/>
    <mergeCell ref="B56:B61"/>
    <mergeCell ref="C57:C59"/>
    <mergeCell ref="J57:J60"/>
    <mergeCell ref="K57:K60"/>
    <mergeCell ref="L57:L60"/>
    <mergeCell ref="M57:M60"/>
    <mergeCell ref="C60:C61"/>
    <mergeCell ref="C43:C47"/>
    <mergeCell ref="C48:C51"/>
    <mergeCell ref="J48:J49"/>
    <mergeCell ref="K48:K49"/>
    <mergeCell ref="L48:L49"/>
    <mergeCell ref="A85:A109"/>
    <mergeCell ref="B85:B97"/>
    <mergeCell ref="A52:A67"/>
    <mergeCell ref="B52:B55"/>
    <mergeCell ref="C52:C55"/>
    <mergeCell ref="J53:J55"/>
    <mergeCell ref="K53:K55"/>
    <mergeCell ref="L53:L55"/>
    <mergeCell ref="M53:M55"/>
    <mergeCell ref="A68:A84"/>
    <mergeCell ref="B68:B76"/>
    <mergeCell ref="C68:C71"/>
    <mergeCell ref="J70:J71"/>
    <mergeCell ref="K70:K71"/>
    <mergeCell ref="L70:L71"/>
    <mergeCell ref="C72:C76"/>
    <mergeCell ref="B77:B84"/>
    <mergeCell ref="C77:C79"/>
    <mergeCell ref="J78:J81"/>
    <mergeCell ref="L77:L81"/>
    <mergeCell ref="J63:J68"/>
    <mergeCell ref="K63:K68"/>
    <mergeCell ref="L63:L68"/>
    <mergeCell ref="L75:L76"/>
    <mergeCell ref="A4:A51"/>
    <mergeCell ref="B4:B23"/>
    <mergeCell ref="C4:C10"/>
    <mergeCell ref="C11:C13"/>
    <mergeCell ref="C14:C17"/>
    <mergeCell ref="C18:C23"/>
    <mergeCell ref="J2:M2"/>
    <mergeCell ref="N2:O2"/>
    <mergeCell ref="P2:P3"/>
    <mergeCell ref="C31:C35"/>
    <mergeCell ref="J4:J5"/>
    <mergeCell ref="K4:K5"/>
    <mergeCell ref="L4:L5"/>
    <mergeCell ref="M4:M5"/>
    <mergeCell ref="N4:N5"/>
    <mergeCell ref="O4:O5"/>
    <mergeCell ref="Q2:R2"/>
    <mergeCell ref="J18:J20"/>
    <mergeCell ref="K18:K20"/>
    <mergeCell ref="L18:L20"/>
    <mergeCell ref="M18:M20"/>
    <mergeCell ref="B24:B30"/>
    <mergeCell ref="C24:C26"/>
    <mergeCell ref="C27:C28"/>
    <mergeCell ref="C29:C30"/>
    <mergeCell ref="Q4:Q5"/>
    <mergeCell ref="R4:R5"/>
    <mergeCell ref="A1:I1"/>
    <mergeCell ref="A2:A3"/>
    <mergeCell ref="B2:B3"/>
    <mergeCell ref="C2:C3"/>
    <mergeCell ref="D2:D3"/>
    <mergeCell ref="E2:E3"/>
    <mergeCell ref="F2:F3"/>
    <mergeCell ref="G2:G3"/>
    <mergeCell ref="H2:H3"/>
    <mergeCell ref="I2:I3"/>
  </mergeCells>
  <conditionalFormatting sqref="L44">
    <cfRule type="duplicateValues" dxfId="557" priority="22"/>
  </conditionalFormatting>
  <conditionalFormatting sqref="L39">
    <cfRule type="duplicateValues" dxfId="556" priority="21"/>
  </conditionalFormatting>
  <conditionalFormatting sqref="L18">
    <cfRule type="duplicateValues" dxfId="555" priority="20"/>
  </conditionalFormatting>
  <conditionalFormatting sqref="L42">
    <cfRule type="duplicateValues" dxfId="554" priority="19"/>
  </conditionalFormatting>
  <conditionalFormatting sqref="L50">
    <cfRule type="duplicateValues" dxfId="553" priority="18"/>
  </conditionalFormatting>
  <conditionalFormatting sqref="K75">
    <cfRule type="duplicateValues" dxfId="552" priority="17"/>
  </conditionalFormatting>
  <conditionalFormatting sqref="L109">
    <cfRule type="duplicateValues" dxfId="551" priority="16"/>
  </conditionalFormatting>
  <conditionalFormatting sqref="P4:P32 P36 P42:P120">
    <cfRule type="cellIs" dxfId="550" priority="11" operator="lessThan">
      <formula>0.4</formula>
    </cfRule>
    <cfRule type="cellIs" dxfId="549" priority="12" operator="between">
      <formula>0.4</formula>
      <formula>0.5999</formula>
    </cfRule>
    <cfRule type="cellIs" dxfId="548" priority="13" operator="between">
      <formula>0.6</formula>
      <formula>0.6999</formula>
    </cfRule>
    <cfRule type="cellIs" dxfId="547" priority="14" operator="between">
      <formula>0.7</formula>
      <formula>0.7999</formula>
    </cfRule>
    <cfRule type="cellIs" dxfId="546" priority="15" operator="greaterThan">
      <formula>0.7999</formula>
    </cfRule>
  </conditionalFormatting>
  <conditionalFormatting sqref="L44">
    <cfRule type="duplicateValues" dxfId="545" priority="10"/>
  </conditionalFormatting>
  <conditionalFormatting sqref="L18">
    <cfRule type="duplicateValues" dxfId="544" priority="9"/>
  </conditionalFormatting>
  <conditionalFormatting sqref="L50">
    <cfRule type="duplicateValues" dxfId="543" priority="8"/>
  </conditionalFormatting>
  <conditionalFormatting sqref="K75">
    <cfRule type="duplicateValues" dxfId="542" priority="7"/>
  </conditionalFormatting>
  <conditionalFormatting sqref="L110">
    <cfRule type="duplicateValues" dxfId="541" priority="6"/>
  </conditionalFormatting>
  <conditionalFormatting sqref="P72:P75 P21:P31 P48 P56:P57 P61:P63 P4 P82:P97 P100:P101 P104:P110 P6:P18 P52 P43:P46 P50 P69:P70 P77">
    <cfRule type="cellIs" dxfId="540" priority="1" operator="lessThan">
      <formula>0.4</formula>
    </cfRule>
    <cfRule type="cellIs" dxfId="539" priority="2" operator="between">
      <formula>0.4</formula>
      <formula>0.5999</formula>
    </cfRule>
    <cfRule type="cellIs" dxfId="538" priority="3" operator="between">
      <formula>0.6</formula>
      <formula>0.6999</formula>
    </cfRule>
    <cfRule type="cellIs" dxfId="537" priority="4" operator="between">
      <formula>0.7</formula>
      <formula>0.7999</formula>
    </cfRule>
    <cfRule type="cellIs" dxfId="536" priority="5" operator="greaterThan">
      <formula>0.7999</formula>
    </cfRule>
  </conditionalFormatting>
  <pageMargins left="0.7" right="0.7" top="0.75" bottom="0.75" header="0.3" footer="0.3"/>
  <pageSetup paperSize="9"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685"/>
  <sheetViews>
    <sheetView zoomScale="86" zoomScaleNormal="86" workbookViewId="0">
      <selection activeCell="E5" sqref="E5"/>
    </sheetView>
  </sheetViews>
  <sheetFormatPr baseColWidth="10" defaultColWidth="11.42578125" defaultRowHeight="15" x14ac:dyDescent="0.25"/>
  <cols>
    <col min="1" max="3" width="14.5703125" style="2" customWidth="1"/>
    <col min="4" max="4" width="15.28515625" style="2" customWidth="1"/>
    <col min="5" max="5" width="40.7109375" style="2" customWidth="1"/>
    <col min="6" max="7" width="20.7109375" style="2" customWidth="1"/>
    <col min="8" max="8" width="38.85546875" style="2" customWidth="1"/>
    <col min="9" max="9" width="39.28515625" style="2" customWidth="1"/>
    <col min="10" max="10" width="20.7109375" style="2" hidden="1" customWidth="1"/>
    <col min="11" max="11" width="22.85546875" style="2" hidden="1" customWidth="1"/>
    <col min="12" max="12" width="15.7109375" style="2" hidden="1" customWidth="1"/>
    <col min="13" max="13" width="35.28515625" style="2" hidden="1" customWidth="1"/>
    <col min="14" max="14" width="21.85546875" style="92" hidden="1" customWidth="1"/>
    <col min="15" max="15" width="21.140625" style="92" hidden="1" customWidth="1"/>
    <col min="16" max="16" width="15.140625" style="4" hidden="1" customWidth="1"/>
    <col min="17" max="17" width="21.85546875" style="92" hidden="1" customWidth="1"/>
    <col min="18" max="18" width="22.85546875" style="92" hidden="1" customWidth="1"/>
    <col min="19" max="19" width="20.42578125" style="92" customWidth="1"/>
    <col min="20" max="20" width="16.7109375" style="92" hidden="1" customWidth="1"/>
    <col min="21" max="21" width="29" style="93" hidden="1" customWidth="1"/>
    <col min="22" max="22" width="16.7109375" style="92" hidden="1" customWidth="1"/>
    <col min="23" max="23" width="16.7109375" style="93" hidden="1" customWidth="1"/>
    <col min="24" max="24" width="16.7109375" style="92" hidden="1" customWidth="1"/>
    <col min="25" max="25" width="16.7109375" style="93" hidden="1" customWidth="1"/>
    <col min="26" max="26" width="16.7109375" style="92" hidden="1" customWidth="1"/>
    <col min="27" max="27" width="16.7109375" style="93" hidden="1" customWidth="1"/>
    <col min="28" max="28" width="78.28515625" style="364" customWidth="1"/>
    <col min="29" max="29" width="23.28515625" style="176" customWidth="1"/>
    <col min="30" max="16384" width="11.42578125" style="176"/>
  </cols>
  <sheetData>
    <row r="1" spans="1:32" ht="61.5" customHeight="1" x14ac:dyDescent="0.25">
      <c r="A1" s="1333" t="s">
        <v>1464</v>
      </c>
      <c r="B1" s="1333"/>
      <c r="C1" s="1333"/>
      <c r="D1" s="1333"/>
      <c r="E1" s="1333"/>
      <c r="F1" s="1333"/>
      <c r="G1" s="1333"/>
      <c r="H1" s="1333"/>
      <c r="I1" s="1333"/>
      <c r="J1" s="392"/>
      <c r="K1" s="392"/>
      <c r="L1" s="392"/>
      <c r="M1" s="392"/>
      <c r="N1" s="386"/>
      <c r="O1" s="386"/>
      <c r="P1" s="393"/>
      <c r="Q1" s="386"/>
      <c r="R1" s="386"/>
      <c r="S1" s="386"/>
      <c r="T1" s="386"/>
      <c r="U1" s="387"/>
      <c r="V1" s="386"/>
      <c r="W1" s="387"/>
      <c r="X1" s="386"/>
      <c r="Y1" s="387"/>
      <c r="Z1" s="386"/>
      <c r="AA1" s="387"/>
      <c r="AB1" s="384"/>
    </row>
    <row r="2" spans="1:32" ht="51.75" customHeight="1" x14ac:dyDescent="0.25">
      <c r="A2" s="1329" t="s">
        <v>0</v>
      </c>
      <c r="B2" s="1329" t="s">
        <v>1</v>
      </c>
      <c r="C2" s="1329" t="s">
        <v>2</v>
      </c>
      <c r="D2" s="1329" t="s">
        <v>12</v>
      </c>
      <c r="E2" s="1329" t="s">
        <v>3</v>
      </c>
      <c r="F2" s="1329" t="s">
        <v>4</v>
      </c>
      <c r="G2" s="1329" t="s">
        <v>5</v>
      </c>
      <c r="H2" s="1329" t="s">
        <v>6</v>
      </c>
      <c r="I2" s="1329" t="s">
        <v>7</v>
      </c>
      <c r="J2" s="1329" t="s">
        <v>284</v>
      </c>
      <c r="K2" s="1329"/>
      <c r="L2" s="1329"/>
      <c r="M2" s="1329"/>
      <c r="N2" s="1330" t="s">
        <v>1400</v>
      </c>
      <c r="O2" s="1330"/>
      <c r="P2" s="1331" t="s">
        <v>281</v>
      </c>
      <c r="Q2" s="1330" t="s">
        <v>1401</v>
      </c>
      <c r="R2" s="1330"/>
      <c r="S2" s="1331" t="s">
        <v>281</v>
      </c>
      <c r="T2" s="1327" t="s">
        <v>703</v>
      </c>
      <c r="U2" s="1327"/>
      <c r="V2" s="1327" t="s">
        <v>704</v>
      </c>
      <c r="W2" s="1327"/>
      <c r="X2" s="1327" t="s">
        <v>705</v>
      </c>
      <c r="Y2" s="1327"/>
      <c r="Z2" s="1327" t="s">
        <v>706</v>
      </c>
      <c r="AA2" s="1327"/>
      <c r="AB2" s="1328" t="s">
        <v>1402</v>
      </c>
    </row>
    <row r="3" spans="1:32" ht="59.25" customHeight="1" x14ac:dyDescent="0.25">
      <c r="A3" s="1329"/>
      <c r="B3" s="1329"/>
      <c r="C3" s="1329"/>
      <c r="D3" s="1329"/>
      <c r="E3" s="1329"/>
      <c r="F3" s="1329"/>
      <c r="G3" s="1329"/>
      <c r="H3" s="1329"/>
      <c r="I3" s="1329"/>
      <c r="J3" s="394" t="s">
        <v>8</v>
      </c>
      <c r="K3" s="394" t="s">
        <v>9</v>
      </c>
      <c r="L3" s="394" t="s">
        <v>10</v>
      </c>
      <c r="M3" s="394" t="s">
        <v>11</v>
      </c>
      <c r="N3" s="394" t="s">
        <v>707</v>
      </c>
      <c r="O3" s="395" t="s">
        <v>700</v>
      </c>
      <c r="P3" s="1331"/>
      <c r="Q3" s="394" t="s">
        <v>707</v>
      </c>
      <c r="R3" s="395" t="s">
        <v>700</v>
      </c>
      <c r="S3" s="1331"/>
      <c r="T3" s="394" t="s">
        <v>701</v>
      </c>
      <c r="U3" s="395" t="s">
        <v>702</v>
      </c>
      <c r="V3" s="394" t="s">
        <v>701</v>
      </c>
      <c r="W3" s="395" t="s">
        <v>702</v>
      </c>
      <c r="X3" s="394" t="s">
        <v>701</v>
      </c>
      <c r="Y3" s="395" t="s">
        <v>702</v>
      </c>
      <c r="Z3" s="394" t="s">
        <v>701</v>
      </c>
      <c r="AA3" s="395" t="s">
        <v>702</v>
      </c>
      <c r="AB3" s="1328"/>
      <c r="AE3" s="176" t="s">
        <v>1466</v>
      </c>
      <c r="AF3" s="176" t="s">
        <v>1467</v>
      </c>
    </row>
    <row r="4" spans="1:32" ht="160.5" customHeight="1" x14ac:dyDescent="0.25">
      <c r="A4" s="1023" t="s">
        <v>13</v>
      </c>
      <c r="B4" s="1023" t="s">
        <v>14</v>
      </c>
      <c r="C4" s="1023" t="s">
        <v>15</v>
      </c>
      <c r="D4" s="383">
        <v>1</v>
      </c>
      <c r="E4" s="412" t="s">
        <v>16</v>
      </c>
      <c r="F4" s="383" t="s">
        <v>17</v>
      </c>
      <c r="G4" s="383" t="s">
        <v>18</v>
      </c>
      <c r="H4" s="383" t="s">
        <v>19</v>
      </c>
      <c r="I4" s="383" t="s">
        <v>20</v>
      </c>
      <c r="J4" s="383" t="s">
        <v>211</v>
      </c>
      <c r="K4" s="383" t="s">
        <v>214</v>
      </c>
      <c r="L4" s="194">
        <v>45</v>
      </c>
      <c r="M4" s="383" t="s">
        <v>213</v>
      </c>
      <c r="N4" s="161">
        <v>1</v>
      </c>
      <c r="O4" s="161">
        <v>1</v>
      </c>
      <c r="P4" s="206">
        <f>(O4/N4)*1</f>
        <v>1</v>
      </c>
      <c r="Q4" s="386">
        <v>0</v>
      </c>
      <c r="R4" s="387">
        <v>0</v>
      </c>
      <c r="S4" s="206">
        <v>0</v>
      </c>
      <c r="T4" s="161">
        <v>0</v>
      </c>
      <c r="U4" s="387">
        <v>0</v>
      </c>
      <c r="V4" s="386"/>
      <c r="W4" s="387"/>
      <c r="X4" s="386"/>
      <c r="Y4" s="387"/>
      <c r="Z4" s="386"/>
      <c r="AA4" s="387"/>
      <c r="AB4" s="400" t="s">
        <v>1445</v>
      </c>
      <c r="AD4" s="176" t="s">
        <v>1465</v>
      </c>
      <c r="AE4" s="176">
        <v>37</v>
      </c>
      <c r="AF4" s="176">
        <v>3</v>
      </c>
    </row>
    <row r="5" spans="1:32" ht="132" customHeight="1" x14ac:dyDescent="0.25">
      <c r="A5" s="1023"/>
      <c r="B5" s="1023"/>
      <c r="C5" s="1023"/>
      <c r="D5" s="383">
        <v>2</v>
      </c>
      <c r="E5" s="412" t="s">
        <v>21</v>
      </c>
      <c r="F5" s="383" t="s">
        <v>22</v>
      </c>
      <c r="G5" s="383" t="s">
        <v>23</v>
      </c>
      <c r="H5" s="383" t="s">
        <v>24</v>
      </c>
      <c r="I5" s="383" t="s">
        <v>25</v>
      </c>
      <c r="J5" s="383" t="s">
        <v>211</v>
      </c>
      <c r="K5" s="383" t="s">
        <v>990</v>
      </c>
      <c r="L5" s="194">
        <v>22</v>
      </c>
      <c r="M5" s="383" t="s">
        <v>991</v>
      </c>
      <c r="N5" s="154">
        <v>2</v>
      </c>
      <c r="O5" s="162">
        <v>1</v>
      </c>
      <c r="P5" s="206">
        <f t="shared" ref="P5:P53" si="0">(O5/N5)*1</f>
        <v>0.5</v>
      </c>
      <c r="Q5" s="178">
        <v>0</v>
      </c>
      <c r="R5" s="166">
        <v>0</v>
      </c>
      <c r="S5" s="406">
        <v>4.0000000000000002E-4</v>
      </c>
      <c r="T5" s="154">
        <v>0</v>
      </c>
      <c r="U5" s="166">
        <v>0</v>
      </c>
      <c r="V5" s="386"/>
      <c r="W5" s="387"/>
      <c r="X5" s="386"/>
      <c r="Y5" s="387"/>
      <c r="Z5" s="386"/>
      <c r="AA5" s="387"/>
      <c r="AB5" s="400" t="s">
        <v>1456</v>
      </c>
      <c r="AE5" s="176">
        <v>3</v>
      </c>
    </row>
    <row r="6" spans="1:32" ht="63.75" x14ac:dyDescent="0.25">
      <c r="A6" s="1023"/>
      <c r="B6" s="1023"/>
      <c r="C6" s="1023"/>
      <c r="D6" s="383">
        <v>3</v>
      </c>
      <c r="E6" s="412" t="s">
        <v>26</v>
      </c>
      <c r="F6" s="383" t="s">
        <v>27</v>
      </c>
      <c r="G6" s="383" t="s">
        <v>28</v>
      </c>
      <c r="H6" s="383" t="s">
        <v>29</v>
      </c>
      <c r="I6" s="383" t="s">
        <v>30</v>
      </c>
      <c r="J6" s="383" t="s">
        <v>211</v>
      </c>
      <c r="K6" s="383" t="s">
        <v>212</v>
      </c>
      <c r="L6" s="194">
        <v>45</v>
      </c>
      <c r="M6" s="383" t="s">
        <v>213</v>
      </c>
      <c r="N6" s="161">
        <v>3</v>
      </c>
      <c r="O6" s="161">
        <v>1</v>
      </c>
      <c r="P6" s="206">
        <f t="shared" si="0"/>
        <v>0.33333333333333331</v>
      </c>
      <c r="Q6" s="386">
        <v>0</v>
      </c>
      <c r="R6" s="387">
        <v>0</v>
      </c>
      <c r="S6" s="206">
        <v>0</v>
      </c>
      <c r="T6" s="161">
        <v>0</v>
      </c>
      <c r="U6" s="387">
        <v>0</v>
      </c>
      <c r="V6" s="386"/>
      <c r="W6" s="387"/>
      <c r="X6" s="386"/>
      <c r="Y6" s="387"/>
      <c r="Z6" s="386"/>
      <c r="AA6" s="387"/>
      <c r="AB6" s="400" t="s">
        <v>1426</v>
      </c>
    </row>
    <row r="7" spans="1:32" ht="63.75" x14ac:dyDescent="0.25">
      <c r="A7" s="1023"/>
      <c r="B7" s="1023"/>
      <c r="C7" s="1023"/>
      <c r="D7" s="383">
        <v>4</v>
      </c>
      <c r="E7" s="412" t="s">
        <v>31</v>
      </c>
      <c r="F7" s="383" t="s">
        <v>32</v>
      </c>
      <c r="G7" s="383" t="s">
        <v>33</v>
      </c>
      <c r="H7" s="383" t="s">
        <v>34</v>
      </c>
      <c r="I7" s="383" t="s">
        <v>35</v>
      </c>
      <c r="J7" s="383" t="s">
        <v>96</v>
      </c>
      <c r="K7" s="383" t="s">
        <v>96</v>
      </c>
      <c r="L7" s="383" t="s">
        <v>96</v>
      </c>
      <c r="M7" s="383" t="s">
        <v>96</v>
      </c>
      <c r="N7" s="386">
        <v>1</v>
      </c>
      <c r="O7" s="386">
        <f>T7+V7+X7+Z7</f>
        <v>0</v>
      </c>
      <c r="P7" s="206">
        <f t="shared" si="0"/>
        <v>0</v>
      </c>
      <c r="Q7" s="386" t="s">
        <v>1079</v>
      </c>
      <c r="R7" s="387" t="s">
        <v>1079</v>
      </c>
      <c r="S7" s="206">
        <v>0</v>
      </c>
      <c r="T7" s="386">
        <v>0</v>
      </c>
      <c r="U7" s="387" t="s">
        <v>1079</v>
      </c>
      <c r="V7" s="386"/>
      <c r="W7" s="387"/>
      <c r="X7" s="386"/>
      <c r="Y7" s="387"/>
      <c r="Z7" s="386"/>
      <c r="AA7" s="387"/>
      <c r="AB7" s="400" t="s">
        <v>1409</v>
      </c>
      <c r="AC7" s="176" t="s">
        <v>1035</v>
      </c>
    </row>
    <row r="8" spans="1:32" ht="102" x14ac:dyDescent="0.25">
      <c r="A8" s="1023"/>
      <c r="B8" s="1023"/>
      <c r="C8" s="1023"/>
      <c r="D8" s="383">
        <v>5</v>
      </c>
      <c r="E8" s="412" t="s">
        <v>36</v>
      </c>
      <c r="F8" s="383" t="s">
        <v>37</v>
      </c>
      <c r="G8" s="383" t="s">
        <v>38</v>
      </c>
      <c r="H8" s="383" t="s">
        <v>39</v>
      </c>
      <c r="I8" s="383" t="s">
        <v>40</v>
      </c>
      <c r="J8" s="383" t="s">
        <v>211</v>
      </c>
      <c r="K8" s="383" t="s">
        <v>214</v>
      </c>
      <c r="L8" s="194">
        <v>45</v>
      </c>
      <c r="M8" s="383" t="s">
        <v>213</v>
      </c>
      <c r="N8" s="161">
        <v>3</v>
      </c>
      <c r="O8" s="161">
        <v>1</v>
      </c>
      <c r="P8" s="206">
        <f t="shared" si="0"/>
        <v>0.33333333333333331</v>
      </c>
      <c r="Q8" s="386">
        <v>0</v>
      </c>
      <c r="R8" s="387">
        <v>0</v>
      </c>
      <c r="S8" s="206">
        <v>0</v>
      </c>
      <c r="T8" s="161">
        <v>0</v>
      </c>
      <c r="U8" s="387">
        <v>0</v>
      </c>
      <c r="V8" s="386"/>
      <c r="W8" s="387"/>
      <c r="X8" s="386"/>
      <c r="Y8" s="387"/>
      <c r="Z8" s="386"/>
      <c r="AA8" s="387"/>
      <c r="AB8" s="401" t="s">
        <v>1410</v>
      </c>
    </row>
    <row r="9" spans="1:32" ht="63.75" x14ac:dyDescent="0.25">
      <c r="A9" s="1023"/>
      <c r="B9" s="1023"/>
      <c r="C9" s="1023"/>
      <c r="D9" s="383">
        <v>6</v>
      </c>
      <c r="E9" s="412" t="s">
        <v>41</v>
      </c>
      <c r="F9" s="383" t="s">
        <v>42</v>
      </c>
      <c r="G9" s="383" t="s">
        <v>43</v>
      </c>
      <c r="H9" s="383" t="s">
        <v>44</v>
      </c>
      <c r="I9" s="383" t="s">
        <v>45</v>
      </c>
      <c r="J9" s="385" t="s">
        <v>215</v>
      </c>
      <c r="K9" s="383" t="s">
        <v>216</v>
      </c>
      <c r="L9" s="194">
        <v>33</v>
      </c>
      <c r="M9" s="383" t="s">
        <v>219</v>
      </c>
      <c r="N9" s="154">
        <v>400</v>
      </c>
      <c r="O9" s="156">
        <v>119</v>
      </c>
      <c r="P9" s="206">
        <f t="shared" si="0"/>
        <v>0.29749999999999999</v>
      </c>
      <c r="Q9" s="178">
        <v>0</v>
      </c>
      <c r="R9" s="174">
        <v>0</v>
      </c>
      <c r="S9" s="206">
        <v>0</v>
      </c>
      <c r="T9" s="154">
        <v>0</v>
      </c>
      <c r="U9" s="174">
        <v>0</v>
      </c>
      <c r="V9" s="386"/>
      <c r="W9" s="387"/>
      <c r="X9" s="386"/>
      <c r="Y9" s="387"/>
      <c r="Z9" s="386"/>
      <c r="AA9" s="387"/>
      <c r="AB9" s="402"/>
      <c r="AC9" s="92"/>
    </row>
    <row r="10" spans="1:32" ht="76.5" x14ac:dyDescent="0.25">
      <c r="A10" s="1023"/>
      <c r="B10" s="1023"/>
      <c r="C10" s="1023"/>
      <c r="D10" s="383">
        <v>7</v>
      </c>
      <c r="E10" s="383" t="s">
        <v>46</v>
      </c>
      <c r="F10" s="383" t="s">
        <v>47</v>
      </c>
      <c r="G10" s="383" t="s">
        <v>48</v>
      </c>
      <c r="H10" s="383" t="s">
        <v>19</v>
      </c>
      <c r="I10" s="383" t="s">
        <v>49</v>
      </c>
      <c r="J10" s="383" t="s">
        <v>96</v>
      </c>
      <c r="K10" s="383" t="s">
        <v>96</v>
      </c>
      <c r="L10" s="383" t="s">
        <v>96</v>
      </c>
      <c r="M10" s="383" t="s">
        <v>96</v>
      </c>
      <c r="N10" s="386">
        <v>1</v>
      </c>
      <c r="O10" s="386">
        <v>1</v>
      </c>
      <c r="P10" s="206">
        <f t="shared" si="0"/>
        <v>1</v>
      </c>
      <c r="Q10" s="386" t="s">
        <v>1079</v>
      </c>
      <c r="R10" s="387" t="s">
        <v>1079</v>
      </c>
      <c r="S10" s="206">
        <v>0.5</v>
      </c>
      <c r="T10" s="386">
        <v>0</v>
      </c>
      <c r="U10" s="387" t="s">
        <v>1079</v>
      </c>
      <c r="V10" s="386"/>
      <c r="W10" s="387"/>
      <c r="X10" s="386"/>
      <c r="Y10" s="387"/>
      <c r="Z10" s="386"/>
      <c r="AA10" s="387"/>
      <c r="AB10" s="390" t="s">
        <v>1454</v>
      </c>
    </row>
    <row r="11" spans="1:32" ht="76.5" x14ac:dyDescent="0.25">
      <c r="A11" s="1023"/>
      <c r="B11" s="1023"/>
      <c r="C11" s="1023" t="s">
        <v>50</v>
      </c>
      <c r="D11" s="383">
        <v>8</v>
      </c>
      <c r="E11" s="383" t="s">
        <v>51</v>
      </c>
      <c r="F11" s="383" t="s">
        <v>52</v>
      </c>
      <c r="G11" s="383" t="s">
        <v>53</v>
      </c>
      <c r="H11" s="383" t="s">
        <v>54</v>
      </c>
      <c r="I11" s="383" t="s">
        <v>55</v>
      </c>
      <c r="J11" s="383" t="s">
        <v>211</v>
      </c>
      <c r="K11" s="383" t="s">
        <v>218</v>
      </c>
      <c r="L11" s="194">
        <v>33</v>
      </c>
      <c r="M11" s="383" t="s">
        <v>219</v>
      </c>
      <c r="N11" s="154">
        <v>400</v>
      </c>
      <c r="O11" s="156">
        <v>119</v>
      </c>
      <c r="P11" s="206">
        <f t="shared" si="0"/>
        <v>0.29749999999999999</v>
      </c>
      <c r="Q11" s="178">
        <v>0</v>
      </c>
      <c r="R11" s="174">
        <v>0</v>
      </c>
      <c r="S11" s="206">
        <v>0</v>
      </c>
      <c r="T11" s="154">
        <v>0</v>
      </c>
      <c r="U11" s="174">
        <v>0</v>
      </c>
      <c r="V11" s="386"/>
      <c r="W11" s="387"/>
      <c r="X11" s="386"/>
      <c r="Y11" s="387"/>
      <c r="Z11" s="386"/>
      <c r="AA11" s="387"/>
      <c r="AB11" s="402"/>
    </row>
    <row r="12" spans="1:32" ht="76.5" x14ac:dyDescent="0.25">
      <c r="A12" s="1023"/>
      <c r="B12" s="1023"/>
      <c r="C12" s="1023"/>
      <c r="D12" s="383">
        <v>9</v>
      </c>
      <c r="E12" s="383" t="s">
        <v>56</v>
      </c>
      <c r="F12" s="383" t="s">
        <v>57</v>
      </c>
      <c r="G12" s="383" t="s">
        <v>58</v>
      </c>
      <c r="H12" s="383" t="s">
        <v>59</v>
      </c>
      <c r="I12" s="383" t="s">
        <v>55</v>
      </c>
      <c r="J12" s="383" t="s">
        <v>211</v>
      </c>
      <c r="K12" s="383" t="s">
        <v>214</v>
      </c>
      <c r="L12" s="383">
        <v>28</v>
      </c>
      <c r="M12" s="383" t="s">
        <v>220</v>
      </c>
      <c r="N12" s="154">
        <v>2</v>
      </c>
      <c r="O12" s="156">
        <v>0</v>
      </c>
      <c r="P12" s="206">
        <f t="shared" si="0"/>
        <v>0</v>
      </c>
      <c r="Q12" s="178">
        <v>0</v>
      </c>
      <c r="R12" s="166"/>
      <c r="S12" s="206">
        <v>0</v>
      </c>
      <c r="T12" s="154">
        <v>0</v>
      </c>
      <c r="U12" s="166"/>
      <c r="V12" s="386"/>
      <c r="W12" s="387"/>
      <c r="X12" s="386"/>
      <c r="Y12" s="387"/>
      <c r="Z12" s="386"/>
      <c r="AA12" s="387"/>
      <c r="AB12" s="401"/>
    </row>
    <row r="13" spans="1:32" ht="102" x14ac:dyDescent="0.25">
      <c r="A13" s="1023"/>
      <c r="B13" s="1023"/>
      <c r="C13" s="1023"/>
      <c r="D13" s="383">
        <v>10</v>
      </c>
      <c r="E13" s="128" t="s">
        <v>60</v>
      </c>
      <c r="F13" s="383" t="s">
        <v>61</v>
      </c>
      <c r="G13" s="383" t="s">
        <v>62</v>
      </c>
      <c r="H13" s="383" t="s">
        <v>63</v>
      </c>
      <c r="I13" s="383" t="s">
        <v>55</v>
      </c>
      <c r="J13" s="383" t="s">
        <v>221</v>
      </c>
      <c r="K13" s="383" t="s">
        <v>222</v>
      </c>
      <c r="L13" s="194">
        <v>122</v>
      </c>
      <c r="M13" s="383" t="s">
        <v>223</v>
      </c>
      <c r="N13" s="386">
        <v>1</v>
      </c>
      <c r="O13" s="386">
        <v>0.5</v>
      </c>
      <c r="P13" s="206">
        <f t="shared" si="0"/>
        <v>0.5</v>
      </c>
      <c r="Q13" s="386">
        <v>0</v>
      </c>
      <c r="R13" s="387">
        <v>0</v>
      </c>
      <c r="S13" s="206">
        <f>0.01*100%</f>
        <v>0.01</v>
      </c>
      <c r="T13" s="386">
        <v>0</v>
      </c>
      <c r="U13" s="387">
        <v>0</v>
      </c>
      <c r="V13" s="386"/>
      <c r="W13" s="387"/>
      <c r="X13" s="386"/>
      <c r="Y13" s="387"/>
      <c r="Z13" s="386"/>
      <c r="AA13" s="387"/>
      <c r="AB13" s="401" t="s">
        <v>1457</v>
      </c>
    </row>
    <row r="14" spans="1:32" ht="102" x14ac:dyDescent="0.25">
      <c r="A14" s="1023"/>
      <c r="B14" s="1023"/>
      <c r="C14" s="1023" t="s">
        <v>50</v>
      </c>
      <c r="D14" s="383">
        <v>11</v>
      </c>
      <c r="E14" s="383" t="s">
        <v>64</v>
      </c>
      <c r="F14" s="383" t="s">
        <v>65</v>
      </c>
      <c r="G14" s="383" t="s">
        <v>66</v>
      </c>
      <c r="H14" s="383" t="s">
        <v>67</v>
      </c>
      <c r="I14" s="383" t="s">
        <v>289</v>
      </c>
      <c r="J14" s="383" t="s">
        <v>224</v>
      </c>
      <c r="K14" s="383" t="s">
        <v>290</v>
      </c>
      <c r="L14" s="194" t="s">
        <v>225</v>
      </c>
      <c r="M14" s="383" t="s">
        <v>226</v>
      </c>
      <c r="N14" s="154">
        <v>600</v>
      </c>
      <c r="O14" s="156">
        <v>139</v>
      </c>
      <c r="P14" s="206">
        <f t="shared" si="0"/>
        <v>0.23166666666666666</v>
      </c>
      <c r="Q14" s="178">
        <v>0</v>
      </c>
      <c r="R14" s="174">
        <v>0</v>
      </c>
      <c r="S14" s="206">
        <v>0</v>
      </c>
      <c r="T14" s="154">
        <v>0</v>
      </c>
      <c r="U14" s="174">
        <v>0</v>
      </c>
      <c r="V14" s="386"/>
      <c r="W14" s="387"/>
      <c r="X14" s="386"/>
      <c r="Y14" s="387"/>
      <c r="Z14" s="386"/>
      <c r="AA14" s="387"/>
      <c r="AB14" s="400" t="s">
        <v>1427</v>
      </c>
    </row>
    <row r="15" spans="1:32" ht="63.75" x14ac:dyDescent="0.25">
      <c r="A15" s="1023"/>
      <c r="B15" s="1023"/>
      <c r="C15" s="1023"/>
      <c r="D15" s="383">
        <v>12</v>
      </c>
      <c r="E15" s="383" t="s">
        <v>69</v>
      </c>
      <c r="F15" s="383" t="s">
        <v>70</v>
      </c>
      <c r="G15" s="383" t="s">
        <v>71</v>
      </c>
      <c r="H15" s="383" t="s">
        <v>72</v>
      </c>
      <c r="I15" s="383" t="s">
        <v>285</v>
      </c>
      <c r="J15" s="383" t="s">
        <v>211</v>
      </c>
      <c r="K15" s="383" t="s">
        <v>212</v>
      </c>
      <c r="L15" s="194">
        <v>46</v>
      </c>
      <c r="M15" s="383" t="s">
        <v>227</v>
      </c>
      <c r="N15" s="386">
        <v>1</v>
      </c>
      <c r="O15" s="386">
        <v>0.25</v>
      </c>
      <c r="P15" s="206">
        <f t="shared" si="0"/>
        <v>0.25</v>
      </c>
      <c r="Q15" s="165">
        <v>0</v>
      </c>
      <c r="R15" s="165">
        <v>0</v>
      </c>
      <c r="S15" s="406">
        <v>2.3999999999999998E-3</v>
      </c>
      <c r="T15" s="386">
        <v>1</v>
      </c>
      <c r="U15" s="165">
        <v>0</v>
      </c>
      <c r="V15" s="386"/>
      <c r="W15" s="387"/>
      <c r="X15" s="386"/>
      <c r="Y15" s="387"/>
      <c r="Z15" s="386"/>
      <c r="AA15" s="387"/>
      <c r="AB15" s="403" t="s">
        <v>1458</v>
      </c>
    </row>
    <row r="16" spans="1:32" ht="89.25" x14ac:dyDescent="0.25">
      <c r="A16" s="1023"/>
      <c r="B16" s="1023"/>
      <c r="C16" s="1023"/>
      <c r="D16" s="383">
        <v>13</v>
      </c>
      <c r="E16" s="383" t="s">
        <v>287</v>
      </c>
      <c r="F16" s="383" t="s">
        <v>288</v>
      </c>
      <c r="G16" s="383" t="s">
        <v>73</v>
      </c>
      <c r="H16" s="383" t="s">
        <v>74</v>
      </c>
      <c r="I16" s="383" t="s">
        <v>286</v>
      </c>
      <c r="J16" s="383" t="s">
        <v>228</v>
      </c>
      <c r="K16" s="383" t="s">
        <v>229</v>
      </c>
      <c r="L16" s="194" t="s">
        <v>230</v>
      </c>
      <c r="M16" s="383" t="s">
        <v>231</v>
      </c>
      <c r="N16" s="154">
        <v>70</v>
      </c>
      <c r="O16" s="156">
        <v>70</v>
      </c>
      <c r="P16" s="206">
        <f t="shared" si="0"/>
        <v>1</v>
      </c>
      <c r="Q16" s="178">
        <v>0</v>
      </c>
      <c r="R16" s="166">
        <v>0</v>
      </c>
      <c r="S16" s="406">
        <v>4.6500000000000007E-2</v>
      </c>
      <c r="T16" s="154">
        <v>0</v>
      </c>
      <c r="U16" s="166">
        <v>0</v>
      </c>
      <c r="V16" s="386"/>
      <c r="W16" s="387"/>
      <c r="X16" s="386"/>
      <c r="Y16" s="387"/>
      <c r="Z16" s="386"/>
      <c r="AA16" s="387"/>
      <c r="AB16" s="403" t="s">
        <v>1459</v>
      </c>
    </row>
    <row r="17" spans="1:29" ht="76.5" x14ac:dyDescent="0.25">
      <c r="A17" s="1023"/>
      <c r="B17" s="1023"/>
      <c r="C17" s="1023"/>
      <c r="D17" s="383">
        <v>14</v>
      </c>
      <c r="E17" s="383" t="s">
        <v>75</v>
      </c>
      <c r="F17" s="383" t="s">
        <v>76</v>
      </c>
      <c r="G17" s="383" t="s">
        <v>77</v>
      </c>
      <c r="H17" s="383" t="s">
        <v>78</v>
      </c>
      <c r="I17" s="383" t="s">
        <v>68</v>
      </c>
      <c r="J17" s="383" t="s">
        <v>211</v>
      </c>
      <c r="K17" s="383" t="s">
        <v>218</v>
      </c>
      <c r="L17" s="194">
        <v>32</v>
      </c>
      <c r="M17" s="383" t="s">
        <v>232</v>
      </c>
      <c r="N17" s="154">
        <v>30</v>
      </c>
      <c r="O17" s="156">
        <v>15</v>
      </c>
      <c r="P17" s="206">
        <f t="shared" si="0"/>
        <v>0.5</v>
      </c>
      <c r="Q17" s="178">
        <v>0</v>
      </c>
      <c r="R17" s="174">
        <v>0</v>
      </c>
      <c r="S17" s="206">
        <v>0</v>
      </c>
      <c r="T17" s="154">
        <v>0</v>
      </c>
      <c r="U17" s="174">
        <v>0</v>
      </c>
      <c r="V17" s="386"/>
      <c r="W17" s="387"/>
      <c r="X17" s="386"/>
      <c r="Y17" s="387"/>
      <c r="Z17" s="386"/>
      <c r="AA17" s="387"/>
      <c r="AB17" s="400" t="s">
        <v>1428</v>
      </c>
    </row>
    <row r="18" spans="1:29" ht="63.75" x14ac:dyDescent="0.25">
      <c r="A18" s="1023"/>
      <c r="B18" s="1023"/>
      <c r="C18" s="1023" t="s">
        <v>79</v>
      </c>
      <c r="D18" s="383">
        <v>15</v>
      </c>
      <c r="E18" s="412" t="s">
        <v>80</v>
      </c>
      <c r="F18" s="383" t="s">
        <v>81</v>
      </c>
      <c r="G18" s="383" t="s">
        <v>82</v>
      </c>
      <c r="H18" s="383" t="s">
        <v>83</v>
      </c>
      <c r="I18" s="383" t="s">
        <v>84</v>
      </c>
      <c r="J18" s="1023" t="s">
        <v>233</v>
      </c>
      <c r="K18" s="1023" t="s">
        <v>234</v>
      </c>
      <c r="L18" s="1181">
        <v>197</v>
      </c>
      <c r="M18" s="1039" t="s">
        <v>217</v>
      </c>
      <c r="N18" s="1318">
        <v>1</v>
      </c>
      <c r="O18" s="1319">
        <v>0.2</v>
      </c>
      <c r="P18" s="1317">
        <f t="shared" si="0"/>
        <v>0.2</v>
      </c>
      <c r="Q18" s="1190">
        <v>0</v>
      </c>
      <c r="R18" s="1191">
        <v>0</v>
      </c>
      <c r="S18" s="1317">
        <v>0</v>
      </c>
      <c r="T18" s="1318">
        <v>0</v>
      </c>
      <c r="U18" s="1191">
        <v>0</v>
      </c>
      <c r="V18" s="386"/>
      <c r="W18" s="387"/>
      <c r="X18" s="386"/>
      <c r="Y18" s="387"/>
      <c r="Z18" s="386"/>
      <c r="AA18" s="387"/>
      <c r="AB18" s="401" t="s">
        <v>1429</v>
      </c>
    </row>
    <row r="19" spans="1:29" ht="102" x14ac:dyDescent="0.25">
      <c r="A19" s="1023"/>
      <c r="B19" s="1023"/>
      <c r="C19" s="1023"/>
      <c r="D19" s="383">
        <v>16</v>
      </c>
      <c r="E19" s="412" t="s">
        <v>85</v>
      </c>
      <c r="F19" s="383" t="s">
        <v>86</v>
      </c>
      <c r="G19" s="383" t="s">
        <v>291</v>
      </c>
      <c r="H19" s="383" t="s">
        <v>87</v>
      </c>
      <c r="I19" s="396" t="s">
        <v>88</v>
      </c>
      <c r="J19" s="1023"/>
      <c r="K19" s="1023"/>
      <c r="L19" s="1181"/>
      <c r="M19" s="1039"/>
      <c r="N19" s="1318"/>
      <c r="O19" s="1319"/>
      <c r="P19" s="1317"/>
      <c r="Q19" s="1190"/>
      <c r="R19" s="1191"/>
      <c r="S19" s="1317"/>
      <c r="T19" s="1318"/>
      <c r="U19" s="1191"/>
      <c r="V19" s="386"/>
      <c r="W19" s="387"/>
      <c r="X19" s="386"/>
      <c r="Y19" s="387"/>
      <c r="Z19" s="386"/>
      <c r="AA19" s="387"/>
      <c r="AB19" s="401" t="s">
        <v>1451</v>
      </c>
    </row>
    <row r="20" spans="1:29" ht="63.75" customHeight="1" x14ac:dyDescent="0.25">
      <c r="A20" s="1023"/>
      <c r="B20" s="1023"/>
      <c r="C20" s="1023"/>
      <c r="D20" s="383">
        <v>17</v>
      </c>
      <c r="E20" s="412" t="s">
        <v>89</v>
      </c>
      <c r="F20" s="383" t="s">
        <v>90</v>
      </c>
      <c r="G20" s="383" t="s">
        <v>91</v>
      </c>
      <c r="H20" s="383" t="s">
        <v>87</v>
      </c>
      <c r="I20" s="396" t="s">
        <v>92</v>
      </c>
      <c r="J20" s="1023"/>
      <c r="K20" s="1023"/>
      <c r="L20" s="1181"/>
      <c r="M20" s="1039"/>
      <c r="N20" s="1318"/>
      <c r="O20" s="1319"/>
      <c r="P20" s="1317"/>
      <c r="Q20" s="1190"/>
      <c r="R20" s="1191"/>
      <c r="S20" s="1317"/>
      <c r="T20" s="1318"/>
      <c r="U20" s="1191"/>
      <c r="V20" s="386"/>
      <c r="W20" s="387"/>
      <c r="X20" s="386"/>
      <c r="Y20" s="387"/>
      <c r="Z20" s="386"/>
      <c r="AA20" s="387"/>
      <c r="AB20" s="401" t="s">
        <v>1446</v>
      </c>
    </row>
    <row r="21" spans="1:29" ht="63.75" x14ac:dyDescent="0.25">
      <c r="A21" s="1023"/>
      <c r="B21" s="1023"/>
      <c r="C21" s="1023"/>
      <c r="D21" s="383">
        <v>18</v>
      </c>
      <c r="E21" s="412" t="s">
        <v>93</v>
      </c>
      <c r="F21" s="383" t="s">
        <v>94</v>
      </c>
      <c r="G21" s="383" t="s">
        <v>95</v>
      </c>
      <c r="H21" s="383" t="s">
        <v>96</v>
      </c>
      <c r="I21" s="396" t="s">
        <v>97</v>
      </c>
      <c r="J21" s="383" t="s">
        <v>993</v>
      </c>
      <c r="K21" s="383" t="s">
        <v>218</v>
      </c>
      <c r="L21" s="193">
        <v>34</v>
      </c>
      <c r="M21" s="383" t="s">
        <v>992</v>
      </c>
      <c r="N21" s="154">
        <v>600</v>
      </c>
      <c r="O21" s="156">
        <v>139</v>
      </c>
      <c r="P21" s="206">
        <f t="shared" si="0"/>
        <v>0.23166666666666666</v>
      </c>
      <c r="Q21" s="178">
        <v>0</v>
      </c>
      <c r="R21" s="174">
        <v>0</v>
      </c>
      <c r="S21" s="206">
        <v>0</v>
      </c>
      <c r="T21" s="154">
        <v>0</v>
      </c>
      <c r="U21" s="174">
        <v>0</v>
      </c>
      <c r="V21" s="386"/>
      <c r="W21" s="387"/>
      <c r="X21" s="386"/>
      <c r="Y21" s="387"/>
      <c r="Z21" s="386"/>
      <c r="AA21" s="387"/>
      <c r="AB21" s="400" t="s">
        <v>1429</v>
      </c>
    </row>
    <row r="22" spans="1:29" ht="89.25" x14ac:dyDescent="0.25">
      <c r="A22" s="1023"/>
      <c r="B22" s="1023"/>
      <c r="C22" s="1023"/>
      <c r="D22" s="383">
        <v>19</v>
      </c>
      <c r="E22" s="412" t="s">
        <v>98</v>
      </c>
      <c r="F22" s="383" t="s">
        <v>99</v>
      </c>
      <c r="G22" s="383" t="s">
        <v>100</v>
      </c>
      <c r="H22" s="383" t="s">
        <v>101</v>
      </c>
      <c r="I22" s="396" t="s">
        <v>102</v>
      </c>
      <c r="J22" s="383" t="s">
        <v>233</v>
      </c>
      <c r="K22" s="383" t="s">
        <v>234</v>
      </c>
      <c r="L22" s="195">
        <v>192</v>
      </c>
      <c r="M22" s="385" t="s">
        <v>235</v>
      </c>
      <c r="N22" s="154">
        <v>1</v>
      </c>
      <c r="O22" s="182">
        <v>0.25</v>
      </c>
      <c r="P22" s="206">
        <f t="shared" si="0"/>
        <v>0.25</v>
      </c>
      <c r="Q22" s="166">
        <v>0</v>
      </c>
      <c r="R22" s="166">
        <v>0</v>
      </c>
      <c r="S22" s="206">
        <v>0</v>
      </c>
      <c r="T22" s="154">
        <v>0</v>
      </c>
      <c r="U22" s="166">
        <v>0</v>
      </c>
      <c r="V22" s="386"/>
      <c r="W22" s="387"/>
      <c r="X22" s="386"/>
      <c r="Y22" s="387"/>
      <c r="Z22" s="386"/>
      <c r="AA22" s="387"/>
      <c r="AB22" s="400" t="s">
        <v>1430</v>
      </c>
      <c r="AC22" s="382"/>
    </row>
    <row r="23" spans="1:29" ht="147.75" customHeight="1" x14ac:dyDescent="0.25">
      <c r="A23" s="1023"/>
      <c r="B23" s="1023"/>
      <c r="C23" s="1023"/>
      <c r="D23" s="383">
        <v>20</v>
      </c>
      <c r="E23" s="412" t="s">
        <v>103</v>
      </c>
      <c r="F23" s="383" t="s">
        <v>104</v>
      </c>
      <c r="G23" s="383" t="s">
        <v>105</v>
      </c>
      <c r="H23" s="383" t="s">
        <v>106</v>
      </c>
      <c r="I23" s="383" t="s">
        <v>107</v>
      </c>
      <c r="J23" s="383" t="s">
        <v>96</v>
      </c>
      <c r="K23" s="383" t="s">
        <v>96</v>
      </c>
      <c r="L23" s="197" t="s">
        <v>96</v>
      </c>
      <c r="M23" s="383" t="s">
        <v>96</v>
      </c>
      <c r="N23" s="386">
        <v>1</v>
      </c>
      <c r="O23" s="386">
        <v>0</v>
      </c>
      <c r="P23" s="206">
        <f t="shared" si="0"/>
        <v>0</v>
      </c>
      <c r="Q23" s="386" t="s">
        <v>1079</v>
      </c>
      <c r="R23" s="387" t="s">
        <v>1079</v>
      </c>
      <c r="S23" s="206">
        <v>0</v>
      </c>
      <c r="T23" s="386">
        <v>0</v>
      </c>
      <c r="U23" s="387" t="s">
        <v>1079</v>
      </c>
      <c r="V23" s="386"/>
      <c r="W23" s="387"/>
      <c r="X23" s="386"/>
      <c r="Y23" s="387"/>
      <c r="Z23" s="386"/>
      <c r="AA23" s="387"/>
      <c r="AB23" s="400" t="s">
        <v>1420</v>
      </c>
    </row>
    <row r="24" spans="1:29" ht="140.25" x14ac:dyDescent="0.25">
      <c r="A24" s="1023"/>
      <c r="B24" s="1039" t="s">
        <v>108</v>
      </c>
      <c r="C24" s="1023" t="s">
        <v>109</v>
      </c>
      <c r="D24" s="383">
        <v>21</v>
      </c>
      <c r="E24" s="383" t="s">
        <v>110</v>
      </c>
      <c r="F24" s="383" t="s">
        <v>111</v>
      </c>
      <c r="G24" s="383" t="s">
        <v>112</v>
      </c>
      <c r="H24" s="383" t="s">
        <v>113</v>
      </c>
      <c r="I24" s="383" t="s">
        <v>114</v>
      </c>
      <c r="J24" s="383" t="s">
        <v>236</v>
      </c>
      <c r="K24" s="383" t="s">
        <v>237</v>
      </c>
      <c r="L24" s="196">
        <v>68</v>
      </c>
      <c r="M24" s="154" t="s">
        <v>244</v>
      </c>
      <c r="N24" s="154">
        <v>4500</v>
      </c>
      <c r="O24" s="154">
        <v>3707</v>
      </c>
      <c r="P24" s="206">
        <f t="shared" si="0"/>
        <v>0.82377777777777783</v>
      </c>
      <c r="Q24" s="397"/>
      <c r="R24" s="397"/>
      <c r="S24" s="206">
        <v>0.3</v>
      </c>
      <c r="T24" s="154"/>
      <c r="U24" s="397"/>
      <c r="V24" s="386"/>
      <c r="W24" s="387"/>
      <c r="X24" s="386"/>
      <c r="Y24" s="387"/>
      <c r="Z24" s="386"/>
      <c r="AA24" s="387"/>
      <c r="AB24" s="400" t="s">
        <v>1447</v>
      </c>
    </row>
    <row r="25" spans="1:29" ht="127.5" x14ac:dyDescent="0.25">
      <c r="A25" s="1023"/>
      <c r="B25" s="1039"/>
      <c r="C25" s="1023"/>
      <c r="D25" s="383">
        <v>22</v>
      </c>
      <c r="E25" s="383" t="s">
        <v>115</v>
      </c>
      <c r="F25" s="383" t="s">
        <v>116</v>
      </c>
      <c r="G25" s="383" t="s">
        <v>117</v>
      </c>
      <c r="H25" s="383" t="s">
        <v>118</v>
      </c>
      <c r="I25" s="383" t="s">
        <v>119</v>
      </c>
      <c r="J25" s="385" t="s">
        <v>236</v>
      </c>
      <c r="K25" s="385" t="s">
        <v>239</v>
      </c>
      <c r="L25" s="388">
        <v>85</v>
      </c>
      <c r="M25" s="383" t="s">
        <v>240</v>
      </c>
      <c r="N25" s="154">
        <v>26</v>
      </c>
      <c r="O25" s="154">
        <v>54</v>
      </c>
      <c r="P25" s="206">
        <f t="shared" si="0"/>
        <v>2.0769230769230771</v>
      </c>
      <c r="Q25" s="180">
        <v>0</v>
      </c>
      <c r="R25" s="397"/>
      <c r="S25" s="206">
        <v>0.2</v>
      </c>
      <c r="T25" s="154">
        <v>0</v>
      </c>
      <c r="U25" s="397"/>
      <c r="V25" s="386"/>
      <c r="W25" s="387"/>
      <c r="X25" s="386"/>
      <c r="Y25" s="387"/>
      <c r="Z25" s="386"/>
      <c r="AA25" s="387"/>
      <c r="AB25" s="400" t="s">
        <v>1404</v>
      </c>
    </row>
    <row r="26" spans="1:29" ht="114.75" x14ac:dyDescent="0.25">
      <c r="A26" s="1023"/>
      <c r="B26" s="1039"/>
      <c r="C26" s="1023"/>
      <c r="D26" s="383">
        <v>23</v>
      </c>
      <c r="E26" s="383" t="s">
        <v>120</v>
      </c>
      <c r="F26" s="383" t="s">
        <v>121</v>
      </c>
      <c r="G26" s="383" t="s">
        <v>122</v>
      </c>
      <c r="H26" s="383" t="s">
        <v>118</v>
      </c>
      <c r="I26" s="383" t="s">
        <v>123</v>
      </c>
      <c r="J26" s="383" t="s">
        <v>96</v>
      </c>
      <c r="K26" s="383" t="s">
        <v>96</v>
      </c>
      <c r="L26" s="196" t="s">
        <v>96</v>
      </c>
      <c r="M26" s="383" t="s">
        <v>241</v>
      </c>
      <c r="N26" s="154">
        <v>1</v>
      </c>
      <c r="O26" s="154">
        <v>0</v>
      </c>
      <c r="P26" s="206">
        <f t="shared" si="0"/>
        <v>0</v>
      </c>
      <c r="Q26" s="386">
        <v>0</v>
      </c>
      <c r="R26" s="387">
        <v>0</v>
      </c>
      <c r="S26" s="206">
        <v>0</v>
      </c>
      <c r="T26" s="154">
        <v>0</v>
      </c>
      <c r="U26" s="387" t="s">
        <v>1079</v>
      </c>
      <c r="V26" s="386"/>
      <c r="W26" s="387"/>
      <c r="X26" s="386"/>
      <c r="Y26" s="387"/>
      <c r="Z26" s="386"/>
      <c r="AA26" s="387"/>
      <c r="AB26" s="400" t="s">
        <v>1420</v>
      </c>
    </row>
    <row r="27" spans="1:29" ht="76.5" x14ac:dyDescent="0.25">
      <c r="A27" s="1023"/>
      <c r="B27" s="1039"/>
      <c r="C27" s="1023" t="s">
        <v>124</v>
      </c>
      <c r="D27" s="383">
        <v>24</v>
      </c>
      <c r="E27" s="383" t="s">
        <v>125</v>
      </c>
      <c r="F27" s="383" t="s">
        <v>126</v>
      </c>
      <c r="G27" s="383" t="s">
        <v>127</v>
      </c>
      <c r="H27" s="383" t="s">
        <v>128</v>
      </c>
      <c r="I27" s="383" t="s">
        <v>129</v>
      </c>
      <c r="J27" s="383" t="s">
        <v>242</v>
      </c>
      <c r="K27" s="383" t="s">
        <v>243</v>
      </c>
      <c r="L27" s="388">
        <v>68</v>
      </c>
      <c r="M27" s="383" t="s">
        <v>244</v>
      </c>
      <c r="N27" s="154">
        <v>4500</v>
      </c>
      <c r="O27" s="154">
        <v>3707</v>
      </c>
      <c r="P27" s="206">
        <f t="shared" si="0"/>
        <v>0.82377777777777783</v>
      </c>
      <c r="Q27" s="397">
        <v>0</v>
      </c>
      <c r="R27" s="397">
        <v>0</v>
      </c>
      <c r="S27" s="206">
        <v>0</v>
      </c>
      <c r="T27" s="154">
        <v>0</v>
      </c>
      <c r="U27" s="397">
        <v>0</v>
      </c>
      <c r="V27" s="386"/>
      <c r="W27" s="387"/>
      <c r="X27" s="386"/>
      <c r="Y27" s="387"/>
      <c r="Z27" s="386"/>
      <c r="AA27" s="387"/>
      <c r="AB27" s="401" t="s">
        <v>1420</v>
      </c>
    </row>
    <row r="28" spans="1:29" ht="153" x14ac:dyDescent="0.25">
      <c r="A28" s="1023"/>
      <c r="B28" s="1039"/>
      <c r="C28" s="1023"/>
      <c r="D28" s="383">
        <v>25</v>
      </c>
      <c r="E28" s="383" t="s">
        <v>130</v>
      </c>
      <c r="F28" s="383" t="s">
        <v>131</v>
      </c>
      <c r="G28" s="383" t="s">
        <v>132</v>
      </c>
      <c r="H28" s="383" t="s">
        <v>133</v>
      </c>
      <c r="I28" s="383" t="s">
        <v>134</v>
      </c>
      <c r="J28" s="383" t="s">
        <v>245</v>
      </c>
      <c r="K28" s="383" t="s">
        <v>246</v>
      </c>
      <c r="L28" s="388">
        <v>107</v>
      </c>
      <c r="M28" s="383" t="s">
        <v>247</v>
      </c>
      <c r="N28" s="154">
        <v>1</v>
      </c>
      <c r="O28" s="154">
        <v>0.13</v>
      </c>
      <c r="P28" s="206">
        <f t="shared" si="0"/>
        <v>0.13</v>
      </c>
      <c r="Q28" s="398">
        <v>0</v>
      </c>
      <c r="R28" s="397">
        <v>0</v>
      </c>
      <c r="S28" s="206">
        <v>0</v>
      </c>
      <c r="T28" s="154">
        <v>0</v>
      </c>
      <c r="U28" s="397">
        <v>0</v>
      </c>
      <c r="V28" s="386"/>
      <c r="W28" s="387"/>
      <c r="X28" s="386"/>
      <c r="Y28" s="387"/>
      <c r="Z28" s="386"/>
      <c r="AA28" s="387"/>
      <c r="AB28" s="401" t="s">
        <v>1420</v>
      </c>
    </row>
    <row r="29" spans="1:29" ht="89.25" x14ac:dyDescent="0.25">
      <c r="A29" s="1023"/>
      <c r="B29" s="1039"/>
      <c r="C29" s="1023" t="s">
        <v>135</v>
      </c>
      <c r="D29" s="383">
        <v>26</v>
      </c>
      <c r="E29" s="383" t="s">
        <v>136</v>
      </c>
      <c r="F29" s="383" t="s">
        <v>137</v>
      </c>
      <c r="G29" s="383" t="s">
        <v>138</v>
      </c>
      <c r="H29" s="383" t="s">
        <v>139</v>
      </c>
      <c r="I29" s="383" t="s">
        <v>140</v>
      </c>
      <c r="J29" s="383" t="s">
        <v>96</v>
      </c>
      <c r="K29" s="383" t="s">
        <v>96</v>
      </c>
      <c r="L29" s="388" t="s">
        <v>96</v>
      </c>
      <c r="M29" s="383" t="s">
        <v>241</v>
      </c>
      <c r="N29" s="386">
        <v>1</v>
      </c>
      <c r="O29" s="386">
        <v>0</v>
      </c>
      <c r="P29" s="206">
        <f t="shared" si="0"/>
        <v>0</v>
      </c>
      <c r="Q29" s="386">
        <v>0</v>
      </c>
      <c r="R29" s="387">
        <v>0</v>
      </c>
      <c r="S29" s="206">
        <f>0.4*100%</f>
        <v>0.4</v>
      </c>
      <c r="T29" s="386">
        <v>0</v>
      </c>
      <c r="U29" s="387">
        <v>0</v>
      </c>
      <c r="V29" s="386"/>
      <c r="W29" s="387"/>
      <c r="X29" s="386"/>
      <c r="Y29" s="387"/>
      <c r="Z29" s="386"/>
      <c r="AA29" s="387"/>
      <c r="AB29" s="390" t="s">
        <v>1455</v>
      </c>
    </row>
    <row r="30" spans="1:29" ht="63.75" x14ac:dyDescent="0.25">
      <c r="A30" s="1023"/>
      <c r="B30" s="1039"/>
      <c r="C30" s="1023"/>
      <c r="D30" s="383">
        <v>27</v>
      </c>
      <c r="E30" s="383" t="s">
        <v>141</v>
      </c>
      <c r="F30" s="383" t="s">
        <v>142</v>
      </c>
      <c r="G30" s="383" t="s">
        <v>143</v>
      </c>
      <c r="H30" s="383" t="s">
        <v>144</v>
      </c>
      <c r="I30" s="383" t="s">
        <v>145</v>
      </c>
      <c r="J30" s="383" t="s">
        <v>215</v>
      </c>
      <c r="K30" s="383" t="s">
        <v>216</v>
      </c>
      <c r="L30" s="388">
        <v>197</v>
      </c>
      <c r="M30" s="383" t="s">
        <v>217</v>
      </c>
      <c r="N30" s="154">
        <v>1</v>
      </c>
      <c r="O30" s="182">
        <v>0.2</v>
      </c>
      <c r="P30" s="206">
        <f t="shared" si="0"/>
        <v>0.2</v>
      </c>
      <c r="Q30" s="170">
        <v>0</v>
      </c>
      <c r="R30" s="387">
        <v>0</v>
      </c>
      <c r="S30" s="405">
        <v>0.54</v>
      </c>
      <c r="T30" s="154">
        <v>0</v>
      </c>
      <c r="U30" s="387">
        <v>0</v>
      </c>
      <c r="V30" s="386"/>
      <c r="W30" s="387"/>
      <c r="X30" s="386"/>
      <c r="Y30" s="387"/>
      <c r="Z30" s="386"/>
      <c r="AA30" s="387"/>
      <c r="AB30" s="403" t="s">
        <v>1421</v>
      </c>
    </row>
    <row r="31" spans="1:29" ht="114.75" x14ac:dyDescent="0.25">
      <c r="A31" s="1023"/>
      <c r="B31" s="1039" t="s">
        <v>146</v>
      </c>
      <c r="C31" s="1023" t="s">
        <v>147</v>
      </c>
      <c r="D31" s="383">
        <v>28</v>
      </c>
      <c r="E31" s="412" t="s">
        <v>148</v>
      </c>
      <c r="F31" s="383" t="s">
        <v>149</v>
      </c>
      <c r="G31" s="383" t="s">
        <v>150</v>
      </c>
      <c r="H31" s="383" t="s">
        <v>151</v>
      </c>
      <c r="I31" s="383" t="s">
        <v>152</v>
      </c>
      <c r="J31" s="383" t="s">
        <v>254</v>
      </c>
      <c r="K31" s="383" t="s">
        <v>249</v>
      </c>
      <c r="L31" s="388">
        <v>154</v>
      </c>
      <c r="M31" s="383" t="s">
        <v>258</v>
      </c>
      <c r="N31" s="154">
        <v>5</v>
      </c>
      <c r="O31" s="182">
        <v>1</v>
      </c>
      <c r="P31" s="206">
        <f t="shared" si="0"/>
        <v>0.2</v>
      </c>
      <c r="Q31" s="170">
        <v>0</v>
      </c>
      <c r="R31" s="387">
        <v>0</v>
      </c>
      <c r="S31" s="206">
        <v>0</v>
      </c>
      <c r="T31" s="154">
        <v>0</v>
      </c>
      <c r="U31" s="387">
        <v>0</v>
      </c>
      <c r="V31" s="386"/>
      <c r="W31" s="387"/>
      <c r="X31" s="386"/>
      <c r="Y31" s="387"/>
      <c r="Z31" s="386"/>
      <c r="AA31" s="387"/>
      <c r="AB31" s="400" t="s">
        <v>1420</v>
      </c>
    </row>
    <row r="32" spans="1:29" ht="51" x14ac:dyDescent="0.25">
      <c r="A32" s="1023"/>
      <c r="B32" s="1039"/>
      <c r="C32" s="1023"/>
      <c r="D32" s="1023">
        <v>29</v>
      </c>
      <c r="E32" s="1322" t="s">
        <v>153</v>
      </c>
      <c r="F32" s="1023" t="s">
        <v>154</v>
      </c>
      <c r="G32" s="1023" t="s">
        <v>155</v>
      </c>
      <c r="H32" s="1023" t="s">
        <v>151</v>
      </c>
      <c r="I32" s="1023" t="s">
        <v>152</v>
      </c>
      <c r="J32" s="383" t="s">
        <v>251</v>
      </c>
      <c r="K32" s="383" t="s">
        <v>252</v>
      </c>
      <c r="L32" s="388">
        <v>129</v>
      </c>
      <c r="M32" s="383" t="s">
        <v>253</v>
      </c>
      <c r="N32" s="154">
        <v>6</v>
      </c>
      <c r="O32" s="182">
        <v>5</v>
      </c>
      <c r="P32" s="206">
        <f t="shared" si="0"/>
        <v>0.83333333333333337</v>
      </c>
      <c r="Q32" s="170">
        <v>0</v>
      </c>
      <c r="R32" s="165">
        <v>0</v>
      </c>
      <c r="S32" s="206">
        <v>0</v>
      </c>
      <c r="T32" s="154">
        <v>0</v>
      </c>
      <c r="U32" s="165">
        <v>0</v>
      </c>
      <c r="V32" s="1190"/>
      <c r="W32" s="1191"/>
      <c r="X32" s="1190"/>
      <c r="Y32" s="1191"/>
      <c r="Z32" s="1190"/>
      <c r="AA32" s="1191"/>
      <c r="AB32" s="1332" t="s">
        <v>1448</v>
      </c>
    </row>
    <row r="33" spans="1:32" ht="51" x14ac:dyDescent="0.25">
      <c r="A33" s="1023"/>
      <c r="B33" s="1039"/>
      <c r="C33" s="1023"/>
      <c r="D33" s="1023"/>
      <c r="E33" s="1322"/>
      <c r="F33" s="1023"/>
      <c r="G33" s="1023"/>
      <c r="H33" s="1023"/>
      <c r="I33" s="1023"/>
      <c r="J33" s="383" t="s">
        <v>254</v>
      </c>
      <c r="K33" s="383" t="s">
        <v>255</v>
      </c>
      <c r="L33" s="388">
        <v>134</v>
      </c>
      <c r="M33" s="383" t="s">
        <v>256</v>
      </c>
      <c r="N33" s="386">
        <v>4800</v>
      </c>
      <c r="O33" s="386">
        <v>1043</v>
      </c>
      <c r="P33" s="206">
        <f t="shared" si="0"/>
        <v>0.21729166666666666</v>
      </c>
      <c r="Q33" s="170">
        <v>0</v>
      </c>
      <c r="R33" s="387">
        <v>0</v>
      </c>
      <c r="S33" s="206">
        <v>0</v>
      </c>
      <c r="T33" s="386">
        <v>0</v>
      </c>
      <c r="U33" s="387">
        <v>0</v>
      </c>
      <c r="V33" s="1190"/>
      <c r="W33" s="1191"/>
      <c r="X33" s="1190"/>
      <c r="Y33" s="1191"/>
      <c r="Z33" s="1190"/>
      <c r="AA33" s="1191"/>
      <c r="AB33" s="1332"/>
    </row>
    <row r="34" spans="1:32" ht="63.75" x14ac:dyDescent="0.25">
      <c r="A34" s="1023"/>
      <c r="B34" s="1039"/>
      <c r="C34" s="1023"/>
      <c r="D34" s="1023"/>
      <c r="E34" s="1322"/>
      <c r="F34" s="1023"/>
      <c r="G34" s="1023"/>
      <c r="H34" s="1023"/>
      <c r="I34" s="1023"/>
      <c r="J34" s="383" t="s">
        <v>254</v>
      </c>
      <c r="K34" s="383" t="s">
        <v>255</v>
      </c>
      <c r="L34" s="388">
        <v>133</v>
      </c>
      <c r="M34" s="383" t="s">
        <v>257</v>
      </c>
      <c r="N34" s="386">
        <v>12</v>
      </c>
      <c r="O34" s="386">
        <v>12</v>
      </c>
      <c r="P34" s="206">
        <f t="shared" si="0"/>
        <v>1</v>
      </c>
      <c r="Q34" s="170">
        <v>0</v>
      </c>
      <c r="R34" s="183">
        <v>0</v>
      </c>
      <c r="S34" s="206">
        <v>0</v>
      </c>
      <c r="T34" s="386">
        <v>0</v>
      </c>
      <c r="U34" s="183">
        <v>0</v>
      </c>
      <c r="V34" s="1190"/>
      <c r="W34" s="1191"/>
      <c r="X34" s="1190"/>
      <c r="Y34" s="1191"/>
      <c r="Z34" s="1190"/>
      <c r="AA34" s="1191"/>
      <c r="AB34" s="1332"/>
    </row>
    <row r="35" spans="1:32" ht="63.75" x14ac:dyDescent="0.25">
      <c r="A35" s="1023"/>
      <c r="B35" s="1039"/>
      <c r="C35" s="1023"/>
      <c r="D35" s="1023"/>
      <c r="E35" s="1322"/>
      <c r="F35" s="1023"/>
      <c r="G35" s="1023"/>
      <c r="H35" s="1023"/>
      <c r="I35" s="1023"/>
      <c r="J35" s="383" t="s">
        <v>254</v>
      </c>
      <c r="K35" s="383" t="s">
        <v>249</v>
      </c>
      <c r="L35" s="388">
        <v>154</v>
      </c>
      <c r="M35" s="383" t="s">
        <v>258</v>
      </c>
      <c r="N35" s="154">
        <v>5</v>
      </c>
      <c r="O35" s="182">
        <v>1</v>
      </c>
      <c r="P35" s="206">
        <f t="shared" si="0"/>
        <v>0.2</v>
      </c>
      <c r="Q35" s="170">
        <v>0</v>
      </c>
      <c r="R35" s="387">
        <v>0</v>
      </c>
      <c r="S35" s="206">
        <v>0</v>
      </c>
      <c r="T35" s="154">
        <v>0</v>
      </c>
      <c r="U35" s="387">
        <v>0</v>
      </c>
      <c r="V35" s="1190"/>
      <c r="W35" s="1191"/>
      <c r="X35" s="1190"/>
      <c r="Y35" s="1191"/>
      <c r="Z35" s="1190"/>
      <c r="AA35" s="1191"/>
      <c r="AB35" s="1332"/>
    </row>
    <row r="36" spans="1:32" x14ac:dyDescent="0.25">
      <c r="A36" s="1023"/>
      <c r="B36" s="1039"/>
      <c r="C36" s="1023" t="s">
        <v>156</v>
      </c>
      <c r="D36" s="1023">
        <v>30</v>
      </c>
      <c r="E36" s="1322" t="s">
        <v>157</v>
      </c>
      <c r="F36" s="1023" t="s">
        <v>158</v>
      </c>
      <c r="G36" s="1023" t="s">
        <v>159</v>
      </c>
      <c r="H36" s="1023" t="s">
        <v>151</v>
      </c>
      <c r="I36" s="1023" t="s">
        <v>272</v>
      </c>
      <c r="J36" s="1023" t="s">
        <v>254</v>
      </c>
      <c r="K36" s="1023" t="s">
        <v>259</v>
      </c>
      <c r="L36" s="1178">
        <v>143</v>
      </c>
      <c r="M36" s="1023" t="s">
        <v>260</v>
      </c>
      <c r="N36" s="1320">
        <v>1</v>
      </c>
      <c r="O36" s="1321">
        <v>1</v>
      </c>
      <c r="P36" s="1317">
        <f t="shared" si="0"/>
        <v>1</v>
      </c>
      <c r="Q36" s="1325">
        <v>0</v>
      </c>
      <c r="R36" s="1326">
        <v>0</v>
      </c>
      <c r="S36" s="1317">
        <v>0</v>
      </c>
      <c r="T36" s="1320">
        <v>0</v>
      </c>
      <c r="U36" s="1326">
        <v>0</v>
      </c>
      <c r="V36" s="1190"/>
      <c r="W36" s="1191"/>
      <c r="X36" s="1190"/>
      <c r="Y36" s="1191"/>
      <c r="Z36" s="1190"/>
      <c r="AA36" s="1191"/>
      <c r="AB36" s="1332" t="s">
        <v>1435</v>
      </c>
    </row>
    <row r="37" spans="1:32" ht="45" customHeight="1" x14ac:dyDescent="0.25">
      <c r="A37" s="1023"/>
      <c r="B37" s="1039"/>
      <c r="C37" s="1023"/>
      <c r="D37" s="1023"/>
      <c r="E37" s="1322"/>
      <c r="F37" s="1023"/>
      <c r="G37" s="1023"/>
      <c r="H37" s="1023"/>
      <c r="I37" s="1023"/>
      <c r="J37" s="1023"/>
      <c r="K37" s="1023"/>
      <c r="L37" s="1178"/>
      <c r="M37" s="1023"/>
      <c r="N37" s="1320"/>
      <c r="O37" s="1321"/>
      <c r="P37" s="1317"/>
      <c r="Q37" s="1325"/>
      <c r="R37" s="1326"/>
      <c r="S37" s="1317"/>
      <c r="T37" s="1320"/>
      <c r="U37" s="1326"/>
      <c r="V37" s="1190"/>
      <c r="W37" s="1191"/>
      <c r="X37" s="1190"/>
      <c r="Y37" s="1191"/>
      <c r="Z37" s="1190"/>
      <c r="AA37" s="1191"/>
      <c r="AB37" s="1332"/>
    </row>
    <row r="38" spans="1:32" ht="76.5" x14ac:dyDescent="0.25">
      <c r="A38" s="1023"/>
      <c r="B38" s="1039"/>
      <c r="C38" s="1023"/>
      <c r="D38" s="1023"/>
      <c r="E38" s="1322"/>
      <c r="F38" s="1023"/>
      <c r="G38" s="1023"/>
      <c r="H38" s="1023"/>
      <c r="I38" s="383" t="s">
        <v>273</v>
      </c>
      <c r="J38" s="383" t="s">
        <v>251</v>
      </c>
      <c r="K38" s="383" t="s">
        <v>252</v>
      </c>
      <c r="L38" s="388">
        <v>128</v>
      </c>
      <c r="M38" s="383" t="s">
        <v>261</v>
      </c>
      <c r="N38" s="386">
        <v>1</v>
      </c>
      <c r="O38" s="386">
        <v>0.25</v>
      </c>
      <c r="P38" s="206">
        <f t="shared" si="0"/>
        <v>0.25</v>
      </c>
      <c r="Q38" s="386">
        <v>0</v>
      </c>
      <c r="R38" s="165">
        <v>0</v>
      </c>
      <c r="S38" s="206">
        <v>0</v>
      </c>
      <c r="T38" s="386">
        <v>0</v>
      </c>
      <c r="U38" s="165">
        <v>0</v>
      </c>
      <c r="V38" s="1190"/>
      <c r="W38" s="1191"/>
      <c r="X38" s="1190"/>
      <c r="Y38" s="1191"/>
      <c r="Z38" s="1190"/>
      <c r="AA38" s="1191"/>
      <c r="AB38" s="1332"/>
    </row>
    <row r="39" spans="1:32" ht="51" x14ac:dyDescent="0.25">
      <c r="A39" s="1023"/>
      <c r="B39" s="1039"/>
      <c r="C39" s="1023"/>
      <c r="D39" s="1023"/>
      <c r="E39" s="1322"/>
      <c r="F39" s="1023"/>
      <c r="G39" s="1023"/>
      <c r="H39" s="1023"/>
      <c r="I39" s="383" t="s">
        <v>274</v>
      </c>
      <c r="J39" s="383" t="s">
        <v>254</v>
      </c>
      <c r="K39" s="383" t="s">
        <v>262</v>
      </c>
      <c r="L39" s="199">
        <v>134</v>
      </c>
      <c r="M39" s="385" t="s">
        <v>256</v>
      </c>
      <c r="N39" s="386">
        <v>4800</v>
      </c>
      <c r="O39" s="386">
        <v>1043</v>
      </c>
      <c r="P39" s="206">
        <f t="shared" si="0"/>
        <v>0.21729166666666666</v>
      </c>
      <c r="Q39" s="386">
        <v>0</v>
      </c>
      <c r="R39" s="387">
        <v>0</v>
      </c>
      <c r="S39" s="206">
        <v>0</v>
      </c>
      <c r="T39" s="386">
        <v>0</v>
      </c>
      <c r="U39" s="387">
        <v>0</v>
      </c>
      <c r="V39" s="1190"/>
      <c r="W39" s="1191"/>
      <c r="X39" s="1190"/>
      <c r="Y39" s="1191"/>
      <c r="Z39" s="1190"/>
      <c r="AA39" s="1191"/>
      <c r="AB39" s="1332"/>
    </row>
    <row r="40" spans="1:32" ht="63.75" x14ac:dyDescent="0.25">
      <c r="A40" s="1023"/>
      <c r="B40" s="1039"/>
      <c r="C40" s="1023"/>
      <c r="D40" s="1023"/>
      <c r="E40" s="1322"/>
      <c r="F40" s="1023"/>
      <c r="G40" s="1023"/>
      <c r="H40" s="1023"/>
      <c r="I40" s="383" t="s">
        <v>275</v>
      </c>
      <c r="J40" s="383" t="s">
        <v>254</v>
      </c>
      <c r="K40" s="383" t="s">
        <v>262</v>
      </c>
      <c r="L40" s="388">
        <v>137</v>
      </c>
      <c r="M40" s="383" t="s">
        <v>263</v>
      </c>
      <c r="N40" s="386">
        <v>12</v>
      </c>
      <c r="O40" s="386">
        <v>2</v>
      </c>
      <c r="P40" s="206">
        <f t="shared" si="0"/>
        <v>0.16666666666666666</v>
      </c>
      <c r="Q40" s="386">
        <v>0</v>
      </c>
      <c r="R40" s="183">
        <v>0</v>
      </c>
      <c r="S40" s="206">
        <v>0</v>
      </c>
      <c r="T40" s="386">
        <v>0</v>
      </c>
      <c r="U40" s="183">
        <v>0</v>
      </c>
      <c r="V40" s="1190"/>
      <c r="W40" s="1191"/>
      <c r="X40" s="1190"/>
      <c r="Y40" s="1191"/>
      <c r="Z40" s="1190"/>
      <c r="AA40" s="1191"/>
      <c r="AB40" s="1332"/>
    </row>
    <row r="41" spans="1:32" ht="76.5" x14ac:dyDescent="0.25">
      <c r="A41" s="1023"/>
      <c r="B41" s="1039"/>
      <c r="C41" s="1023"/>
      <c r="D41" s="1023"/>
      <c r="E41" s="1322"/>
      <c r="F41" s="1023"/>
      <c r="G41" s="1023"/>
      <c r="H41" s="1023"/>
      <c r="I41" s="383" t="s">
        <v>276</v>
      </c>
      <c r="J41" s="383" t="s">
        <v>254</v>
      </c>
      <c r="K41" s="383" t="s">
        <v>259</v>
      </c>
      <c r="L41" s="388">
        <v>142</v>
      </c>
      <c r="M41" s="383" t="s">
        <v>264</v>
      </c>
      <c r="N41" s="386">
        <v>12</v>
      </c>
      <c r="O41" s="386">
        <v>4</v>
      </c>
      <c r="P41" s="206">
        <f t="shared" si="0"/>
        <v>0.33333333333333331</v>
      </c>
      <c r="Q41" s="386">
        <v>0</v>
      </c>
      <c r="R41" s="183">
        <v>0</v>
      </c>
      <c r="S41" s="206">
        <v>0</v>
      </c>
      <c r="T41" s="386">
        <v>0</v>
      </c>
      <c r="U41" s="183">
        <v>0</v>
      </c>
      <c r="V41" s="1190"/>
      <c r="W41" s="1191"/>
      <c r="X41" s="1190"/>
      <c r="Y41" s="1191"/>
      <c r="Z41" s="1190"/>
      <c r="AA41" s="1191"/>
      <c r="AB41" s="1332"/>
    </row>
    <row r="42" spans="1:32" ht="147" customHeight="1" x14ac:dyDescent="0.25">
      <c r="A42" s="1023"/>
      <c r="B42" s="1039"/>
      <c r="C42" s="1023"/>
      <c r="D42" s="383">
        <v>31</v>
      </c>
      <c r="E42" s="412" t="s">
        <v>160</v>
      </c>
      <c r="F42" s="383" t="s">
        <v>161</v>
      </c>
      <c r="G42" s="383" t="s">
        <v>162</v>
      </c>
      <c r="H42" s="383" t="s">
        <v>118</v>
      </c>
      <c r="I42" s="383" t="s">
        <v>163</v>
      </c>
      <c r="J42" s="383" t="s">
        <v>254</v>
      </c>
      <c r="K42" s="383" t="s">
        <v>255</v>
      </c>
      <c r="L42" s="199">
        <v>133</v>
      </c>
      <c r="M42" s="385" t="s">
        <v>257</v>
      </c>
      <c r="N42" s="386">
        <v>12</v>
      </c>
      <c r="O42" s="386">
        <v>12</v>
      </c>
      <c r="P42" s="206">
        <f t="shared" si="0"/>
        <v>1</v>
      </c>
      <c r="Q42" s="386">
        <v>0</v>
      </c>
      <c r="R42" s="183">
        <v>0</v>
      </c>
      <c r="S42" s="206">
        <v>0</v>
      </c>
      <c r="T42" s="386">
        <v>0</v>
      </c>
      <c r="U42" s="183">
        <v>0</v>
      </c>
      <c r="V42" s="386"/>
      <c r="W42" s="387"/>
      <c r="X42" s="386"/>
      <c r="Y42" s="387"/>
      <c r="Z42" s="386"/>
      <c r="AA42" s="387"/>
      <c r="AB42" s="401" t="s">
        <v>1436</v>
      </c>
    </row>
    <row r="43" spans="1:32" ht="63.75" x14ac:dyDescent="0.25">
      <c r="A43" s="1023"/>
      <c r="B43" s="1039"/>
      <c r="C43" s="1023" t="s">
        <v>164</v>
      </c>
      <c r="D43" s="383">
        <v>32</v>
      </c>
      <c r="E43" s="412" t="s">
        <v>165</v>
      </c>
      <c r="F43" s="383" t="s">
        <v>166</v>
      </c>
      <c r="G43" s="383" t="s">
        <v>167</v>
      </c>
      <c r="H43" s="383" t="s">
        <v>168</v>
      </c>
      <c r="I43" s="383" t="s">
        <v>169</v>
      </c>
      <c r="J43" s="383" t="s">
        <v>233</v>
      </c>
      <c r="K43" s="383" t="s">
        <v>995</v>
      </c>
      <c r="L43" s="388">
        <v>196</v>
      </c>
      <c r="M43" s="383" t="s">
        <v>994</v>
      </c>
      <c r="N43" s="154">
        <v>1</v>
      </c>
      <c r="O43" s="182">
        <v>0.4</v>
      </c>
      <c r="P43" s="206">
        <f t="shared" si="0"/>
        <v>0.4</v>
      </c>
      <c r="Q43" s="386">
        <v>0</v>
      </c>
      <c r="R43" s="387">
        <v>0</v>
      </c>
      <c r="S43" s="206">
        <v>0</v>
      </c>
      <c r="T43" s="154">
        <v>0</v>
      </c>
      <c r="U43" s="387">
        <v>0</v>
      </c>
      <c r="V43" s="386"/>
      <c r="W43" s="387"/>
      <c r="X43" s="386"/>
      <c r="Y43" s="387"/>
      <c r="Z43" s="386"/>
      <c r="AA43" s="387"/>
      <c r="AB43" s="401" t="s">
        <v>1437</v>
      </c>
    </row>
    <row r="44" spans="1:32" ht="76.5" x14ac:dyDescent="0.25">
      <c r="A44" s="1023"/>
      <c r="B44" s="1039"/>
      <c r="C44" s="1023"/>
      <c r="D44" s="383">
        <v>33</v>
      </c>
      <c r="E44" s="412" t="s">
        <v>170</v>
      </c>
      <c r="F44" s="383" t="s">
        <v>171</v>
      </c>
      <c r="G44" s="383" t="s">
        <v>172</v>
      </c>
      <c r="H44" s="383" t="s">
        <v>173</v>
      </c>
      <c r="I44" s="383" t="s">
        <v>174</v>
      </c>
      <c r="J44" s="383" t="s">
        <v>265</v>
      </c>
      <c r="K44" s="383" t="s">
        <v>266</v>
      </c>
      <c r="L44" s="199">
        <v>185</v>
      </c>
      <c r="M44" s="385" t="s">
        <v>267</v>
      </c>
      <c r="N44" s="154">
        <v>1</v>
      </c>
      <c r="O44" s="182">
        <v>0.2</v>
      </c>
      <c r="P44" s="206">
        <f t="shared" si="0"/>
        <v>0.2</v>
      </c>
      <c r="Q44" s="166">
        <v>0</v>
      </c>
      <c r="R44" s="166">
        <v>0</v>
      </c>
      <c r="S44" s="206">
        <v>0</v>
      </c>
      <c r="T44" s="154">
        <v>0</v>
      </c>
      <c r="U44" s="166">
        <v>0</v>
      </c>
      <c r="V44" s="386"/>
      <c r="W44" s="387"/>
      <c r="X44" s="386"/>
      <c r="Y44" s="387"/>
      <c r="Z44" s="386"/>
      <c r="AA44" s="387"/>
      <c r="AB44" s="401" t="s">
        <v>1438</v>
      </c>
    </row>
    <row r="45" spans="1:32" ht="147.75" customHeight="1" x14ac:dyDescent="0.25">
      <c r="A45" s="1023"/>
      <c r="B45" s="1039"/>
      <c r="C45" s="1023"/>
      <c r="D45" s="383">
        <v>34</v>
      </c>
      <c r="E45" s="412" t="s">
        <v>175</v>
      </c>
      <c r="F45" s="383" t="s">
        <v>176</v>
      </c>
      <c r="G45" s="383" t="s">
        <v>177</v>
      </c>
      <c r="H45" s="383" t="s">
        <v>178</v>
      </c>
      <c r="I45" s="383" t="s">
        <v>179</v>
      </c>
      <c r="J45" s="383" t="s">
        <v>254</v>
      </c>
      <c r="K45" s="383" t="s">
        <v>262</v>
      </c>
      <c r="L45" s="388">
        <v>137</v>
      </c>
      <c r="M45" s="383" t="s">
        <v>263</v>
      </c>
      <c r="N45" s="386">
        <v>12</v>
      </c>
      <c r="O45" s="386">
        <v>2</v>
      </c>
      <c r="P45" s="206">
        <f t="shared" si="0"/>
        <v>0.16666666666666666</v>
      </c>
      <c r="Q45" s="386">
        <v>0</v>
      </c>
      <c r="R45" s="183">
        <v>0</v>
      </c>
      <c r="S45" s="206">
        <v>0</v>
      </c>
      <c r="T45" s="386">
        <v>0</v>
      </c>
      <c r="U45" s="183">
        <v>0</v>
      </c>
      <c r="V45" s="386"/>
      <c r="W45" s="387"/>
      <c r="X45" s="386"/>
      <c r="Y45" s="387"/>
      <c r="Z45" s="386"/>
      <c r="AA45" s="387"/>
      <c r="AB45" s="401" t="s">
        <v>1439</v>
      </c>
    </row>
    <row r="46" spans="1:32" ht="89.25" x14ac:dyDescent="0.25">
      <c r="A46" s="1023"/>
      <c r="B46" s="1039"/>
      <c r="C46" s="1023"/>
      <c r="D46" s="383">
        <v>35</v>
      </c>
      <c r="E46" s="412" t="s">
        <v>180</v>
      </c>
      <c r="F46" s="383" t="s">
        <v>181</v>
      </c>
      <c r="G46" s="383" t="s">
        <v>182</v>
      </c>
      <c r="H46" s="383" t="s">
        <v>183</v>
      </c>
      <c r="I46" s="383" t="s">
        <v>184</v>
      </c>
      <c r="J46" s="383" t="s">
        <v>254</v>
      </c>
      <c r="K46" s="383" t="s">
        <v>268</v>
      </c>
      <c r="L46" s="388">
        <v>139</v>
      </c>
      <c r="M46" s="383" t="s">
        <v>269</v>
      </c>
      <c r="N46" s="386">
        <v>1</v>
      </c>
      <c r="O46" s="386">
        <v>0.4</v>
      </c>
      <c r="P46" s="206">
        <f t="shared" si="0"/>
        <v>0.4</v>
      </c>
      <c r="Q46" s="170">
        <v>0</v>
      </c>
      <c r="R46" s="387">
        <v>0</v>
      </c>
      <c r="S46" s="206">
        <v>0</v>
      </c>
      <c r="T46" s="386">
        <v>0</v>
      </c>
      <c r="U46" s="387">
        <v>0</v>
      </c>
      <c r="V46" s="386"/>
      <c r="W46" s="387"/>
      <c r="X46" s="386"/>
      <c r="Y46" s="387"/>
      <c r="Z46" s="386"/>
      <c r="AA46" s="387"/>
      <c r="AB46" s="400" t="s">
        <v>1420</v>
      </c>
    </row>
    <row r="47" spans="1:32" ht="121.5" customHeight="1" x14ac:dyDescent="0.25">
      <c r="A47" s="1023"/>
      <c r="B47" s="1039"/>
      <c r="C47" s="1023"/>
      <c r="D47" s="383">
        <v>36</v>
      </c>
      <c r="E47" s="412" t="s">
        <v>185</v>
      </c>
      <c r="F47" s="383" t="s">
        <v>186</v>
      </c>
      <c r="G47" s="383" t="s">
        <v>187</v>
      </c>
      <c r="H47" s="383" t="s">
        <v>188</v>
      </c>
      <c r="I47" s="383" t="s">
        <v>189</v>
      </c>
      <c r="J47" s="383" t="s">
        <v>254</v>
      </c>
      <c r="K47" s="383" t="s">
        <v>270</v>
      </c>
      <c r="L47" s="388">
        <v>162</v>
      </c>
      <c r="M47" s="383" t="s">
        <v>271</v>
      </c>
      <c r="N47" s="386">
        <v>83</v>
      </c>
      <c r="O47" s="386">
        <v>83</v>
      </c>
      <c r="P47" s="206">
        <f t="shared" si="0"/>
        <v>1</v>
      </c>
      <c r="Q47" s="170">
        <v>0</v>
      </c>
      <c r="R47" s="387">
        <v>0</v>
      </c>
      <c r="S47" s="206">
        <v>0</v>
      </c>
      <c r="T47" s="386">
        <v>0</v>
      </c>
      <c r="U47" s="387">
        <v>0</v>
      </c>
      <c r="V47" s="386"/>
      <c r="W47" s="387"/>
      <c r="X47" s="386"/>
      <c r="Y47" s="387"/>
      <c r="Z47" s="386"/>
      <c r="AA47" s="387"/>
      <c r="AB47" s="400" t="s">
        <v>1440</v>
      </c>
      <c r="AE47" s="176">
        <v>16</v>
      </c>
      <c r="AF47" s="176" t="s">
        <v>1466</v>
      </c>
    </row>
    <row r="48" spans="1:32" ht="222.75" customHeight="1" x14ac:dyDescent="0.25">
      <c r="A48" s="1023"/>
      <c r="B48" s="1039"/>
      <c r="C48" s="1023" t="s">
        <v>190</v>
      </c>
      <c r="D48" s="383">
        <v>37</v>
      </c>
      <c r="E48" s="414" t="s">
        <v>191</v>
      </c>
      <c r="F48" s="383" t="s">
        <v>192</v>
      </c>
      <c r="G48" s="383" t="s">
        <v>193</v>
      </c>
      <c r="H48" s="383" t="s">
        <v>194</v>
      </c>
      <c r="I48" s="383" t="s">
        <v>179</v>
      </c>
      <c r="J48" s="1023" t="s">
        <v>254</v>
      </c>
      <c r="K48" s="1023" t="s">
        <v>255</v>
      </c>
      <c r="L48" s="1178">
        <v>132</v>
      </c>
      <c r="M48" s="1023" t="s">
        <v>996</v>
      </c>
      <c r="N48" s="1320">
        <v>8</v>
      </c>
      <c r="O48" s="1321">
        <v>8</v>
      </c>
      <c r="P48" s="1317">
        <f t="shared" si="0"/>
        <v>1</v>
      </c>
      <c r="Q48" s="1323">
        <v>0</v>
      </c>
      <c r="R48" s="1326">
        <v>0</v>
      </c>
      <c r="S48" s="1317">
        <v>0</v>
      </c>
      <c r="T48" s="1320">
        <v>0</v>
      </c>
      <c r="U48" s="1326">
        <v>0</v>
      </c>
      <c r="V48" s="386"/>
      <c r="W48" s="387"/>
      <c r="X48" s="386"/>
      <c r="Y48" s="387"/>
      <c r="Z48" s="386"/>
      <c r="AA48" s="387"/>
      <c r="AB48" s="400" t="s">
        <v>1441</v>
      </c>
    </row>
    <row r="49" spans="1:30" ht="45" customHeight="1" x14ac:dyDescent="0.25">
      <c r="A49" s="1023"/>
      <c r="B49" s="1039"/>
      <c r="C49" s="1023"/>
      <c r="D49" s="383">
        <v>38</v>
      </c>
      <c r="E49" s="412" t="s">
        <v>195</v>
      </c>
      <c r="F49" s="383" t="s">
        <v>192</v>
      </c>
      <c r="G49" s="383" t="s">
        <v>193</v>
      </c>
      <c r="H49" s="383" t="s">
        <v>194</v>
      </c>
      <c r="I49" s="383" t="s">
        <v>179</v>
      </c>
      <c r="J49" s="1023"/>
      <c r="K49" s="1023"/>
      <c r="L49" s="1178"/>
      <c r="M49" s="1023"/>
      <c r="N49" s="1320"/>
      <c r="O49" s="1321"/>
      <c r="P49" s="1317"/>
      <c r="Q49" s="1323"/>
      <c r="R49" s="1326"/>
      <c r="S49" s="1317"/>
      <c r="T49" s="1320"/>
      <c r="U49" s="1326"/>
      <c r="V49" s="386"/>
      <c r="W49" s="387"/>
      <c r="X49" s="386"/>
      <c r="Y49" s="387"/>
      <c r="Z49" s="386"/>
      <c r="AA49" s="387"/>
      <c r="AB49" s="400" t="s">
        <v>1420</v>
      </c>
    </row>
    <row r="50" spans="1:30" ht="63.75" x14ac:dyDescent="0.25">
      <c r="A50" s="1023"/>
      <c r="B50" s="1039"/>
      <c r="C50" s="1023"/>
      <c r="D50" s="383">
        <v>39</v>
      </c>
      <c r="E50" s="412" t="s">
        <v>196</v>
      </c>
      <c r="F50" s="383" t="s">
        <v>197</v>
      </c>
      <c r="G50" s="383" t="s">
        <v>198</v>
      </c>
      <c r="H50" s="383" t="s">
        <v>199</v>
      </c>
      <c r="I50" s="383" t="s">
        <v>179</v>
      </c>
      <c r="J50" s="1023" t="s">
        <v>254</v>
      </c>
      <c r="K50" s="1023" t="s">
        <v>249</v>
      </c>
      <c r="L50" s="1324">
        <v>154</v>
      </c>
      <c r="M50" s="1039" t="s">
        <v>258</v>
      </c>
      <c r="N50" s="1318">
        <v>5</v>
      </c>
      <c r="O50" s="1319">
        <v>1</v>
      </c>
      <c r="P50" s="1317">
        <f>(O50/N50)*1</f>
        <v>0.2</v>
      </c>
      <c r="Q50" s="1323">
        <v>0</v>
      </c>
      <c r="R50" s="1191">
        <v>0</v>
      </c>
      <c r="S50" s="1317">
        <v>0</v>
      </c>
      <c r="T50" s="1318">
        <v>0</v>
      </c>
      <c r="U50" s="1191">
        <v>0</v>
      </c>
      <c r="V50" s="386"/>
      <c r="W50" s="387"/>
      <c r="X50" s="386"/>
      <c r="Y50" s="387"/>
      <c r="Z50" s="386"/>
      <c r="AA50" s="387"/>
      <c r="AB50" s="400" t="s">
        <v>1420</v>
      </c>
    </row>
    <row r="51" spans="1:30" ht="51" x14ac:dyDescent="0.25">
      <c r="A51" s="1023"/>
      <c r="B51" s="1039"/>
      <c r="C51" s="1023"/>
      <c r="D51" s="383">
        <v>40</v>
      </c>
      <c r="E51" s="412" t="s">
        <v>200</v>
      </c>
      <c r="F51" s="383" t="s">
        <v>201</v>
      </c>
      <c r="G51" s="383" t="s">
        <v>202</v>
      </c>
      <c r="H51" s="383" t="s">
        <v>203</v>
      </c>
      <c r="I51" s="383" t="s">
        <v>204</v>
      </c>
      <c r="J51" s="1023"/>
      <c r="K51" s="1023"/>
      <c r="L51" s="1324"/>
      <c r="M51" s="1039"/>
      <c r="N51" s="1318"/>
      <c r="O51" s="1319"/>
      <c r="P51" s="1317"/>
      <c r="Q51" s="1323"/>
      <c r="R51" s="1191"/>
      <c r="S51" s="1317"/>
      <c r="T51" s="1318"/>
      <c r="U51" s="1191"/>
      <c r="V51" s="386"/>
      <c r="W51" s="387"/>
      <c r="X51" s="386"/>
      <c r="Y51" s="387"/>
      <c r="Z51" s="386"/>
      <c r="AA51" s="387"/>
      <c r="AB51" s="400" t="s">
        <v>1420</v>
      </c>
    </row>
    <row r="52" spans="1:30" ht="63.75" x14ac:dyDescent="0.25">
      <c r="A52" s="1023" t="s">
        <v>292</v>
      </c>
      <c r="B52" s="1023" t="s">
        <v>293</v>
      </c>
      <c r="C52" s="1023" t="s">
        <v>294</v>
      </c>
      <c r="D52" s="383">
        <v>41</v>
      </c>
      <c r="E52" s="383" t="s">
        <v>295</v>
      </c>
      <c r="F52" s="383" t="s">
        <v>296</v>
      </c>
      <c r="G52" s="383" t="s">
        <v>297</v>
      </c>
      <c r="H52" s="383" t="s">
        <v>298</v>
      </c>
      <c r="I52" s="383" t="s">
        <v>299</v>
      </c>
      <c r="J52" s="383" t="s">
        <v>382</v>
      </c>
      <c r="K52" s="383" t="s">
        <v>383</v>
      </c>
      <c r="L52" s="389">
        <v>250</v>
      </c>
      <c r="M52" s="383" t="s">
        <v>384</v>
      </c>
      <c r="N52" s="386">
        <v>3</v>
      </c>
      <c r="O52" s="386">
        <v>1</v>
      </c>
      <c r="P52" s="206">
        <f t="shared" si="0"/>
        <v>0.33333333333333331</v>
      </c>
      <c r="Q52" s="386">
        <v>0</v>
      </c>
      <c r="R52" s="387">
        <v>0</v>
      </c>
      <c r="S52" s="206">
        <v>0</v>
      </c>
      <c r="T52" s="386">
        <v>0</v>
      </c>
      <c r="U52" s="387">
        <v>0</v>
      </c>
      <c r="V52" s="386"/>
      <c r="W52" s="387"/>
      <c r="X52" s="386"/>
      <c r="Y52" s="387"/>
      <c r="Z52" s="386"/>
      <c r="AA52" s="387"/>
      <c r="AB52" s="400" t="s">
        <v>1420</v>
      </c>
    </row>
    <row r="53" spans="1:30" ht="63.75" x14ac:dyDescent="0.25">
      <c r="A53" s="1023"/>
      <c r="B53" s="1023"/>
      <c r="C53" s="1023"/>
      <c r="D53" s="383">
        <v>42</v>
      </c>
      <c r="E53" s="383" t="s">
        <v>300</v>
      </c>
      <c r="F53" s="383" t="s">
        <v>301</v>
      </c>
      <c r="G53" s="383" t="s">
        <v>302</v>
      </c>
      <c r="H53" s="383" t="s">
        <v>303</v>
      </c>
      <c r="I53" s="383" t="s">
        <v>304</v>
      </c>
      <c r="J53" s="1023" t="s">
        <v>215</v>
      </c>
      <c r="K53" s="1023" t="s">
        <v>216</v>
      </c>
      <c r="L53" s="1178">
        <v>197</v>
      </c>
      <c r="M53" s="1023" t="s">
        <v>217</v>
      </c>
      <c r="N53" s="1318">
        <v>1</v>
      </c>
      <c r="O53" s="1319">
        <v>0.2</v>
      </c>
      <c r="P53" s="1317">
        <f t="shared" si="0"/>
        <v>0.2</v>
      </c>
      <c r="Q53" s="1190">
        <v>0</v>
      </c>
      <c r="R53" s="1191">
        <v>0</v>
      </c>
      <c r="S53" s="1317">
        <v>0</v>
      </c>
      <c r="T53" s="1318">
        <v>0</v>
      </c>
      <c r="U53" s="1191">
        <v>0</v>
      </c>
      <c r="V53" s="386"/>
      <c r="W53" s="387"/>
      <c r="X53" s="386"/>
      <c r="Y53" s="387"/>
      <c r="Z53" s="386"/>
      <c r="AA53" s="387"/>
      <c r="AB53" s="400" t="s">
        <v>1420</v>
      </c>
      <c r="AC53" s="176" t="s">
        <v>1466</v>
      </c>
      <c r="AD53" s="176" t="s">
        <v>1466</v>
      </c>
    </row>
    <row r="54" spans="1:30" ht="89.25" x14ac:dyDescent="0.25">
      <c r="A54" s="1023"/>
      <c r="B54" s="1023"/>
      <c r="C54" s="1023"/>
      <c r="D54" s="383">
        <v>43</v>
      </c>
      <c r="E54" s="383" t="s">
        <v>305</v>
      </c>
      <c r="F54" s="383" t="s">
        <v>306</v>
      </c>
      <c r="G54" s="383" t="s">
        <v>307</v>
      </c>
      <c r="H54" s="383" t="s">
        <v>308</v>
      </c>
      <c r="I54" s="383" t="s">
        <v>309</v>
      </c>
      <c r="J54" s="1023"/>
      <c r="K54" s="1023"/>
      <c r="L54" s="1178"/>
      <c r="M54" s="1023"/>
      <c r="N54" s="1318"/>
      <c r="O54" s="1319"/>
      <c r="P54" s="1317"/>
      <c r="Q54" s="1190"/>
      <c r="R54" s="1191"/>
      <c r="S54" s="1317"/>
      <c r="T54" s="1318"/>
      <c r="U54" s="1191"/>
      <c r="V54" s="386"/>
      <c r="W54" s="387"/>
      <c r="X54" s="386"/>
      <c r="Y54" s="387"/>
      <c r="Z54" s="386"/>
      <c r="AA54" s="387"/>
      <c r="AB54" s="400" t="s">
        <v>1420</v>
      </c>
      <c r="AC54" s="409">
        <v>0</v>
      </c>
      <c r="AD54" s="410">
        <v>0.15</v>
      </c>
    </row>
    <row r="55" spans="1:30" ht="76.5" x14ac:dyDescent="0.25">
      <c r="A55" s="1023"/>
      <c r="B55" s="1023"/>
      <c r="C55" s="1023"/>
      <c r="D55" s="383">
        <v>44</v>
      </c>
      <c r="E55" s="383" t="s">
        <v>310</v>
      </c>
      <c r="F55" s="383" t="s">
        <v>311</v>
      </c>
      <c r="G55" s="383" t="s">
        <v>312</v>
      </c>
      <c r="H55" s="383" t="s">
        <v>313</v>
      </c>
      <c r="I55" s="383" t="s">
        <v>314</v>
      </c>
      <c r="J55" s="1023"/>
      <c r="K55" s="1023"/>
      <c r="L55" s="1178"/>
      <c r="M55" s="1023"/>
      <c r="N55" s="1318"/>
      <c r="O55" s="1319"/>
      <c r="P55" s="1317"/>
      <c r="Q55" s="1190"/>
      <c r="R55" s="1191"/>
      <c r="S55" s="1317"/>
      <c r="T55" s="1318"/>
      <c r="U55" s="1191"/>
      <c r="V55" s="386"/>
      <c r="W55" s="387"/>
      <c r="X55" s="386"/>
      <c r="Y55" s="387"/>
      <c r="Z55" s="386"/>
      <c r="AA55" s="387"/>
      <c r="AB55" s="400" t="s">
        <v>1420</v>
      </c>
    </row>
    <row r="56" spans="1:30" ht="102" x14ac:dyDescent="0.25">
      <c r="A56" s="1023"/>
      <c r="B56" s="1023" t="s">
        <v>380</v>
      </c>
      <c r="C56" s="383" t="s">
        <v>315</v>
      </c>
      <c r="D56" s="383">
        <v>45</v>
      </c>
      <c r="E56" s="383" t="s">
        <v>316</v>
      </c>
      <c r="F56" s="383" t="s">
        <v>317</v>
      </c>
      <c r="G56" s="383" t="s">
        <v>318</v>
      </c>
      <c r="H56" s="383" t="s">
        <v>319</v>
      </c>
      <c r="I56" s="383" t="s">
        <v>320</v>
      </c>
      <c r="J56" s="385" t="s">
        <v>385</v>
      </c>
      <c r="K56" s="385" t="s">
        <v>386</v>
      </c>
      <c r="L56" s="388" t="s">
        <v>1080</v>
      </c>
      <c r="M56" s="383" t="s">
        <v>388</v>
      </c>
      <c r="N56" s="386">
        <v>12</v>
      </c>
      <c r="O56" s="386">
        <v>8</v>
      </c>
      <c r="P56" s="206">
        <f>(O56/N56)*1</f>
        <v>0.66666666666666663</v>
      </c>
      <c r="Q56" s="386">
        <v>0</v>
      </c>
      <c r="R56" s="387">
        <v>0</v>
      </c>
      <c r="S56" s="206">
        <v>0</v>
      </c>
      <c r="T56" s="386">
        <v>0</v>
      </c>
      <c r="U56" s="387">
        <v>0</v>
      </c>
      <c r="V56" s="386"/>
      <c r="W56" s="387"/>
      <c r="X56" s="386"/>
      <c r="Y56" s="387"/>
      <c r="Z56" s="386"/>
      <c r="AA56" s="387"/>
      <c r="AB56" s="400" t="s">
        <v>1420</v>
      </c>
    </row>
    <row r="57" spans="1:30" ht="190.5" customHeight="1" x14ac:dyDescent="0.25">
      <c r="A57" s="1023"/>
      <c r="B57" s="1023"/>
      <c r="C57" s="1023" t="s">
        <v>321</v>
      </c>
      <c r="D57" s="383">
        <v>46</v>
      </c>
      <c r="E57" s="383" t="s">
        <v>322</v>
      </c>
      <c r="F57" s="383" t="s">
        <v>323</v>
      </c>
      <c r="G57" s="383" t="s">
        <v>324</v>
      </c>
      <c r="H57" s="383" t="s">
        <v>325</v>
      </c>
      <c r="I57" s="396" t="s">
        <v>326</v>
      </c>
      <c r="J57" s="1023" t="s">
        <v>215</v>
      </c>
      <c r="K57" s="1023" t="s">
        <v>216</v>
      </c>
      <c r="L57" s="1179">
        <v>197</v>
      </c>
      <c r="M57" s="1023" t="s">
        <v>217</v>
      </c>
      <c r="N57" s="1318">
        <v>1</v>
      </c>
      <c r="O57" s="1319">
        <v>0.2</v>
      </c>
      <c r="P57" s="1317">
        <f>(O57/N57)*1</f>
        <v>0.2</v>
      </c>
      <c r="Q57" s="1190">
        <v>0</v>
      </c>
      <c r="R57" s="1191">
        <v>0</v>
      </c>
      <c r="S57" s="1317">
        <v>0.15</v>
      </c>
      <c r="T57" s="1318">
        <v>0</v>
      </c>
      <c r="U57" s="1191">
        <v>59520000</v>
      </c>
      <c r="V57" s="386"/>
      <c r="W57" s="387"/>
      <c r="X57" s="386"/>
      <c r="Y57" s="387"/>
      <c r="Z57" s="386"/>
      <c r="AA57" s="387"/>
      <c r="AB57" s="401" t="s">
        <v>1442</v>
      </c>
    </row>
    <row r="58" spans="1:30" ht="127.5" x14ac:dyDescent="0.25">
      <c r="A58" s="1023"/>
      <c r="B58" s="1023"/>
      <c r="C58" s="1023"/>
      <c r="D58" s="383">
        <v>47</v>
      </c>
      <c r="E58" s="412" t="s">
        <v>327</v>
      </c>
      <c r="F58" s="383" t="s">
        <v>328</v>
      </c>
      <c r="G58" s="383" t="s">
        <v>329</v>
      </c>
      <c r="H58" s="383" t="s">
        <v>330</v>
      </c>
      <c r="I58" s="383" t="s">
        <v>331</v>
      </c>
      <c r="J58" s="1023"/>
      <c r="K58" s="1023"/>
      <c r="L58" s="1179"/>
      <c r="M58" s="1023"/>
      <c r="N58" s="1318"/>
      <c r="O58" s="1319"/>
      <c r="P58" s="1317"/>
      <c r="Q58" s="1190"/>
      <c r="R58" s="1191"/>
      <c r="S58" s="1317"/>
      <c r="T58" s="1318"/>
      <c r="U58" s="1191"/>
      <c r="V58" s="386"/>
      <c r="W58" s="387"/>
      <c r="X58" s="386"/>
      <c r="Y58" s="387"/>
      <c r="Z58" s="386"/>
      <c r="AA58" s="387"/>
      <c r="AB58" s="401" t="s">
        <v>1431</v>
      </c>
      <c r="AC58" s="176">
        <v>15</v>
      </c>
    </row>
    <row r="59" spans="1:30" ht="114.75" x14ac:dyDescent="0.25">
      <c r="A59" s="1023"/>
      <c r="B59" s="1023"/>
      <c r="C59" s="1023"/>
      <c r="D59" s="383">
        <v>48</v>
      </c>
      <c r="E59" s="412" t="s">
        <v>332</v>
      </c>
      <c r="F59" s="383" t="s">
        <v>333</v>
      </c>
      <c r="G59" s="383" t="s">
        <v>334</v>
      </c>
      <c r="H59" s="383" t="s">
        <v>335</v>
      </c>
      <c r="I59" s="396" t="s">
        <v>336</v>
      </c>
      <c r="J59" s="1023"/>
      <c r="K59" s="1023"/>
      <c r="L59" s="1179"/>
      <c r="M59" s="1023"/>
      <c r="N59" s="1318"/>
      <c r="O59" s="1319"/>
      <c r="P59" s="1317"/>
      <c r="Q59" s="1190"/>
      <c r="R59" s="1191"/>
      <c r="S59" s="1317"/>
      <c r="T59" s="1318"/>
      <c r="U59" s="1191"/>
      <c r="V59" s="386"/>
      <c r="W59" s="387"/>
      <c r="X59" s="386"/>
      <c r="Y59" s="387"/>
      <c r="Z59" s="386"/>
      <c r="AA59" s="387"/>
      <c r="AB59" s="401" t="s">
        <v>1085</v>
      </c>
    </row>
    <row r="60" spans="1:30" ht="102" x14ac:dyDescent="0.25">
      <c r="A60" s="1023"/>
      <c r="B60" s="1023"/>
      <c r="C60" s="1023" t="s">
        <v>337</v>
      </c>
      <c r="D60" s="383">
        <v>49</v>
      </c>
      <c r="E60" s="412" t="s">
        <v>338</v>
      </c>
      <c r="F60" s="383" t="s">
        <v>339</v>
      </c>
      <c r="G60" s="383" t="s">
        <v>340</v>
      </c>
      <c r="H60" s="383" t="s">
        <v>341</v>
      </c>
      <c r="I60" s="396" t="s">
        <v>342</v>
      </c>
      <c r="J60" s="1023"/>
      <c r="K60" s="1023"/>
      <c r="L60" s="1179"/>
      <c r="M60" s="1023"/>
      <c r="N60" s="1318"/>
      <c r="O60" s="1319"/>
      <c r="P60" s="1317"/>
      <c r="Q60" s="1190"/>
      <c r="R60" s="1191"/>
      <c r="S60" s="1317"/>
      <c r="T60" s="1318"/>
      <c r="U60" s="1191"/>
      <c r="V60" s="386"/>
      <c r="W60" s="387"/>
      <c r="X60" s="386"/>
      <c r="Y60" s="387"/>
      <c r="Z60" s="386"/>
      <c r="AA60" s="387"/>
      <c r="AB60" s="400" t="s">
        <v>1420</v>
      </c>
    </row>
    <row r="61" spans="1:30" ht="102" x14ac:dyDescent="0.25">
      <c r="A61" s="1023"/>
      <c r="B61" s="1023"/>
      <c r="C61" s="1023"/>
      <c r="D61" s="383">
        <v>50</v>
      </c>
      <c r="E61" s="383" t="s">
        <v>343</v>
      </c>
      <c r="F61" s="383" t="s">
        <v>344</v>
      </c>
      <c r="G61" s="383" t="s">
        <v>345</v>
      </c>
      <c r="H61" s="383" t="s">
        <v>346</v>
      </c>
      <c r="I61" s="383" t="s">
        <v>347</v>
      </c>
      <c r="J61" s="383" t="s">
        <v>406</v>
      </c>
      <c r="K61" s="383" t="s">
        <v>998</v>
      </c>
      <c r="L61" s="201">
        <v>20</v>
      </c>
      <c r="M61" s="383" t="s">
        <v>997</v>
      </c>
      <c r="N61" s="154">
        <v>70</v>
      </c>
      <c r="O61" s="156">
        <v>70</v>
      </c>
      <c r="P61" s="206">
        <f t="shared" ref="P61:P96" si="1">(O61/N61)*1</f>
        <v>1</v>
      </c>
      <c r="Q61" s="178">
        <v>0</v>
      </c>
      <c r="R61" s="166">
        <v>0</v>
      </c>
      <c r="S61" s="206">
        <v>0</v>
      </c>
      <c r="T61" s="154">
        <v>0</v>
      </c>
      <c r="U61" s="166">
        <v>0</v>
      </c>
      <c r="V61" s="386"/>
      <c r="W61" s="387"/>
      <c r="X61" s="386"/>
      <c r="Y61" s="387"/>
      <c r="Z61" s="386"/>
      <c r="AA61" s="387"/>
      <c r="AB61" s="400" t="s">
        <v>1420</v>
      </c>
      <c r="AC61" s="176">
        <v>0</v>
      </c>
    </row>
    <row r="62" spans="1:30" ht="102" x14ac:dyDescent="0.25">
      <c r="A62" s="1023"/>
      <c r="B62" s="1023" t="s">
        <v>381</v>
      </c>
      <c r="C62" s="1039" t="s">
        <v>348</v>
      </c>
      <c r="D62" s="383">
        <v>51</v>
      </c>
      <c r="E62" s="186" t="s">
        <v>349</v>
      </c>
      <c r="F62" s="383" t="s">
        <v>350</v>
      </c>
      <c r="G62" s="383" t="s">
        <v>351</v>
      </c>
      <c r="H62" s="383" t="s">
        <v>352</v>
      </c>
      <c r="I62" s="383" t="s">
        <v>1022</v>
      </c>
      <c r="J62" s="1023" t="s">
        <v>233</v>
      </c>
      <c r="K62" s="1023" t="s">
        <v>234</v>
      </c>
      <c r="L62" s="1179">
        <v>197</v>
      </c>
      <c r="M62" s="1023" t="s">
        <v>217</v>
      </c>
      <c r="N62" s="1318">
        <v>1</v>
      </c>
      <c r="O62" s="1319">
        <v>0.2</v>
      </c>
      <c r="P62" s="1317">
        <f t="shared" si="1"/>
        <v>0.2</v>
      </c>
      <c r="Q62" s="1190">
        <v>0</v>
      </c>
      <c r="R62" s="1191">
        <v>0</v>
      </c>
      <c r="S62" s="1317">
        <v>0</v>
      </c>
      <c r="T62" s="1318">
        <v>0</v>
      </c>
      <c r="U62" s="1191">
        <v>0</v>
      </c>
      <c r="V62" s="386"/>
      <c r="W62" s="387"/>
      <c r="X62" s="386"/>
      <c r="Y62" s="387"/>
      <c r="Z62" s="386"/>
      <c r="AA62" s="387"/>
      <c r="AB62" s="400" t="s">
        <v>1420</v>
      </c>
    </row>
    <row r="63" spans="1:30" ht="89.25" x14ac:dyDescent="0.25">
      <c r="A63" s="1023"/>
      <c r="B63" s="1023"/>
      <c r="C63" s="1039"/>
      <c r="D63" s="383">
        <v>52</v>
      </c>
      <c r="E63" s="413" t="s">
        <v>354</v>
      </c>
      <c r="F63" s="383" t="s">
        <v>355</v>
      </c>
      <c r="G63" s="383" t="s">
        <v>356</v>
      </c>
      <c r="H63" s="383" t="s">
        <v>357</v>
      </c>
      <c r="I63" s="383" t="s">
        <v>353</v>
      </c>
      <c r="J63" s="1023"/>
      <c r="K63" s="1023"/>
      <c r="L63" s="1179"/>
      <c r="M63" s="1023"/>
      <c r="N63" s="1318"/>
      <c r="O63" s="1319"/>
      <c r="P63" s="1317"/>
      <c r="Q63" s="1190"/>
      <c r="R63" s="1191"/>
      <c r="S63" s="1317"/>
      <c r="T63" s="1318"/>
      <c r="U63" s="1191"/>
      <c r="V63" s="386"/>
      <c r="W63" s="387"/>
      <c r="X63" s="386"/>
      <c r="Y63" s="387"/>
      <c r="Z63" s="386"/>
      <c r="AA63" s="387"/>
      <c r="AB63" s="400" t="s">
        <v>1420</v>
      </c>
      <c r="AC63" s="176">
        <v>0</v>
      </c>
    </row>
    <row r="64" spans="1:30" ht="165.75" x14ac:dyDescent="0.25">
      <c r="A64" s="1023"/>
      <c r="B64" s="1023"/>
      <c r="C64" s="1039"/>
      <c r="D64" s="383">
        <v>53</v>
      </c>
      <c r="E64" s="186" t="s">
        <v>358</v>
      </c>
      <c r="F64" s="383" t="s">
        <v>359</v>
      </c>
      <c r="G64" s="383" t="s">
        <v>360</v>
      </c>
      <c r="H64" s="383" t="s">
        <v>361</v>
      </c>
      <c r="I64" s="383" t="s">
        <v>362</v>
      </c>
      <c r="J64" s="1023"/>
      <c r="K64" s="1023"/>
      <c r="L64" s="1179"/>
      <c r="M64" s="1023"/>
      <c r="N64" s="1318"/>
      <c r="O64" s="1319"/>
      <c r="P64" s="1317"/>
      <c r="Q64" s="1190"/>
      <c r="R64" s="1191"/>
      <c r="S64" s="1317"/>
      <c r="T64" s="1318"/>
      <c r="U64" s="1191"/>
      <c r="V64" s="386"/>
      <c r="W64" s="387"/>
      <c r="X64" s="386"/>
      <c r="Y64" s="387"/>
      <c r="Z64" s="386"/>
      <c r="AA64" s="387"/>
      <c r="AB64" s="400" t="s">
        <v>1443</v>
      </c>
    </row>
    <row r="65" spans="1:31" ht="76.5" x14ac:dyDescent="0.25">
      <c r="A65" s="1023"/>
      <c r="B65" s="1023"/>
      <c r="C65" s="1039"/>
      <c r="D65" s="383">
        <v>54</v>
      </c>
      <c r="E65" s="413" t="s">
        <v>363</v>
      </c>
      <c r="F65" s="383" t="s">
        <v>364</v>
      </c>
      <c r="G65" s="383" t="s">
        <v>365</v>
      </c>
      <c r="H65" s="383" t="s">
        <v>366</v>
      </c>
      <c r="I65" s="396" t="s">
        <v>367</v>
      </c>
      <c r="J65" s="1023"/>
      <c r="K65" s="1023"/>
      <c r="L65" s="1179"/>
      <c r="M65" s="1023"/>
      <c r="N65" s="1318"/>
      <c r="O65" s="1319"/>
      <c r="P65" s="1317"/>
      <c r="Q65" s="1190"/>
      <c r="R65" s="1191"/>
      <c r="S65" s="1317"/>
      <c r="T65" s="1318"/>
      <c r="U65" s="1191"/>
      <c r="V65" s="386"/>
      <c r="W65" s="387"/>
      <c r="X65" s="386"/>
      <c r="Y65" s="387"/>
      <c r="Z65" s="386"/>
      <c r="AA65" s="387"/>
      <c r="AB65" s="391" t="s">
        <v>1425</v>
      </c>
    </row>
    <row r="66" spans="1:31" ht="76.5" customHeight="1" x14ac:dyDescent="0.25">
      <c r="A66" s="1023"/>
      <c r="B66" s="1023" t="s">
        <v>368</v>
      </c>
      <c r="C66" s="1023" t="s">
        <v>369</v>
      </c>
      <c r="D66" s="383">
        <v>55</v>
      </c>
      <c r="E66" s="412" t="s">
        <v>370</v>
      </c>
      <c r="F66" s="383" t="s">
        <v>371</v>
      </c>
      <c r="G66" s="383" t="s">
        <v>372</v>
      </c>
      <c r="H66" s="383" t="s">
        <v>373</v>
      </c>
      <c r="I66" s="383" t="s">
        <v>374</v>
      </c>
      <c r="J66" s="1023"/>
      <c r="K66" s="1023"/>
      <c r="L66" s="1179"/>
      <c r="M66" s="1023"/>
      <c r="N66" s="1318"/>
      <c r="O66" s="1319"/>
      <c r="P66" s="1317"/>
      <c r="Q66" s="1190"/>
      <c r="R66" s="1191"/>
      <c r="S66" s="1317"/>
      <c r="T66" s="1318"/>
      <c r="U66" s="1191"/>
      <c r="V66" s="386"/>
      <c r="W66" s="387"/>
      <c r="X66" s="386"/>
      <c r="Y66" s="387"/>
      <c r="Z66" s="386"/>
      <c r="AA66" s="387"/>
      <c r="AB66" s="240" t="s">
        <v>1449</v>
      </c>
    </row>
    <row r="67" spans="1:31" ht="76.5" x14ac:dyDescent="0.25">
      <c r="A67" s="1023"/>
      <c r="B67" s="1023"/>
      <c r="C67" s="1023"/>
      <c r="D67" s="383">
        <v>56</v>
      </c>
      <c r="E67" s="412" t="s">
        <v>375</v>
      </c>
      <c r="F67" s="383" t="s">
        <v>376</v>
      </c>
      <c r="G67" s="383" t="s">
        <v>377</v>
      </c>
      <c r="H67" s="383" t="s">
        <v>378</v>
      </c>
      <c r="I67" s="383" t="s">
        <v>379</v>
      </c>
      <c r="J67" s="1023"/>
      <c r="K67" s="1023"/>
      <c r="L67" s="1179"/>
      <c r="M67" s="1023"/>
      <c r="N67" s="1318"/>
      <c r="O67" s="1319"/>
      <c r="P67" s="1317"/>
      <c r="Q67" s="1190"/>
      <c r="R67" s="1191"/>
      <c r="S67" s="1317"/>
      <c r="T67" s="1318"/>
      <c r="U67" s="1191"/>
      <c r="V67" s="386"/>
      <c r="W67" s="387"/>
      <c r="X67" s="386"/>
      <c r="Y67" s="387"/>
      <c r="Z67" s="386"/>
      <c r="AA67" s="387"/>
      <c r="AB67" s="400" t="s">
        <v>1420</v>
      </c>
    </row>
    <row r="68" spans="1:31" ht="153" x14ac:dyDescent="0.25">
      <c r="A68" s="1039" t="s">
        <v>393</v>
      </c>
      <c r="B68" s="1023" t="s">
        <v>394</v>
      </c>
      <c r="C68" s="1023" t="s">
        <v>1086</v>
      </c>
      <c r="D68" s="383">
        <v>57</v>
      </c>
      <c r="E68" s="383" t="s">
        <v>396</v>
      </c>
      <c r="F68" s="383" t="s">
        <v>397</v>
      </c>
      <c r="G68" s="383" t="s">
        <v>398</v>
      </c>
      <c r="H68" s="383" t="s">
        <v>399</v>
      </c>
      <c r="I68" s="383" t="s">
        <v>400</v>
      </c>
      <c r="J68" s="383" t="s">
        <v>1000</v>
      </c>
      <c r="K68" s="383" t="s">
        <v>1001</v>
      </c>
      <c r="L68" s="203">
        <v>116</v>
      </c>
      <c r="M68" s="385" t="s">
        <v>999</v>
      </c>
      <c r="N68" s="161">
        <v>10</v>
      </c>
      <c r="O68" s="187">
        <v>0</v>
      </c>
      <c r="P68" s="206">
        <f t="shared" si="1"/>
        <v>0</v>
      </c>
      <c r="Q68" s="183">
        <v>0</v>
      </c>
      <c r="R68" s="183">
        <v>0</v>
      </c>
      <c r="S68" s="206">
        <v>0</v>
      </c>
      <c r="T68" s="161">
        <v>0</v>
      </c>
      <c r="U68" s="183">
        <v>0</v>
      </c>
      <c r="V68" s="386"/>
      <c r="W68" s="387"/>
      <c r="X68" s="386"/>
      <c r="Y68" s="387"/>
      <c r="Z68" s="386"/>
      <c r="AA68" s="387"/>
      <c r="AB68" s="391" t="s">
        <v>1423</v>
      </c>
      <c r="AD68" s="176">
        <v>0</v>
      </c>
      <c r="AE68" s="176" t="s">
        <v>1466</v>
      </c>
    </row>
    <row r="69" spans="1:31" ht="231.75" customHeight="1" x14ac:dyDescent="0.25">
      <c r="A69" s="1039"/>
      <c r="B69" s="1023"/>
      <c r="C69" s="1023"/>
      <c r="D69" s="383">
        <v>58</v>
      </c>
      <c r="E69" s="383" t="s">
        <v>401</v>
      </c>
      <c r="F69" s="383" t="s">
        <v>402</v>
      </c>
      <c r="G69" s="383" t="s">
        <v>403</v>
      </c>
      <c r="H69" s="383" t="s">
        <v>404</v>
      </c>
      <c r="I69" s="383" t="s">
        <v>405</v>
      </c>
      <c r="J69" s="385" t="s">
        <v>406</v>
      </c>
      <c r="K69" s="385" t="s">
        <v>407</v>
      </c>
      <c r="L69" s="389">
        <v>207</v>
      </c>
      <c r="M69" s="399" t="s">
        <v>408</v>
      </c>
      <c r="N69" s="161">
        <v>1</v>
      </c>
      <c r="O69" s="187">
        <v>0.2</v>
      </c>
      <c r="P69" s="206">
        <f t="shared" si="1"/>
        <v>0.2</v>
      </c>
      <c r="Q69" s="386">
        <v>0</v>
      </c>
      <c r="R69" s="172">
        <v>0</v>
      </c>
      <c r="S69" s="206">
        <v>0</v>
      </c>
      <c r="T69" s="161">
        <v>0</v>
      </c>
      <c r="U69" s="172">
        <v>0</v>
      </c>
      <c r="V69" s="386"/>
      <c r="W69" s="387"/>
      <c r="X69" s="386"/>
      <c r="Y69" s="387"/>
      <c r="Z69" s="386"/>
      <c r="AA69" s="387"/>
      <c r="AB69" s="391" t="s">
        <v>1453</v>
      </c>
      <c r="AC69" s="92"/>
    </row>
    <row r="70" spans="1:31" ht="182.25" customHeight="1" x14ac:dyDescent="0.25">
      <c r="A70" s="1039"/>
      <c r="B70" s="1023"/>
      <c r="C70" s="1023"/>
      <c r="D70" s="383">
        <v>59</v>
      </c>
      <c r="E70" s="383" t="s">
        <v>409</v>
      </c>
      <c r="F70" s="383" t="s">
        <v>410</v>
      </c>
      <c r="G70" s="383" t="s">
        <v>411</v>
      </c>
      <c r="H70" s="383" t="s">
        <v>412</v>
      </c>
      <c r="I70" s="383" t="s">
        <v>413</v>
      </c>
      <c r="J70" s="383" t="s">
        <v>1002</v>
      </c>
      <c r="K70" s="383" t="s">
        <v>990</v>
      </c>
      <c r="L70" s="385">
        <v>22</v>
      </c>
      <c r="M70" s="385" t="s">
        <v>991</v>
      </c>
      <c r="N70" s="154">
        <v>2</v>
      </c>
      <c r="O70" s="162">
        <v>0.5</v>
      </c>
      <c r="P70" s="206">
        <f t="shared" si="1"/>
        <v>0.25</v>
      </c>
      <c r="Q70" s="178">
        <v>0</v>
      </c>
      <c r="R70" s="166">
        <v>0</v>
      </c>
      <c r="S70" s="206">
        <v>0</v>
      </c>
      <c r="T70" s="154">
        <v>0</v>
      </c>
      <c r="U70" s="166">
        <v>0</v>
      </c>
      <c r="V70" s="386"/>
      <c r="W70" s="387"/>
      <c r="X70" s="386"/>
      <c r="Y70" s="387"/>
      <c r="Z70" s="386"/>
      <c r="AA70" s="387"/>
      <c r="AB70" s="391" t="s">
        <v>1432</v>
      </c>
    </row>
    <row r="71" spans="1:31" ht="150" x14ac:dyDescent="0.25">
      <c r="A71" s="1039"/>
      <c r="B71" s="1023"/>
      <c r="C71" s="1023"/>
      <c r="D71" s="383">
        <v>60</v>
      </c>
      <c r="E71" s="384" t="s">
        <v>414</v>
      </c>
      <c r="F71" s="384" t="s">
        <v>415</v>
      </c>
      <c r="G71" s="384" t="s">
        <v>416</v>
      </c>
      <c r="H71" s="404" t="s">
        <v>417</v>
      </c>
      <c r="I71" s="384" t="s">
        <v>413</v>
      </c>
      <c r="J71" s="383" t="s">
        <v>1000</v>
      </c>
      <c r="K71" s="383" t="s">
        <v>1001</v>
      </c>
      <c r="L71" s="385">
        <v>116</v>
      </c>
      <c r="M71" s="385" t="s">
        <v>1003</v>
      </c>
      <c r="N71" s="161">
        <v>10</v>
      </c>
      <c r="O71" s="187">
        <v>0</v>
      </c>
      <c r="P71" s="206">
        <f t="shared" si="1"/>
        <v>0</v>
      </c>
      <c r="Q71" s="183">
        <v>0</v>
      </c>
      <c r="R71" s="183">
        <v>0</v>
      </c>
      <c r="S71" s="206">
        <v>0</v>
      </c>
      <c r="T71" s="161">
        <v>0</v>
      </c>
      <c r="U71" s="183">
        <v>0</v>
      </c>
      <c r="V71" s="386"/>
      <c r="W71" s="387"/>
      <c r="X71" s="386"/>
      <c r="Y71" s="387"/>
      <c r="Z71" s="386"/>
      <c r="AA71" s="387"/>
      <c r="AB71" s="391" t="s">
        <v>1433</v>
      </c>
    </row>
    <row r="72" spans="1:31" ht="120" x14ac:dyDescent="0.25">
      <c r="A72" s="1039"/>
      <c r="B72" s="1023"/>
      <c r="C72" s="1023" t="s">
        <v>418</v>
      </c>
      <c r="D72" s="383">
        <v>61</v>
      </c>
      <c r="E72" s="383" t="s">
        <v>419</v>
      </c>
      <c r="F72" s="383" t="s">
        <v>420</v>
      </c>
      <c r="G72" s="383" t="s">
        <v>421</v>
      </c>
      <c r="H72" s="383" t="s">
        <v>422</v>
      </c>
      <c r="I72" s="383" t="s">
        <v>423</v>
      </c>
      <c r="J72" s="383" t="s">
        <v>254</v>
      </c>
      <c r="K72" s="383" t="s">
        <v>255</v>
      </c>
      <c r="L72" s="385">
        <v>132</v>
      </c>
      <c r="M72" s="385" t="s">
        <v>996</v>
      </c>
      <c r="N72" s="386">
        <v>8</v>
      </c>
      <c r="O72" s="386">
        <v>8</v>
      </c>
      <c r="P72" s="206">
        <f t="shared" si="1"/>
        <v>1</v>
      </c>
      <c r="Q72" s="386">
        <v>0</v>
      </c>
      <c r="R72" s="183">
        <v>0</v>
      </c>
      <c r="S72" s="206">
        <v>0</v>
      </c>
      <c r="T72" s="386">
        <v>0</v>
      </c>
      <c r="U72" s="183">
        <v>0</v>
      </c>
      <c r="V72" s="386"/>
      <c r="W72" s="387"/>
      <c r="X72" s="386"/>
      <c r="Y72" s="387"/>
      <c r="Z72" s="386"/>
      <c r="AA72" s="387"/>
      <c r="AB72" s="391" t="s">
        <v>1424</v>
      </c>
      <c r="AD72" s="176">
        <v>17</v>
      </c>
      <c r="AE72" s="176" t="s">
        <v>1466</v>
      </c>
    </row>
    <row r="73" spans="1:31" ht="51" x14ac:dyDescent="0.25">
      <c r="A73" s="1039"/>
      <c r="B73" s="1023"/>
      <c r="C73" s="1023"/>
      <c r="D73" s="383">
        <v>62</v>
      </c>
      <c r="E73" s="383" t="s">
        <v>426</v>
      </c>
      <c r="F73" s="383" t="s">
        <v>427</v>
      </c>
      <c r="G73" s="383" t="s">
        <v>428</v>
      </c>
      <c r="H73" s="383" t="s">
        <v>429</v>
      </c>
      <c r="I73" s="383" t="s">
        <v>430</v>
      </c>
      <c r="J73" s="383" t="s">
        <v>233</v>
      </c>
      <c r="K73" s="383" t="s">
        <v>234</v>
      </c>
      <c r="L73" s="385">
        <v>197</v>
      </c>
      <c r="M73" s="385" t="s">
        <v>217</v>
      </c>
      <c r="N73" s="154">
        <v>1</v>
      </c>
      <c r="O73" s="182">
        <v>0.2</v>
      </c>
      <c r="P73" s="206">
        <f t="shared" si="1"/>
        <v>0.2</v>
      </c>
      <c r="Q73" s="386">
        <v>0</v>
      </c>
      <c r="R73" s="387">
        <v>0</v>
      </c>
      <c r="S73" s="206">
        <v>0</v>
      </c>
      <c r="T73" s="154">
        <v>0</v>
      </c>
      <c r="U73" s="387">
        <v>0</v>
      </c>
      <c r="V73" s="386"/>
      <c r="W73" s="387"/>
      <c r="X73" s="386"/>
      <c r="Y73" s="387"/>
      <c r="Z73" s="386"/>
      <c r="AA73" s="387"/>
      <c r="AB73" s="400" t="s">
        <v>1434</v>
      </c>
    </row>
    <row r="74" spans="1:31" ht="63.75" x14ac:dyDescent="0.25">
      <c r="A74" s="1039"/>
      <c r="B74" s="1023"/>
      <c r="C74" s="1023"/>
      <c r="D74" s="383">
        <v>63</v>
      </c>
      <c r="E74" s="383" t="s">
        <v>431</v>
      </c>
      <c r="F74" s="383" t="s">
        <v>432</v>
      </c>
      <c r="G74" s="383" t="s">
        <v>433</v>
      </c>
      <c r="H74" s="383" t="s">
        <v>434</v>
      </c>
      <c r="I74" s="383" t="s">
        <v>435</v>
      </c>
      <c r="J74" s="383" t="s">
        <v>96</v>
      </c>
      <c r="K74" s="383" t="s">
        <v>96</v>
      </c>
      <c r="L74" s="383" t="s">
        <v>96</v>
      </c>
      <c r="M74" s="383" t="s">
        <v>96</v>
      </c>
      <c r="N74" s="386">
        <v>1</v>
      </c>
      <c r="O74" s="386">
        <v>0</v>
      </c>
      <c r="P74" s="206">
        <f t="shared" si="1"/>
        <v>0</v>
      </c>
      <c r="Q74" s="386">
        <v>1</v>
      </c>
      <c r="R74" s="387">
        <f>U74+W74+Y74+AA74</f>
        <v>0</v>
      </c>
      <c r="S74" s="206">
        <v>0</v>
      </c>
      <c r="T74" s="386">
        <v>0</v>
      </c>
      <c r="U74" s="387">
        <v>0</v>
      </c>
      <c r="V74" s="386"/>
      <c r="W74" s="387"/>
      <c r="X74" s="386"/>
      <c r="Y74" s="387"/>
      <c r="Z74" s="386"/>
      <c r="AA74" s="387"/>
      <c r="AB74" s="400" t="s">
        <v>1420</v>
      </c>
    </row>
    <row r="75" spans="1:31" ht="38.25" x14ac:dyDescent="0.25">
      <c r="A75" s="1039"/>
      <c r="B75" s="1023"/>
      <c r="C75" s="1023"/>
      <c r="D75" s="383">
        <v>64</v>
      </c>
      <c r="E75" s="384" t="s">
        <v>436</v>
      </c>
      <c r="F75" s="384" t="s">
        <v>437</v>
      </c>
      <c r="G75" s="384" t="s">
        <v>438</v>
      </c>
      <c r="H75" s="384" t="s">
        <v>439</v>
      </c>
      <c r="I75" s="384" t="s">
        <v>440</v>
      </c>
      <c r="J75" s="385" t="s">
        <v>389</v>
      </c>
      <c r="K75" s="385" t="s">
        <v>390</v>
      </c>
      <c r="L75" s="383" t="s">
        <v>441</v>
      </c>
      <c r="M75" s="41" t="s">
        <v>442</v>
      </c>
      <c r="N75" s="386">
        <v>12</v>
      </c>
      <c r="O75" s="386">
        <v>3</v>
      </c>
      <c r="P75" s="206">
        <f t="shared" si="1"/>
        <v>0.25</v>
      </c>
      <c r="Q75" s="386">
        <v>0</v>
      </c>
      <c r="R75" s="387">
        <v>0</v>
      </c>
      <c r="S75" s="206">
        <v>0</v>
      </c>
      <c r="T75" s="386">
        <v>0</v>
      </c>
      <c r="U75" s="387">
        <v>0</v>
      </c>
      <c r="V75" s="386"/>
      <c r="W75" s="387"/>
      <c r="X75" s="386"/>
      <c r="Y75" s="387"/>
      <c r="Z75" s="386"/>
      <c r="AA75" s="387"/>
      <c r="AB75" s="400" t="s">
        <v>1420</v>
      </c>
    </row>
    <row r="76" spans="1:31" ht="102" x14ac:dyDescent="0.25">
      <c r="A76" s="1039"/>
      <c r="B76" s="1023"/>
      <c r="C76" s="1023"/>
      <c r="D76" s="383">
        <v>65</v>
      </c>
      <c r="E76" s="128" t="s">
        <v>443</v>
      </c>
      <c r="F76" s="383" t="s">
        <v>444</v>
      </c>
      <c r="G76" s="383" t="s">
        <v>445</v>
      </c>
      <c r="H76" s="383" t="s">
        <v>446</v>
      </c>
      <c r="I76" s="383" t="s">
        <v>447</v>
      </c>
      <c r="J76" s="384" t="s">
        <v>233</v>
      </c>
      <c r="K76" s="384" t="s">
        <v>234</v>
      </c>
      <c r="L76" s="385">
        <v>197</v>
      </c>
      <c r="M76" s="385" t="s">
        <v>217</v>
      </c>
      <c r="N76" s="154">
        <v>1</v>
      </c>
      <c r="O76" s="182">
        <v>0.2</v>
      </c>
      <c r="P76" s="206">
        <f t="shared" si="1"/>
        <v>0.2</v>
      </c>
      <c r="Q76" s="386">
        <v>0</v>
      </c>
      <c r="R76" s="387">
        <v>0</v>
      </c>
      <c r="S76" s="206">
        <v>0</v>
      </c>
      <c r="T76" s="154">
        <v>0</v>
      </c>
      <c r="U76" s="387">
        <v>0</v>
      </c>
      <c r="V76" s="386"/>
      <c r="W76" s="387"/>
      <c r="X76" s="386"/>
      <c r="Y76" s="387"/>
      <c r="Z76" s="386"/>
      <c r="AA76" s="387"/>
      <c r="AB76" s="400" t="s">
        <v>1420</v>
      </c>
    </row>
    <row r="77" spans="1:31" ht="51" x14ac:dyDescent="0.25">
      <c r="A77" s="1039"/>
      <c r="B77" s="1023" t="s">
        <v>448</v>
      </c>
      <c r="C77" s="1023" t="s">
        <v>449</v>
      </c>
      <c r="D77" s="383">
        <v>66</v>
      </c>
      <c r="E77" s="383" t="s">
        <v>450</v>
      </c>
      <c r="F77" s="383" t="s">
        <v>451</v>
      </c>
      <c r="G77" s="383" t="s">
        <v>452</v>
      </c>
      <c r="H77" s="383" t="s">
        <v>453</v>
      </c>
      <c r="I77" s="383" t="s">
        <v>454</v>
      </c>
      <c r="J77" s="383" t="s">
        <v>254</v>
      </c>
      <c r="K77" s="383" t="s">
        <v>255</v>
      </c>
      <c r="L77" s="41">
        <v>132</v>
      </c>
      <c r="M77" s="385" t="s">
        <v>996</v>
      </c>
      <c r="N77" s="386">
        <v>8</v>
      </c>
      <c r="O77" s="386">
        <v>8</v>
      </c>
      <c r="P77" s="206">
        <f t="shared" si="1"/>
        <v>1</v>
      </c>
      <c r="Q77" s="386">
        <v>0</v>
      </c>
      <c r="R77" s="183">
        <v>0</v>
      </c>
      <c r="S77" s="206">
        <v>0</v>
      </c>
      <c r="T77" s="386">
        <v>8</v>
      </c>
      <c r="U77" s="183">
        <v>0</v>
      </c>
      <c r="V77" s="386"/>
      <c r="W77" s="387"/>
      <c r="X77" s="386"/>
      <c r="Y77" s="387"/>
      <c r="Z77" s="386"/>
      <c r="AA77" s="387"/>
      <c r="AB77" s="400" t="s">
        <v>1420</v>
      </c>
    </row>
    <row r="78" spans="1:31" ht="51" x14ac:dyDescent="0.25">
      <c r="A78" s="1039"/>
      <c r="B78" s="1023"/>
      <c r="C78" s="1023"/>
      <c r="D78" s="383">
        <v>67</v>
      </c>
      <c r="E78" s="383" t="s">
        <v>456</v>
      </c>
      <c r="F78" s="383" t="s">
        <v>457</v>
      </c>
      <c r="G78" s="383" t="s">
        <v>458</v>
      </c>
      <c r="H78" s="383" t="s">
        <v>459</v>
      </c>
      <c r="I78" s="383" t="s">
        <v>460</v>
      </c>
      <c r="J78" s="1023" t="s">
        <v>233</v>
      </c>
      <c r="K78" s="1023" t="s">
        <v>234</v>
      </c>
      <c r="L78" s="1039">
        <v>197</v>
      </c>
      <c r="M78" s="385" t="s">
        <v>217</v>
      </c>
      <c r="N78" s="1318">
        <v>1</v>
      </c>
      <c r="O78" s="1319">
        <v>0.2</v>
      </c>
      <c r="P78" s="1317">
        <f t="shared" si="1"/>
        <v>0.2</v>
      </c>
      <c r="Q78" s="1190">
        <v>0</v>
      </c>
      <c r="R78" s="1191">
        <v>0</v>
      </c>
      <c r="S78" s="1317">
        <v>0</v>
      </c>
      <c r="T78" s="1318">
        <v>0</v>
      </c>
      <c r="U78" s="1191">
        <v>0</v>
      </c>
      <c r="V78" s="386"/>
      <c r="W78" s="387"/>
      <c r="X78" s="386"/>
      <c r="Y78" s="387"/>
      <c r="Z78" s="386"/>
      <c r="AA78" s="387"/>
      <c r="AB78" s="400" t="s">
        <v>1420</v>
      </c>
    </row>
    <row r="79" spans="1:31" ht="51" x14ac:dyDescent="0.25">
      <c r="A79" s="1039"/>
      <c r="B79" s="1023"/>
      <c r="C79" s="1023"/>
      <c r="D79" s="383">
        <v>68</v>
      </c>
      <c r="E79" s="383" t="s">
        <v>461</v>
      </c>
      <c r="F79" s="383" t="s">
        <v>462</v>
      </c>
      <c r="G79" s="383" t="s">
        <v>463</v>
      </c>
      <c r="H79" s="383" t="s">
        <v>464</v>
      </c>
      <c r="I79" s="383" t="s">
        <v>465</v>
      </c>
      <c r="J79" s="1023"/>
      <c r="K79" s="1023"/>
      <c r="L79" s="1039"/>
      <c r="M79" s="385" t="s">
        <v>217</v>
      </c>
      <c r="N79" s="1318"/>
      <c r="O79" s="1319"/>
      <c r="P79" s="1317"/>
      <c r="Q79" s="1190"/>
      <c r="R79" s="1191"/>
      <c r="S79" s="1317"/>
      <c r="T79" s="1318"/>
      <c r="U79" s="1191"/>
      <c r="V79" s="386"/>
      <c r="W79" s="387"/>
      <c r="X79" s="386"/>
      <c r="Y79" s="387"/>
      <c r="Z79" s="386"/>
      <c r="AA79" s="387"/>
      <c r="AB79" s="400" t="s">
        <v>1420</v>
      </c>
    </row>
    <row r="80" spans="1:31" ht="51" x14ac:dyDescent="0.25">
      <c r="A80" s="1039"/>
      <c r="B80" s="1023"/>
      <c r="C80" s="1023" t="s">
        <v>466</v>
      </c>
      <c r="D80" s="383">
        <v>69</v>
      </c>
      <c r="E80" s="128" t="s">
        <v>467</v>
      </c>
      <c r="F80" s="383" t="s">
        <v>468</v>
      </c>
      <c r="G80" s="383" t="s">
        <v>469</v>
      </c>
      <c r="H80" s="383" t="s">
        <v>470</v>
      </c>
      <c r="I80" s="383" t="s">
        <v>471</v>
      </c>
      <c r="J80" s="1023"/>
      <c r="K80" s="1023"/>
      <c r="L80" s="1039"/>
      <c r="M80" s="385" t="s">
        <v>217</v>
      </c>
      <c r="N80" s="1318"/>
      <c r="O80" s="1319"/>
      <c r="P80" s="1317"/>
      <c r="Q80" s="1190"/>
      <c r="R80" s="1191"/>
      <c r="S80" s="1317"/>
      <c r="T80" s="1318"/>
      <c r="U80" s="1191"/>
      <c r="V80" s="386"/>
      <c r="W80" s="387"/>
      <c r="X80" s="386"/>
      <c r="Y80" s="387"/>
      <c r="Z80" s="386"/>
      <c r="AA80" s="387"/>
      <c r="AB80" s="400" t="s">
        <v>1420</v>
      </c>
    </row>
    <row r="81" spans="1:29" ht="76.5" x14ac:dyDescent="0.25">
      <c r="A81" s="1039"/>
      <c r="B81" s="1023"/>
      <c r="C81" s="1023"/>
      <c r="D81" s="383">
        <v>70</v>
      </c>
      <c r="E81" s="383" t="s">
        <v>472</v>
      </c>
      <c r="F81" s="383" t="s">
        <v>473</v>
      </c>
      <c r="G81" s="383" t="s">
        <v>474</v>
      </c>
      <c r="H81" s="383" t="s">
        <v>475</v>
      </c>
      <c r="I81" s="383" t="s">
        <v>476</v>
      </c>
      <c r="J81" s="1023"/>
      <c r="K81" s="1023"/>
      <c r="L81" s="1039"/>
      <c r="M81" s="385" t="s">
        <v>217</v>
      </c>
      <c r="N81" s="1318"/>
      <c r="O81" s="1319"/>
      <c r="P81" s="1317"/>
      <c r="Q81" s="1190"/>
      <c r="R81" s="1191"/>
      <c r="S81" s="1317"/>
      <c r="T81" s="1318"/>
      <c r="U81" s="1191"/>
      <c r="V81" s="386"/>
      <c r="W81" s="387"/>
      <c r="X81" s="386"/>
      <c r="Y81" s="387"/>
      <c r="Z81" s="386"/>
      <c r="AA81" s="387"/>
      <c r="AB81" s="400" t="s">
        <v>1420</v>
      </c>
    </row>
    <row r="82" spans="1:29" ht="63.75" x14ac:dyDescent="0.25">
      <c r="A82" s="1039"/>
      <c r="B82" s="1023"/>
      <c r="C82" s="1023"/>
      <c r="D82" s="383">
        <v>71</v>
      </c>
      <c r="E82" s="383" t="s">
        <v>477</v>
      </c>
      <c r="F82" s="383" t="s">
        <v>478</v>
      </c>
      <c r="G82" s="383" t="s">
        <v>479</v>
      </c>
      <c r="H82" s="383" t="s">
        <v>480</v>
      </c>
      <c r="I82" s="383" t="s">
        <v>481</v>
      </c>
      <c r="J82" s="383" t="s">
        <v>389</v>
      </c>
      <c r="K82" s="383" t="s">
        <v>603</v>
      </c>
      <c r="L82" s="384">
        <v>226</v>
      </c>
      <c r="M82" s="385" t="s">
        <v>1004</v>
      </c>
      <c r="N82" s="386">
        <v>12</v>
      </c>
      <c r="O82" s="386">
        <v>8</v>
      </c>
      <c r="P82" s="206">
        <f t="shared" si="1"/>
        <v>0.66666666666666663</v>
      </c>
      <c r="Q82" s="386">
        <v>0</v>
      </c>
      <c r="R82" s="183">
        <v>0</v>
      </c>
      <c r="S82" s="206">
        <v>0</v>
      </c>
      <c r="T82" s="386">
        <v>0</v>
      </c>
      <c r="U82" s="183">
        <v>0</v>
      </c>
      <c r="V82" s="386"/>
      <c r="W82" s="387"/>
      <c r="X82" s="386"/>
      <c r="Y82" s="387"/>
      <c r="Z82" s="386"/>
      <c r="AA82" s="387"/>
      <c r="AB82" s="400" t="s">
        <v>1420</v>
      </c>
    </row>
    <row r="83" spans="1:29" ht="89.25" x14ac:dyDescent="0.25">
      <c r="A83" s="1039"/>
      <c r="B83" s="1023"/>
      <c r="C83" s="1023"/>
      <c r="D83" s="383">
        <v>72</v>
      </c>
      <c r="E83" s="128" t="s">
        <v>483</v>
      </c>
      <c r="F83" s="383" t="s">
        <v>484</v>
      </c>
      <c r="G83" s="383" t="s">
        <v>485</v>
      </c>
      <c r="H83" s="383" t="s">
        <v>486</v>
      </c>
      <c r="I83" s="383" t="s">
        <v>1019</v>
      </c>
      <c r="J83" s="383" t="s">
        <v>233</v>
      </c>
      <c r="K83" s="383" t="s">
        <v>234</v>
      </c>
      <c r="L83" s="385">
        <v>197</v>
      </c>
      <c r="M83" s="385" t="s">
        <v>217</v>
      </c>
      <c r="N83" s="154">
        <v>1</v>
      </c>
      <c r="O83" s="182">
        <v>0.2</v>
      </c>
      <c r="P83" s="206">
        <f t="shared" si="1"/>
        <v>0.2</v>
      </c>
      <c r="Q83" s="386">
        <v>0</v>
      </c>
      <c r="R83" s="387">
        <v>0</v>
      </c>
      <c r="S83" s="206">
        <v>0</v>
      </c>
      <c r="T83" s="154">
        <v>0</v>
      </c>
      <c r="U83" s="387">
        <v>0</v>
      </c>
      <c r="V83" s="386"/>
      <c r="W83" s="387"/>
      <c r="X83" s="386"/>
      <c r="Y83" s="387"/>
      <c r="Z83" s="386"/>
      <c r="AA83" s="387"/>
      <c r="AB83" s="400" t="s">
        <v>1420</v>
      </c>
    </row>
    <row r="84" spans="1:29" ht="63.75" x14ac:dyDescent="0.25">
      <c r="A84" s="1039"/>
      <c r="B84" s="1023"/>
      <c r="C84" s="1023"/>
      <c r="D84" s="383">
        <v>73</v>
      </c>
      <c r="E84" s="383" t="s">
        <v>488</v>
      </c>
      <c r="F84" s="383" t="s">
        <v>489</v>
      </c>
      <c r="G84" s="383" t="s">
        <v>490</v>
      </c>
      <c r="H84" s="383" t="s">
        <v>491</v>
      </c>
      <c r="I84" s="383" t="s">
        <v>492</v>
      </c>
      <c r="J84" s="383" t="s">
        <v>236</v>
      </c>
      <c r="K84" s="383" t="s">
        <v>493</v>
      </c>
      <c r="L84" s="384">
        <v>84</v>
      </c>
      <c r="M84" s="383" t="s">
        <v>1005</v>
      </c>
      <c r="N84" s="154">
        <v>26</v>
      </c>
      <c r="O84" s="154">
        <v>28</v>
      </c>
      <c r="P84" s="206">
        <f t="shared" si="1"/>
        <v>1.0769230769230769</v>
      </c>
      <c r="Q84" s="386" t="s">
        <v>1079</v>
      </c>
      <c r="R84" s="387" t="s">
        <v>1079</v>
      </c>
      <c r="S84" s="206">
        <v>0</v>
      </c>
      <c r="T84" s="154">
        <v>0</v>
      </c>
      <c r="U84" s="387" t="s">
        <v>1079</v>
      </c>
      <c r="V84" s="386"/>
      <c r="W84" s="387"/>
      <c r="X84" s="386"/>
      <c r="Y84" s="387"/>
      <c r="Z84" s="386"/>
      <c r="AA84" s="387"/>
      <c r="AB84" s="400" t="s">
        <v>1420</v>
      </c>
    </row>
    <row r="85" spans="1:29" ht="76.5" x14ac:dyDescent="0.25">
      <c r="A85" s="1039" t="s">
        <v>495</v>
      </c>
      <c r="B85" s="1039" t="s">
        <v>496</v>
      </c>
      <c r="C85" s="1023" t="s">
        <v>497</v>
      </c>
      <c r="D85" s="383">
        <v>74</v>
      </c>
      <c r="E85" s="383" t="s">
        <v>498</v>
      </c>
      <c r="F85" s="383" t="s">
        <v>499</v>
      </c>
      <c r="G85" s="383" t="s">
        <v>500</v>
      </c>
      <c r="H85" s="383" t="s">
        <v>501</v>
      </c>
      <c r="I85" s="383" t="s">
        <v>502</v>
      </c>
      <c r="J85" s="383" t="s">
        <v>382</v>
      </c>
      <c r="K85" s="383" t="s">
        <v>383</v>
      </c>
      <c r="L85" s="384">
        <v>250</v>
      </c>
      <c r="M85" s="383" t="s">
        <v>384</v>
      </c>
      <c r="N85" s="386">
        <v>3</v>
      </c>
      <c r="O85" s="386">
        <v>1</v>
      </c>
      <c r="P85" s="206">
        <f t="shared" si="1"/>
        <v>0.33333333333333331</v>
      </c>
      <c r="Q85" s="386">
        <v>0</v>
      </c>
      <c r="R85" s="387">
        <v>0</v>
      </c>
      <c r="S85" s="206">
        <v>0</v>
      </c>
      <c r="T85" s="386">
        <v>0</v>
      </c>
      <c r="U85" s="387">
        <v>0</v>
      </c>
      <c r="V85" s="386"/>
      <c r="W85" s="387"/>
      <c r="X85" s="386"/>
      <c r="Y85" s="387"/>
      <c r="Z85" s="386"/>
      <c r="AA85" s="387"/>
      <c r="AB85" s="400" t="s">
        <v>1420</v>
      </c>
    </row>
    <row r="86" spans="1:29" ht="51" x14ac:dyDescent="0.25">
      <c r="A86" s="1039"/>
      <c r="B86" s="1039"/>
      <c r="C86" s="1023"/>
      <c r="D86" s="383">
        <v>75</v>
      </c>
      <c r="E86" s="383" t="s">
        <v>503</v>
      </c>
      <c r="F86" s="383" t="s">
        <v>504</v>
      </c>
      <c r="G86" s="383" t="s">
        <v>505</v>
      </c>
      <c r="H86" s="383" t="s">
        <v>506</v>
      </c>
      <c r="I86" s="383" t="s">
        <v>507</v>
      </c>
      <c r="J86" s="383" t="s">
        <v>406</v>
      </c>
      <c r="K86" s="383" t="s">
        <v>407</v>
      </c>
      <c r="L86" s="384">
        <v>231</v>
      </c>
      <c r="M86" s="383" t="s">
        <v>391</v>
      </c>
      <c r="N86" s="154">
        <v>1</v>
      </c>
      <c r="O86" s="182">
        <v>0.15</v>
      </c>
      <c r="P86" s="206">
        <f t="shared" si="1"/>
        <v>0.15</v>
      </c>
      <c r="Q86" s="386">
        <v>0</v>
      </c>
      <c r="R86" s="387">
        <v>0</v>
      </c>
      <c r="S86" s="206">
        <v>0</v>
      </c>
      <c r="T86" s="154">
        <v>0</v>
      </c>
      <c r="U86" s="387">
        <v>0</v>
      </c>
      <c r="V86" s="386"/>
      <c r="W86" s="387"/>
      <c r="X86" s="386"/>
      <c r="Y86" s="387"/>
      <c r="Z86" s="386"/>
      <c r="AA86" s="387"/>
      <c r="AB86" s="400" t="s">
        <v>1420</v>
      </c>
    </row>
    <row r="87" spans="1:29" ht="63.75" x14ac:dyDescent="0.25">
      <c r="A87" s="1039"/>
      <c r="B87" s="1039"/>
      <c r="C87" s="1023"/>
      <c r="D87" s="383">
        <v>76</v>
      </c>
      <c r="E87" s="383" t="s">
        <v>508</v>
      </c>
      <c r="F87" s="383" t="s">
        <v>509</v>
      </c>
      <c r="G87" s="383" t="s">
        <v>510</v>
      </c>
      <c r="H87" s="383" t="s">
        <v>511</v>
      </c>
      <c r="I87" s="396" t="s">
        <v>512</v>
      </c>
      <c r="J87" s="383" t="s">
        <v>389</v>
      </c>
      <c r="K87" s="383" t="s">
        <v>390</v>
      </c>
      <c r="L87" s="384">
        <v>232</v>
      </c>
      <c r="M87" s="383" t="s">
        <v>1006</v>
      </c>
      <c r="N87" s="386">
        <v>12</v>
      </c>
      <c r="O87" s="386">
        <v>3</v>
      </c>
      <c r="P87" s="206">
        <f t="shared" si="1"/>
        <v>0.25</v>
      </c>
      <c r="Q87" s="386">
        <v>0</v>
      </c>
      <c r="R87" s="387">
        <v>0</v>
      </c>
      <c r="S87" s="206">
        <v>0</v>
      </c>
      <c r="T87" s="386">
        <v>0</v>
      </c>
      <c r="U87" s="387">
        <v>0</v>
      </c>
      <c r="V87" s="386"/>
      <c r="W87" s="387"/>
      <c r="X87" s="386"/>
      <c r="Y87" s="387"/>
      <c r="Z87" s="386"/>
      <c r="AA87" s="387"/>
      <c r="AB87" s="400" t="s">
        <v>1420</v>
      </c>
    </row>
    <row r="88" spans="1:29" ht="127.5" x14ac:dyDescent="0.25">
      <c r="A88" s="1039"/>
      <c r="B88" s="1039"/>
      <c r="C88" s="1023"/>
      <c r="D88" s="383">
        <v>77</v>
      </c>
      <c r="E88" s="383" t="s">
        <v>513</v>
      </c>
      <c r="F88" s="383" t="s">
        <v>514</v>
      </c>
      <c r="G88" s="383" t="s">
        <v>515</v>
      </c>
      <c r="H88" s="383" t="s">
        <v>516</v>
      </c>
      <c r="I88" s="383" t="s">
        <v>517</v>
      </c>
      <c r="J88" s="383" t="s">
        <v>215</v>
      </c>
      <c r="K88" s="383" t="s">
        <v>216</v>
      </c>
      <c r="L88" s="384">
        <v>197</v>
      </c>
      <c r="M88" s="383" t="s">
        <v>217</v>
      </c>
      <c r="N88" s="1318">
        <v>1</v>
      </c>
      <c r="O88" s="1319">
        <v>0.2</v>
      </c>
      <c r="P88" s="1317">
        <f t="shared" si="1"/>
        <v>0.2</v>
      </c>
      <c r="Q88" s="1190">
        <v>0</v>
      </c>
      <c r="R88" s="1191">
        <v>0</v>
      </c>
      <c r="S88" s="1001">
        <v>0</v>
      </c>
      <c r="T88" s="1318">
        <v>0</v>
      </c>
      <c r="U88" s="1191">
        <v>0</v>
      </c>
      <c r="V88" s="386"/>
      <c r="W88" s="387"/>
      <c r="X88" s="386"/>
      <c r="Y88" s="387"/>
      <c r="Z88" s="386"/>
      <c r="AA88" s="387"/>
      <c r="AB88" s="407" t="s">
        <v>1450</v>
      </c>
      <c r="AC88" s="92" t="s">
        <v>1460</v>
      </c>
    </row>
    <row r="89" spans="1:29" ht="76.5" x14ac:dyDescent="0.25">
      <c r="A89" s="1039"/>
      <c r="B89" s="1039"/>
      <c r="C89" s="1023"/>
      <c r="D89" s="383">
        <v>78</v>
      </c>
      <c r="E89" s="412" t="s">
        <v>518</v>
      </c>
      <c r="F89" s="383" t="s">
        <v>519</v>
      </c>
      <c r="G89" s="383" t="s">
        <v>520</v>
      </c>
      <c r="H89" s="383" t="s">
        <v>516</v>
      </c>
      <c r="I89" s="383" t="s">
        <v>521</v>
      </c>
      <c r="J89" s="383" t="s">
        <v>215</v>
      </c>
      <c r="K89" s="383" t="s">
        <v>216</v>
      </c>
      <c r="L89" s="384">
        <v>197</v>
      </c>
      <c r="M89" s="383" t="s">
        <v>217</v>
      </c>
      <c r="N89" s="1318"/>
      <c r="O89" s="1319"/>
      <c r="P89" s="1317"/>
      <c r="Q89" s="1190"/>
      <c r="R89" s="1191"/>
      <c r="S89" s="1003"/>
      <c r="T89" s="1318"/>
      <c r="U89" s="1191"/>
      <c r="V89" s="386"/>
      <c r="W89" s="387"/>
      <c r="X89" s="386"/>
      <c r="Y89" s="387"/>
      <c r="Z89" s="386"/>
      <c r="AA89" s="387"/>
      <c r="AB89" s="408" t="s">
        <v>1075</v>
      </c>
      <c r="AC89" s="92" t="s">
        <v>1461</v>
      </c>
    </row>
    <row r="90" spans="1:29" ht="51" x14ac:dyDescent="0.25">
      <c r="A90" s="1039"/>
      <c r="B90" s="1039"/>
      <c r="C90" s="1023" t="s">
        <v>522</v>
      </c>
      <c r="D90" s="383">
        <v>79</v>
      </c>
      <c r="E90" s="412" t="s">
        <v>523</v>
      </c>
      <c r="F90" s="383" t="s">
        <v>524</v>
      </c>
      <c r="G90" s="383" t="s">
        <v>525</v>
      </c>
      <c r="H90" s="383" t="s">
        <v>59</v>
      </c>
      <c r="I90" s="383" t="s">
        <v>521</v>
      </c>
      <c r="J90" s="385" t="s">
        <v>233</v>
      </c>
      <c r="K90" s="385" t="s">
        <v>995</v>
      </c>
      <c r="L90" s="383">
        <v>196</v>
      </c>
      <c r="M90" s="385" t="s">
        <v>994</v>
      </c>
      <c r="N90" s="154">
        <v>1</v>
      </c>
      <c r="O90" s="182">
        <v>0.4</v>
      </c>
      <c r="P90" s="206">
        <f t="shared" si="1"/>
        <v>0.4</v>
      </c>
      <c r="Q90" s="386">
        <v>0</v>
      </c>
      <c r="R90" s="387">
        <v>0</v>
      </c>
      <c r="S90" s="206">
        <v>0.1</v>
      </c>
      <c r="T90" s="154">
        <v>0</v>
      </c>
      <c r="U90" s="387">
        <v>0</v>
      </c>
      <c r="V90" s="386"/>
      <c r="W90" s="387"/>
      <c r="X90" s="386"/>
      <c r="Y90" s="387"/>
      <c r="Z90" s="386"/>
      <c r="AA90" s="387"/>
      <c r="AB90" s="401" t="s">
        <v>1075</v>
      </c>
      <c r="AC90" s="176">
        <v>10</v>
      </c>
    </row>
    <row r="91" spans="1:29" ht="153" x14ac:dyDescent="0.25">
      <c r="A91" s="1039"/>
      <c r="B91" s="1039"/>
      <c r="C91" s="1023"/>
      <c r="D91" s="383">
        <v>80</v>
      </c>
      <c r="E91" s="412" t="s">
        <v>527</v>
      </c>
      <c r="F91" s="383" t="s">
        <v>528</v>
      </c>
      <c r="G91" s="383" t="s">
        <v>529</v>
      </c>
      <c r="H91" s="383" t="s">
        <v>530</v>
      </c>
      <c r="I91" s="396" t="s">
        <v>531</v>
      </c>
      <c r="J91" s="383" t="s">
        <v>532</v>
      </c>
      <c r="K91" s="383" t="s">
        <v>533</v>
      </c>
      <c r="L91" s="383" t="s">
        <v>534</v>
      </c>
      <c r="M91" s="383" t="s">
        <v>535</v>
      </c>
      <c r="N91" s="386">
        <v>1</v>
      </c>
      <c r="O91" s="386">
        <v>0.25</v>
      </c>
      <c r="P91" s="206">
        <f t="shared" si="1"/>
        <v>0.25</v>
      </c>
      <c r="Q91" s="386">
        <v>0</v>
      </c>
      <c r="R91" s="387">
        <v>0</v>
      </c>
      <c r="S91" s="206">
        <v>0</v>
      </c>
      <c r="T91" s="386">
        <v>0</v>
      </c>
      <c r="U91" s="387">
        <v>0</v>
      </c>
      <c r="V91" s="386"/>
      <c r="W91" s="387"/>
      <c r="X91" s="386"/>
      <c r="Y91" s="387"/>
      <c r="Z91" s="386"/>
      <c r="AA91" s="387"/>
      <c r="AB91" s="401" t="s">
        <v>1420</v>
      </c>
    </row>
    <row r="92" spans="1:29" ht="63.75" x14ac:dyDescent="0.25">
      <c r="A92" s="1039"/>
      <c r="B92" s="1039"/>
      <c r="C92" s="1023"/>
      <c r="D92" s="383">
        <v>81</v>
      </c>
      <c r="E92" s="412" t="s">
        <v>536</v>
      </c>
      <c r="F92" s="383" t="s">
        <v>537</v>
      </c>
      <c r="G92" s="383" t="s">
        <v>538</v>
      </c>
      <c r="H92" s="383" t="s">
        <v>539</v>
      </c>
      <c r="I92" s="383" t="s">
        <v>540</v>
      </c>
      <c r="J92" s="383" t="s">
        <v>265</v>
      </c>
      <c r="K92" s="383" t="s">
        <v>266</v>
      </c>
      <c r="L92" s="384">
        <v>186</v>
      </c>
      <c r="M92" s="383" t="s">
        <v>526</v>
      </c>
      <c r="N92" s="154">
        <v>1</v>
      </c>
      <c r="O92" s="182">
        <v>0.1</v>
      </c>
      <c r="P92" s="206">
        <f t="shared" si="1"/>
        <v>0.1</v>
      </c>
      <c r="Q92" s="166">
        <v>0</v>
      </c>
      <c r="R92" s="166">
        <v>0</v>
      </c>
      <c r="S92" s="206">
        <v>0</v>
      </c>
      <c r="T92" s="154">
        <v>1</v>
      </c>
      <c r="U92" s="166">
        <v>0</v>
      </c>
      <c r="V92" s="386"/>
      <c r="W92" s="387"/>
      <c r="X92" s="386"/>
      <c r="Y92" s="387"/>
      <c r="Z92" s="386"/>
      <c r="AA92" s="387"/>
      <c r="AB92" s="408" t="s">
        <v>1452</v>
      </c>
      <c r="AC92" s="92" t="s">
        <v>1462</v>
      </c>
    </row>
    <row r="93" spans="1:29" ht="89.25" x14ac:dyDescent="0.25">
      <c r="A93" s="1039"/>
      <c r="B93" s="1039"/>
      <c r="C93" s="1023"/>
      <c r="D93" s="383">
        <v>82</v>
      </c>
      <c r="E93" s="383" t="s">
        <v>541</v>
      </c>
      <c r="F93" s="383" t="s">
        <v>542</v>
      </c>
      <c r="G93" s="383" t="s">
        <v>543</v>
      </c>
      <c r="H93" s="383" t="s">
        <v>59</v>
      </c>
      <c r="I93" s="1023" t="s">
        <v>544</v>
      </c>
      <c r="J93" s="1023" t="s">
        <v>215</v>
      </c>
      <c r="K93" s="1023" t="s">
        <v>216</v>
      </c>
      <c r="L93" s="1042">
        <v>197</v>
      </c>
      <c r="M93" s="1023" t="s">
        <v>217</v>
      </c>
      <c r="N93" s="1318">
        <v>1</v>
      </c>
      <c r="O93" s="1319">
        <v>0.2</v>
      </c>
      <c r="P93" s="1317">
        <f t="shared" si="1"/>
        <v>0.2</v>
      </c>
      <c r="Q93" s="1190">
        <v>0</v>
      </c>
      <c r="R93" s="1191">
        <v>0</v>
      </c>
      <c r="S93" s="1317">
        <v>0</v>
      </c>
      <c r="T93" s="1318">
        <v>0</v>
      </c>
      <c r="U93" s="1191">
        <v>0</v>
      </c>
      <c r="V93" s="386"/>
      <c r="W93" s="387"/>
      <c r="X93" s="386"/>
      <c r="Y93" s="387"/>
      <c r="Z93" s="386"/>
      <c r="AA93" s="387"/>
      <c r="AB93" s="401" t="s">
        <v>1420</v>
      </c>
    </row>
    <row r="94" spans="1:29" ht="140.25" x14ac:dyDescent="0.25">
      <c r="A94" s="1039"/>
      <c r="B94" s="1039"/>
      <c r="C94" s="1023"/>
      <c r="D94" s="383">
        <v>83</v>
      </c>
      <c r="E94" s="412" t="s">
        <v>545</v>
      </c>
      <c r="F94" s="383" t="s">
        <v>546</v>
      </c>
      <c r="G94" s="383" t="s">
        <v>547</v>
      </c>
      <c r="H94" s="383" t="s">
        <v>548</v>
      </c>
      <c r="I94" s="1023"/>
      <c r="J94" s="1023"/>
      <c r="K94" s="1023"/>
      <c r="L94" s="1042"/>
      <c r="M94" s="1023"/>
      <c r="N94" s="1318"/>
      <c r="O94" s="1319"/>
      <c r="P94" s="1317"/>
      <c r="Q94" s="1190"/>
      <c r="R94" s="1191"/>
      <c r="S94" s="1317"/>
      <c r="T94" s="1318"/>
      <c r="U94" s="1191"/>
      <c r="V94" s="386"/>
      <c r="W94" s="387"/>
      <c r="X94" s="386"/>
      <c r="Y94" s="387"/>
      <c r="Z94" s="386"/>
      <c r="AA94" s="387"/>
      <c r="AB94" s="401" t="s">
        <v>1420</v>
      </c>
    </row>
    <row r="95" spans="1:29" ht="89.25" x14ac:dyDescent="0.25">
      <c r="A95" s="1039"/>
      <c r="B95" s="1039"/>
      <c r="C95" s="1023"/>
      <c r="D95" s="383">
        <v>84</v>
      </c>
      <c r="E95" s="383" t="s">
        <v>549</v>
      </c>
      <c r="F95" s="383" t="s">
        <v>550</v>
      </c>
      <c r="G95" s="383" t="s">
        <v>551</v>
      </c>
      <c r="H95" s="383" t="s">
        <v>59</v>
      </c>
      <c r="I95" s="383" t="s">
        <v>552</v>
      </c>
      <c r="J95" s="383" t="s">
        <v>233</v>
      </c>
      <c r="K95" s="383" t="s">
        <v>1008</v>
      </c>
      <c r="L95" s="384">
        <v>191</v>
      </c>
      <c r="M95" s="383" t="s">
        <v>1007</v>
      </c>
      <c r="N95" s="154">
        <v>1</v>
      </c>
      <c r="O95" s="182">
        <v>0.3</v>
      </c>
      <c r="P95" s="206">
        <f t="shared" si="1"/>
        <v>0.3</v>
      </c>
      <c r="Q95" s="166">
        <v>0</v>
      </c>
      <c r="R95" s="174">
        <v>0</v>
      </c>
      <c r="S95" s="206">
        <v>0</v>
      </c>
      <c r="T95" s="154">
        <v>0</v>
      </c>
      <c r="U95" s="174">
        <v>0</v>
      </c>
      <c r="V95" s="386"/>
      <c r="W95" s="387"/>
      <c r="X95" s="386"/>
      <c r="Y95" s="387"/>
      <c r="Z95" s="386"/>
      <c r="AA95" s="387"/>
      <c r="AB95" s="186" t="s">
        <v>1016</v>
      </c>
      <c r="AC95" s="92" t="s">
        <v>1463</v>
      </c>
    </row>
    <row r="96" spans="1:29" ht="89.25" x14ac:dyDescent="0.25">
      <c r="A96" s="1039"/>
      <c r="B96" s="1039"/>
      <c r="C96" s="1023"/>
      <c r="D96" s="383">
        <v>85</v>
      </c>
      <c r="E96" s="383" t="s">
        <v>553</v>
      </c>
      <c r="F96" s="383" t="s">
        <v>554</v>
      </c>
      <c r="G96" s="383" t="s">
        <v>555</v>
      </c>
      <c r="H96" s="383" t="s">
        <v>556</v>
      </c>
      <c r="I96" s="383" t="s">
        <v>557</v>
      </c>
      <c r="J96" s="1023" t="s">
        <v>215</v>
      </c>
      <c r="K96" s="1023" t="s">
        <v>216</v>
      </c>
      <c r="L96" s="1042">
        <v>197</v>
      </c>
      <c r="M96" s="1023" t="s">
        <v>217</v>
      </c>
      <c r="N96" s="1318">
        <v>1</v>
      </c>
      <c r="O96" s="1319">
        <v>0.2</v>
      </c>
      <c r="P96" s="1317">
        <f t="shared" si="1"/>
        <v>0.2</v>
      </c>
      <c r="Q96" s="1190">
        <v>0</v>
      </c>
      <c r="R96" s="1191">
        <v>0</v>
      </c>
      <c r="S96" s="1317">
        <v>0</v>
      </c>
      <c r="T96" s="1318">
        <v>0</v>
      </c>
      <c r="U96" s="1191">
        <v>0</v>
      </c>
      <c r="V96" s="386"/>
      <c r="W96" s="387"/>
      <c r="X96" s="386"/>
      <c r="Y96" s="387"/>
      <c r="Z96" s="386"/>
      <c r="AA96" s="387"/>
      <c r="AB96" s="400" t="s">
        <v>1420</v>
      </c>
    </row>
    <row r="97" spans="1:32" ht="102" x14ac:dyDescent="0.25">
      <c r="A97" s="1039"/>
      <c r="B97" s="1039" t="s">
        <v>558</v>
      </c>
      <c r="C97" s="1023" t="s">
        <v>559</v>
      </c>
      <c r="D97" s="383">
        <v>86</v>
      </c>
      <c r="E97" s="383" t="s">
        <v>560</v>
      </c>
      <c r="F97" s="383" t="s">
        <v>561</v>
      </c>
      <c r="G97" s="383" t="s">
        <v>562</v>
      </c>
      <c r="H97" s="383" t="s">
        <v>563</v>
      </c>
      <c r="I97" s="396" t="s">
        <v>564</v>
      </c>
      <c r="J97" s="1023"/>
      <c r="K97" s="1023"/>
      <c r="L97" s="1042"/>
      <c r="M97" s="1023"/>
      <c r="N97" s="1318"/>
      <c r="O97" s="1319"/>
      <c r="P97" s="1317"/>
      <c r="Q97" s="1190"/>
      <c r="R97" s="1191"/>
      <c r="S97" s="1317"/>
      <c r="T97" s="1318"/>
      <c r="U97" s="1191"/>
      <c r="V97" s="386"/>
      <c r="W97" s="387"/>
      <c r="X97" s="386"/>
      <c r="Y97" s="387"/>
      <c r="Z97" s="386"/>
      <c r="AA97" s="387"/>
      <c r="AB97" s="400" t="s">
        <v>1420</v>
      </c>
    </row>
    <row r="98" spans="1:32" ht="63.75" x14ac:dyDescent="0.25">
      <c r="A98" s="1039"/>
      <c r="B98" s="1039"/>
      <c r="C98" s="1023"/>
      <c r="D98" s="383">
        <v>87</v>
      </c>
      <c r="E98" s="383" t="s">
        <v>565</v>
      </c>
      <c r="F98" s="383" t="s">
        <v>566</v>
      </c>
      <c r="G98" s="383" t="s">
        <v>567</v>
      </c>
      <c r="H98" s="383" t="s">
        <v>568</v>
      </c>
      <c r="I98" s="383" t="s">
        <v>569</v>
      </c>
      <c r="J98" s="1023"/>
      <c r="K98" s="1023"/>
      <c r="L98" s="1042"/>
      <c r="M98" s="1023"/>
      <c r="N98" s="1318"/>
      <c r="O98" s="1319"/>
      <c r="P98" s="1317"/>
      <c r="Q98" s="1190"/>
      <c r="R98" s="1191"/>
      <c r="S98" s="1317"/>
      <c r="T98" s="1318"/>
      <c r="U98" s="1191"/>
      <c r="V98" s="386"/>
      <c r="W98" s="387"/>
      <c r="X98" s="386"/>
      <c r="Y98" s="387"/>
      <c r="Z98" s="386"/>
      <c r="AA98" s="387"/>
      <c r="AB98" s="400" t="s">
        <v>1420</v>
      </c>
    </row>
    <row r="99" spans="1:32" ht="63.75" x14ac:dyDescent="0.25">
      <c r="A99" s="1039"/>
      <c r="B99" s="1039"/>
      <c r="C99" s="1023"/>
      <c r="D99" s="383">
        <v>88</v>
      </c>
      <c r="E99" s="383" t="s">
        <v>570</v>
      </c>
      <c r="F99" s="383" t="s">
        <v>571</v>
      </c>
      <c r="G99" s="383" t="s">
        <v>572</v>
      </c>
      <c r="H99" s="383" t="s">
        <v>59</v>
      </c>
      <c r="I99" s="383" t="s">
        <v>573</v>
      </c>
      <c r="J99" s="1042" t="s">
        <v>574</v>
      </c>
      <c r="K99" s="1042"/>
      <c r="L99" s="1042"/>
      <c r="M99" s="1042"/>
      <c r="N99" s="386"/>
      <c r="O99" s="386">
        <f>T99+V99+X99+Z99</f>
        <v>0</v>
      </c>
      <c r="P99" s="206"/>
      <c r="Q99" s="386">
        <v>0</v>
      </c>
      <c r="R99" s="387">
        <v>0</v>
      </c>
      <c r="S99" s="206">
        <v>0</v>
      </c>
      <c r="T99" s="386">
        <v>0</v>
      </c>
      <c r="U99" s="387">
        <v>0</v>
      </c>
      <c r="V99" s="386"/>
      <c r="W99" s="387"/>
      <c r="X99" s="386"/>
      <c r="Y99" s="387"/>
      <c r="Z99" s="386"/>
      <c r="AA99" s="387"/>
      <c r="AB99" s="400" t="s">
        <v>1420</v>
      </c>
    </row>
    <row r="100" spans="1:32" ht="76.5" x14ac:dyDescent="0.25">
      <c r="A100" s="1039"/>
      <c r="B100" s="1039" t="s">
        <v>558</v>
      </c>
      <c r="C100" s="1023" t="s">
        <v>559</v>
      </c>
      <c r="D100" s="383">
        <v>89</v>
      </c>
      <c r="E100" s="383" t="s">
        <v>575</v>
      </c>
      <c r="F100" s="383" t="s">
        <v>576</v>
      </c>
      <c r="G100" s="383" t="s">
        <v>577</v>
      </c>
      <c r="H100" s="383" t="s">
        <v>59</v>
      </c>
      <c r="I100" s="383" t="s">
        <v>578</v>
      </c>
      <c r="J100" s="1023" t="s">
        <v>215</v>
      </c>
      <c r="K100" s="1023" t="s">
        <v>216</v>
      </c>
      <c r="L100" s="1042">
        <v>197</v>
      </c>
      <c r="M100" s="1023" t="s">
        <v>217</v>
      </c>
      <c r="N100" s="1318">
        <v>1</v>
      </c>
      <c r="O100" s="1319">
        <v>0.2</v>
      </c>
      <c r="P100" s="1317">
        <f>(O100/N100)*1</f>
        <v>0.2</v>
      </c>
      <c r="Q100" s="1190">
        <v>0</v>
      </c>
      <c r="R100" s="1191">
        <v>0</v>
      </c>
      <c r="S100" s="1317">
        <v>0</v>
      </c>
      <c r="T100" s="1318">
        <v>0</v>
      </c>
      <c r="U100" s="1191">
        <v>0</v>
      </c>
      <c r="V100" s="386"/>
      <c r="W100" s="387"/>
      <c r="X100" s="386"/>
      <c r="Y100" s="387"/>
      <c r="Z100" s="386"/>
      <c r="AA100" s="387"/>
      <c r="AB100" s="401" t="s">
        <v>1419</v>
      </c>
    </row>
    <row r="101" spans="1:32" ht="76.5" x14ac:dyDescent="0.25">
      <c r="A101" s="1039"/>
      <c r="B101" s="1039"/>
      <c r="C101" s="1023"/>
      <c r="D101" s="383">
        <v>90</v>
      </c>
      <c r="E101" s="412" t="s">
        <v>579</v>
      </c>
      <c r="F101" s="383" t="s">
        <v>580</v>
      </c>
      <c r="G101" s="383" t="s">
        <v>581</v>
      </c>
      <c r="H101" s="383" t="s">
        <v>563</v>
      </c>
      <c r="I101" s="383" t="s">
        <v>582</v>
      </c>
      <c r="J101" s="1023"/>
      <c r="K101" s="1023"/>
      <c r="L101" s="1042"/>
      <c r="M101" s="1023"/>
      <c r="N101" s="1318"/>
      <c r="O101" s="1319"/>
      <c r="P101" s="1317"/>
      <c r="Q101" s="1190"/>
      <c r="R101" s="1191"/>
      <c r="S101" s="1317"/>
      <c r="T101" s="1318"/>
      <c r="U101" s="1191"/>
      <c r="V101" s="386"/>
      <c r="W101" s="387"/>
      <c r="X101" s="386"/>
      <c r="Y101" s="387"/>
      <c r="Z101" s="386"/>
      <c r="AA101" s="387"/>
      <c r="AB101" s="401" t="s">
        <v>1419</v>
      </c>
    </row>
    <row r="102" spans="1:32" ht="102" x14ac:dyDescent="0.25">
      <c r="A102" s="1039"/>
      <c r="B102" s="1039"/>
      <c r="C102" s="1023"/>
      <c r="D102" s="383">
        <v>91</v>
      </c>
      <c r="E102" s="412" t="s">
        <v>583</v>
      </c>
      <c r="F102" s="383" t="s">
        <v>584</v>
      </c>
      <c r="G102" s="383" t="s">
        <v>585</v>
      </c>
      <c r="H102" s="383" t="s">
        <v>586</v>
      </c>
      <c r="I102" s="383" t="s">
        <v>587</v>
      </c>
      <c r="J102" s="383" t="s">
        <v>588</v>
      </c>
      <c r="K102" s="383" t="s">
        <v>589</v>
      </c>
      <c r="L102" s="383" t="s">
        <v>590</v>
      </c>
      <c r="M102" s="383" t="s">
        <v>591</v>
      </c>
      <c r="N102" s="154">
        <v>1</v>
      </c>
      <c r="O102" s="182">
        <v>0.2</v>
      </c>
      <c r="P102" s="206">
        <f>(O102/N102)*1</f>
        <v>0.2</v>
      </c>
      <c r="Q102" s="386">
        <v>0</v>
      </c>
      <c r="R102" s="387">
        <v>0</v>
      </c>
      <c r="S102" s="206">
        <v>0</v>
      </c>
      <c r="T102" s="154">
        <v>1</v>
      </c>
      <c r="U102" s="387">
        <v>0</v>
      </c>
      <c r="V102" s="386"/>
      <c r="W102" s="387"/>
      <c r="X102" s="386"/>
      <c r="Y102" s="387"/>
      <c r="Z102" s="386"/>
      <c r="AA102" s="387"/>
      <c r="AB102" s="401" t="s">
        <v>1419</v>
      </c>
      <c r="AC102" s="176" t="s">
        <v>1466</v>
      </c>
      <c r="AD102" s="176">
        <v>0</v>
      </c>
      <c r="AE102" s="176">
        <v>10</v>
      </c>
      <c r="AF102" s="176">
        <v>15</v>
      </c>
    </row>
    <row r="103" spans="1:32" ht="89.25" x14ac:dyDescent="0.25">
      <c r="A103" s="1039"/>
      <c r="B103" s="1039"/>
      <c r="C103" s="1023"/>
      <c r="D103" s="383">
        <v>92</v>
      </c>
      <c r="E103" s="383" t="s">
        <v>592</v>
      </c>
      <c r="F103" s="383" t="s">
        <v>593</v>
      </c>
      <c r="G103" s="383" t="s">
        <v>594</v>
      </c>
      <c r="H103" s="383" t="s">
        <v>595</v>
      </c>
      <c r="I103" s="383" t="s">
        <v>596</v>
      </c>
      <c r="J103" s="383" t="s">
        <v>389</v>
      </c>
      <c r="K103" s="383" t="s">
        <v>390</v>
      </c>
      <c r="L103" s="384">
        <v>231</v>
      </c>
      <c r="M103" s="383" t="s">
        <v>1009</v>
      </c>
      <c r="N103" s="154">
        <v>1</v>
      </c>
      <c r="O103" s="182">
        <v>0.15</v>
      </c>
      <c r="P103" s="206">
        <f>(O103/N103)*1</f>
        <v>0.15</v>
      </c>
      <c r="Q103" s="386">
        <v>0</v>
      </c>
      <c r="R103" s="387">
        <v>0</v>
      </c>
      <c r="S103" s="206">
        <v>0</v>
      </c>
      <c r="T103" s="154">
        <v>0</v>
      </c>
      <c r="U103" s="387">
        <v>0</v>
      </c>
      <c r="V103" s="386"/>
      <c r="W103" s="387"/>
      <c r="X103" s="386"/>
      <c r="Y103" s="387"/>
      <c r="Z103" s="386"/>
      <c r="AA103" s="387"/>
      <c r="AB103" s="400" t="s">
        <v>1419</v>
      </c>
      <c r="AD103" s="176">
        <v>10</v>
      </c>
      <c r="AE103" s="176">
        <v>1</v>
      </c>
    </row>
    <row r="104" spans="1:32" ht="51" x14ac:dyDescent="0.25">
      <c r="A104" s="1039"/>
      <c r="B104" s="1039"/>
      <c r="C104" s="1023"/>
      <c r="D104" s="383">
        <v>93</v>
      </c>
      <c r="E104" s="383" t="s">
        <v>598</v>
      </c>
      <c r="F104" s="383" t="s">
        <v>599</v>
      </c>
      <c r="G104" s="383" t="s">
        <v>600</v>
      </c>
      <c r="H104" s="383" t="s">
        <v>601</v>
      </c>
      <c r="I104" s="383" t="s">
        <v>602</v>
      </c>
      <c r="J104" s="383" t="s">
        <v>389</v>
      </c>
      <c r="K104" s="383" t="s">
        <v>603</v>
      </c>
      <c r="L104" s="383">
        <v>226</v>
      </c>
      <c r="M104" s="383" t="s">
        <v>1010</v>
      </c>
      <c r="N104" s="386">
        <v>12</v>
      </c>
      <c r="O104" s="386">
        <v>8</v>
      </c>
      <c r="P104" s="206">
        <f>(O104/N104)*1</f>
        <v>0.66666666666666663</v>
      </c>
      <c r="Q104" s="386">
        <v>0</v>
      </c>
      <c r="R104" s="183">
        <v>0</v>
      </c>
      <c r="S104" s="206">
        <v>0</v>
      </c>
      <c r="T104" s="386">
        <v>0</v>
      </c>
      <c r="U104" s="183">
        <v>0</v>
      </c>
      <c r="V104" s="386"/>
      <c r="W104" s="387"/>
      <c r="X104" s="386"/>
      <c r="Y104" s="387"/>
      <c r="Z104" s="386"/>
      <c r="AA104" s="387"/>
      <c r="AB104" s="400" t="s">
        <v>1419</v>
      </c>
      <c r="AD104" s="176">
        <v>15</v>
      </c>
      <c r="AE104" s="176">
        <v>2</v>
      </c>
    </row>
    <row r="105" spans="1:32" ht="242.25" customHeight="1" x14ac:dyDescent="0.25">
      <c r="A105" s="1039"/>
      <c r="B105" s="1039"/>
      <c r="C105" s="1023"/>
      <c r="D105" s="383">
        <v>94</v>
      </c>
      <c r="E105" s="412" t="s">
        <v>605</v>
      </c>
      <c r="F105" s="383" t="s">
        <v>606</v>
      </c>
      <c r="G105" s="383" t="s">
        <v>607</v>
      </c>
      <c r="H105" s="383" t="s">
        <v>608</v>
      </c>
      <c r="I105" s="383" t="s">
        <v>609</v>
      </c>
      <c r="J105" s="383" t="s">
        <v>254</v>
      </c>
      <c r="K105" s="384" t="s">
        <v>262</v>
      </c>
      <c r="L105" s="383">
        <v>137</v>
      </c>
      <c r="M105" s="383" t="s">
        <v>263</v>
      </c>
      <c r="N105" s="386">
        <v>12</v>
      </c>
      <c r="O105" s="386">
        <v>2</v>
      </c>
      <c r="P105" s="206">
        <f>(O105/N105)*1</f>
        <v>0.16666666666666666</v>
      </c>
      <c r="Q105" s="386">
        <v>0</v>
      </c>
      <c r="R105" s="183">
        <v>0</v>
      </c>
      <c r="S105" s="206">
        <v>0</v>
      </c>
      <c r="T105" s="386">
        <v>0</v>
      </c>
      <c r="U105" s="183">
        <v>0</v>
      </c>
      <c r="V105" s="386"/>
      <c r="W105" s="387"/>
      <c r="X105" s="386"/>
      <c r="Y105" s="387"/>
      <c r="Z105" s="386"/>
      <c r="AA105" s="387"/>
      <c r="AB105" s="400" t="s">
        <v>1420</v>
      </c>
    </row>
    <row r="106" spans="1:32" ht="76.5" customHeight="1" x14ac:dyDescent="0.25">
      <c r="A106" s="1039"/>
      <c r="B106" s="1039"/>
      <c r="C106" s="1023"/>
      <c r="D106" s="383">
        <v>95</v>
      </c>
      <c r="E106" s="412" t="s">
        <v>610</v>
      </c>
      <c r="F106" s="383" t="s">
        <v>611</v>
      </c>
      <c r="G106" s="383" t="s">
        <v>612</v>
      </c>
      <c r="H106" s="383" t="s">
        <v>87</v>
      </c>
      <c r="I106" s="383" t="s">
        <v>613</v>
      </c>
      <c r="J106" s="1023" t="s">
        <v>215</v>
      </c>
      <c r="K106" s="1023" t="s">
        <v>216</v>
      </c>
      <c r="L106" s="1042">
        <v>197</v>
      </c>
      <c r="M106" s="1023" t="s">
        <v>217</v>
      </c>
      <c r="N106" s="1318">
        <v>1</v>
      </c>
      <c r="O106" s="1319">
        <v>0.2</v>
      </c>
      <c r="P106" s="1317">
        <f>(O106/N106)*1</f>
        <v>0.2</v>
      </c>
      <c r="Q106" s="1190">
        <v>0</v>
      </c>
      <c r="R106" s="1191">
        <v>0</v>
      </c>
      <c r="S106" s="1317">
        <v>0.15</v>
      </c>
      <c r="T106" s="1318">
        <v>0</v>
      </c>
      <c r="U106" s="1191">
        <v>0</v>
      </c>
      <c r="V106" s="386"/>
      <c r="W106" s="387"/>
      <c r="X106" s="386"/>
      <c r="Y106" s="387"/>
      <c r="Z106" s="386"/>
      <c r="AA106" s="387"/>
      <c r="AB106" s="401" t="s">
        <v>1418</v>
      </c>
      <c r="AC106" s="176">
        <v>15</v>
      </c>
    </row>
    <row r="107" spans="1:32" ht="76.5" x14ac:dyDescent="0.25">
      <c r="A107" s="1039"/>
      <c r="B107" s="1039"/>
      <c r="C107" s="1023"/>
      <c r="D107" s="383">
        <v>96</v>
      </c>
      <c r="E107" s="412" t="s">
        <v>614</v>
      </c>
      <c r="F107" s="383" t="s">
        <v>615</v>
      </c>
      <c r="G107" s="383" t="s">
        <v>616</v>
      </c>
      <c r="H107" s="383" t="s">
        <v>59</v>
      </c>
      <c r="I107" s="383" t="s">
        <v>617</v>
      </c>
      <c r="J107" s="1023"/>
      <c r="K107" s="1023"/>
      <c r="L107" s="1042"/>
      <c r="M107" s="1023"/>
      <c r="N107" s="1318"/>
      <c r="O107" s="1319"/>
      <c r="P107" s="1317"/>
      <c r="Q107" s="1190"/>
      <c r="R107" s="1191"/>
      <c r="S107" s="1317"/>
      <c r="T107" s="1318"/>
      <c r="U107" s="1191"/>
      <c r="V107" s="386"/>
      <c r="W107" s="387"/>
      <c r="X107" s="386"/>
      <c r="Y107" s="387"/>
      <c r="Z107" s="386"/>
      <c r="AA107" s="387"/>
      <c r="AB107" s="401" t="s">
        <v>1418</v>
      </c>
      <c r="AC107" s="176">
        <v>15</v>
      </c>
    </row>
    <row r="108" spans="1:32" ht="114.75" x14ac:dyDescent="0.25">
      <c r="A108" s="1039"/>
      <c r="B108" s="1039"/>
      <c r="C108" s="383" t="s">
        <v>618</v>
      </c>
      <c r="D108" s="383">
        <v>97</v>
      </c>
      <c r="E108" s="412" t="s">
        <v>619</v>
      </c>
      <c r="F108" s="383" t="s">
        <v>620</v>
      </c>
      <c r="G108" s="383" t="s">
        <v>621</v>
      </c>
      <c r="H108" s="383" t="s">
        <v>59</v>
      </c>
      <c r="I108" s="383" t="s">
        <v>622</v>
      </c>
      <c r="J108" s="383" t="s">
        <v>389</v>
      </c>
      <c r="K108" s="383" t="s">
        <v>603</v>
      </c>
      <c r="L108" s="384">
        <v>226</v>
      </c>
      <c r="M108" s="383" t="s">
        <v>1011</v>
      </c>
      <c r="N108" s="386">
        <v>12</v>
      </c>
      <c r="O108" s="386">
        <v>8</v>
      </c>
      <c r="P108" s="206">
        <f>(O108/N108)*1</f>
        <v>0.66666666666666663</v>
      </c>
      <c r="Q108" s="386">
        <v>0</v>
      </c>
      <c r="R108" s="183">
        <v>0</v>
      </c>
      <c r="S108" s="206">
        <v>0.15</v>
      </c>
      <c r="T108" s="386">
        <v>0</v>
      </c>
      <c r="U108" s="183">
        <v>0</v>
      </c>
      <c r="V108" s="386"/>
      <c r="W108" s="387"/>
      <c r="X108" s="386"/>
      <c r="Y108" s="387"/>
      <c r="Z108" s="386"/>
      <c r="AA108" s="387"/>
      <c r="AB108" s="401" t="s">
        <v>1418</v>
      </c>
    </row>
    <row r="109" spans="1:32" ht="89.25" x14ac:dyDescent="0.25">
      <c r="A109" s="1039" t="s">
        <v>624</v>
      </c>
      <c r="B109" s="1023" t="s">
        <v>625</v>
      </c>
      <c r="C109" s="1023" t="s">
        <v>626</v>
      </c>
      <c r="D109" s="383">
        <v>98</v>
      </c>
      <c r="E109" s="412" t="s">
        <v>627</v>
      </c>
      <c r="F109" s="383" t="s">
        <v>628</v>
      </c>
      <c r="G109" s="383" t="s">
        <v>629</v>
      </c>
      <c r="H109" s="383" t="s">
        <v>630</v>
      </c>
      <c r="I109" s="383" t="s">
        <v>631</v>
      </c>
      <c r="J109" s="1023" t="s">
        <v>233</v>
      </c>
      <c r="K109" s="1023" t="s">
        <v>234</v>
      </c>
      <c r="L109" s="1039">
        <v>197</v>
      </c>
      <c r="M109" s="1039" t="s">
        <v>217</v>
      </c>
      <c r="N109" s="1318">
        <v>1</v>
      </c>
      <c r="O109" s="1319">
        <v>0.2</v>
      </c>
      <c r="P109" s="1317">
        <f>(O109/N109)*1</f>
        <v>0.2</v>
      </c>
      <c r="Q109" s="1190">
        <v>0</v>
      </c>
      <c r="R109" s="1191">
        <v>0</v>
      </c>
      <c r="S109" s="405">
        <v>0.03</v>
      </c>
      <c r="T109" s="1318">
        <v>0</v>
      </c>
      <c r="U109" s="1191">
        <v>0</v>
      </c>
      <c r="V109" s="386"/>
      <c r="W109" s="387"/>
      <c r="X109" s="386"/>
      <c r="Y109" s="387"/>
      <c r="Z109" s="386" t="s">
        <v>1035</v>
      </c>
      <c r="AA109" s="387"/>
      <c r="AB109" s="401" t="s">
        <v>1417</v>
      </c>
    </row>
    <row r="110" spans="1:32" ht="63.75" x14ac:dyDescent="0.25">
      <c r="A110" s="1039"/>
      <c r="B110" s="1023"/>
      <c r="C110" s="1023"/>
      <c r="D110" s="383">
        <v>99</v>
      </c>
      <c r="E110" s="412" t="s">
        <v>632</v>
      </c>
      <c r="F110" s="383" t="s">
        <v>633</v>
      </c>
      <c r="G110" s="383" t="s">
        <v>634</v>
      </c>
      <c r="H110" s="383" t="s">
        <v>635</v>
      </c>
      <c r="I110" s="383" t="s">
        <v>631</v>
      </c>
      <c r="J110" s="1023"/>
      <c r="K110" s="1023"/>
      <c r="L110" s="1039"/>
      <c r="M110" s="1039"/>
      <c r="N110" s="1318"/>
      <c r="O110" s="1319"/>
      <c r="P110" s="1317"/>
      <c r="Q110" s="1190"/>
      <c r="R110" s="1191"/>
      <c r="S110" s="405">
        <v>0.03</v>
      </c>
      <c r="T110" s="1318"/>
      <c r="U110" s="1191"/>
      <c r="V110" s="386"/>
      <c r="W110" s="387"/>
      <c r="X110" s="386"/>
      <c r="Y110" s="387"/>
      <c r="Z110" s="386"/>
      <c r="AA110" s="387"/>
      <c r="AB110" s="401" t="s">
        <v>1417</v>
      </c>
    </row>
    <row r="111" spans="1:32" ht="76.5" x14ac:dyDescent="0.25">
      <c r="A111" s="1039"/>
      <c r="B111" s="1023"/>
      <c r="C111" s="1039" t="s">
        <v>636</v>
      </c>
      <c r="D111" s="385">
        <v>100</v>
      </c>
      <c r="E111" s="412" t="s">
        <v>637</v>
      </c>
      <c r="F111" s="383" t="s">
        <v>638</v>
      </c>
      <c r="G111" s="383" t="s">
        <v>639</v>
      </c>
      <c r="H111" s="383" t="s">
        <v>640</v>
      </c>
      <c r="I111" s="383" t="s">
        <v>641</v>
      </c>
      <c r="J111" s="1023"/>
      <c r="K111" s="1023"/>
      <c r="L111" s="1039"/>
      <c r="M111" s="1039"/>
      <c r="N111" s="1318"/>
      <c r="O111" s="1319"/>
      <c r="P111" s="1317"/>
      <c r="Q111" s="1190"/>
      <c r="R111" s="1191"/>
      <c r="S111" s="405">
        <v>0.03</v>
      </c>
      <c r="T111" s="1318"/>
      <c r="U111" s="1191"/>
      <c r="V111" s="386"/>
      <c r="W111" s="387"/>
      <c r="X111" s="386"/>
      <c r="Y111" s="387"/>
      <c r="Z111" s="386"/>
      <c r="AA111" s="387"/>
      <c r="AB111" s="401" t="s">
        <v>1417</v>
      </c>
    </row>
    <row r="112" spans="1:32" ht="63.75" x14ac:dyDescent="0.25">
      <c r="A112" s="1039"/>
      <c r="B112" s="1023"/>
      <c r="C112" s="1039"/>
      <c r="D112" s="383">
        <v>101</v>
      </c>
      <c r="E112" s="413" t="s">
        <v>642</v>
      </c>
      <c r="F112" s="383" t="s">
        <v>643</v>
      </c>
      <c r="G112" s="383" t="s">
        <v>644</v>
      </c>
      <c r="H112" s="383" t="s">
        <v>645</v>
      </c>
      <c r="I112" s="383" t="s">
        <v>641</v>
      </c>
      <c r="J112" s="1023"/>
      <c r="K112" s="1023"/>
      <c r="L112" s="1039"/>
      <c r="M112" s="1039"/>
      <c r="N112" s="1318"/>
      <c r="O112" s="1319"/>
      <c r="P112" s="1317"/>
      <c r="Q112" s="1190"/>
      <c r="R112" s="1191"/>
      <c r="S112" s="405">
        <v>0.03</v>
      </c>
      <c r="T112" s="1318"/>
      <c r="U112" s="1191"/>
      <c r="V112" s="386"/>
      <c r="W112" s="387"/>
      <c r="X112" s="386"/>
      <c r="Y112" s="387"/>
      <c r="Z112" s="386"/>
      <c r="AA112" s="387"/>
      <c r="AB112" s="401" t="s">
        <v>1417</v>
      </c>
    </row>
    <row r="113" spans="1:31" ht="51" x14ac:dyDescent="0.25">
      <c r="A113" s="1039"/>
      <c r="B113" s="1023"/>
      <c r="C113" s="1039"/>
      <c r="D113" s="383">
        <v>102</v>
      </c>
      <c r="E113" s="412" t="s">
        <v>646</v>
      </c>
      <c r="F113" s="383" t="s">
        <v>647</v>
      </c>
      <c r="G113" s="383" t="s">
        <v>648</v>
      </c>
      <c r="H113" s="383" t="s">
        <v>649</v>
      </c>
      <c r="I113" s="383" t="s">
        <v>650</v>
      </c>
      <c r="J113" s="1023"/>
      <c r="K113" s="1023"/>
      <c r="L113" s="1039"/>
      <c r="M113" s="1039"/>
      <c r="N113" s="1318"/>
      <c r="O113" s="1319"/>
      <c r="P113" s="1317"/>
      <c r="Q113" s="1190"/>
      <c r="R113" s="1191"/>
      <c r="S113" s="405">
        <v>0.03</v>
      </c>
      <c r="T113" s="1318"/>
      <c r="U113" s="1191"/>
      <c r="V113" s="386"/>
      <c r="W113" s="387"/>
      <c r="X113" s="386"/>
      <c r="Y113" s="387"/>
      <c r="Z113" s="386"/>
      <c r="AA113" s="387"/>
      <c r="AB113" s="401" t="s">
        <v>1417</v>
      </c>
    </row>
    <row r="114" spans="1:31" ht="51" x14ac:dyDescent="0.25">
      <c r="A114" s="1039"/>
      <c r="B114" s="1023"/>
      <c r="C114" s="1039"/>
      <c r="D114" s="383">
        <v>103</v>
      </c>
      <c r="E114" s="412" t="s">
        <v>651</v>
      </c>
      <c r="F114" s="383" t="s">
        <v>652</v>
      </c>
      <c r="G114" s="383" t="s">
        <v>653</v>
      </c>
      <c r="H114" s="383" t="s">
        <v>654</v>
      </c>
      <c r="I114" s="383" t="s">
        <v>655</v>
      </c>
      <c r="J114" s="1023"/>
      <c r="K114" s="1023"/>
      <c r="L114" s="1039"/>
      <c r="M114" s="1039"/>
      <c r="N114" s="1318"/>
      <c r="O114" s="1319"/>
      <c r="P114" s="1317"/>
      <c r="Q114" s="1190"/>
      <c r="R114" s="1191"/>
      <c r="S114" s="405">
        <v>0.03</v>
      </c>
      <c r="T114" s="1318"/>
      <c r="U114" s="1191"/>
      <c r="V114" s="386"/>
      <c r="W114" s="387"/>
      <c r="X114" s="386"/>
      <c r="Y114" s="387"/>
      <c r="Z114" s="386"/>
      <c r="AA114" s="387"/>
      <c r="AB114" s="401" t="s">
        <v>1417</v>
      </c>
    </row>
    <row r="115" spans="1:31" ht="63.75" x14ac:dyDescent="0.25">
      <c r="A115" s="1039"/>
      <c r="B115" s="1023"/>
      <c r="C115" s="1039"/>
      <c r="D115" s="385">
        <v>104</v>
      </c>
      <c r="E115" s="412" t="s">
        <v>656</v>
      </c>
      <c r="F115" s="383" t="s">
        <v>657</v>
      </c>
      <c r="G115" s="383" t="s">
        <v>658</v>
      </c>
      <c r="H115" s="383" t="s">
        <v>659</v>
      </c>
      <c r="I115" s="383" t="s">
        <v>660</v>
      </c>
      <c r="J115" s="1023"/>
      <c r="K115" s="1023"/>
      <c r="L115" s="1039"/>
      <c r="M115" s="1039"/>
      <c r="N115" s="1318"/>
      <c r="O115" s="1319"/>
      <c r="P115" s="1317"/>
      <c r="Q115" s="1190"/>
      <c r="R115" s="1191"/>
      <c r="S115" s="405">
        <v>0.03</v>
      </c>
      <c r="T115" s="1318"/>
      <c r="U115" s="1191"/>
      <c r="V115" s="386"/>
      <c r="W115" s="387"/>
      <c r="X115" s="386"/>
      <c r="Y115" s="387"/>
      <c r="Z115" s="386"/>
      <c r="AA115" s="387"/>
      <c r="AB115" s="400" t="s">
        <v>1416</v>
      </c>
    </row>
    <row r="116" spans="1:31" ht="76.5" x14ac:dyDescent="0.25">
      <c r="A116" s="1039"/>
      <c r="B116" s="1023"/>
      <c r="C116" s="1039"/>
      <c r="D116" s="383">
        <v>105</v>
      </c>
      <c r="E116" s="383" t="s">
        <v>661</v>
      </c>
      <c r="F116" s="383" t="s">
        <v>662</v>
      </c>
      <c r="G116" s="383" t="s">
        <v>663</v>
      </c>
      <c r="H116" s="383" t="s">
        <v>664</v>
      </c>
      <c r="I116" s="383" t="s">
        <v>665</v>
      </c>
      <c r="J116" s="1023"/>
      <c r="K116" s="1023"/>
      <c r="L116" s="1039"/>
      <c r="M116" s="1039"/>
      <c r="N116" s="1318"/>
      <c r="O116" s="1319"/>
      <c r="P116" s="1317"/>
      <c r="Q116" s="1190"/>
      <c r="R116" s="1191"/>
      <c r="S116" s="405">
        <v>0.03</v>
      </c>
      <c r="T116" s="1318"/>
      <c r="U116" s="1191"/>
      <c r="V116" s="386"/>
      <c r="W116" s="387"/>
      <c r="X116" s="386"/>
      <c r="Y116" s="387"/>
      <c r="Z116" s="386"/>
      <c r="AA116" s="387"/>
      <c r="AB116" s="400" t="s">
        <v>1415</v>
      </c>
    </row>
    <row r="117" spans="1:31" ht="76.5" x14ac:dyDescent="0.25">
      <c r="A117" s="1039"/>
      <c r="B117" s="1023"/>
      <c r="C117" s="1039"/>
      <c r="D117" s="383">
        <v>106</v>
      </c>
      <c r="E117" s="412" t="s">
        <v>666</v>
      </c>
      <c r="F117" s="383" t="s">
        <v>667</v>
      </c>
      <c r="G117" s="383" t="s">
        <v>668</v>
      </c>
      <c r="H117" s="383" t="s">
        <v>669</v>
      </c>
      <c r="I117" s="383" t="s">
        <v>1020</v>
      </c>
      <c r="J117" s="1023"/>
      <c r="K117" s="1023"/>
      <c r="L117" s="1039"/>
      <c r="M117" s="1039"/>
      <c r="N117" s="1318"/>
      <c r="O117" s="1319"/>
      <c r="P117" s="1317"/>
      <c r="Q117" s="1190"/>
      <c r="R117" s="1191"/>
      <c r="S117" s="405">
        <v>0.03</v>
      </c>
      <c r="T117" s="1318"/>
      <c r="U117" s="1191"/>
      <c r="V117" s="386"/>
      <c r="W117" s="387"/>
      <c r="X117" s="386"/>
      <c r="Y117" s="387"/>
      <c r="Z117" s="386"/>
      <c r="AA117" s="387"/>
      <c r="AB117" s="400" t="s">
        <v>1444</v>
      </c>
    </row>
    <row r="118" spans="1:31" ht="63.75" x14ac:dyDescent="0.25">
      <c r="A118" s="1039"/>
      <c r="B118" s="1023"/>
      <c r="C118" s="1039"/>
      <c r="D118" s="383">
        <v>107</v>
      </c>
      <c r="E118" s="412" t="s">
        <v>671</v>
      </c>
      <c r="F118" s="383" t="s">
        <v>672</v>
      </c>
      <c r="G118" s="383" t="s">
        <v>673</v>
      </c>
      <c r="H118" s="383" t="s">
        <v>59</v>
      </c>
      <c r="I118" s="383" t="s">
        <v>674</v>
      </c>
      <c r="J118" s="1023"/>
      <c r="K118" s="1023"/>
      <c r="L118" s="1039"/>
      <c r="M118" s="1039"/>
      <c r="N118" s="1318"/>
      <c r="O118" s="1319"/>
      <c r="P118" s="1317"/>
      <c r="Q118" s="1190"/>
      <c r="R118" s="1191"/>
      <c r="S118" s="405">
        <v>0.03</v>
      </c>
      <c r="T118" s="1318"/>
      <c r="U118" s="1191"/>
      <c r="V118" s="386"/>
      <c r="W118" s="387"/>
      <c r="X118" s="386"/>
      <c r="Y118" s="387"/>
      <c r="Z118" s="386"/>
      <c r="AA118" s="387"/>
      <c r="AB118" s="400" t="s">
        <v>1413</v>
      </c>
      <c r="AD118" s="411">
        <v>0.03</v>
      </c>
      <c r="AE118" s="176" t="s">
        <v>1466</v>
      </c>
    </row>
    <row r="119" spans="1:31" ht="89.25" x14ac:dyDescent="0.25">
      <c r="A119" s="1039"/>
      <c r="B119" s="1039" t="s">
        <v>675</v>
      </c>
      <c r="C119" s="1023" t="s">
        <v>676</v>
      </c>
      <c r="D119" s="385">
        <v>108</v>
      </c>
      <c r="E119" s="412" t="s">
        <v>677</v>
      </c>
      <c r="F119" s="383" t="s">
        <v>678</v>
      </c>
      <c r="G119" s="383" t="s">
        <v>679</v>
      </c>
      <c r="H119" s="383" t="s">
        <v>680</v>
      </c>
      <c r="I119" s="383" t="s">
        <v>1021</v>
      </c>
      <c r="J119" s="1023"/>
      <c r="K119" s="1023"/>
      <c r="L119" s="1039"/>
      <c r="M119" s="1039"/>
      <c r="N119" s="1318"/>
      <c r="O119" s="1319"/>
      <c r="P119" s="1317"/>
      <c r="Q119" s="1190"/>
      <c r="R119" s="1191"/>
      <c r="S119" s="405">
        <v>0.03</v>
      </c>
      <c r="T119" s="1318"/>
      <c r="U119" s="1191"/>
      <c r="V119" s="386"/>
      <c r="W119" s="387"/>
      <c r="X119" s="386"/>
      <c r="Y119" s="387"/>
      <c r="Z119" s="386"/>
      <c r="AA119" s="387"/>
      <c r="AB119" s="400" t="s">
        <v>1041</v>
      </c>
    </row>
    <row r="120" spans="1:31" ht="76.5" x14ac:dyDescent="0.25">
      <c r="A120" s="1039"/>
      <c r="B120" s="1039"/>
      <c r="C120" s="1023"/>
      <c r="D120" s="383">
        <v>109</v>
      </c>
      <c r="E120" s="412" t="s">
        <v>681</v>
      </c>
      <c r="F120" s="383" t="s">
        <v>682</v>
      </c>
      <c r="G120" s="383" t="s">
        <v>683</v>
      </c>
      <c r="H120" s="383" t="s">
        <v>684</v>
      </c>
      <c r="I120" s="383" t="s">
        <v>685</v>
      </c>
      <c r="J120" s="1023"/>
      <c r="K120" s="1023"/>
      <c r="L120" s="1039"/>
      <c r="M120" s="1039"/>
      <c r="N120" s="1318"/>
      <c r="O120" s="1319"/>
      <c r="P120" s="1317"/>
      <c r="Q120" s="1190"/>
      <c r="R120" s="1191"/>
      <c r="S120" s="405">
        <v>0.03</v>
      </c>
      <c r="T120" s="1318"/>
      <c r="U120" s="1191"/>
      <c r="V120" s="386"/>
      <c r="W120" s="387"/>
      <c r="X120" s="386"/>
      <c r="Y120" s="387"/>
      <c r="Z120" s="386"/>
      <c r="AA120" s="387"/>
      <c r="AB120" s="400" t="s">
        <v>1422</v>
      </c>
    </row>
    <row r="121" spans="1:31" s="376" customFormat="1" x14ac:dyDescent="0.25">
      <c r="A121" s="2"/>
      <c r="B121" s="2"/>
      <c r="C121" s="2"/>
      <c r="D121" s="2"/>
      <c r="E121" s="2"/>
      <c r="F121" s="2"/>
      <c r="G121" s="2"/>
      <c r="H121" s="2"/>
      <c r="I121" s="2"/>
      <c r="J121" s="2"/>
      <c r="K121" s="2"/>
      <c r="L121" s="2"/>
      <c r="M121" s="2"/>
      <c r="N121" s="373"/>
      <c r="O121" s="373"/>
      <c r="P121" s="4"/>
      <c r="Q121" s="373"/>
      <c r="R121" s="373"/>
      <c r="S121" s="373"/>
      <c r="T121" s="373"/>
      <c r="U121" s="374"/>
      <c r="V121" s="373"/>
      <c r="W121" s="374"/>
      <c r="X121" s="373"/>
      <c r="Y121" s="374"/>
      <c r="Z121" s="373"/>
      <c r="AA121" s="374"/>
      <c r="AB121" s="375"/>
    </row>
    <row r="122" spans="1:31" s="376" customFormat="1" x14ac:dyDescent="0.25">
      <c r="A122" s="2"/>
      <c r="B122" s="2"/>
      <c r="C122" s="2"/>
      <c r="D122" s="2"/>
      <c r="E122" s="2"/>
      <c r="F122" s="2"/>
      <c r="G122" s="2"/>
      <c r="H122" s="2"/>
      <c r="I122" s="2"/>
      <c r="J122" s="2"/>
      <c r="K122" s="2"/>
      <c r="L122" s="2"/>
      <c r="M122" s="2"/>
      <c r="N122" s="373"/>
      <c r="O122" s="373"/>
      <c r="P122" s="4"/>
      <c r="Q122" s="373"/>
      <c r="R122" s="373"/>
      <c r="S122" s="373"/>
      <c r="T122" s="373"/>
      <c r="U122" s="374"/>
      <c r="V122" s="373"/>
      <c r="W122" s="374"/>
      <c r="X122" s="373"/>
      <c r="Y122" s="374"/>
      <c r="Z122" s="373"/>
      <c r="AA122" s="374"/>
      <c r="AB122" s="375"/>
    </row>
    <row r="123" spans="1:31" s="376" customFormat="1" x14ac:dyDescent="0.25">
      <c r="A123" s="2"/>
      <c r="B123" s="2"/>
      <c r="C123" s="2"/>
      <c r="D123" s="2"/>
      <c r="E123" s="2"/>
      <c r="F123" s="2"/>
      <c r="G123" s="2"/>
      <c r="H123" s="2"/>
      <c r="I123" s="2"/>
      <c r="J123" s="2"/>
      <c r="K123" s="2"/>
      <c r="L123" s="2"/>
      <c r="M123" s="2"/>
      <c r="N123" s="373"/>
      <c r="O123" s="373"/>
      <c r="P123" s="4"/>
      <c r="Q123" s="373"/>
      <c r="R123" s="373"/>
      <c r="S123" s="373"/>
      <c r="T123" s="373"/>
      <c r="U123" s="374"/>
      <c r="V123" s="373"/>
      <c r="W123" s="374"/>
      <c r="X123" s="373"/>
      <c r="Y123" s="374"/>
      <c r="Z123" s="373"/>
      <c r="AA123" s="374"/>
      <c r="AB123" s="375"/>
    </row>
    <row r="124" spans="1:31" s="376" customFormat="1" x14ac:dyDescent="0.25">
      <c r="A124" s="2"/>
      <c r="B124" s="2"/>
      <c r="C124" s="2"/>
      <c r="D124" s="2"/>
      <c r="E124" s="2"/>
      <c r="F124" s="2"/>
      <c r="G124" s="2"/>
      <c r="H124" s="2"/>
      <c r="I124" s="2"/>
      <c r="J124" s="2"/>
      <c r="K124" s="2"/>
      <c r="L124" s="2"/>
      <c r="M124" s="2"/>
      <c r="N124" s="373"/>
      <c r="O124" s="373"/>
      <c r="P124" s="4"/>
      <c r="Q124" s="373"/>
      <c r="R124" s="373"/>
      <c r="S124" s="373"/>
      <c r="T124" s="373"/>
      <c r="U124" s="374"/>
      <c r="V124" s="373"/>
      <c r="W124" s="374"/>
      <c r="X124" s="373"/>
      <c r="Y124" s="374"/>
      <c r="Z124" s="373"/>
      <c r="AA124" s="374"/>
      <c r="AB124" s="375"/>
    </row>
    <row r="125" spans="1:31" s="376" customFormat="1" x14ac:dyDescent="0.25">
      <c r="A125" s="2"/>
      <c r="B125" s="2"/>
      <c r="C125" s="2"/>
      <c r="D125" s="2"/>
      <c r="E125" s="2"/>
      <c r="F125" s="2"/>
      <c r="G125" s="2"/>
      <c r="H125" s="2"/>
      <c r="I125" s="2"/>
      <c r="J125" s="2"/>
      <c r="K125" s="2"/>
      <c r="L125" s="2"/>
      <c r="M125" s="2"/>
      <c r="N125" s="373"/>
      <c r="O125" s="373"/>
      <c r="P125" s="4"/>
      <c r="Q125" s="373"/>
      <c r="R125" s="373"/>
      <c r="S125" s="373"/>
      <c r="T125" s="373"/>
      <c r="U125" s="374"/>
      <c r="V125" s="373"/>
      <c r="W125" s="374"/>
      <c r="X125" s="373"/>
      <c r="Y125" s="374"/>
      <c r="Z125" s="373"/>
      <c r="AA125" s="374"/>
      <c r="AB125" s="375"/>
    </row>
    <row r="126" spans="1:31" s="376" customFormat="1" x14ac:dyDescent="0.25">
      <c r="A126" s="2"/>
      <c r="B126" s="2"/>
      <c r="C126" s="2"/>
      <c r="D126" s="2"/>
      <c r="E126" s="2"/>
      <c r="F126" s="2"/>
      <c r="G126" s="2"/>
      <c r="H126" s="2"/>
      <c r="I126" s="2"/>
      <c r="J126" s="2"/>
      <c r="K126" s="2"/>
      <c r="L126" s="2"/>
      <c r="M126" s="2"/>
      <c r="N126" s="373"/>
      <c r="O126" s="373"/>
      <c r="P126" s="4"/>
      <c r="Q126" s="373"/>
      <c r="R126" s="373"/>
      <c r="S126" s="373"/>
      <c r="T126" s="373"/>
      <c r="U126" s="374"/>
      <c r="V126" s="373"/>
      <c r="W126" s="374"/>
      <c r="X126" s="373"/>
      <c r="Y126" s="374"/>
      <c r="Z126" s="373"/>
      <c r="AA126" s="374"/>
      <c r="AB126" s="375"/>
    </row>
    <row r="127" spans="1:31" s="376" customFormat="1" x14ac:dyDescent="0.25">
      <c r="A127" s="2"/>
      <c r="B127" s="2"/>
      <c r="C127" s="2"/>
      <c r="D127" s="2"/>
      <c r="E127" s="2"/>
      <c r="F127" s="2"/>
      <c r="G127" s="2"/>
      <c r="H127" s="2"/>
      <c r="I127" s="2"/>
      <c r="J127" s="2"/>
      <c r="K127" s="2"/>
      <c r="L127" s="2"/>
      <c r="M127" s="2"/>
      <c r="N127" s="373"/>
      <c r="O127" s="373"/>
      <c r="P127" s="4"/>
      <c r="Q127" s="373"/>
      <c r="R127" s="373"/>
      <c r="S127" s="373"/>
      <c r="T127" s="373"/>
      <c r="U127" s="374"/>
      <c r="V127" s="373"/>
      <c r="W127" s="374"/>
      <c r="X127" s="373"/>
      <c r="Y127" s="374"/>
      <c r="Z127" s="373"/>
      <c r="AA127" s="374"/>
      <c r="AB127" s="375"/>
    </row>
    <row r="128" spans="1:31" s="376" customFormat="1" x14ac:dyDescent="0.25">
      <c r="A128" s="2"/>
      <c r="B128" s="2"/>
      <c r="C128" s="2"/>
      <c r="D128" s="2"/>
      <c r="E128" s="2"/>
      <c r="F128" s="2"/>
      <c r="G128" s="2"/>
      <c r="H128" s="2"/>
      <c r="I128" s="2"/>
      <c r="J128" s="2"/>
      <c r="K128" s="2"/>
      <c r="L128" s="2"/>
      <c r="M128" s="2"/>
      <c r="N128" s="373"/>
      <c r="O128" s="373"/>
      <c r="P128" s="4"/>
      <c r="Q128" s="373"/>
      <c r="R128" s="373"/>
      <c r="S128" s="373"/>
      <c r="T128" s="373"/>
      <c r="U128" s="374"/>
      <c r="V128" s="373"/>
      <c r="W128" s="374"/>
      <c r="X128" s="373"/>
      <c r="Y128" s="374"/>
      <c r="Z128" s="373"/>
      <c r="AA128" s="374"/>
      <c r="AB128" s="375"/>
    </row>
    <row r="129" spans="1:28" s="376" customFormat="1" x14ac:dyDescent="0.25">
      <c r="A129" s="2"/>
      <c r="B129" s="2"/>
      <c r="C129" s="2"/>
      <c r="D129" s="2"/>
      <c r="E129" s="2"/>
      <c r="F129" s="2"/>
      <c r="G129" s="2"/>
      <c r="H129" s="2"/>
      <c r="I129" s="2"/>
      <c r="J129" s="2"/>
      <c r="K129" s="2"/>
      <c r="L129" s="2"/>
      <c r="M129" s="2"/>
      <c r="N129" s="373"/>
      <c r="O129" s="373"/>
      <c r="P129" s="4"/>
      <c r="Q129" s="373"/>
      <c r="R129" s="373"/>
      <c r="S129" s="373"/>
      <c r="T129" s="373"/>
      <c r="U129" s="374"/>
      <c r="V129" s="373"/>
      <c r="W129" s="374"/>
      <c r="X129" s="373"/>
      <c r="Y129" s="374"/>
      <c r="Z129" s="373"/>
      <c r="AA129" s="374"/>
      <c r="AB129" s="375"/>
    </row>
    <row r="130" spans="1:28" s="376" customFormat="1" x14ac:dyDescent="0.25">
      <c r="A130" s="2"/>
      <c r="B130" s="2"/>
      <c r="C130" s="2"/>
      <c r="D130" s="2"/>
      <c r="E130" s="2"/>
      <c r="F130" s="2"/>
      <c r="G130" s="2"/>
      <c r="H130" s="2"/>
      <c r="I130" s="2"/>
      <c r="J130" s="2"/>
      <c r="K130" s="2"/>
      <c r="L130" s="2"/>
      <c r="M130" s="2"/>
      <c r="N130" s="373"/>
      <c r="O130" s="373"/>
      <c r="P130" s="4"/>
      <c r="Q130" s="373"/>
      <c r="R130" s="373"/>
      <c r="S130" s="373"/>
      <c r="T130" s="373"/>
      <c r="U130" s="374"/>
      <c r="V130" s="373"/>
      <c r="W130" s="374"/>
      <c r="X130" s="373"/>
      <c r="Y130" s="374"/>
      <c r="Z130" s="373"/>
      <c r="AA130" s="374"/>
      <c r="AB130" s="375"/>
    </row>
    <row r="131" spans="1:28" s="376" customFormat="1" x14ac:dyDescent="0.25">
      <c r="A131" s="2"/>
      <c r="B131" s="2"/>
      <c r="C131" s="2"/>
      <c r="D131" s="2"/>
      <c r="E131" s="2"/>
      <c r="F131" s="2"/>
      <c r="G131" s="2"/>
      <c r="H131" s="2"/>
      <c r="I131" s="2"/>
      <c r="J131" s="2"/>
      <c r="K131" s="2"/>
      <c r="L131" s="2"/>
      <c r="M131" s="2"/>
      <c r="N131" s="373"/>
      <c r="O131" s="373"/>
      <c r="P131" s="4"/>
      <c r="Q131" s="373"/>
      <c r="R131" s="373"/>
      <c r="S131" s="373"/>
      <c r="T131" s="373"/>
      <c r="U131" s="374"/>
      <c r="V131" s="373"/>
      <c r="W131" s="374"/>
      <c r="X131" s="373"/>
      <c r="Y131" s="374"/>
      <c r="Z131" s="373"/>
      <c r="AA131" s="374"/>
      <c r="AB131" s="375"/>
    </row>
    <row r="132" spans="1:28" s="376" customFormat="1" x14ac:dyDescent="0.25">
      <c r="A132" s="2"/>
      <c r="B132" s="2"/>
      <c r="C132" s="2"/>
      <c r="D132" s="2"/>
      <c r="E132" s="2"/>
      <c r="F132" s="2"/>
      <c r="G132" s="2"/>
      <c r="H132" s="2"/>
      <c r="I132" s="2"/>
      <c r="J132" s="2"/>
      <c r="K132" s="2"/>
      <c r="L132" s="2"/>
      <c r="M132" s="2"/>
      <c r="N132" s="373"/>
      <c r="O132" s="373"/>
      <c r="P132" s="4"/>
      <c r="Q132" s="373"/>
      <c r="R132" s="373"/>
      <c r="S132" s="373"/>
      <c r="T132" s="373"/>
      <c r="U132" s="374"/>
      <c r="V132" s="373"/>
      <c r="W132" s="374"/>
      <c r="X132" s="373"/>
      <c r="Y132" s="374"/>
      <c r="Z132" s="373"/>
      <c r="AA132" s="374"/>
      <c r="AB132" s="375"/>
    </row>
    <row r="133" spans="1:28" s="376" customFormat="1" x14ac:dyDescent="0.25">
      <c r="A133" s="2"/>
      <c r="B133" s="2"/>
      <c r="C133" s="2"/>
      <c r="D133" s="2"/>
      <c r="E133" s="2"/>
      <c r="F133" s="2"/>
      <c r="G133" s="2"/>
      <c r="H133" s="2"/>
      <c r="I133" s="2"/>
      <c r="J133" s="2"/>
      <c r="K133" s="2"/>
      <c r="L133" s="2"/>
      <c r="M133" s="2"/>
      <c r="N133" s="373"/>
      <c r="O133" s="373"/>
      <c r="P133" s="4"/>
      <c r="Q133" s="373"/>
      <c r="R133" s="373"/>
      <c r="S133" s="373"/>
      <c r="T133" s="373"/>
      <c r="U133" s="374"/>
      <c r="V133" s="373"/>
      <c r="W133" s="374"/>
      <c r="X133" s="373"/>
      <c r="Y133" s="374"/>
      <c r="Z133" s="373"/>
      <c r="AA133" s="374"/>
      <c r="AB133" s="375"/>
    </row>
    <row r="134" spans="1:28" s="376" customFormat="1" x14ac:dyDescent="0.25">
      <c r="A134" s="2"/>
      <c r="B134" s="2"/>
      <c r="C134" s="2"/>
      <c r="D134" s="2"/>
      <c r="E134" s="2"/>
      <c r="F134" s="2"/>
      <c r="G134" s="2"/>
      <c r="H134" s="2"/>
      <c r="I134" s="2"/>
      <c r="J134" s="2"/>
      <c r="K134" s="2"/>
      <c r="L134" s="2"/>
      <c r="M134" s="2"/>
      <c r="N134" s="373"/>
      <c r="O134" s="373"/>
      <c r="P134" s="4"/>
      <c r="Q134" s="373"/>
      <c r="R134" s="373"/>
      <c r="S134" s="373"/>
      <c r="T134" s="373"/>
      <c r="U134" s="374"/>
      <c r="V134" s="373"/>
      <c r="W134" s="374"/>
      <c r="X134" s="373"/>
      <c r="Y134" s="374"/>
      <c r="Z134" s="373"/>
      <c r="AA134" s="374"/>
      <c r="AB134" s="375"/>
    </row>
    <row r="135" spans="1:28" s="376" customFormat="1" x14ac:dyDescent="0.25">
      <c r="A135" s="2"/>
      <c r="B135" s="2"/>
      <c r="C135" s="2"/>
      <c r="D135" s="2"/>
      <c r="E135" s="2"/>
      <c r="F135" s="2"/>
      <c r="G135" s="2"/>
      <c r="H135" s="2"/>
      <c r="I135" s="2"/>
      <c r="J135" s="2"/>
      <c r="K135" s="2"/>
      <c r="L135" s="2"/>
      <c r="M135" s="2"/>
      <c r="N135" s="373"/>
      <c r="O135" s="373"/>
      <c r="P135" s="4"/>
      <c r="Q135" s="373"/>
      <c r="R135" s="373"/>
      <c r="S135" s="373"/>
      <c r="T135" s="373"/>
      <c r="U135" s="374"/>
      <c r="V135" s="373"/>
      <c r="W135" s="374"/>
      <c r="X135" s="373"/>
      <c r="Y135" s="374"/>
      <c r="Z135" s="373"/>
      <c r="AA135" s="374"/>
      <c r="AB135" s="375"/>
    </row>
    <row r="136" spans="1:28" s="376" customFormat="1" x14ac:dyDescent="0.25">
      <c r="A136" s="2"/>
      <c r="B136" s="2"/>
      <c r="C136" s="2"/>
      <c r="D136" s="2"/>
      <c r="E136" s="2"/>
      <c r="F136" s="2"/>
      <c r="G136" s="2"/>
      <c r="H136" s="2"/>
      <c r="I136" s="2"/>
      <c r="J136" s="2"/>
      <c r="K136" s="2"/>
      <c r="L136" s="2"/>
      <c r="M136" s="2"/>
      <c r="N136" s="373"/>
      <c r="O136" s="373"/>
      <c r="P136" s="4"/>
      <c r="Q136" s="373"/>
      <c r="R136" s="373"/>
      <c r="S136" s="373"/>
      <c r="T136" s="373"/>
      <c r="U136" s="374"/>
      <c r="V136" s="373"/>
      <c r="W136" s="374"/>
      <c r="X136" s="373"/>
      <c r="Y136" s="374"/>
      <c r="Z136" s="373"/>
      <c r="AA136" s="374"/>
      <c r="AB136" s="375"/>
    </row>
    <row r="137" spans="1:28" s="376" customFormat="1" x14ac:dyDescent="0.25">
      <c r="A137" s="2"/>
      <c r="B137" s="2"/>
      <c r="C137" s="2"/>
      <c r="D137" s="2"/>
      <c r="E137" s="2"/>
      <c r="F137" s="2"/>
      <c r="G137" s="2"/>
      <c r="H137" s="2"/>
      <c r="I137" s="2"/>
      <c r="J137" s="2"/>
      <c r="K137" s="2"/>
      <c r="L137" s="2"/>
      <c r="M137" s="2"/>
      <c r="N137" s="373"/>
      <c r="O137" s="373"/>
      <c r="P137" s="4"/>
      <c r="Q137" s="373"/>
      <c r="R137" s="373"/>
      <c r="S137" s="373"/>
      <c r="T137" s="373"/>
      <c r="U137" s="374"/>
      <c r="V137" s="373"/>
      <c r="W137" s="374"/>
      <c r="X137" s="373"/>
      <c r="Y137" s="374"/>
      <c r="Z137" s="373"/>
      <c r="AA137" s="374"/>
      <c r="AB137" s="375"/>
    </row>
    <row r="138" spans="1:28" s="376" customFormat="1" x14ac:dyDescent="0.25">
      <c r="A138" s="2"/>
      <c r="B138" s="2"/>
      <c r="C138" s="2"/>
      <c r="D138" s="2"/>
      <c r="E138" s="2"/>
      <c r="F138" s="2"/>
      <c r="G138" s="2"/>
      <c r="H138" s="2"/>
      <c r="I138" s="2"/>
      <c r="J138" s="2"/>
      <c r="K138" s="2"/>
      <c r="L138" s="2"/>
      <c r="M138" s="2"/>
      <c r="N138" s="373"/>
      <c r="O138" s="373"/>
      <c r="P138" s="4"/>
      <c r="Q138" s="373"/>
      <c r="R138" s="373"/>
      <c r="S138" s="373"/>
      <c r="T138" s="373"/>
      <c r="U138" s="374"/>
      <c r="V138" s="373"/>
      <c r="W138" s="374"/>
      <c r="X138" s="373"/>
      <c r="Y138" s="374"/>
      <c r="Z138" s="373"/>
      <c r="AA138" s="374"/>
      <c r="AB138" s="375"/>
    </row>
    <row r="139" spans="1:28" s="376" customFormat="1" x14ac:dyDescent="0.25">
      <c r="A139" s="2"/>
      <c r="B139" s="2"/>
      <c r="C139" s="2"/>
      <c r="D139" s="2"/>
      <c r="E139" s="2"/>
      <c r="F139" s="2"/>
      <c r="G139" s="2"/>
      <c r="H139" s="2"/>
      <c r="I139" s="2"/>
      <c r="J139" s="2"/>
      <c r="K139" s="2"/>
      <c r="L139" s="2"/>
      <c r="M139" s="2"/>
      <c r="N139" s="373"/>
      <c r="O139" s="373"/>
      <c r="P139" s="4"/>
      <c r="Q139" s="373"/>
      <c r="R139" s="373"/>
      <c r="S139" s="373"/>
      <c r="T139" s="373"/>
      <c r="U139" s="374"/>
      <c r="V139" s="373"/>
      <c r="W139" s="374"/>
      <c r="X139" s="373"/>
      <c r="Y139" s="374"/>
      <c r="Z139" s="373"/>
      <c r="AA139" s="374"/>
      <c r="AB139" s="375"/>
    </row>
    <row r="140" spans="1:28" s="376" customFormat="1" x14ac:dyDescent="0.25">
      <c r="A140" s="2"/>
      <c r="B140" s="2"/>
      <c r="C140" s="2"/>
      <c r="D140" s="2"/>
      <c r="E140" s="2"/>
      <c r="F140" s="2"/>
      <c r="G140" s="2"/>
      <c r="H140" s="2"/>
      <c r="I140" s="2"/>
      <c r="J140" s="2"/>
      <c r="K140" s="2"/>
      <c r="L140" s="2"/>
      <c r="M140" s="2"/>
      <c r="N140" s="373"/>
      <c r="O140" s="373"/>
      <c r="P140" s="4"/>
      <c r="Q140" s="373"/>
      <c r="R140" s="373"/>
      <c r="S140" s="373"/>
      <c r="T140" s="373"/>
      <c r="U140" s="374"/>
      <c r="V140" s="373"/>
      <c r="W140" s="374"/>
      <c r="X140" s="373"/>
      <c r="Y140" s="374"/>
      <c r="Z140" s="373"/>
      <c r="AA140" s="374"/>
      <c r="AB140" s="375"/>
    </row>
    <row r="141" spans="1:28" s="376" customFormat="1" x14ac:dyDescent="0.25">
      <c r="A141" s="2"/>
      <c r="B141" s="2"/>
      <c r="C141" s="2"/>
      <c r="D141" s="2"/>
      <c r="E141" s="2"/>
      <c r="F141" s="2"/>
      <c r="G141" s="2"/>
      <c r="H141" s="2"/>
      <c r="I141" s="2"/>
      <c r="J141" s="2"/>
      <c r="K141" s="2"/>
      <c r="L141" s="2"/>
      <c r="M141" s="2"/>
      <c r="N141" s="373"/>
      <c r="O141" s="373"/>
      <c r="P141" s="4"/>
      <c r="Q141" s="373"/>
      <c r="R141" s="373"/>
      <c r="S141" s="373"/>
      <c r="T141" s="373"/>
      <c r="U141" s="374"/>
      <c r="V141" s="373"/>
      <c r="W141" s="374"/>
      <c r="X141" s="373"/>
      <c r="Y141" s="374"/>
      <c r="Z141" s="373"/>
      <c r="AA141" s="374"/>
      <c r="AB141" s="375"/>
    </row>
    <row r="142" spans="1:28" s="376" customFormat="1" x14ac:dyDescent="0.25">
      <c r="A142" s="2"/>
      <c r="B142" s="2"/>
      <c r="C142" s="2"/>
      <c r="D142" s="2"/>
      <c r="E142" s="2"/>
      <c r="F142" s="2"/>
      <c r="G142" s="2"/>
      <c r="H142" s="2"/>
      <c r="I142" s="2"/>
      <c r="J142" s="2"/>
      <c r="K142" s="2"/>
      <c r="L142" s="2"/>
      <c r="M142" s="2"/>
      <c r="N142" s="373"/>
      <c r="O142" s="373"/>
      <c r="P142" s="4"/>
      <c r="Q142" s="373"/>
      <c r="R142" s="373"/>
      <c r="S142" s="373"/>
      <c r="T142" s="373"/>
      <c r="U142" s="374"/>
      <c r="V142" s="373"/>
      <c r="W142" s="374"/>
      <c r="X142" s="373"/>
      <c r="Y142" s="374"/>
      <c r="Z142" s="373"/>
      <c r="AA142" s="374"/>
      <c r="AB142" s="375"/>
    </row>
    <row r="143" spans="1:28" s="376" customFormat="1" x14ac:dyDescent="0.25">
      <c r="A143" s="2"/>
      <c r="B143" s="2"/>
      <c r="C143" s="2"/>
      <c r="D143" s="2"/>
      <c r="E143" s="2"/>
      <c r="F143" s="2"/>
      <c r="G143" s="2"/>
      <c r="H143" s="2"/>
      <c r="I143" s="2"/>
      <c r="J143" s="2"/>
      <c r="K143" s="2"/>
      <c r="L143" s="2"/>
      <c r="M143" s="2"/>
      <c r="N143" s="373"/>
      <c r="O143" s="373"/>
      <c r="P143" s="4"/>
      <c r="Q143" s="373"/>
      <c r="R143" s="373"/>
      <c r="S143" s="373"/>
      <c r="T143" s="373"/>
      <c r="U143" s="374"/>
      <c r="V143" s="373"/>
      <c r="W143" s="374"/>
      <c r="X143" s="373"/>
      <c r="Y143" s="374"/>
      <c r="Z143" s="373"/>
      <c r="AA143" s="374"/>
      <c r="AB143" s="375"/>
    </row>
    <row r="144" spans="1:28" s="376" customFormat="1" x14ac:dyDescent="0.25">
      <c r="A144" s="2"/>
      <c r="B144" s="2"/>
      <c r="C144" s="2"/>
      <c r="D144" s="2"/>
      <c r="E144" s="2"/>
      <c r="F144" s="2"/>
      <c r="G144" s="2"/>
      <c r="H144" s="2"/>
      <c r="I144" s="2"/>
      <c r="J144" s="2"/>
      <c r="K144" s="2"/>
      <c r="L144" s="2"/>
      <c r="M144" s="2"/>
      <c r="N144" s="373"/>
      <c r="O144" s="373"/>
      <c r="P144" s="4"/>
      <c r="Q144" s="373"/>
      <c r="R144" s="373"/>
      <c r="S144" s="373"/>
      <c r="T144" s="373"/>
      <c r="U144" s="374"/>
      <c r="V144" s="373"/>
      <c r="W144" s="374"/>
      <c r="X144" s="373"/>
      <c r="Y144" s="374"/>
      <c r="Z144" s="373"/>
      <c r="AA144" s="374"/>
      <c r="AB144" s="375"/>
    </row>
    <row r="145" spans="1:28" s="376" customFormat="1" x14ac:dyDescent="0.25">
      <c r="A145" s="2"/>
      <c r="B145" s="2"/>
      <c r="C145" s="2"/>
      <c r="D145" s="2"/>
      <c r="E145" s="2"/>
      <c r="F145" s="2"/>
      <c r="G145" s="2"/>
      <c r="H145" s="2"/>
      <c r="I145" s="2"/>
      <c r="J145" s="2"/>
      <c r="K145" s="2"/>
      <c r="L145" s="2"/>
      <c r="M145" s="2"/>
      <c r="N145" s="373"/>
      <c r="O145" s="373"/>
      <c r="P145" s="4"/>
      <c r="Q145" s="373"/>
      <c r="R145" s="373"/>
      <c r="S145" s="373"/>
      <c r="T145" s="373"/>
      <c r="U145" s="374"/>
      <c r="V145" s="373"/>
      <c r="W145" s="374"/>
      <c r="X145" s="373"/>
      <c r="Y145" s="374"/>
      <c r="Z145" s="373"/>
      <c r="AA145" s="374"/>
      <c r="AB145" s="375"/>
    </row>
    <row r="146" spans="1:28" s="376" customFormat="1" x14ac:dyDescent="0.25">
      <c r="A146" s="2"/>
      <c r="B146" s="2"/>
      <c r="C146" s="2"/>
      <c r="D146" s="2"/>
      <c r="E146" s="2"/>
      <c r="F146" s="2"/>
      <c r="G146" s="2"/>
      <c r="H146" s="2"/>
      <c r="I146" s="2"/>
      <c r="J146" s="2"/>
      <c r="K146" s="2"/>
      <c r="L146" s="2"/>
      <c r="M146" s="2"/>
      <c r="N146" s="373"/>
      <c r="O146" s="373"/>
      <c r="P146" s="4"/>
      <c r="Q146" s="373"/>
      <c r="R146" s="373"/>
      <c r="S146" s="373"/>
      <c r="T146" s="373"/>
      <c r="U146" s="374"/>
      <c r="V146" s="373"/>
      <c r="W146" s="374"/>
      <c r="X146" s="373"/>
      <c r="Y146" s="374"/>
      <c r="Z146" s="373"/>
      <c r="AA146" s="374"/>
      <c r="AB146" s="375"/>
    </row>
    <row r="147" spans="1:28" s="376" customFormat="1" x14ac:dyDescent="0.25">
      <c r="A147" s="2"/>
      <c r="B147" s="2"/>
      <c r="C147" s="2"/>
      <c r="D147" s="2"/>
      <c r="E147" s="2"/>
      <c r="F147" s="2"/>
      <c r="G147" s="2"/>
      <c r="H147" s="2"/>
      <c r="I147" s="2"/>
      <c r="J147" s="2"/>
      <c r="K147" s="2"/>
      <c r="L147" s="2"/>
      <c r="M147" s="2"/>
      <c r="N147" s="373"/>
      <c r="O147" s="373"/>
      <c r="P147" s="4"/>
      <c r="Q147" s="373"/>
      <c r="R147" s="373"/>
      <c r="S147" s="373"/>
      <c r="T147" s="373"/>
      <c r="U147" s="374"/>
      <c r="V147" s="373"/>
      <c r="W147" s="374"/>
      <c r="X147" s="373"/>
      <c r="Y147" s="374"/>
      <c r="Z147" s="373"/>
      <c r="AA147" s="374"/>
      <c r="AB147" s="375"/>
    </row>
    <row r="148" spans="1:28" s="376" customFormat="1" x14ac:dyDescent="0.25">
      <c r="A148" s="2"/>
      <c r="B148" s="2"/>
      <c r="C148" s="2"/>
      <c r="D148" s="2"/>
      <c r="E148" s="2"/>
      <c r="F148" s="2"/>
      <c r="G148" s="2"/>
      <c r="H148" s="2"/>
      <c r="I148" s="2"/>
      <c r="J148" s="2"/>
      <c r="K148" s="2"/>
      <c r="L148" s="2"/>
      <c r="M148" s="2"/>
      <c r="N148" s="373"/>
      <c r="O148" s="373"/>
      <c r="P148" s="4"/>
      <c r="Q148" s="373"/>
      <c r="R148" s="373"/>
      <c r="S148" s="373"/>
      <c r="T148" s="373"/>
      <c r="U148" s="374"/>
      <c r="V148" s="373"/>
      <c r="W148" s="374"/>
      <c r="X148" s="373"/>
      <c r="Y148" s="374"/>
      <c r="Z148" s="373"/>
      <c r="AA148" s="374"/>
      <c r="AB148" s="375"/>
    </row>
    <row r="149" spans="1:28" s="376" customFormat="1" x14ac:dyDescent="0.25">
      <c r="A149" s="2"/>
      <c r="B149" s="2"/>
      <c r="C149" s="2"/>
      <c r="D149" s="2"/>
      <c r="E149" s="2"/>
      <c r="F149" s="2"/>
      <c r="G149" s="2"/>
      <c r="H149" s="2"/>
      <c r="I149" s="2"/>
      <c r="J149" s="2"/>
      <c r="K149" s="2"/>
      <c r="L149" s="2"/>
      <c r="M149" s="2"/>
      <c r="N149" s="373"/>
      <c r="O149" s="373"/>
      <c r="P149" s="4"/>
      <c r="Q149" s="373"/>
      <c r="R149" s="373"/>
      <c r="S149" s="373"/>
      <c r="T149" s="373"/>
      <c r="U149" s="374"/>
      <c r="V149" s="373"/>
      <c r="W149" s="374"/>
      <c r="X149" s="373"/>
      <c r="Y149" s="374"/>
      <c r="Z149" s="373"/>
      <c r="AA149" s="374"/>
      <c r="AB149" s="375"/>
    </row>
    <row r="150" spans="1:28" s="376" customFormat="1" x14ac:dyDescent="0.25">
      <c r="A150" s="2"/>
      <c r="B150" s="2"/>
      <c r="C150" s="2"/>
      <c r="D150" s="2"/>
      <c r="E150" s="2"/>
      <c r="F150" s="2"/>
      <c r="G150" s="2"/>
      <c r="H150" s="2"/>
      <c r="I150" s="2"/>
      <c r="J150" s="2"/>
      <c r="K150" s="2"/>
      <c r="L150" s="2"/>
      <c r="M150" s="2"/>
      <c r="N150" s="373"/>
      <c r="O150" s="373"/>
      <c r="P150" s="4"/>
      <c r="Q150" s="373"/>
      <c r="R150" s="373"/>
      <c r="S150" s="373"/>
      <c r="T150" s="373"/>
      <c r="U150" s="374"/>
      <c r="V150" s="373"/>
      <c r="W150" s="374"/>
      <c r="X150" s="373"/>
      <c r="Y150" s="374"/>
      <c r="Z150" s="373"/>
      <c r="AA150" s="374"/>
      <c r="AB150" s="375"/>
    </row>
    <row r="151" spans="1:28" s="376" customFormat="1" x14ac:dyDescent="0.25">
      <c r="A151" s="2"/>
      <c r="B151" s="2"/>
      <c r="C151" s="2"/>
      <c r="D151" s="2"/>
      <c r="E151" s="2"/>
      <c r="F151" s="2"/>
      <c r="G151" s="2"/>
      <c r="H151" s="2"/>
      <c r="I151" s="2"/>
      <c r="J151" s="2"/>
      <c r="K151" s="2"/>
      <c r="L151" s="2"/>
      <c r="M151" s="2"/>
      <c r="N151" s="373"/>
      <c r="O151" s="373"/>
      <c r="P151" s="4"/>
      <c r="Q151" s="373"/>
      <c r="R151" s="373"/>
      <c r="S151" s="373"/>
      <c r="T151" s="373"/>
      <c r="U151" s="374"/>
      <c r="V151" s="373"/>
      <c r="W151" s="374"/>
      <c r="X151" s="373"/>
      <c r="Y151" s="374"/>
      <c r="Z151" s="373"/>
      <c r="AA151" s="374"/>
      <c r="AB151" s="375"/>
    </row>
    <row r="152" spans="1:28" s="376" customFormat="1" x14ac:dyDescent="0.25">
      <c r="A152" s="2"/>
      <c r="B152" s="2"/>
      <c r="C152" s="2"/>
      <c r="D152" s="2"/>
      <c r="E152" s="2"/>
      <c r="F152" s="2"/>
      <c r="G152" s="2"/>
      <c r="H152" s="2"/>
      <c r="I152" s="2"/>
      <c r="J152" s="2"/>
      <c r="K152" s="2"/>
      <c r="L152" s="2"/>
      <c r="M152" s="2"/>
      <c r="N152" s="373"/>
      <c r="O152" s="373"/>
      <c r="P152" s="4"/>
      <c r="Q152" s="373"/>
      <c r="R152" s="373"/>
      <c r="S152" s="373"/>
      <c r="T152" s="373"/>
      <c r="U152" s="374"/>
      <c r="V152" s="373"/>
      <c r="W152" s="374"/>
      <c r="X152" s="373"/>
      <c r="Y152" s="374"/>
      <c r="Z152" s="373"/>
      <c r="AA152" s="374"/>
      <c r="AB152" s="375"/>
    </row>
    <row r="153" spans="1:28" s="376" customFormat="1" x14ac:dyDescent="0.25">
      <c r="A153" s="2"/>
      <c r="B153" s="2"/>
      <c r="C153" s="2"/>
      <c r="D153" s="2"/>
      <c r="E153" s="2"/>
      <c r="F153" s="2"/>
      <c r="G153" s="2"/>
      <c r="H153" s="2"/>
      <c r="I153" s="2"/>
      <c r="J153" s="2"/>
      <c r="K153" s="2"/>
      <c r="L153" s="2"/>
      <c r="M153" s="2"/>
      <c r="N153" s="373"/>
      <c r="O153" s="373"/>
      <c r="P153" s="4"/>
      <c r="Q153" s="373"/>
      <c r="R153" s="373"/>
      <c r="S153" s="373"/>
      <c r="T153" s="373"/>
      <c r="U153" s="374"/>
      <c r="V153" s="373"/>
      <c r="W153" s="374"/>
      <c r="X153" s="373"/>
      <c r="Y153" s="374"/>
      <c r="Z153" s="373"/>
      <c r="AA153" s="374"/>
      <c r="AB153" s="375"/>
    </row>
    <row r="154" spans="1:28" s="376" customFormat="1" x14ac:dyDescent="0.25">
      <c r="A154" s="2"/>
      <c r="B154" s="2"/>
      <c r="C154" s="2"/>
      <c r="D154" s="2"/>
      <c r="E154" s="2"/>
      <c r="F154" s="2"/>
      <c r="G154" s="2"/>
      <c r="H154" s="2"/>
      <c r="I154" s="2"/>
      <c r="J154" s="2"/>
      <c r="K154" s="2"/>
      <c r="L154" s="2"/>
      <c r="M154" s="2"/>
      <c r="N154" s="373"/>
      <c r="O154" s="373"/>
      <c r="P154" s="4"/>
      <c r="Q154" s="373"/>
      <c r="R154" s="373"/>
      <c r="S154" s="373"/>
      <c r="T154" s="373"/>
      <c r="U154" s="374"/>
      <c r="V154" s="373"/>
      <c r="W154" s="374"/>
      <c r="X154" s="373"/>
      <c r="Y154" s="374"/>
      <c r="Z154" s="373"/>
      <c r="AA154" s="374"/>
      <c r="AB154" s="375"/>
    </row>
    <row r="155" spans="1:28" s="376" customFormat="1" x14ac:dyDescent="0.25">
      <c r="A155" s="2"/>
      <c r="B155" s="2"/>
      <c r="C155" s="2"/>
      <c r="D155" s="2"/>
      <c r="E155" s="2"/>
      <c r="F155" s="2"/>
      <c r="G155" s="2"/>
      <c r="H155" s="2"/>
      <c r="I155" s="2"/>
      <c r="J155" s="2"/>
      <c r="K155" s="2"/>
      <c r="L155" s="2"/>
      <c r="M155" s="2"/>
      <c r="N155" s="373"/>
      <c r="O155" s="373"/>
      <c r="P155" s="4"/>
      <c r="Q155" s="373"/>
      <c r="R155" s="373"/>
      <c r="S155" s="373"/>
      <c r="T155" s="373"/>
      <c r="U155" s="374"/>
      <c r="V155" s="373"/>
      <c r="W155" s="374"/>
      <c r="X155" s="373"/>
      <c r="Y155" s="374"/>
      <c r="Z155" s="373"/>
      <c r="AA155" s="374"/>
      <c r="AB155" s="375"/>
    </row>
    <row r="156" spans="1:28" s="376" customFormat="1" x14ac:dyDescent="0.25">
      <c r="A156" s="2"/>
      <c r="B156" s="2"/>
      <c r="C156" s="2"/>
      <c r="D156" s="2"/>
      <c r="E156" s="2"/>
      <c r="F156" s="2"/>
      <c r="G156" s="2"/>
      <c r="H156" s="2"/>
      <c r="I156" s="2"/>
      <c r="J156" s="2"/>
      <c r="K156" s="2"/>
      <c r="L156" s="2"/>
      <c r="M156" s="2"/>
      <c r="N156" s="373"/>
      <c r="O156" s="373"/>
      <c r="P156" s="4"/>
      <c r="Q156" s="373"/>
      <c r="R156" s="373"/>
      <c r="S156" s="373"/>
      <c r="T156" s="373"/>
      <c r="U156" s="374"/>
      <c r="V156" s="373"/>
      <c r="W156" s="374"/>
      <c r="X156" s="373"/>
      <c r="Y156" s="374"/>
      <c r="Z156" s="373"/>
      <c r="AA156" s="374"/>
      <c r="AB156" s="375"/>
    </row>
    <row r="157" spans="1:28" s="376" customFormat="1" x14ac:dyDescent="0.25">
      <c r="A157" s="2"/>
      <c r="B157" s="2"/>
      <c r="C157" s="2"/>
      <c r="D157" s="2"/>
      <c r="E157" s="2"/>
      <c r="F157" s="2"/>
      <c r="G157" s="2"/>
      <c r="H157" s="2"/>
      <c r="I157" s="2"/>
      <c r="J157" s="2"/>
      <c r="K157" s="2"/>
      <c r="L157" s="2"/>
      <c r="M157" s="2"/>
      <c r="N157" s="373"/>
      <c r="O157" s="373"/>
      <c r="P157" s="4"/>
      <c r="Q157" s="373"/>
      <c r="R157" s="373"/>
      <c r="S157" s="373"/>
      <c r="T157" s="373"/>
      <c r="U157" s="374"/>
      <c r="V157" s="373"/>
      <c r="W157" s="374"/>
      <c r="X157" s="373"/>
      <c r="Y157" s="374"/>
      <c r="Z157" s="373"/>
      <c r="AA157" s="374"/>
      <c r="AB157" s="375"/>
    </row>
    <row r="158" spans="1:28" s="376" customFormat="1" x14ac:dyDescent="0.25">
      <c r="A158" s="2"/>
      <c r="B158" s="2"/>
      <c r="C158" s="2"/>
      <c r="D158" s="2"/>
      <c r="E158" s="2"/>
      <c r="F158" s="2"/>
      <c r="G158" s="2"/>
      <c r="H158" s="2"/>
      <c r="I158" s="2"/>
      <c r="J158" s="2"/>
      <c r="K158" s="2"/>
      <c r="L158" s="2"/>
      <c r="M158" s="2"/>
      <c r="N158" s="373"/>
      <c r="O158" s="373"/>
      <c r="P158" s="4"/>
      <c r="Q158" s="373"/>
      <c r="R158" s="373"/>
      <c r="S158" s="373"/>
      <c r="T158" s="373"/>
      <c r="U158" s="374"/>
      <c r="V158" s="373"/>
      <c r="W158" s="374"/>
      <c r="X158" s="373"/>
      <c r="Y158" s="374"/>
      <c r="Z158" s="373"/>
      <c r="AA158" s="374"/>
      <c r="AB158" s="375"/>
    </row>
    <row r="159" spans="1:28" s="376" customFormat="1" x14ac:dyDescent="0.25">
      <c r="A159" s="2"/>
      <c r="B159" s="2"/>
      <c r="C159" s="2"/>
      <c r="D159" s="2"/>
      <c r="E159" s="2"/>
      <c r="F159" s="2"/>
      <c r="G159" s="2"/>
      <c r="H159" s="2"/>
      <c r="I159" s="2"/>
      <c r="J159" s="2"/>
      <c r="K159" s="2"/>
      <c r="L159" s="2"/>
      <c r="M159" s="2"/>
      <c r="N159" s="373"/>
      <c r="O159" s="373"/>
      <c r="P159" s="4"/>
      <c r="Q159" s="373"/>
      <c r="R159" s="373"/>
      <c r="S159" s="373"/>
      <c r="T159" s="373"/>
      <c r="U159" s="374"/>
      <c r="V159" s="373"/>
      <c r="W159" s="374"/>
      <c r="X159" s="373"/>
      <c r="Y159" s="374"/>
      <c r="Z159" s="373"/>
      <c r="AA159" s="374"/>
      <c r="AB159" s="375"/>
    </row>
    <row r="160" spans="1:28" s="376" customFormat="1" x14ac:dyDescent="0.25">
      <c r="A160" s="2"/>
      <c r="B160" s="2"/>
      <c r="C160" s="2"/>
      <c r="D160" s="2"/>
      <c r="E160" s="2"/>
      <c r="F160" s="2"/>
      <c r="G160" s="2"/>
      <c r="H160" s="2"/>
      <c r="I160" s="2"/>
      <c r="J160" s="2"/>
      <c r="K160" s="2"/>
      <c r="L160" s="2"/>
      <c r="M160" s="2"/>
      <c r="N160" s="373"/>
      <c r="O160" s="373"/>
      <c r="P160" s="4"/>
      <c r="Q160" s="373"/>
      <c r="R160" s="373"/>
      <c r="S160" s="373"/>
      <c r="T160" s="373"/>
      <c r="U160" s="374"/>
      <c r="V160" s="373"/>
      <c r="W160" s="374"/>
      <c r="X160" s="373"/>
      <c r="Y160" s="374"/>
      <c r="Z160" s="373"/>
      <c r="AA160" s="374"/>
      <c r="AB160" s="375"/>
    </row>
    <row r="161" spans="1:28" s="376" customFormat="1" x14ac:dyDescent="0.25">
      <c r="A161" s="2"/>
      <c r="B161" s="2"/>
      <c r="C161" s="2"/>
      <c r="D161" s="2"/>
      <c r="E161" s="2"/>
      <c r="F161" s="2"/>
      <c r="G161" s="2"/>
      <c r="H161" s="2"/>
      <c r="I161" s="2"/>
      <c r="J161" s="2"/>
      <c r="K161" s="2"/>
      <c r="L161" s="2"/>
      <c r="M161" s="2"/>
      <c r="N161" s="373"/>
      <c r="O161" s="373"/>
      <c r="P161" s="4"/>
      <c r="Q161" s="373"/>
      <c r="R161" s="373"/>
      <c r="S161" s="373"/>
      <c r="T161" s="373"/>
      <c r="U161" s="374"/>
      <c r="V161" s="373"/>
      <c r="W161" s="374"/>
      <c r="X161" s="373"/>
      <c r="Y161" s="374"/>
      <c r="Z161" s="373"/>
      <c r="AA161" s="374"/>
      <c r="AB161" s="375"/>
    </row>
    <row r="162" spans="1:28" s="376" customFormat="1" x14ac:dyDescent="0.25">
      <c r="A162" s="2"/>
      <c r="B162" s="2"/>
      <c r="C162" s="2"/>
      <c r="D162" s="2"/>
      <c r="E162" s="2"/>
      <c r="F162" s="2"/>
      <c r="G162" s="2"/>
      <c r="H162" s="2"/>
      <c r="I162" s="2"/>
      <c r="J162" s="2"/>
      <c r="K162" s="2"/>
      <c r="L162" s="2"/>
      <c r="M162" s="2"/>
      <c r="N162" s="373"/>
      <c r="O162" s="373"/>
      <c r="P162" s="4"/>
      <c r="Q162" s="373"/>
      <c r="R162" s="373"/>
      <c r="S162" s="373"/>
      <c r="T162" s="373"/>
      <c r="U162" s="374"/>
      <c r="V162" s="373"/>
      <c r="W162" s="374"/>
      <c r="X162" s="373"/>
      <c r="Y162" s="374"/>
      <c r="Z162" s="373"/>
      <c r="AA162" s="374"/>
      <c r="AB162" s="375"/>
    </row>
    <row r="163" spans="1:28" s="376" customFormat="1" x14ac:dyDescent="0.25">
      <c r="A163" s="2"/>
      <c r="B163" s="2"/>
      <c r="C163" s="2"/>
      <c r="D163" s="2"/>
      <c r="E163" s="2"/>
      <c r="F163" s="2"/>
      <c r="G163" s="2"/>
      <c r="H163" s="2"/>
      <c r="I163" s="2"/>
      <c r="J163" s="2"/>
      <c r="K163" s="2"/>
      <c r="L163" s="2"/>
      <c r="M163" s="2"/>
      <c r="N163" s="373"/>
      <c r="O163" s="373"/>
      <c r="P163" s="4"/>
      <c r="Q163" s="373"/>
      <c r="R163" s="373"/>
      <c r="S163" s="373"/>
      <c r="T163" s="373"/>
      <c r="U163" s="374"/>
      <c r="V163" s="373"/>
      <c r="W163" s="374"/>
      <c r="X163" s="373"/>
      <c r="Y163" s="374"/>
      <c r="Z163" s="373"/>
      <c r="AA163" s="374"/>
      <c r="AB163" s="375"/>
    </row>
    <row r="164" spans="1:28" s="376" customFormat="1" x14ac:dyDescent="0.25">
      <c r="A164" s="2"/>
      <c r="B164" s="2"/>
      <c r="C164" s="2"/>
      <c r="D164" s="2"/>
      <c r="E164" s="2"/>
      <c r="F164" s="2"/>
      <c r="G164" s="2"/>
      <c r="H164" s="2"/>
      <c r="I164" s="2"/>
      <c r="J164" s="2"/>
      <c r="K164" s="2"/>
      <c r="L164" s="2"/>
      <c r="M164" s="2"/>
      <c r="N164" s="373"/>
      <c r="O164" s="373"/>
      <c r="P164" s="4"/>
      <c r="Q164" s="373"/>
      <c r="R164" s="373"/>
      <c r="S164" s="373"/>
      <c r="T164" s="373"/>
      <c r="U164" s="374"/>
      <c r="V164" s="373"/>
      <c r="W164" s="374"/>
      <c r="X164" s="373"/>
      <c r="Y164" s="374"/>
      <c r="Z164" s="373"/>
      <c r="AA164" s="374"/>
      <c r="AB164" s="375"/>
    </row>
    <row r="165" spans="1:28" s="376" customFormat="1" x14ac:dyDescent="0.25">
      <c r="A165" s="2"/>
      <c r="B165" s="2"/>
      <c r="C165" s="2"/>
      <c r="D165" s="2"/>
      <c r="E165" s="2"/>
      <c r="F165" s="2"/>
      <c r="G165" s="2"/>
      <c r="H165" s="2"/>
      <c r="I165" s="2"/>
      <c r="J165" s="2"/>
      <c r="K165" s="2"/>
      <c r="L165" s="2"/>
      <c r="M165" s="2"/>
      <c r="N165" s="373"/>
      <c r="O165" s="373"/>
      <c r="P165" s="4"/>
      <c r="Q165" s="373"/>
      <c r="R165" s="373"/>
      <c r="S165" s="373"/>
      <c r="T165" s="373"/>
      <c r="U165" s="374"/>
      <c r="V165" s="373"/>
      <c r="W165" s="374"/>
      <c r="X165" s="373"/>
      <c r="Y165" s="374"/>
      <c r="Z165" s="373"/>
      <c r="AA165" s="374"/>
      <c r="AB165" s="375"/>
    </row>
    <row r="166" spans="1:28" s="376" customFormat="1" x14ac:dyDescent="0.25">
      <c r="A166" s="2"/>
      <c r="B166" s="2"/>
      <c r="C166" s="2"/>
      <c r="D166" s="2"/>
      <c r="E166" s="2"/>
      <c r="F166" s="2"/>
      <c r="G166" s="2"/>
      <c r="H166" s="2"/>
      <c r="I166" s="2"/>
      <c r="J166" s="2"/>
      <c r="K166" s="2"/>
      <c r="L166" s="2"/>
      <c r="M166" s="2"/>
      <c r="N166" s="373"/>
      <c r="O166" s="373"/>
      <c r="P166" s="4"/>
      <c r="Q166" s="373"/>
      <c r="R166" s="373"/>
      <c r="S166" s="373"/>
      <c r="T166" s="373"/>
      <c r="U166" s="374"/>
      <c r="V166" s="373"/>
      <c r="W166" s="374"/>
      <c r="X166" s="373"/>
      <c r="Y166" s="374"/>
      <c r="Z166" s="373"/>
      <c r="AA166" s="374"/>
      <c r="AB166" s="375"/>
    </row>
    <row r="167" spans="1:28" s="376" customFormat="1" x14ac:dyDescent="0.25">
      <c r="A167" s="2"/>
      <c r="B167" s="2"/>
      <c r="C167" s="2"/>
      <c r="D167" s="2"/>
      <c r="E167" s="2"/>
      <c r="F167" s="2"/>
      <c r="G167" s="2"/>
      <c r="H167" s="2"/>
      <c r="I167" s="2"/>
      <c r="J167" s="2"/>
      <c r="K167" s="2"/>
      <c r="L167" s="2"/>
      <c r="M167" s="2"/>
      <c r="N167" s="373"/>
      <c r="O167" s="373"/>
      <c r="P167" s="4"/>
      <c r="Q167" s="373"/>
      <c r="R167" s="373"/>
      <c r="S167" s="373"/>
      <c r="T167" s="373"/>
      <c r="U167" s="374"/>
      <c r="V167" s="373"/>
      <c r="W167" s="374"/>
      <c r="X167" s="373"/>
      <c r="Y167" s="374"/>
      <c r="Z167" s="373"/>
      <c r="AA167" s="374"/>
      <c r="AB167" s="375"/>
    </row>
    <row r="168" spans="1:28" s="376" customFormat="1" x14ac:dyDescent="0.25">
      <c r="A168" s="2"/>
      <c r="B168" s="2"/>
      <c r="C168" s="2"/>
      <c r="D168" s="2"/>
      <c r="E168" s="2"/>
      <c r="F168" s="2"/>
      <c r="G168" s="2"/>
      <c r="H168" s="2"/>
      <c r="I168" s="2"/>
      <c r="J168" s="2"/>
      <c r="K168" s="2"/>
      <c r="L168" s="2"/>
      <c r="M168" s="2"/>
      <c r="N168" s="373"/>
      <c r="O168" s="373"/>
      <c r="P168" s="4"/>
      <c r="Q168" s="373"/>
      <c r="R168" s="373"/>
      <c r="S168" s="373"/>
      <c r="T168" s="373"/>
      <c r="U168" s="374"/>
      <c r="V168" s="373"/>
      <c r="W168" s="374"/>
      <c r="X168" s="373"/>
      <c r="Y168" s="374"/>
      <c r="Z168" s="373"/>
      <c r="AA168" s="374"/>
      <c r="AB168" s="375"/>
    </row>
    <row r="169" spans="1:28" s="376" customFormat="1" x14ac:dyDescent="0.25">
      <c r="A169" s="2"/>
      <c r="B169" s="2"/>
      <c r="C169" s="2"/>
      <c r="D169" s="2"/>
      <c r="E169" s="2"/>
      <c r="F169" s="2"/>
      <c r="G169" s="2"/>
      <c r="H169" s="2"/>
      <c r="I169" s="2"/>
      <c r="J169" s="2"/>
      <c r="K169" s="2"/>
      <c r="L169" s="2"/>
      <c r="M169" s="2"/>
      <c r="N169" s="373"/>
      <c r="O169" s="373"/>
      <c r="P169" s="4"/>
      <c r="Q169" s="373"/>
      <c r="R169" s="373"/>
      <c r="S169" s="373"/>
      <c r="T169" s="373"/>
      <c r="U169" s="374"/>
      <c r="V169" s="373"/>
      <c r="W169" s="374"/>
      <c r="X169" s="373"/>
      <c r="Y169" s="374"/>
      <c r="Z169" s="373"/>
      <c r="AA169" s="374"/>
      <c r="AB169" s="375"/>
    </row>
    <row r="170" spans="1:28" s="376" customFormat="1" x14ac:dyDescent="0.25">
      <c r="A170" s="2"/>
      <c r="B170" s="2"/>
      <c r="C170" s="2"/>
      <c r="D170" s="2"/>
      <c r="E170" s="2"/>
      <c r="F170" s="2"/>
      <c r="G170" s="2"/>
      <c r="H170" s="2"/>
      <c r="I170" s="2"/>
      <c r="J170" s="2"/>
      <c r="K170" s="2"/>
      <c r="L170" s="2"/>
      <c r="M170" s="2"/>
      <c r="N170" s="373"/>
      <c r="O170" s="373"/>
      <c r="P170" s="4"/>
      <c r="Q170" s="373"/>
      <c r="R170" s="373"/>
      <c r="S170" s="373"/>
      <c r="T170" s="373"/>
      <c r="U170" s="374"/>
      <c r="V170" s="373"/>
      <c r="W170" s="374"/>
      <c r="X170" s="373"/>
      <c r="Y170" s="374"/>
      <c r="Z170" s="373"/>
      <c r="AA170" s="374"/>
      <c r="AB170" s="375"/>
    </row>
    <row r="171" spans="1:28" s="376" customFormat="1" x14ac:dyDescent="0.25">
      <c r="A171" s="2"/>
      <c r="B171" s="2"/>
      <c r="C171" s="2"/>
      <c r="D171" s="2"/>
      <c r="E171" s="2"/>
      <c r="F171" s="2"/>
      <c r="G171" s="2"/>
      <c r="H171" s="2"/>
      <c r="I171" s="2"/>
      <c r="J171" s="2"/>
      <c r="K171" s="2"/>
      <c r="L171" s="2"/>
      <c r="M171" s="2"/>
      <c r="N171" s="373"/>
      <c r="O171" s="373"/>
      <c r="P171" s="4"/>
      <c r="Q171" s="373"/>
      <c r="R171" s="373"/>
      <c r="S171" s="373"/>
      <c r="T171" s="373"/>
      <c r="U171" s="374"/>
      <c r="V171" s="373"/>
      <c r="W171" s="374"/>
      <c r="X171" s="373"/>
      <c r="Y171" s="374"/>
      <c r="Z171" s="373"/>
      <c r="AA171" s="374"/>
      <c r="AB171" s="375"/>
    </row>
    <row r="172" spans="1:28" s="376" customFormat="1" x14ac:dyDescent="0.25">
      <c r="A172" s="2"/>
      <c r="B172" s="2"/>
      <c r="C172" s="2"/>
      <c r="D172" s="2"/>
      <c r="E172" s="2"/>
      <c r="F172" s="2"/>
      <c r="G172" s="2"/>
      <c r="H172" s="2"/>
      <c r="I172" s="2"/>
      <c r="J172" s="2"/>
      <c r="K172" s="2"/>
      <c r="L172" s="2"/>
      <c r="M172" s="2"/>
      <c r="N172" s="373"/>
      <c r="O172" s="373"/>
      <c r="P172" s="4"/>
      <c r="Q172" s="373"/>
      <c r="R172" s="373"/>
      <c r="S172" s="373"/>
      <c r="T172" s="373"/>
      <c r="U172" s="374"/>
      <c r="V172" s="373"/>
      <c r="W172" s="374"/>
      <c r="X172" s="373"/>
      <c r="Y172" s="374"/>
      <c r="Z172" s="373"/>
      <c r="AA172" s="374"/>
      <c r="AB172" s="375"/>
    </row>
    <row r="173" spans="1:28" s="376" customFormat="1" x14ac:dyDescent="0.25">
      <c r="A173" s="2"/>
      <c r="B173" s="2"/>
      <c r="C173" s="2"/>
      <c r="D173" s="2"/>
      <c r="E173" s="2"/>
      <c r="F173" s="2"/>
      <c r="G173" s="2"/>
      <c r="H173" s="2"/>
      <c r="I173" s="2"/>
      <c r="J173" s="2"/>
      <c r="K173" s="2"/>
      <c r="L173" s="2"/>
      <c r="M173" s="2"/>
      <c r="N173" s="373"/>
      <c r="O173" s="373"/>
      <c r="P173" s="4"/>
      <c r="Q173" s="373"/>
      <c r="R173" s="373"/>
      <c r="S173" s="373"/>
      <c r="T173" s="373"/>
      <c r="U173" s="374"/>
      <c r="V173" s="373"/>
      <c r="W173" s="374"/>
      <c r="X173" s="373"/>
      <c r="Y173" s="374"/>
      <c r="Z173" s="373"/>
      <c r="AA173" s="374"/>
      <c r="AB173" s="375"/>
    </row>
    <row r="174" spans="1:28" s="376" customFormat="1" x14ac:dyDescent="0.25">
      <c r="A174" s="2"/>
      <c r="B174" s="2"/>
      <c r="C174" s="2"/>
      <c r="D174" s="2"/>
      <c r="E174" s="2"/>
      <c r="F174" s="2"/>
      <c r="G174" s="2"/>
      <c r="H174" s="2"/>
      <c r="I174" s="2"/>
      <c r="J174" s="2"/>
      <c r="K174" s="2"/>
      <c r="L174" s="2"/>
      <c r="M174" s="2"/>
      <c r="N174" s="373"/>
      <c r="O174" s="373"/>
      <c r="P174" s="4"/>
      <c r="Q174" s="373"/>
      <c r="R174" s="373"/>
      <c r="S174" s="373"/>
      <c r="T174" s="373"/>
      <c r="U174" s="374"/>
      <c r="V174" s="373"/>
      <c r="W174" s="374"/>
      <c r="X174" s="373"/>
      <c r="Y174" s="374"/>
      <c r="Z174" s="373"/>
      <c r="AA174" s="374"/>
      <c r="AB174" s="375"/>
    </row>
    <row r="175" spans="1:28" s="376" customFormat="1" x14ac:dyDescent="0.25">
      <c r="A175" s="2"/>
      <c r="B175" s="2"/>
      <c r="C175" s="2"/>
      <c r="D175" s="2"/>
      <c r="E175" s="2"/>
      <c r="F175" s="2"/>
      <c r="G175" s="2"/>
      <c r="H175" s="2"/>
      <c r="I175" s="2"/>
      <c r="J175" s="2"/>
      <c r="K175" s="2"/>
      <c r="L175" s="2"/>
      <c r="M175" s="2"/>
      <c r="N175" s="373"/>
      <c r="O175" s="373"/>
      <c r="P175" s="4"/>
      <c r="Q175" s="373"/>
      <c r="R175" s="373"/>
      <c r="S175" s="373"/>
      <c r="T175" s="373"/>
      <c r="U175" s="374"/>
      <c r="V175" s="373"/>
      <c r="W175" s="374"/>
      <c r="X175" s="373"/>
      <c r="Y175" s="374"/>
      <c r="Z175" s="373"/>
      <c r="AA175" s="374"/>
      <c r="AB175" s="375"/>
    </row>
    <row r="176" spans="1:28" s="376" customFormat="1" x14ac:dyDescent="0.25">
      <c r="A176" s="2"/>
      <c r="B176" s="2"/>
      <c r="C176" s="2"/>
      <c r="D176" s="2"/>
      <c r="E176" s="2"/>
      <c r="F176" s="2"/>
      <c r="G176" s="2"/>
      <c r="H176" s="2"/>
      <c r="I176" s="2"/>
      <c r="J176" s="2"/>
      <c r="K176" s="2"/>
      <c r="L176" s="2"/>
      <c r="M176" s="2"/>
      <c r="N176" s="373"/>
      <c r="O176" s="373"/>
      <c r="P176" s="4"/>
      <c r="Q176" s="373"/>
      <c r="R176" s="373"/>
      <c r="S176" s="373"/>
      <c r="T176" s="373"/>
      <c r="U176" s="374"/>
      <c r="V176" s="373"/>
      <c r="W176" s="374"/>
      <c r="X176" s="373"/>
      <c r="Y176" s="374"/>
      <c r="Z176" s="373"/>
      <c r="AA176" s="374"/>
      <c r="AB176" s="375"/>
    </row>
    <row r="177" spans="1:28" s="376" customFormat="1" x14ac:dyDescent="0.25">
      <c r="A177" s="2"/>
      <c r="B177" s="2"/>
      <c r="C177" s="2"/>
      <c r="D177" s="2"/>
      <c r="E177" s="2"/>
      <c r="F177" s="2"/>
      <c r="G177" s="2"/>
      <c r="H177" s="2"/>
      <c r="I177" s="2"/>
      <c r="J177" s="2"/>
      <c r="K177" s="2"/>
      <c r="L177" s="2"/>
      <c r="M177" s="2"/>
      <c r="N177" s="373"/>
      <c r="O177" s="373"/>
      <c r="P177" s="4"/>
      <c r="Q177" s="373"/>
      <c r="R177" s="373"/>
      <c r="S177" s="373"/>
      <c r="T177" s="373"/>
      <c r="U177" s="374"/>
      <c r="V177" s="373"/>
      <c r="W177" s="374"/>
      <c r="X177" s="373"/>
      <c r="Y177" s="374"/>
      <c r="Z177" s="373"/>
      <c r="AA177" s="374"/>
      <c r="AB177" s="375"/>
    </row>
    <row r="178" spans="1:28" s="376" customFormat="1" x14ac:dyDescent="0.25">
      <c r="A178" s="2"/>
      <c r="B178" s="2"/>
      <c r="C178" s="2"/>
      <c r="D178" s="2"/>
      <c r="E178" s="2"/>
      <c r="F178" s="2"/>
      <c r="G178" s="2"/>
      <c r="H178" s="2"/>
      <c r="I178" s="2"/>
      <c r="J178" s="2"/>
      <c r="K178" s="2"/>
      <c r="L178" s="2"/>
      <c r="M178" s="2"/>
      <c r="N178" s="373"/>
      <c r="O178" s="373"/>
      <c r="P178" s="4"/>
      <c r="Q178" s="373"/>
      <c r="R178" s="373"/>
      <c r="S178" s="373"/>
      <c r="T178" s="373"/>
      <c r="U178" s="374"/>
      <c r="V178" s="373"/>
      <c r="W178" s="374"/>
      <c r="X178" s="373"/>
      <c r="Y178" s="374"/>
      <c r="Z178" s="373"/>
      <c r="AA178" s="374"/>
      <c r="AB178" s="375"/>
    </row>
    <row r="179" spans="1:28" s="376" customFormat="1" x14ac:dyDescent="0.25">
      <c r="A179" s="2"/>
      <c r="B179" s="2"/>
      <c r="C179" s="2"/>
      <c r="D179" s="2"/>
      <c r="E179" s="2"/>
      <c r="F179" s="2"/>
      <c r="G179" s="2"/>
      <c r="H179" s="2"/>
      <c r="I179" s="2"/>
      <c r="J179" s="2"/>
      <c r="K179" s="2"/>
      <c r="L179" s="2"/>
      <c r="M179" s="2"/>
      <c r="N179" s="373"/>
      <c r="O179" s="373"/>
      <c r="P179" s="4"/>
      <c r="Q179" s="373"/>
      <c r="R179" s="373"/>
      <c r="S179" s="373"/>
      <c r="T179" s="373"/>
      <c r="U179" s="374"/>
      <c r="V179" s="373"/>
      <c r="W179" s="374"/>
      <c r="X179" s="373"/>
      <c r="Y179" s="374"/>
      <c r="Z179" s="373"/>
      <c r="AA179" s="374"/>
      <c r="AB179" s="375"/>
    </row>
    <row r="180" spans="1:28" s="376" customFormat="1" x14ac:dyDescent="0.25">
      <c r="A180" s="2"/>
      <c r="B180" s="2"/>
      <c r="C180" s="2"/>
      <c r="D180" s="2"/>
      <c r="E180" s="2"/>
      <c r="F180" s="2"/>
      <c r="G180" s="2"/>
      <c r="H180" s="2"/>
      <c r="I180" s="2"/>
      <c r="J180" s="2"/>
      <c r="K180" s="2"/>
      <c r="L180" s="2"/>
      <c r="M180" s="2"/>
      <c r="N180" s="373"/>
      <c r="O180" s="373"/>
      <c r="P180" s="4"/>
      <c r="Q180" s="373"/>
      <c r="R180" s="373"/>
      <c r="S180" s="373"/>
      <c r="T180" s="373"/>
      <c r="U180" s="374"/>
      <c r="V180" s="373"/>
      <c r="W180" s="374"/>
      <c r="X180" s="373"/>
      <c r="Y180" s="374"/>
      <c r="Z180" s="373"/>
      <c r="AA180" s="374"/>
      <c r="AB180" s="375"/>
    </row>
    <row r="181" spans="1:28" s="376" customFormat="1" x14ac:dyDescent="0.25">
      <c r="A181" s="2"/>
      <c r="B181" s="2"/>
      <c r="C181" s="2"/>
      <c r="D181" s="2"/>
      <c r="E181" s="2"/>
      <c r="F181" s="2"/>
      <c r="G181" s="2"/>
      <c r="H181" s="2"/>
      <c r="I181" s="2"/>
      <c r="J181" s="2"/>
      <c r="K181" s="2"/>
      <c r="L181" s="2"/>
      <c r="M181" s="2"/>
      <c r="N181" s="373"/>
      <c r="O181" s="373"/>
      <c r="P181" s="4"/>
      <c r="Q181" s="373"/>
      <c r="R181" s="373"/>
      <c r="S181" s="373"/>
      <c r="T181" s="373"/>
      <c r="U181" s="374"/>
      <c r="V181" s="373"/>
      <c r="W181" s="374"/>
      <c r="X181" s="373"/>
      <c r="Y181" s="374"/>
      <c r="Z181" s="373"/>
      <c r="AA181" s="374"/>
      <c r="AB181" s="375"/>
    </row>
    <row r="182" spans="1:28" s="376" customFormat="1" x14ac:dyDescent="0.25">
      <c r="A182" s="2"/>
      <c r="B182" s="2"/>
      <c r="C182" s="2"/>
      <c r="D182" s="2"/>
      <c r="E182" s="2"/>
      <c r="F182" s="2"/>
      <c r="G182" s="2"/>
      <c r="H182" s="2"/>
      <c r="I182" s="2"/>
      <c r="J182" s="2"/>
      <c r="K182" s="2"/>
      <c r="L182" s="2"/>
      <c r="M182" s="2"/>
      <c r="N182" s="373"/>
      <c r="O182" s="373"/>
      <c r="P182" s="4"/>
      <c r="Q182" s="373"/>
      <c r="R182" s="373"/>
      <c r="S182" s="373"/>
      <c r="T182" s="373"/>
      <c r="U182" s="374"/>
      <c r="V182" s="373"/>
      <c r="W182" s="374"/>
      <c r="X182" s="373"/>
      <c r="Y182" s="374"/>
      <c r="Z182" s="373"/>
      <c r="AA182" s="374"/>
      <c r="AB182" s="375"/>
    </row>
    <row r="183" spans="1:28" s="376" customFormat="1" x14ac:dyDescent="0.25">
      <c r="A183" s="2"/>
      <c r="B183" s="2"/>
      <c r="C183" s="2"/>
      <c r="D183" s="2"/>
      <c r="E183" s="2"/>
      <c r="F183" s="2"/>
      <c r="G183" s="2"/>
      <c r="H183" s="2"/>
      <c r="I183" s="2"/>
      <c r="J183" s="2"/>
      <c r="K183" s="2"/>
      <c r="L183" s="2"/>
      <c r="M183" s="2"/>
      <c r="N183" s="373"/>
      <c r="O183" s="373"/>
      <c r="P183" s="4"/>
      <c r="Q183" s="373"/>
      <c r="R183" s="373"/>
      <c r="S183" s="373"/>
      <c r="T183" s="373"/>
      <c r="U183" s="374"/>
      <c r="V183" s="373"/>
      <c r="W183" s="374"/>
      <c r="X183" s="373"/>
      <c r="Y183" s="374"/>
      <c r="Z183" s="373"/>
      <c r="AA183" s="374"/>
      <c r="AB183" s="375"/>
    </row>
    <row r="184" spans="1:28" s="376" customFormat="1" x14ac:dyDescent="0.25">
      <c r="A184" s="2"/>
      <c r="B184" s="2"/>
      <c r="C184" s="2"/>
      <c r="D184" s="2"/>
      <c r="E184" s="2"/>
      <c r="F184" s="2"/>
      <c r="G184" s="2"/>
      <c r="H184" s="2"/>
      <c r="I184" s="2"/>
      <c r="J184" s="2"/>
      <c r="K184" s="2"/>
      <c r="L184" s="2"/>
      <c r="M184" s="2"/>
      <c r="N184" s="373"/>
      <c r="O184" s="373"/>
      <c r="P184" s="4"/>
      <c r="Q184" s="373"/>
      <c r="R184" s="373"/>
      <c r="S184" s="373"/>
      <c r="T184" s="373"/>
      <c r="U184" s="374"/>
      <c r="V184" s="373"/>
      <c r="W184" s="374"/>
      <c r="X184" s="373"/>
      <c r="Y184" s="374"/>
      <c r="Z184" s="373"/>
      <c r="AA184" s="374"/>
      <c r="AB184" s="375"/>
    </row>
    <row r="185" spans="1:28" s="376" customFormat="1" x14ac:dyDescent="0.25">
      <c r="A185" s="2"/>
      <c r="B185" s="2"/>
      <c r="C185" s="2"/>
      <c r="D185" s="2"/>
      <c r="E185" s="2"/>
      <c r="F185" s="2"/>
      <c r="G185" s="2"/>
      <c r="H185" s="2"/>
      <c r="I185" s="2"/>
      <c r="J185" s="2"/>
      <c r="K185" s="2"/>
      <c r="L185" s="2"/>
      <c r="M185" s="2"/>
      <c r="N185" s="373"/>
      <c r="O185" s="373"/>
      <c r="P185" s="4"/>
      <c r="Q185" s="373"/>
      <c r="R185" s="373"/>
      <c r="S185" s="373"/>
      <c r="T185" s="373"/>
      <c r="U185" s="374"/>
      <c r="V185" s="373"/>
      <c r="W185" s="374"/>
      <c r="X185" s="373"/>
      <c r="Y185" s="374"/>
      <c r="Z185" s="373"/>
      <c r="AA185" s="374"/>
      <c r="AB185" s="375"/>
    </row>
    <row r="186" spans="1:28" s="376" customFormat="1" x14ac:dyDescent="0.25">
      <c r="A186" s="2"/>
      <c r="B186" s="2"/>
      <c r="C186" s="2"/>
      <c r="D186" s="2"/>
      <c r="E186" s="2"/>
      <c r="F186" s="2"/>
      <c r="G186" s="2"/>
      <c r="H186" s="2"/>
      <c r="I186" s="2"/>
      <c r="J186" s="2"/>
      <c r="K186" s="2"/>
      <c r="L186" s="2"/>
      <c r="M186" s="2"/>
      <c r="N186" s="373"/>
      <c r="O186" s="373"/>
      <c r="P186" s="4"/>
      <c r="Q186" s="373"/>
      <c r="R186" s="373"/>
      <c r="S186" s="373"/>
      <c r="T186" s="373"/>
      <c r="U186" s="374"/>
      <c r="V186" s="373"/>
      <c r="W186" s="374"/>
      <c r="X186" s="373"/>
      <c r="Y186" s="374"/>
      <c r="Z186" s="373"/>
      <c r="AA186" s="374"/>
      <c r="AB186" s="375"/>
    </row>
    <row r="187" spans="1:28" s="376" customFormat="1" x14ac:dyDescent="0.25">
      <c r="A187" s="2"/>
      <c r="B187" s="2"/>
      <c r="C187" s="2"/>
      <c r="D187" s="2"/>
      <c r="E187" s="2"/>
      <c r="F187" s="2"/>
      <c r="G187" s="2"/>
      <c r="H187" s="2"/>
      <c r="I187" s="2"/>
      <c r="J187" s="2"/>
      <c r="K187" s="2"/>
      <c r="L187" s="2"/>
      <c r="M187" s="2"/>
      <c r="N187" s="373"/>
      <c r="O187" s="373"/>
      <c r="P187" s="4"/>
      <c r="Q187" s="373"/>
      <c r="R187" s="373"/>
      <c r="S187" s="373"/>
      <c r="T187" s="373"/>
      <c r="U187" s="374"/>
      <c r="V187" s="373"/>
      <c r="W187" s="374"/>
      <c r="X187" s="373"/>
      <c r="Y187" s="374"/>
      <c r="Z187" s="373"/>
      <c r="AA187" s="374"/>
      <c r="AB187" s="375"/>
    </row>
    <row r="188" spans="1:28" s="376" customFormat="1" x14ac:dyDescent="0.25">
      <c r="A188" s="2"/>
      <c r="B188" s="2"/>
      <c r="C188" s="2"/>
      <c r="D188" s="2"/>
      <c r="E188" s="2"/>
      <c r="F188" s="2"/>
      <c r="G188" s="2"/>
      <c r="H188" s="2"/>
      <c r="I188" s="2"/>
      <c r="J188" s="2"/>
      <c r="K188" s="2"/>
      <c r="L188" s="2"/>
      <c r="M188" s="2"/>
      <c r="N188" s="373"/>
      <c r="O188" s="373"/>
      <c r="P188" s="4"/>
      <c r="Q188" s="373"/>
      <c r="R188" s="373"/>
      <c r="S188" s="373"/>
      <c r="T188" s="373"/>
      <c r="U188" s="374"/>
      <c r="V188" s="373"/>
      <c r="W188" s="374"/>
      <c r="X188" s="373"/>
      <c r="Y188" s="374"/>
      <c r="Z188" s="373"/>
      <c r="AA188" s="374"/>
      <c r="AB188" s="375"/>
    </row>
    <row r="189" spans="1:28" s="376" customFormat="1" x14ac:dyDescent="0.25">
      <c r="A189" s="2"/>
      <c r="B189" s="2"/>
      <c r="C189" s="2"/>
      <c r="D189" s="2"/>
      <c r="E189" s="2"/>
      <c r="F189" s="2"/>
      <c r="G189" s="2"/>
      <c r="H189" s="2"/>
      <c r="I189" s="2"/>
      <c r="J189" s="2"/>
      <c r="K189" s="2"/>
      <c r="L189" s="2"/>
      <c r="M189" s="2"/>
      <c r="N189" s="373"/>
      <c r="O189" s="373"/>
      <c r="P189" s="4"/>
      <c r="Q189" s="373"/>
      <c r="R189" s="373"/>
      <c r="S189" s="373"/>
      <c r="T189" s="373"/>
      <c r="U189" s="374"/>
      <c r="V189" s="373"/>
      <c r="W189" s="374"/>
      <c r="X189" s="373"/>
      <c r="Y189" s="374"/>
      <c r="Z189" s="373"/>
      <c r="AA189" s="374"/>
      <c r="AB189" s="375"/>
    </row>
    <row r="190" spans="1:28" s="376" customFormat="1" x14ac:dyDescent="0.25">
      <c r="A190" s="2"/>
      <c r="B190" s="2"/>
      <c r="C190" s="2"/>
      <c r="D190" s="2"/>
      <c r="E190" s="2"/>
      <c r="F190" s="2"/>
      <c r="G190" s="2"/>
      <c r="H190" s="2"/>
      <c r="I190" s="2"/>
      <c r="J190" s="2"/>
      <c r="K190" s="2"/>
      <c r="L190" s="2"/>
      <c r="M190" s="2"/>
      <c r="N190" s="373"/>
      <c r="O190" s="373"/>
      <c r="P190" s="4"/>
      <c r="Q190" s="373"/>
      <c r="R190" s="373"/>
      <c r="S190" s="373"/>
      <c r="T190" s="373"/>
      <c r="U190" s="374"/>
      <c r="V190" s="373"/>
      <c r="W190" s="374"/>
      <c r="X190" s="373"/>
      <c r="Y190" s="374"/>
      <c r="Z190" s="373"/>
      <c r="AA190" s="374"/>
      <c r="AB190" s="375"/>
    </row>
    <row r="191" spans="1:28" s="376" customFormat="1" x14ac:dyDescent="0.25">
      <c r="A191" s="2"/>
      <c r="B191" s="2"/>
      <c r="C191" s="2"/>
      <c r="D191" s="2"/>
      <c r="E191" s="2"/>
      <c r="F191" s="2"/>
      <c r="G191" s="2"/>
      <c r="H191" s="2"/>
      <c r="I191" s="2"/>
      <c r="J191" s="2"/>
      <c r="K191" s="2"/>
      <c r="L191" s="2"/>
      <c r="M191" s="2"/>
      <c r="N191" s="373"/>
      <c r="O191" s="373"/>
      <c r="P191" s="4"/>
      <c r="Q191" s="373"/>
      <c r="R191" s="373"/>
      <c r="S191" s="373"/>
      <c r="T191" s="373"/>
      <c r="U191" s="374"/>
      <c r="V191" s="373"/>
      <c r="W191" s="374"/>
      <c r="X191" s="373"/>
      <c r="Y191" s="374"/>
      <c r="Z191" s="373"/>
      <c r="AA191" s="374"/>
      <c r="AB191" s="375"/>
    </row>
    <row r="192" spans="1:28" s="376" customFormat="1" x14ac:dyDescent="0.25">
      <c r="A192" s="2"/>
      <c r="B192" s="2"/>
      <c r="C192" s="2"/>
      <c r="D192" s="2"/>
      <c r="E192" s="2"/>
      <c r="F192" s="2"/>
      <c r="G192" s="2"/>
      <c r="H192" s="2"/>
      <c r="I192" s="2"/>
      <c r="J192" s="2"/>
      <c r="K192" s="2"/>
      <c r="L192" s="2"/>
      <c r="M192" s="2"/>
      <c r="N192" s="373"/>
      <c r="O192" s="373"/>
      <c r="P192" s="4"/>
      <c r="Q192" s="373"/>
      <c r="R192" s="373"/>
      <c r="S192" s="373"/>
      <c r="T192" s="373"/>
      <c r="U192" s="374"/>
      <c r="V192" s="373"/>
      <c r="W192" s="374"/>
      <c r="X192" s="373"/>
      <c r="Y192" s="374"/>
      <c r="Z192" s="373"/>
      <c r="AA192" s="374"/>
      <c r="AB192" s="375"/>
    </row>
    <row r="193" spans="1:28" s="376" customFormat="1" x14ac:dyDescent="0.25">
      <c r="A193" s="2"/>
      <c r="B193" s="2"/>
      <c r="C193" s="2"/>
      <c r="D193" s="2"/>
      <c r="E193" s="2"/>
      <c r="F193" s="2"/>
      <c r="G193" s="2"/>
      <c r="H193" s="2"/>
      <c r="I193" s="2"/>
      <c r="J193" s="2"/>
      <c r="K193" s="2"/>
      <c r="L193" s="2"/>
      <c r="M193" s="2"/>
      <c r="N193" s="373"/>
      <c r="O193" s="373"/>
      <c r="P193" s="4"/>
      <c r="Q193" s="373"/>
      <c r="R193" s="373"/>
      <c r="S193" s="373"/>
      <c r="T193" s="373"/>
      <c r="U193" s="374"/>
      <c r="V193" s="373"/>
      <c r="W193" s="374"/>
      <c r="X193" s="373"/>
      <c r="Y193" s="374"/>
      <c r="Z193" s="373"/>
      <c r="AA193" s="374"/>
      <c r="AB193" s="375"/>
    </row>
    <row r="194" spans="1:28" s="376" customFormat="1" x14ac:dyDescent="0.25">
      <c r="A194" s="2"/>
      <c r="B194" s="2"/>
      <c r="C194" s="2"/>
      <c r="D194" s="2"/>
      <c r="E194" s="2"/>
      <c r="F194" s="2"/>
      <c r="G194" s="2"/>
      <c r="H194" s="2"/>
      <c r="I194" s="2"/>
      <c r="J194" s="2"/>
      <c r="K194" s="2"/>
      <c r="L194" s="2"/>
      <c r="M194" s="2"/>
      <c r="N194" s="373"/>
      <c r="O194" s="373"/>
      <c r="P194" s="4"/>
      <c r="Q194" s="373"/>
      <c r="R194" s="373"/>
      <c r="S194" s="373"/>
      <c r="T194" s="373"/>
      <c r="U194" s="374"/>
      <c r="V194" s="373"/>
      <c r="W194" s="374"/>
      <c r="X194" s="373"/>
      <c r="Y194" s="374"/>
      <c r="Z194" s="373"/>
      <c r="AA194" s="374"/>
      <c r="AB194" s="375"/>
    </row>
    <row r="195" spans="1:28" s="376" customFormat="1" x14ac:dyDescent="0.25">
      <c r="A195" s="2"/>
      <c r="B195" s="2"/>
      <c r="C195" s="2"/>
      <c r="D195" s="2"/>
      <c r="E195" s="2"/>
      <c r="F195" s="2"/>
      <c r="G195" s="2"/>
      <c r="H195" s="2"/>
      <c r="I195" s="2"/>
      <c r="J195" s="2"/>
      <c r="K195" s="2"/>
      <c r="L195" s="2"/>
      <c r="M195" s="2"/>
      <c r="N195" s="373"/>
      <c r="O195" s="373"/>
      <c r="P195" s="4"/>
      <c r="Q195" s="373"/>
      <c r="R195" s="373"/>
      <c r="S195" s="373"/>
      <c r="T195" s="373"/>
      <c r="U195" s="374"/>
      <c r="V195" s="373"/>
      <c r="W195" s="374"/>
      <c r="X195" s="373"/>
      <c r="Y195" s="374"/>
      <c r="Z195" s="373"/>
      <c r="AA195" s="374"/>
      <c r="AB195" s="375"/>
    </row>
    <row r="196" spans="1:28" s="376" customFormat="1" x14ac:dyDescent="0.25">
      <c r="A196" s="2"/>
      <c r="B196" s="2"/>
      <c r="C196" s="2"/>
      <c r="D196" s="2"/>
      <c r="E196" s="2"/>
      <c r="F196" s="2"/>
      <c r="G196" s="2"/>
      <c r="H196" s="2"/>
      <c r="I196" s="2"/>
      <c r="J196" s="2"/>
      <c r="K196" s="2"/>
      <c r="L196" s="2"/>
      <c r="M196" s="2"/>
      <c r="N196" s="373"/>
      <c r="O196" s="373"/>
      <c r="P196" s="4"/>
      <c r="Q196" s="373"/>
      <c r="R196" s="373"/>
      <c r="S196" s="373"/>
      <c r="T196" s="373"/>
      <c r="U196" s="374"/>
      <c r="V196" s="373"/>
      <c r="W196" s="374"/>
      <c r="X196" s="373"/>
      <c r="Y196" s="374"/>
      <c r="Z196" s="373"/>
      <c r="AA196" s="374"/>
      <c r="AB196" s="375"/>
    </row>
    <row r="197" spans="1:28" s="376" customFormat="1" x14ac:dyDescent="0.25">
      <c r="A197" s="2"/>
      <c r="B197" s="2"/>
      <c r="C197" s="2"/>
      <c r="D197" s="2"/>
      <c r="E197" s="2"/>
      <c r="F197" s="2"/>
      <c r="G197" s="2"/>
      <c r="H197" s="2"/>
      <c r="I197" s="2"/>
      <c r="J197" s="2"/>
      <c r="K197" s="2"/>
      <c r="L197" s="2"/>
      <c r="M197" s="2"/>
      <c r="N197" s="373"/>
      <c r="O197" s="373"/>
      <c r="P197" s="4"/>
      <c r="Q197" s="373"/>
      <c r="R197" s="373"/>
      <c r="S197" s="373"/>
      <c r="T197" s="373"/>
      <c r="U197" s="374"/>
      <c r="V197" s="373"/>
      <c r="W197" s="374"/>
      <c r="X197" s="373"/>
      <c r="Y197" s="374"/>
      <c r="Z197" s="373"/>
      <c r="AA197" s="374"/>
      <c r="AB197" s="375"/>
    </row>
    <row r="198" spans="1:28" s="376" customFormat="1" x14ac:dyDescent="0.25">
      <c r="A198" s="2"/>
      <c r="B198" s="2"/>
      <c r="C198" s="2"/>
      <c r="D198" s="2"/>
      <c r="E198" s="2"/>
      <c r="F198" s="2"/>
      <c r="G198" s="2"/>
      <c r="H198" s="2"/>
      <c r="I198" s="2"/>
      <c r="J198" s="2"/>
      <c r="K198" s="2"/>
      <c r="L198" s="2"/>
      <c r="M198" s="2"/>
      <c r="N198" s="373"/>
      <c r="O198" s="373"/>
      <c r="P198" s="4"/>
      <c r="Q198" s="373"/>
      <c r="R198" s="373"/>
      <c r="S198" s="373"/>
      <c r="T198" s="373"/>
      <c r="U198" s="374"/>
      <c r="V198" s="373"/>
      <c r="W198" s="374"/>
      <c r="X198" s="373"/>
      <c r="Y198" s="374"/>
      <c r="Z198" s="373"/>
      <c r="AA198" s="374"/>
      <c r="AB198" s="375"/>
    </row>
    <row r="199" spans="1:28" s="376" customFormat="1" x14ac:dyDescent="0.25">
      <c r="A199" s="2"/>
      <c r="B199" s="2"/>
      <c r="C199" s="2"/>
      <c r="D199" s="2"/>
      <c r="E199" s="2"/>
      <c r="F199" s="2"/>
      <c r="G199" s="2"/>
      <c r="H199" s="2"/>
      <c r="I199" s="2"/>
      <c r="J199" s="2"/>
      <c r="K199" s="2"/>
      <c r="L199" s="2"/>
      <c r="M199" s="2"/>
      <c r="N199" s="373"/>
      <c r="O199" s="373"/>
      <c r="P199" s="4"/>
      <c r="Q199" s="373"/>
      <c r="R199" s="373"/>
      <c r="S199" s="373"/>
      <c r="T199" s="373"/>
      <c r="U199" s="374"/>
      <c r="V199" s="373"/>
      <c r="W199" s="374"/>
      <c r="X199" s="373"/>
      <c r="Y199" s="374"/>
      <c r="Z199" s="373"/>
      <c r="AA199" s="374"/>
      <c r="AB199" s="375"/>
    </row>
    <row r="200" spans="1:28" s="376" customFormat="1" x14ac:dyDescent="0.25">
      <c r="A200" s="2"/>
      <c r="B200" s="2"/>
      <c r="C200" s="2"/>
      <c r="D200" s="2"/>
      <c r="E200" s="2"/>
      <c r="F200" s="2"/>
      <c r="G200" s="2"/>
      <c r="H200" s="2"/>
      <c r="I200" s="2"/>
      <c r="J200" s="2"/>
      <c r="K200" s="2"/>
      <c r="L200" s="2"/>
      <c r="M200" s="2"/>
      <c r="N200" s="373"/>
      <c r="O200" s="373"/>
      <c r="P200" s="4"/>
      <c r="Q200" s="373"/>
      <c r="R200" s="373"/>
      <c r="S200" s="373"/>
      <c r="T200" s="373"/>
      <c r="U200" s="374"/>
      <c r="V200" s="373"/>
      <c r="W200" s="374"/>
      <c r="X200" s="373"/>
      <c r="Y200" s="374"/>
      <c r="Z200" s="373"/>
      <c r="AA200" s="374"/>
      <c r="AB200" s="375"/>
    </row>
    <row r="201" spans="1:28" s="376" customFormat="1" x14ac:dyDescent="0.25">
      <c r="A201" s="2"/>
      <c r="B201" s="2"/>
      <c r="C201" s="2"/>
      <c r="D201" s="2"/>
      <c r="E201" s="2"/>
      <c r="F201" s="2"/>
      <c r="G201" s="2"/>
      <c r="H201" s="2"/>
      <c r="I201" s="2"/>
      <c r="J201" s="2"/>
      <c r="K201" s="2"/>
      <c r="L201" s="2"/>
      <c r="M201" s="2"/>
      <c r="N201" s="373"/>
      <c r="O201" s="373"/>
      <c r="P201" s="4"/>
      <c r="Q201" s="373"/>
      <c r="R201" s="373"/>
      <c r="S201" s="373"/>
      <c r="T201" s="373"/>
      <c r="U201" s="374"/>
      <c r="V201" s="373"/>
      <c r="W201" s="374"/>
      <c r="X201" s="373"/>
      <c r="Y201" s="374"/>
      <c r="Z201" s="373"/>
      <c r="AA201" s="374"/>
      <c r="AB201" s="375"/>
    </row>
    <row r="202" spans="1:28" s="376" customFormat="1" x14ac:dyDescent="0.25">
      <c r="A202" s="2"/>
      <c r="B202" s="2"/>
      <c r="C202" s="2"/>
      <c r="D202" s="2"/>
      <c r="E202" s="2"/>
      <c r="F202" s="2"/>
      <c r="G202" s="2"/>
      <c r="H202" s="2"/>
      <c r="I202" s="2"/>
      <c r="J202" s="2"/>
      <c r="K202" s="2"/>
      <c r="L202" s="2"/>
      <c r="M202" s="2"/>
      <c r="N202" s="373"/>
      <c r="O202" s="373"/>
      <c r="P202" s="4"/>
      <c r="Q202" s="373"/>
      <c r="R202" s="373"/>
      <c r="S202" s="373"/>
      <c r="T202" s="373"/>
      <c r="U202" s="374"/>
      <c r="V202" s="373"/>
      <c r="W202" s="374"/>
      <c r="X202" s="373"/>
      <c r="Y202" s="374"/>
      <c r="Z202" s="373"/>
      <c r="AA202" s="374"/>
      <c r="AB202" s="375"/>
    </row>
    <row r="203" spans="1:28" s="376" customFormat="1" x14ac:dyDescent="0.25">
      <c r="A203" s="2"/>
      <c r="B203" s="2"/>
      <c r="C203" s="2"/>
      <c r="D203" s="2"/>
      <c r="E203" s="2"/>
      <c r="F203" s="2"/>
      <c r="G203" s="2"/>
      <c r="H203" s="2"/>
      <c r="I203" s="2"/>
      <c r="J203" s="2"/>
      <c r="K203" s="2"/>
      <c r="L203" s="2"/>
      <c r="M203" s="2"/>
      <c r="N203" s="373"/>
      <c r="O203" s="373"/>
      <c r="P203" s="4"/>
      <c r="Q203" s="373"/>
      <c r="R203" s="373"/>
      <c r="S203" s="373"/>
      <c r="T203" s="373"/>
      <c r="U203" s="374"/>
      <c r="V203" s="373"/>
      <c r="W203" s="374"/>
      <c r="X203" s="373"/>
      <c r="Y203" s="374"/>
      <c r="Z203" s="373"/>
      <c r="AA203" s="374"/>
      <c r="AB203" s="375"/>
    </row>
    <row r="204" spans="1:28" s="376" customFormat="1" x14ac:dyDescent="0.25">
      <c r="A204" s="2"/>
      <c r="B204" s="2"/>
      <c r="C204" s="2"/>
      <c r="D204" s="2"/>
      <c r="E204" s="2"/>
      <c r="F204" s="2"/>
      <c r="G204" s="2"/>
      <c r="H204" s="2"/>
      <c r="I204" s="2"/>
      <c r="J204" s="2"/>
      <c r="K204" s="2"/>
      <c r="L204" s="2"/>
      <c r="M204" s="2"/>
      <c r="N204" s="373"/>
      <c r="O204" s="373"/>
      <c r="P204" s="4"/>
      <c r="Q204" s="373"/>
      <c r="R204" s="373"/>
      <c r="S204" s="373"/>
      <c r="T204" s="373"/>
      <c r="U204" s="374"/>
      <c r="V204" s="373"/>
      <c r="W204" s="374"/>
      <c r="X204" s="373"/>
      <c r="Y204" s="374"/>
      <c r="Z204" s="373"/>
      <c r="AA204" s="374"/>
      <c r="AB204" s="375"/>
    </row>
    <row r="205" spans="1:28" s="376" customFormat="1" x14ac:dyDescent="0.25">
      <c r="A205" s="2"/>
      <c r="B205" s="2"/>
      <c r="C205" s="2"/>
      <c r="D205" s="2"/>
      <c r="E205" s="2"/>
      <c r="F205" s="2"/>
      <c r="G205" s="2"/>
      <c r="H205" s="2"/>
      <c r="I205" s="2"/>
      <c r="J205" s="2"/>
      <c r="K205" s="2"/>
      <c r="L205" s="2"/>
      <c r="M205" s="2"/>
      <c r="N205" s="373"/>
      <c r="O205" s="373"/>
      <c r="P205" s="4"/>
      <c r="Q205" s="373"/>
      <c r="R205" s="373"/>
      <c r="S205" s="373"/>
      <c r="T205" s="373"/>
      <c r="U205" s="374"/>
      <c r="V205" s="373"/>
      <c r="W205" s="374"/>
      <c r="X205" s="373"/>
      <c r="Y205" s="374"/>
      <c r="Z205" s="373"/>
      <c r="AA205" s="374"/>
      <c r="AB205" s="375"/>
    </row>
    <row r="206" spans="1:28" s="376" customFormat="1" x14ac:dyDescent="0.25">
      <c r="A206" s="2"/>
      <c r="B206" s="2"/>
      <c r="C206" s="2"/>
      <c r="D206" s="2"/>
      <c r="E206" s="2"/>
      <c r="F206" s="2"/>
      <c r="G206" s="2"/>
      <c r="H206" s="2"/>
      <c r="I206" s="2"/>
      <c r="J206" s="2"/>
      <c r="K206" s="2"/>
      <c r="L206" s="2"/>
      <c r="M206" s="2"/>
      <c r="N206" s="373"/>
      <c r="O206" s="373"/>
      <c r="P206" s="4"/>
      <c r="Q206" s="373"/>
      <c r="R206" s="373"/>
      <c r="S206" s="373"/>
      <c r="T206" s="373"/>
      <c r="U206" s="374"/>
      <c r="V206" s="373"/>
      <c r="W206" s="374"/>
      <c r="X206" s="373"/>
      <c r="Y206" s="374"/>
      <c r="Z206" s="373"/>
      <c r="AA206" s="374"/>
      <c r="AB206" s="375"/>
    </row>
    <row r="207" spans="1:28" s="376" customFormat="1" x14ac:dyDescent="0.25">
      <c r="A207" s="2"/>
      <c r="B207" s="2"/>
      <c r="C207" s="2"/>
      <c r="D207" s="2"/>
      <c r="E207" s="2"/>
      <c r="F207" s="2"/>
      <c r="G207" s="2"/>
      <c r="H207" s="2"/>
      <c r="I207" s="2"/>
      <c r="J207" s="2"/>
      <c r="K207" s="2"/>
      <c r="L207" s="2"/>
      <c r="M207" s="2"/>
      <c r="N207" s="373"/>
      <c r="O207" s="373"/>
      <c r="P207" s="4"/>
      <c r="Q207" s="373"/>
      <c r="R207" s="373"/>
      <c r="S207" s="373"/>
      <c r="T207" s="373"/>
      <c r="U207" s="374"/>
      <c r="V207" s="373"/>
      <c r="W207" s="374"/>
      <c r="X207" s="373"/>
      <c r="Y207" s="374"/>
      <c r="Z207" s="373"/>
      <c r="AA207" s="374"/>
      <c r="AB207" s="375"/>
    </row>
    <row r="208" spans="1:28" s="376" customFormat="1" x14ac:dyDescent="0.25">
      <c r="A208" s="2"/>
      <c r="B208" s="2"/>
      <c r="C208" s="2"/>
      <c r="D208" s="2"/>
      <c r="E208" s="2"/>
      <c r="F208" s="2"/>
      <c r="G208" s="2"/>
      <c r="H208" s="2"/>
      <c r="I208" s="2"/>
      <c r="J208" s="2"/>
      <c r="K208" s="2"/>
      <c r="L208" s="2"/>
      <c r="M208" s="2"/>
      <c r="N208" s="373"/>
      <c r="O208" s="373"/>
      <c r="P208" s="4"/>
      <c r="Q208" s="373"/>
      <c r="R208" s="373"/>
      <c r="S208" s="373"/>
      <c r="T208" s="373"/>
      <c r="U208" s="374"/>
      <c r="V208" s="373"/>
      <c r="W208" s="374"/>
      <c r="X208" s="373"/>
      <c r="Y208" s="374"/>
      <c r="Z208" s="373"/>
      <c r="AA208" s="374"/>
      <c r="AB208" s="375"/>
    </row>
    <row r="209" spans="1:28" s="376" customFormat="1" x14ac:dyDescent="0.25">
      <c r="A209" s="2"/>
      <c r="B209" s="2"/>
      <c r="C209" s="2"/>
      <c r="D209" s="2"/>
      <c r="E209" s="2"/>
      <c r="F209" s="2"/>
      <c r="G209" s="2"/>
      <c r="H209" s="2"/>
      <c r="I209" s="2"/>
      <c r="J209" s="2"/>
      <c r="K209" s="2"/>
      <c r="L209" s="2"/>
      <c r="M209" s="2"/>
      <c r="N209" s="373"/>
      <c r="O209" s="373"/>
      <c r="P209" s="4"/>
      <c r="Q209" s="373"/>
      <c r="R209" s="373"/>
      <c r="S209" s="373"/>
      <c r="T209" s="373"/>
      <c r="U209" s="374"/>
      <c r="V209" s="373"/>
      <c r="W209" s="374"/>
      <c r="X209" s="373"/>
      <c r="Y209" s="374"/>
      <c r="Z209" s="373"/>
      <c r="AA209" s="374"/>
      <c r="AB209" s="375"/>
    </row>
    <row r="210" spans="1:28" s="376" customFormat="1" x14ac:dyDescent="0.25">
      <c r="A210" s="2"/>
      <c r="B210" s="2"/>
      <c r="C210" s="2"/>
      <c r="D210" s="2"/>
      <c r="E210" s="2"/>
      <c r="F210" s="2"/>
      <c r="G210" s="2"/>
      <c r="H210" s="2"/>
      <c r="I210" s="2"/>
      <c r="J210" s="2"/>
      <c r="K210" s="2"/>
      <c r="L210" s="2"/>
      <c r="M210" s="2"/>
      <c r="N210" s="373"/>
      <c r="O210" s="373"/>
      <c r="P210" s="4"/>
      <c r="Q210" s="373"/>
      <c r="R210" s="373"/>
      <c r="S210" s="373"/>
      <c r="T210" s="373"/>
      <c r="U210" s="374"/>
      <c r="V210" s="373"/>
      <c r="W210" s="374"/>
      <c r="X210" s="373"/>
      <c r="Y210" s="374"/>
      <c r="Z210" s="373"/>
      <c r="AA210" s="374"/>
      <c r="AB210" s="375"/>
    </row>
    <row r="211" spans="1:28" s="376" customFormat="1" x14ac:dyDescent="0.25">
      <c r="A211" s="2"/>
      <c r="B211" s="2"/>
      <c r="C211" s="2"/>
      <c r="D211" s="2"/>
      <c r="E211" s="2"/>
      <c r="F211" s="2"/>
      <c r="G211" s="2"/>
      <c r="H211" s="2"/>
      <c r="I211" s="2"/>
      <c r="J211" s="2"/>
      <c r="K211" s="2"/>
      <c r="L211" s="2"/>
      <c r="M211" s="2"/>
      <c r="N211" s="373"/>
      <c r="O211" s="373"/>
      <c r="P211" s="4"/>
      <c r="Q211" s="373"/>
      <c r="R211" s="373"/>
      <c r="S211" s="373"/>
      <c r="T211" s="373"/>
      <c r="U211" s="374"/>
      <c r="V211" s="373"/>
      <c r="W211" s="374"/>
      <c r="X211" s="373"/>
      <c r="Y211" s="374"/>
      <c r="Z211" s="373"/>
      <c r="AA211" s="374"/>
      <c r="AB211" s="375"/>
    </row>
    <row r="212" spans="1:28" s="376" customFormat="1" x14ac:dyDescent="0.25">
      <c r="A212" s="2"/>
      <c r="B212" s="2"/>
      <c r="C212" s="2"/>
      <c r="D212" s="2"/>
      <c r="E212" s="2"/>
      <c r="F212" s="2"/>
      <c r="G212" s="2"/>
      <c r="H212" s="2"/>
      <c r="I212" s="2"/>
      <c r="J212" s="2"/>
      <c r="K212" s="2"/>
      <c r="L212" s="2"/>
      <c r="M212" s="2"/>
      <c r="N212" s="373"/>
      <c r="O212" s="373"/>
      <c r="P212" s="4"/>
      <c r="Q212" s="373"/>
      <c r="R212" s="373"/>
      <c r="S212" s="373"/>
      <c r="T212" s="373"/>
      <c r="U212" s="374"/>
      <c r="V212" s="373"/>
      <c r="W212" s="374"/>
      <c r="X212" s="373"/>
      <c r="Y212" s="374"/>
      <c r="Z212" s="373"/>
      <c r="AA212" s="374"/>
      <c r="AB212" s="375"/>
    </row>
    <row r="213" spans="1:28" s="376" customFormat="1" x14ac:dyDescent="0.25">
      <c r="A213" s="2"/>
      <c r="B213" s="2"/>
      <c r="C213" s="2"/>
      <c r="D213" s="2"/>
      <c r="E213" s="2"/>
      <c r="F213" s="2"/>
      <c r="G213" s="2"/>
      <c r="H213" s="2"/>
      <c r="I213" s="2"/>
      <c r="J213" s="2"/>
      <c r="K213" s="2"/>
      <c r="L213" s="2"/>
      <c r="M213" s="2"/>
      <c r="N213" s="373"/>
      <c r="O213" s="373"/>
      <c r="P213" s="4"/>
      <c r="Q213" s="373"/>
      <c r="R213" s="373"/>
      <c r="S213" s="373"/>
      <c r="T213" s="373"/>
      <c r="U213" s="374"/>
      <c r="V213" s="373"/>
      <c r="W213" s="374"/>
      <c r="X213" s="373"/>
      <c r="Y213" s="374"/>
      <c r="Z213" s="373"/>
      <c r="AA213" s="374"/>
      <c r="AB213" s="375"/>
    </row>
    <row r="214" spans="1:28" s="376" customFormat="1" x14ac:dyDescent="0.25">
      <c r="A214" s="2"/>
      <c r="B214" s="2"/>
      <c r="C214" s="2"/>
      <c r="D214" s="2"/>
      <c r="E214" s="2"/>
      <c r="F214" s="2"/>
      <c r="G214" s="2"/>
      <c r="H214" s="2"/>
      <c r="I214" s="2"/>
      <c r="J214" s="2"/>
      <c r="K214" s="2"/>
      <c r="L214" s="2"/>
      <c r="M214" s="2"/>
      <c r="N214" s="373"/>
      <c r="O214" s="373"/>
      <c r="P214" s="4"/>
      <c r="Q214" s="373"/>
      <c r="R214" s="373"/>
      <c r="S214" s="373"/>
      <c r="T214" s="373"/>
      <c r="U214" s="374"/>
      <c r="V214" s="373"/>
      <c r="W214" s="374"/>
      <c r="X214" s="373"/>
      <c r="Y214" s="374"/>
      <c r="Z214" s="373"/>
      <c r="AA214" s="374"/>
      <c r="AB214" s="375"/>
    </row>
    <row r="215" spans="1:28" s="376" customFormat="1" x14ac:dyDescent="0.25">
      <c r="A215" s="2"/>
      <c r="B215" s="2"/>
      <c r="C215" s="2"/>
      <c r="D215" s="2"/>
      <c r="E215" s="2"/>
      <c r="F215" s="2"/>
      <c r="G215" s="2"/>
      <c r="H215" s="2"/>
      <c r="I215" s="2"/>
      <c r="J215" s="2"/>
      <c r="K215" s="2"/>
      <c r="L215" s="2"/>
      <c r="M215" s="2"/>
      <c r="N215" s="373"/>
      <c r="O215" s="373"/>
      <c r="P215" s="4"/>
      <c r="Q215" s="373"/>
      <c r="R215" s="373"/>
      <c r="S215" s="373"/>
      <c r="T215" s="373"/>
      <c r="U215" s="374"/>
      <c r="V215" s="373"/>
      <c r="W215" s="374"/>
      <c r="X215" s="373"/>
      <c r="Y215" s="374"/>
      <c r="Z215" s="373"/>
      <c r="AA215" s="374"/>
      <c r="AB215" s="375"/>
    </row>
    <row r="216" spans="1:28" s="376" customFormat="1" x14ac:dyDescent="0.25">
      <c r="A216" s="2"/>
      <c r="B216" s="2"/>
      <c r="C216" s="2"/>
      <c r="D216" s="2"/>
      <c r="E216" s="2"/>
      <c r="F216" s="2"/>
      <c r="G216" s="2"/>
      <c r="H216" s="2"/>
      <c r="I216" s="2"/>
      <c r="J216" s="2"/>
      <c r="K216" s="2"/>
      <c r="L216" s="2"/>
      <c r="M216" s="2"/>
      <c r="N216" s="373"/>
      <c r="O216" s="373"/>
      <c r="P216" s="4"/>
      <c r="Q216" s="373"/>
      <c r="R216" s="373"/>
      <c r="S216" s="373"/>
      <c r="T216" s="373"/>
      <c r="U216" s="374"/>
      <c r="V216" s="373"/>
      <c r="W216" s="374"/>
      <c r="X216" s="373"/>
      <c r="Y216" s="374"/>
      <c r="Z216" s="373"/>
      <c r="AA216" s="374"/>
      <c r="AB216" s="375"/>
    </row>
    <row r="217" spans="1:28" s="376" customFormat="1" x14ac:dyDescent="0.25">
      <c r="A217" s="2"/>
      <c r="B217" s="2"/>
      <c r="C217" s="2"/>
      <c r="D217" s="2"/>
      <c r="E217" s="2"/>
      <c r="F217" s="2"/>
      <c r="G217" s="2"/>
      <c r="H217" s="2"/>
      <c r="I217" s="2"/>
      <c r="J217" s="2"/>
      <c r="K217" s="2"/>
      <c r="L217" s="2"/>
      <c r="M217" s="2"/>
      <c r="N217" s="373"/>
      <c r="O217" s="373"/>
      <c r="P217" s="4"/>
      <c r="Q217" s="373"/>
      <c r="R217" s="373"/>
      <c r="S217" s="373"/>
      <c r="T217" s="373"/>
      <c r="U217" s="374"/>
      <c r="V217" s="373"/>
      <c r="W217" s="374"/>
      <c r="X217" s="373"/>
      <c r="Y217" s="374"/>
      <c r="Z217" s="373"/>
      <c r="AA217" s="374"/>
      <c r="AB217" s="375"/>
    </row>
    <row r="218" spans="1:28" s="376" customFormat="1" x14ac:dyDescent="0.25">
      <c r="A218" s="2"/>
      <c r="B218" s="2"/>
      <c r="C218" s="2"/>
      <c r="D218" s="2"/>
      <c r="E218" s="2"/>
      <c r="F218" s="2"/>
      <c r="G218" s="2"/>
      <c r="H218" s="2"/>
      <c r="I218" s="2"/>
      <c r="J218" s="2"/>
      <c r="K218" s="2"/>
      <c r="L218" s="2"/>
      <c r="M218" s="2"/>
      <c r="N218" s="373"/>
      <c r="O218" s="373"/>
      <c r="P218" s="4"/>
      <c r="Q218" s="373"/>
      <c r="R218" s="373"/>
      <c r="S218" s="373"/>
      <c r="T218" s="373"/>
      <c r="U218" s="374"/>
      <c r="V218" s="373"/>
      <c r="W218" s="374"/>
      <c r="X218" s="373"/>
      <c r="Y218" s="374"/>
      <c r="Z218" s="373"/>
      <c r="AA218" s="374"/>
      <c r="AB218" s="375"/>
    </row>
    <row r="219" spans="1:28" s="376" customFormat="1" x14ac:dyDescent="0.25">
      <c r="A219" s="2"/>
      <c r="B219" s="2"/>
      <c r="C219" s="2"/>
      <c r="D219" s="2"/>
      <c r="E219" s="2"/>
      <c r="F219" s="2"/>
      <c r="G219" s="2"/>
      <c r="H219" s="2"/>
      <c r="I219" s="2"/>
      <c r="J219" s="2"/>
      <c r="K219" s="2"/>
      <c r="L219" s="2"/>
      <c r="M219" s="2"/>
      <c r="N219" s="373"/>
      <c r="O219" s="373"/>
      <c r="P219" s="4"/>
      <c r="Q219" s="373"/>
      <c r="R219" s="373"/>
      <c r="S219" s="373"/>
      <c r="T219" s="373"/>
      <c r="U219" s="374"/>
      <c r="V219" s="373"/>
      <c r="W219" s="374"/>
      <c r="X219" s="373"/>
      <c r="Y219" s="374"/>
      <c r="Z219" s="373"/>
      <c r="AA219" s="374"/>
      <c r="AB219" s="375"/>
    </row>
    <row r="220" spans="1:28" s="376" customFormat="1" x14ac:dyDescent="0.25">
      <c r="A220" s="2"/>
      <c r="B220" s="2"/>
      <c r="C220" s="2"/>
      <c r="D220" s="2"/>
      <c r="E220" s="2"/>
      <c r="F220" s="2"/>
      <c r="G220" s="2"/>
      <c r="H220" s="2"/>
      <c r="I220" s="2"/>
      <c r="J220" s="2"/>
      <c r="K220" s="2"/>
      <c r="L220" s="2"/>
      <c r="M220" s="2"/>
      <c r="N220" s="373"/>
      <c r="O220" s="373"/>
      <c r="P220" s="4"/>
      <c r="Q220" s="373"/>
      <c r="R220" s="373"/>
      <c r="S220" s="373"/>
      <c r="T220" s="373"/>
      <c r="U220" s="374"/>
      <c r="V220" s="373"/>
      <c r="W220" s="374"/>
      <c r="X220" s="373"/>
      <c r="Y220" s="374"/>
      <c r="Z220" s="373"/>
      <c r="AA220" s="374"/>
      <c r="AB220" s="375"/>
    </row>
    <row r="221" spans="1:28" s="376" customFormat="1" x14ac:dyDescent="0.25">
      <c r="A221" s="2"/>
      <c r="B221" s="2"/>
      <c r="C221" s="2"/>
      <c r="D221" s="2"/>
      <c r="E221" s="2"/>
      <c r="F221" s="2"/>
      <c r="G221" s="2"/>
      <c r="H221" s="2"/>
      <c r="I221" s="2"/>
      <c r="J221" s="2"/>
      <c r="K221" s="2"/>
      <c r="L221" s="2"/>
      <c r="M221" s="2"/>
      <c r="N221" s="373"/>
      <c r="O221" s="373"/>
      <c r="P221" s="4"/>
      <c r="Q221" s="373"/>
      <c r="R221" s="373"/>
      <c r="S221" s="373"/>
      <c r="T221" s="373"/>
      <c r="U221" s="374"/>
      <c r="V221" s="373"/>
      <c r="W221" s="374"/>
      <c r="X221" s="373"/>
      <c r="Y221" s="374"/>
      <c r="Z221" s="373"/>
      <c r="AA221" s="374"/>
      <c r="AB221" s="375"/>
    </row>
    <row r="222" spans="1:28" s="376" customFormat="1" x14ac:dyDescent="0.25">
      <c r="A222" s="2"/>
      <c r="B222" s="2"/>
      <c r="C222" s="2"/>
      <c r="D222" s="2"/>
      <c r="E222" s="2"/>
      <c r="F222" s="2"/>
      <c r="G222" s="2"/>
      <c r="H222" s="2"/>
      <c r="I222" s="2"/>
      <c r="J222" s="2"/>
      <c r="K222" s="2"/>
      <c r="L222" s="2"/>
      <c r="M222" s="2"/>
      <c r="N222" s="373"/>
      <c r="O222" s="373"/>
      <c r="P222" s="4"/>
      <c r="Q222" s="373"/>
      <c r="R222" s="373"/>
      <c r="S222" s="373"/>
      <c r="T222" s="373"/>
      <c r="U222" s="374"/>
      <c r="V222" s="373"/>
      <c r="W222" s="374"/>
      <c r="X222" s="373"/>
      <c r="Y222" s="374"/>
      <c r="Z222" s="373"/>
      <c r="AA222" s="374"/>
      <c r="AB222" s="375"/>
    </row>
    <row r="223" spans="1:28" s="376" customFormat="1" x14ac:dyDescent="0.25">
      <c r="A223" s="2"/>
      <c r="B223" s="2"/>
      <c r="C223" s="2"/>
      <c r="D223" s="2"/>
      <c r="E223" s="2"/>
      <c r="F223" s="2"/>
      <c r="G223" s="2"/>
      <c r="H223" s="2"/>
      <c r="I223" s="2"/>
      <c r="J223" s="2"/>
      <c r="K223" s="2"/>
      <c r="L223" s="2"/>
      <c r="M223" s="2"/>
      <c r="N223" s="373"/>
      <c r="O223" s="373"/>
      <c r="P223" s="4"/>
      <c r="Q223" s="373"/>
      <c r="R223" s="373"/>
      <c r="S223" s="373"/>
      <c r="T223" s="373"/>
      <c r="U223" s="374"/>
      <c r="V223" s="373"/>
      <c r="W223" s="374"/>
      <c r="X223" s="373"/>
      <c r="Y223" s="374"/>
      <c r="Z223" s="373"/>
      <c r="AA223" s="374"/>
      <c r="AB223" s="375"/>
    </row>
    <row r="224" spans="1:28" s="376" customFormat="1" x14ac:dyDescent="0.25">
      <c r="A224" s="2"/>
      <c r="B224" s="2"/>
      <c r="C224" s="2"/>
      <c r="D224" s="2"/>
      <c r="E224" s="2"/>
      <c r="F224" s="2"/>
      <c r="G224" s="2"/>
      <c r="H224" s="2"/>
      <c r="I224" s="2"/>
      <c r="J224" s="2"/>
      <c r="K224" s="2"/>
      <c r="L224" s="2"/>
      <c r="M224" s="2"/>
      <c r="N224" s="373"/>
      <c r="O224" s="373"/>
      <c r="P224" s="4"/>
      <c r="Q224" s="373"/>
      <c r="R224" s="373"/>
      <c r="S224" s="373"/>
      <c r="T224" s="373"/>
      <c r="U224" s="374"/>
      <c r="V224" s="373"/>
      <c r="W224" s="374"/>
      <c r="X224" s="373"/>
      <c r="Y224" s="374"/>
      <c r="Z224" s="373"/>
      <c r="AA224" s="374"/>
      <c r="AB224" s="375"/>
    </row>
    <row r="225" spans="1:28" s="376" customFormat="1" x14ac:dyDescent="0.25">
      <c r="A225" s="2"/>
      <c r="B225" s="2"/>
      <c r="C225" s="2"/>
      <c r="D225" s="2"/>
      <c r="E225" s="2"/>
      <c r="F225" s="2"/>
      <c r="G225" s="2"/>
      <c r="H225" s="2"/>
      <c r="I225" s="2"/>
      <c r="J225" s="2"/>
      <c r="K225" s="2"/>
      <c r="L225" s="2"/>
      <c r="M225" s="2"/>
      <c r="N225" s="373"/>
      <c r="O225" s="373"/>
      <c r="P225" s="4"/>
      <c r="Q225" s="373"/>
      <c r="R225" s="373"/>
      <c r="S225" s="373"/>
      <c r="T225" s="373"/>
      <c r="U225" s="374"/>
      <c r="V225" s="373"/>
      <c r="W225" s="374"/>
      <c r="X225" s="373"/>
      <c r="Y225" s="374"/>
      <c r="Z225" s="373"/>
      <c r="AA225" s="374"/>
      <c r="AB225" s="375"/>
    </row>
    <row r="226" spans="1:28" s="376" customFormat="1" x14ac:dyDescent="0.25">
      <c r="A226" s="2"/>
      <c r="B226" s="2"/>
      <c r="C226" s="2"/>
      <c r="D226" s="2"/>
      <c r="E226" s="2"/>
      <c r="F226" s="2"/>
      <c r="G226" s="2"/>
      <c r="H226" s="2"/>
      <c r="I226" s="2"/>
      <c r="J226" s="2"/>
      <c r="K226" s="2"/>
      <c r="L226" s="2"/>
      <c r="M226" s="2"/>
      <c r="N226" s="373"/>
      <c r="O226" s="373"/>
      <c r="P226" s="4"/>
      <c r="Q226" s="373"/>
      <c r="R226" s="373"/>
      <c r="S226" s="373"/>
      <c r="T226" s="373"/>
      <c r="U226" s="374"/>
      <c r="V226" s="373"/>
      <c r="W226" s="374"/>
      <c r="X226" s="373"/>
      <c r="Y226" s="374"/>
      <c r="Z226" s="373"/>
      <c r="AA226" s="374"/>
      <c r="AB226" s="375"/>
    </row>
    <row r="227" spans="1:28" s="376" customFormat="1" x14ac:dyDescent="0.25">
      <c r="A227" s="2"/>
      <c r="B227" s="2"/>
      <c r="C227" s="2"/>
      <c r="D227" s="2"/>
      <c r="E227" s="2"/>
      <c r="F227" s="2"/>
      <c r="G227" s="2"/>
      <c r="H227" s="2"/>
      <c r="I227" s="2"/>
      <c r="J227" s="2"/>
      <c r="K227" s="2"/>
      <c r="L227" s="2"/>
      <c r="M227" s="2"/>
      <c r="N227" s="373"/>
      <c r="O227" s="373"/>
      <c r="P227" s="4"/>
      <c r="Q227" s="373"/>
      <c r="R227" s="373"/>
      <c r="S227" s="373"/>
      <c r="T227" s="373"/>
      <c r="U227" s="374"/>
      <c r="V227" s="373"/>
      <c r="W227" s="374"/>
      <c r="X227" s="373"/>
      <c r="Y227" s="374"/>
      <c r="Z227" s="373"/>
      <c r="AA227" s="374"/>
      <c r="AB227" s="375"/>
    </row>
    <row r="228" spans="1:28" s="376" customFormat="1" x14ac:dyDescent="0.25">
      <c r="A228" s="2"/>
      <c r="B228" s="2"/>
      <c r="C228" s="2"/>
      <c r="D228" s="2"/>
      <c r="E228" s="2"/>
      <c r="F228" s="2"/>
      <c r="G228" s="2"/>
      <c r="H228" s="2"/>
      <c r="I228" s="2"/>
      <c r="J228" s="2"/>
      <c r="K228" s="2"/>
      <c r="L228" s="2"/>
      <c r="M228" s="2"/>
      <c r="N228" s="373"/>
      <c r="O228" s="373"/>
      <c r="P228" s="4"/>
      <c r="Q228" s="373"/>
      <c r="R228" s="373"/>
      <c r="S228" s="373"/>
      <c r="T228" s="373"/>
      <c r="U228" s="374"/>
      <c r="V228" s="373"/>
      <c r="W228" s="374"/>
      <c r="X228" s="373"/>
      <c r="Y228" s="374"/>
      <c r="Z228" s="373"/>
      <c r="AA228" s="374"/>
      <c r="AB228" s="375"/>
    </row>
    <row r="229" spans="1:28" s="376" customFormat="1" x14ac:dyDescent="0.25">
      <c r="A229" s="2"/>
      <c r="B229" s="2"/>
      <c r="C229" s="2"/>
      <c r="D229" s="2"/>
      <c r="E229" s="2"/>
      <c r="F229" s="2"/>
      <c r="G229" s="2"/>
      <c r="H229" s="2"/>
      <c r="I229" s="2"/>
      <c r="J229" s="2"/>
      <c r="K229" s="2"/>
      <c r="L229" s="2"/>
      <c r="M229" s="2"/>
      <c r="N229" s="373"/>
      <c r="O229" s="373"/>
      <c r="P229" s="4"/>
      <c r="Q229" s="373"/>
      <c r="R229" s="373"/>
      <c r="S229" s="373"/>
      <c r="T229" s="373"/>
      <c r="U229" s="374"/>
      <c r="V229" s="373"/>
      <c r="W229" s="374"/>
      <c r="X229" s="373"/>
      <c r="Y229" s="374"/>
      <c r="Z229" s="373"/>
      <c r="AA229" s="374"/>
      <c r="AB229" s="375"/>
    </row>
    <row r="230" spans="1:28" s="376" customFormat="1" x14ac:dyDescent="0.25">
      <c r="A230" s="2"/>
      <c r="B230" s="2"/>
      <c r="C230" s="2"/>
      <c r="D230" s="2"/>
      <c r="E230" s="2"/>
      <c r="F230" s="2"/>
      <c r="G230" s="2"/>
      <c r="H230" s="2"/>
      <c r="I230" s="2"/>
      <c r="J230" s="2"/>
      <c r="K230" s="2"/>
      <c r="L230" s="2"/>
      <c r="M230" s="2"/>
      <c r="N230" s="373"/>
      <c r="O230" s="373"/>
      <c r="P230" s="4"/>
      <c r="Q230" s="373"/>
      <c r="R230" s="373"/>
      <c r="S230" s="373"/>
      <c r="T230" s="373"/>
      <c r="U230" s="374"/>
      <c r="V230" s="373"/>
      <c r="W230" s="374"/>
      <c r="X230" s="373"/>
      <c r="Y230" s="374"/>
      <c r="Z230" s="373"/>
      <c r="AA230" s="374"/>
      <c r="AB230" s="375"/>
    </row>
    <row r="231" spans="1:28" s="376" customFormat="1" x14ac:dyDescent="0.25">
      <c r="A231" s="2"/>
      <c r="B231" s="2"/>
      <c r="C231" s="2"/>
      <c r="D231" s="2"/>
      <c r="E231" s="2"/>
      <c r="F231" s="2"/>
      <c r="G231" s="2"/>
      <c r="H231" s="2"/>
      <c r="I231" s="2"/>
      <c r="J231" s="2"/>
      <c r="K231" s="2"/>
      <c r="L231" s="2"/>
      <c r="M231" s="2"/>
      <c r="N231" s="373"/>
      <c r="O231" s="373"/>
      <c r="P231" s="4"/>
      <c r="Q231" s="373"/>
      <c r="R231" s="373"/>
      <c r="S231" s="373"/>
      <c r="T231" s="373"/>
      <c r="U231" s="374"/>
      <c r="V231" s="373"/>
      <c r="W231" s="374"/>
      <c r="X231" s="373"/>
      <c r="Y231" s="374"/>
      <c r="Z231" s="373"/>
      <c r="AA231" s="374"/>
      <c r="AB231" s="375"/>
    </row>
    <row r="232" spans="1:28" s="376" customFormat="1" x14ac:dyDescent="0.25">
      <c r="A232" s="2"/>
      <c r="B232" s="2"/>
      <c r="C232" s="2"/>
      <c r="D232" s="2"/>
      <c r="E232" s="2"/>
      <c r="F232" s="2"/>
      <c r="G232" s="2"/>
      <c r="H232" s="2"/>
      <c r="I232" s="2"/>
      <c r="J232" s="2"/>
      <c r="K232" s="2"/>
      <c r="L232" s="2"/>
      <c r="M232" s="2"/>
      <c r="N232" s="373"/>
      <c r="O232" s="373"/>
      <c r="P232" s="4"/>
      <c r="Q232" s="373"/>
      <c r="R232" s="373"/>
      <c r="S232" s="373"/>
      <c r="T232" s="373"/>
      <c r="U232" s="374"/>
      <c r="V232" s="373"/>
      <c r="W232" s="374"/>
      <c r="X232" s="373"/>
      <c r="Y232" s="374"/>
      <c r="Z232" s="373"/>
      <c r="AA232" s="374"/>
      <c r="AB232" s="375"/>
    </row>
    <row r="233" spans="1:28" s="376" customFormat="1" x14ac:dyDescent="0.25">
      <c r="A233" s="2"/>
      <c r="B233" s="2"/>
      <c r="C233" s="2"/>
      <c r="D233" s="2"/>
      <c r="E233" s="2"/>
      <c r="F233" s="2"/>
      <c r="G233" s="2"/>
      <c r="H233" s="2"/>
      <c r="I233" s="2"/>
      <c r="J233" s="2"/>
      <c r="K233" s="2"/>
      <c r="L233" s="2"/>
      <c r="M233" s="2"/>
      <c r="N233" s="373"/>
      <c r="O233" s="373"/>
      <c r="P233" s="4"/>
      <c r="Q233" s="373"/>
      <c r="R233" s="373"/>
      <c r="S233" s="373"/>
      <c r="T233" s="373"/>
      <c r="U233" s="374"/>
      <c r="V233" s="373"/>
      <c r="W233" s="374"/>
      <c r="X233" s="373"/>
      <c r="Y233" s="374"/>
      <c r="Z233" s="373"/>
      <c r="AA233" s="374"/>
      <c r="AB233" s="375"/>
    </row>
    <row r="234" spans="1:28" s="376" customFormat="1" x14ac:dyDescent="0.25">
      <c r="A234" s="2"/>
      <c r="B234" s="2"/>
      <c r="C234" s="2"/>
      <c r="D234" s="2"/>
      <c r="E234" s="2"/>
      <c r="F234" s="2"/>
      <c r="G234" s="2"/>
      <c r="H234" s="2"/>
      <c r="I234" s="2"/>
      <c r="J234" s="2"/>
      <c r="K234" s="2"/>
      <c r="L234" s="2"/>
      <c r="M234" s="2"/>
      <c r="N234" s="373"/>
      <c r="O234" s="373"/>
      <c r="P234" s="4"/>
      <c r="Q234" s="373"/>
      <c r="R234" s="373"/>
      <c r="S234" s="373"/>
      <c r="T234" s="373"/>
      <c r="U234" s="374"/>
      <c r="V234" s="373"/>
      <c r="W234" s="374"/>
      <c r="X234" s="373"/>
      <c r="Y234" s="374"/>
      <c r="Z234" s="373"/>
      <c r="AA234" s="374"/>
      <c r="AB234" s="375"/>
    </row>
    <row r="235" spans="1:28" s="376" customFormat="1" x14ac:dyDescent="0.25">
      <c r="A235" s="2"/>
      <c r="B235" s="2"/>
      <c r="C235" s="2"/>
      <c r="D235" s="2"/>
      <c r="E235" s="2"/>
      <c r="F235" s="2"/>
      <c r="G235" s="2"/>
      <c r="H235" s="2"/>
      <c r="I235" s="2"/>
      <c r="J235" s="2"/>
      <c r="K235" s="2"/>
      <c r="L235" s="2"/>
      <c r="M235" s="2"/>
      <c r="N235" s="373"/>
      <c r="O235" s="373"/>
      <c r="P235" s="4"/>
      <c r="Q235" s="373"/>
      <c r="R235" s="373"/>
      <c r="S235" s="373"/>
      <c r="T235" s="373"/>
      <c r="U235" s="374"/>
      <c r="V235" s="373"/>
      <c r="W235" s="374"/>
      <c r="X235" s="373"/>
      <c r="Y235" s="374"/>
      <c r="Z235" s="373"/>
      <c r="AA235" s="374"/>
      <c r="AB235" s="375"/>
    </row>
    <row r="236" spans="1:28" s="376" customFormat="1" x14ac:dyDescent="0.25">
      <c r="A236" s="2"/>
      <c r="B236" s="2"/>
      <c r="C236" s="2"/>
      <c r="D236" s="2"/>
      <c r="E236" s="2"/>
      <c r="F236" s="2"/>
      <c r="G236" s="2"/>
      <c r="H236" s="2"/>
      <c r="I236" s="2"/>
      <c r="J236" s="2"/>
      <c r="K236" s="2"/>
      <c r="L236" s="2"/>
      <c r="M236" s="2"/>
      <c r="N236" s="373"/>
      <c r="O236" s="373"/>
      <c r="P236" s="4"/>
      <c r="Q236" s="373"/>
      <c r="R236" s="373"/>
      <c r="S236" s="373"/>
      <c r="T236" s="373"/>
      <c r="U236" s="374"/>
      <c r="V236" s="373"/>
      <c r="W236" s="374"/>
      <c r="X236" s="373"/>
      <c r="Y236" s="374"/>
      <c r="Z236" s="373"/>
      <c r="AA236" s="374"/>
      <c r="AB236" s="375"/>
    </row>
    <row r="237" spans="1:28" s="376" customFormat="1" x14ac:dyDescent="0.25">
      <c r="A237" s="2"/>
      <c r="B237" s="2"/>
      <c r="C237" s="2"/>
      <c r="D237" s="2"/>
      <c r="E237" s="2"/>
      <c r="F237" s="2"/>
      <c r="G237" s="2"/>
      <c r="H237" s="2"/>
      <c r="I237" s="2"/>
      <c r="J237" s="2"/>
      <c r="K237" s="2"/>
      <c r="L237" s="2"/>
      <c r="M237" s="2"/>
      <c r="N237" s="373"/>
      <c r="O237" s="373"/>
      <c r="P237" s="4"/>
      <c r="Q237" s="373"/>
      <c r="R237" s="373"/>
      <c r="S237" s="373"/>
      <c r="T237" s="373"/>
      <c r="U237" s="374"/>
      <c r="V237" s="373"/>
      <c r="W237" s="374"/>
      <c r="X237" s="373"/>
      <c r="Y237" s="374"/>
      <c r="Z237" s="373"/>
      <c r="AA237" s="374"/>
      <c r="AB237" s="375"/>
    </row>
    <row r="238" spans="1:28" s="376" customFormat="1" x14ac:dyDescent="0.25">
      <c r="A238" s="2"/>
      <c r="B238" s="2"/>
      <c r="C238" s="2"/>
      <c r="D238" s="2"/>
      <c r="E238" s="2"/>
      <c r="F238" s="2"/>
      <c r="G238" s="2"/>
      <c r="H238" s="2"/>
      <c r="I238" s="2"/>
      <c r="J238" s="2"/>
      <c r="K238" s="2"/>
      <c r="L238" s="2"/>
      <c r="M238" s="2"/>
      <c r="N238" s="373"/>
      <c r="O238" s="373"/>
      <c r="P238" s="4"/>
      <c r="Q238" s="373"/>
      <c r="R238" s="373"/>
      <c r="S238" s="373"/>
      <c r="T238" s="373"/>
      <c r="U238" s="374"/>
      <c r="V238" s="373"/>
      <c r="W238" s="374"/>
      <c r="X238" s="373"/>
      <c r="Y238" s="374"/>
      <c r="Z238" s="373"/>
      <c r="AA238" s="374"/>
      <c r="AB238" s="375"/>
    </row>
    <row r="239" spans="1:28" s="376" customFormat="1" x14ac:dyDescent="0.25">
      <c r="A239" s="2"/>
      <c r="B239" s="2"/>
      <c r="C239" s="2"/>
      <c r="D239" s="2"/>
      <c r="E239" s="2"/>
      <c r="F239" s="2"/>
      <c r="G239" s="2"/>
      <c r="H239" s="2"/>
      <c r="I239" s="2"/>
      <c r="J239" s="2"/>
      <c r="K239" s="2"/>
      <c r="L239" s="2"/>
      <c r="M239" s="2"/>
      <c r="N239" s="373"/>
      <c r="O239" s="373"/>
      <c r="P239" s="4"/>
      <c r="Q239" s="373"/>
      <c r="R239" s="373"/>
      <c r="S239" s="373"/>
      <c r="T239" s="373"/>
      <c r="U239" s="374"/>
      <c r="V239" s="373"/>
      <c r="W239" s="374"/>
      <c r="X239" s="373"/>
      <c r="Y239" s="374"/>
      <c r="Z239" s="373"/>
      <c r="AA239" s="374"/>
      <c r="AB239" s="375"/>
    </row>
    <row r="240" spans="1:28" s="376" customFormat="1" x14ac:dyDescent="0.25">
      <c r="A240" s="2"/>
      <c r="B240" s="2"/>
      <c r="C240" s="2"/>
      <c r="D240" s="2"/>
      <c r="E240" s="2"/>
      <c r="F240" s="2"/>
      <c r="G240" s="2"/>
      <c r="H240" s="2"/>
      <c r="I240" s="2"/>
      <c r="J240" s="2"/>
      <c r="K240" s="2"/>
      <c r="L240" s="2"/>
      <c r="M240" s="2"/>
      <c r="N240" s="373"/>
      <c r="O240" s="373"/>
      <c r="P240" s="4"/>
      <c r="Q240" s="373"/>
      <c r="R240" s="373"/>
      <c r="S240" s="373"/>
      <c r="T240" s="373"/>
      <c r="U240" s="374"/>
      <c r="V240" s="373"/>
      <c r="W240" s="374"/>
      <c r="X240" s="373"/>
      <c r="Y240" s="374"/>
      <c r="Z240" s="373"/>
      <c r="AA240" s="374"/>
      <c r="AB240" s="375"/>
    </row>
    <row r="241" spans="1:28" s="376" customFormat="1" x14ac:dyDescent="0.25">
      <c r="A241" s="2"/>
      <c r="B241" s="2"/>
      <c r="C241" s="2"/>
      <c r="D241" s="2"/>
      <c r="E241" s="2"/>
      <c r="F241" s="2"/>
      <c r="G241" s="2"/>
      <c r="H241" s="2"/>
      <c r="I241" s="2"/>
      <c r="J241" s="2"/>
      <c r="K241" s="2"/>
      <c r="L241" s="2"/>
      <c r="M241" s="2"/>
      <c r="N241" s="373"/>
      <c r="O241" s="373"/>
      <c r="P241" s="4"/>
      <c r="Q241" s="373"/>
      <c r="R241" s="373"/>
      <c r="S241" s="373"/>
      <c r="T241" s="373"/>
      <c r="U241" s="374"/>
      <c r="V241" s="373"/>
      <c r="W241" s="374"/>
      <c r="X241" s="373"/>
      <c r="Y241" s="374"/>
      <c r="Z241" s="373"/>
      <c r="AA241" s="374"/>
      <c r="AB241" s="375"/>
    </row>
    <row r="242" spans="1:28" s="376" customFormat="1" x14ac:dyDescent="0.25">
      <c r="A242" s="2"/>
      <c r="B242" s="2"/>
      <c r="C242" s="2"/>
      <c r="D242" s="2"/>
      <c r="E242" s="2"/>
      <c r="F242" s="2"/>
      <c r="G242" s="2"/>
      <c r="H242" s="2"/>
      <c r="I242" s="2"/>
      <c r="J242" s="2"/>
      <c r="K242" s="2"/>
      <c r="L242" s="2"/>
      <c r="M242" s="2"/>
      <c r="N242" s="373"/>
      <c r="O242" s="373"/>
      <c r="P242" s="4"/>
      <c r="Q242" s="373"/>
      <c r="R242" s="373"/>
      <c r="S242" s="373"/>
      <c r="T242" s="373"/>
      <c r="U242" s="374"/>
      <c r="V242" s="373"/>
      <c r="W242" s="374"/>
      <c r="X242" s="373"/>
      <c r="Y242" s="374"/>
      <c r="Z242" s="373"/>
      <c r="AA242" s="374"/>
      <c r="AB242" s="375"/>
    </row>
    <row r="243" spans="1:28" s="376" customFormat="1" x14ac:dyDescent="0.25">
      <c r="A243" s="2"/>
      <c r="B243" s="2"/>
      <c r="C243" s="2"/>
      <c r="D243" s="2"/>
      <c r="E243" s="2"/>
      <c r="F243" s="2"/>
      <c r="G243" s="2"/>
      <c r="H243" s="2"/>
      <c r="I243" s="2"/>
      <c r="J243" s="2"/>
      <c r="K243" s="2"/>
      <c r="L243" s="2"/>
      <c r="M243" s="2"/>
      <c r="N243" s="373"/>
      <c r="O243" s="373"/>
      <c r="P243" s="4"/>
      <c r="Q243" s="373"/>
      <c r="R243" s="373"/>
      <c r="S243" s="373"/>
      <c r="T243" s="373"/>
      <c r="U243" s="374"/>
      <c r="V243" s="373"/>
      <c r="W243" s="374"/>
      <c r="X243" s="373"/>
      <c r="Y243" s="374"/>
      <c r="Z243" s="373"/>
      <c r="AA243" s="374"/>
      <c r="AB243" s="375"/>
    </row>
    <row r="244" spans="1:28" s="376" customFormat="1" x14ac:dyDescent="0.25">
      <c r="A244" s="2"/>
      <c r="B244" s="2"/>
      <c r="C244" s="2"/>
      <c r="D244" s="2"/>
      <c r="E244" s="2"/>
      <c r="F244" s="2"/>
      <c r="G244" s="2"/>
      <c r="H244" s="2"/>
      <c r="I244" s="2"/>
      <c r="J244" s="2"/>
      <c r="K244" s="2"/>
      <c r="L244" s="2"/>
      <c r="M244" s="2"/>
      <c r="N244" s="373"/>
      <c r="O244" s="373"/>
      <c r="P244" s="4"/>
      <c r="Q244" s="373"/>
      <c r="R244" s="373"/>
      <c r="S244" s="373"/>
      <c r="T244" s="373"/>
      <c r="U244" s="374"/>
      <c r="V244" s="373"/>
      <c r="W244" s="374"/>
      <c r="X244" s="373"/>
      <c r="Y244" s="374"/>
      <c r="Z244" s="373"/>
      <c r="AA244" s="374"/>
      <c r="AB244" s="375"/>
    </row>
    <row r="245" spans="1:28" s="376" customFormat="1" x14ac:dyDescent="0.25">
      <c r="A245" s="2"/>
      <c r="B245" s="2"/>
      <c r="C245" s="2"/>
      <c r="D245" s="2"/>
      <c r="E245" s="2"/>
      <c r="F245" s="2"/>
      <c r="G245" s="2"/>
      <c r="H245" s="2"/>
      <c r="I245" s="2"/>
      <c r="J245" s="2"/>
      <c r="K245" s="2"/>
      <c r="L245" s="2"/>
      <c r="M245" s="2"/>
      <c r="N245" s="373"/>
      <c r="O245" s="373"/>
      <c r="P245" s="4"/>
      <c r="Q245" s="373"/>
      <c r="R245" s="373"/>
      <c r="S245" s="373"/>
      <c r="T245" s="373"/>
      <c r="U245" s="374"/>
      <c r="V245" s="373"/>
      <c r="W245" s="374"/>
      <c r="X245" s="373"/>
      <c r="Y245" s="374"/>
      <c r="Z245" s="373"/>
      <c r="AA245" s="374"/>
      <c r="AB245" s="375"/>
    </row>
    <row r="246" spans="1:28" s="376" customFormat="1" x14ac:dyDescent="0.25">
      <c r="A246" s="2"/>
      <c r="B246" s="2"/>
      <c r="C246" s="2"/>
      <c r="D246" s="2"/>
      <c r="E246" s="2"/>
      <c r="F246" s="2"/>
      <c r="G246" s="2"/>
      <c r="H246" s="2"/>
      <c r="I246" s="2"/>
      <c r="J246" s="2"/>
      <c r="K246" s="2"/>
      <c r="L246" s="2"/>
      <c r="M246" s="2"/>
      <c r="N246" s="373"/>
      <c r="O246" s="373"/>
      <c r="P246" s="4"/>
      <c r="Q246" s="373"/>
      <c r="R246" s="373"/>
      <c r="S246" s="373"/>
      <c r="T246" s="373"/>
      <c r="U246" s="374"/>
      <c r="V246" s="373"/>
      <c r="W246" s="374"/>
      <c r="X246" s="373"/>
      <c r="Y246" s="374"/>
      <c r="Z246" s="373"/>
      <c r="AA246" s="374"/>
      <c r="AB246" s="375"/>
    </row>
    <row r="247" spans="1:28" s="376" customFormat="1" x14ac:dyDescent="0.25">
      <c r="A247" s="2"/>
      <c r="B247" s="2"/>
      <c r="C247" s="2"/>
      <c r="D247" s="2"/>
      <c r="E247" s="2"/>
      <c r="F247" s="2"/>
      <c r="G247" s="2"/>
      <c r="H247" s="2"/>
      <c r="I247" s="2"/>
      <c r="J247" s="2"/>
      <c r="K247" s="2"/>
      <c r="L247" s="2"/>
      <c r="M247" s="2"/>
      <c r="N247" s="373"/>
      <c r="O247" s="373"/>
      <c r="P247" s="4"/>
      <c r="Q247" s="373"/>
      <c r="R247" s="373"/>
      <c r="S247" s="373"/>
      <c r="T247" s="373"/>
      <c r="U247" s="374"/>
      <c r="V247" s="373"/>
      <c r="W247" s="374"/>
      <c r="X247" s="373"/>
      <c r="Y247" s="374"/>
      <c r="Z247" s="373"/>
      <c r="AA247" s="374"/>
      <c r="AB247" s="375"/>
    </row>
    <row r="248" spans="1:28" s="376" customFormat="1" x14ac:dyDescent="0.25">
      <c r="A248" s="2"/>
      <c r="B248" s="2"/>
      <c r="C248" s="2"/>
      <c r="D248" s="2"/>
      <c r="E248" s="2"/>
      <c r="F248" s="2"/>
      <c r="G248" s="2"/>
      <c r="H248" s="2"/>
      <c r="I248" s="2"/>
      <c r="J248" s="2"/>
      <c r="K248" s="2"/>
      <c r="L248" s="2"/>
      <c r="M248" s="2"/>
      <c r="N248" s="373"/>
      <c r="O248" s="373"/>
      <c r="P248" s="4"/>
      <c r="Q248" s="373"/>
      <c r="R248" s="373"/>
      <c r="S248" s="373"/>
      <c r="T248" s="373"/>
      <c r="U248" s="374"/>
      <c r="V248" s="373"/>
      <c r="W248" s="374"/>
      <c r="X248" s="373"/>
      <c r="Y248" s="374"/>
      <c r="Z248" s="373"/>
      <c r="AA248" s="374"/>
      <c r="AB248" s="375"/>
    </row>
    <row r="249" spans="1:28" s="376" customFormat="1" x14ac:dyDescent="0.25">
      <c r="A249" s="2"/>
      <c r="B249" s="2"/>
      <c r="C249" s="2"/>
      <c r="D249" s="2"/>
      <c r="E249" s="2"/>
      <c r="F249" s="2"/>
      <c r="G249" s="2"/>
      <c r="H249" s="2"/>
      <c r="I249" s="2"/>
      <c r="J249" s="2"/>
      <c r="K249" s="2"/>
      <c r="L249" s="2"/>
      <c r="M249" s="2"/>
      <c r="N249" s="373"/>
      <c r="O249" s="373"/>
      <c r="P249" s="4"/>
      <c r="Q249" s="373"/>
      <c r="R249" s="373"/>
      <c r="S249" s="373"/>
      <c r="T249" s="373"/>
      <c r="U249" s="374"/>
      <c r="V249" s="373"/>
      <c r="W249" s="374"/>
      <c r="X249" s="373"/>
      <c r="Y249" s="374"/>
      <c r="Z249" s="373"/>
      <c r="AA249" s="374"/>
      <c r="AB249" s="375"/>
    </row>
    <row r="250" spans="1:28" s="376" customFormat="1" x14ac:dyDescent="0.25">
      <c r="A250" s="2"/>
      <c r="B250" s="2"/>
      <c r="C250" s="2"/>
      <c r="D250" s="2"/>
      <c r="E250" s="2"/>
      <c r="F250" s="2"/>
      <c r="G250" s="2"/>
      <c r="H250" s="2"/>
      <c r="I250" s="2"/>
      <c r="J250" s="2"/>
      <c r="K250" s="2"/>
      <c r="L250" s="2"/>
      <c r="M250" s="2"/>
      <c r="N250" s="373"/>
      <c r="O250" s="373"/>
      <c r="P250" s="4"/>
      <c r="Q250" s="373"/>
      <c r="R250" s="373"/>
      <c r="S250" s="373"/>
      <c r="T250" s="373"/>
      <c r="U250" s="374"/>
      <c r="V250" s="373"/>
      <c r="W250" s="374"/>
      <c r="X250" s="373"/>
      <c r="Y250" s="374"/>
      <c r="Z250" s="373"/>
      <c r="AA250" s="374"/>
      <c r="AB250" s="375"/>
    </row>
    <row r="251" spans="1:28" s="376" customFormat="1" x14ac:dyDescent="0.25">
      <c r="A251" s="2"/>
      <c r="B251" s="2"/>
      <c r="C251" s="2"/>
      <c r="D251" s="2"/>
      <c r="E251" s="2"/>
      <c r="F251" s="2"/>
      <c r="G251" s="2"/>
      <c r="H251" s="2"/>
      <c r="I251" s="2"/>
      <c r="J251" s="2"/>
      <c r="K251" s="2"/>
      <c r="L251" s="2"/>
      <c r="M251" s="2"/>
      <c r="N251" s="373"/>
      <c r="O251" s="373"/>
      <c r="P251" s="4"/>
      <c r="Q251" s="373"/>
      <c r="R251" s="373"/>
      <c r="S251" s="373"/>
      <c r="T251" s="373"/>
      <c r="U251" s="374"/>
      <c r="V251" s="373"/>
      <c r="W251" s="374"/>
      <c r="X251" s="373"/>
      <c r="Y251" s="374"/>
      <c r="Z251" s="373"/>
      <c r="AA251" s="374"/>
      <c r="AB251" s="375"/>
    </row>
    <row r="252" spans="1:28" s="376" customFormat="1" x14ac:dyDescent="0.25">
      <c r="A252" s="2"/>
      <c r="B252" s="2"/>
      <c r="C252" s="2"/>
      <c r="D252" s="2"/>
      <c r="E252" s="2"/>
      <c r="F252" s="2"/>
      <c r="G252" s="2"/>
      <c r="H252" s="2"/>
      <c r="I252" s="2"/>
      <c r="J252" s="2"/>
      <c r="K252" s="2"/>
      <c r="L252" s="2"/>
      <c r="M252" s="2"/>
      <c r="N252" s="373"/>
      <c r="O252" s="373"/>
      <c r="P252" s="4"/>
      <c r="Q252" s="373"/>
      <c r="R252" s="373"/>
      <c r="S252" s="373"/>
      <c r="T252" s="373"/>
      <c r="U252" s="374"/>
      <c r="V252" s="373"/>
      <c r="W252" s="374"/>
      <c r="X252" s="373"/>
      <c r="Y252" s="374"/>
      <c r="Z252" s="373"/>
      <c r="AA252" s="374"/>
      <c r="AB252" s="375"/>
    </row>
    <row r="253" spans="1:28" s="376" customFormat="1" x14ac:dyDescent="0.25">
      <c r="A253" s="2"/>
      <c r="B253" s="2"/>
      <c r="C253" s="2"/>
      <c r="D253" s="2"/>
      <c r="E253" s="2"/>
      <c r="F253" s="2"/>
      <c r="G253" s="2"/>
      <c r="H253" s="2"/>
      <c r="I253" s="2"/>
      <c r="J253" s="2"/>
      <c r="K253" s="2"/>
      <c r="L253" s="2"/>
      <c r="M253" s="2"/>
      <c r="N253" s="373"/>
      <c r="O253" s="373"/>
      <c r="P253" s="4"/>
      <c r="Q253" s="373"/>
      <c r="R253" s="373"/>
      <c r="S253" s="373"/>
      <c r="T253" s="373"/>
      <c r="U253" s="374"/>
      <c r="V253" s="373"/>
      <c r="W253" s="374"/>
      <c r="X253" s="373"/>
      <c r="Y253" s="374"/>
      <c r="Z253" s="373"/>
      <c r="AA253" s="374"/>
      <c r="AB253" s="375"/>
    </row>
    <row r="254" spans="1:28" s="376" customFormat="1" x14ac:dyDescent="0.25">
      <c r="A254" s="2"/>
      <c r="B254" s="2"/>
      <c r="C254" s="2"/>
      <c r="D254" s="2"/>
      <c r="E254" s="2"/>
      <c r="F254" s="2"/>
      <c r="G254" s="2"/>
      <c r="H254" s="2"/>
      <c r="I254" s="2"/>
      <c r="J254" s="2"/>
      <c r="K254" s="2"/>
      <c r="L254" s="2"/>
      <c r="M254" s="2"/>
      <c r="N254" s="373"/>
      <c r="O254" s="373"/>
      <c r="P254" s="4"/>
      <c r="Q254" s="373"/>
      <c r="R254" s="373"/>
      <c r="S254" s="373"/>
      <c r="T254" s="373"/>
      <c r="U254" s="374"/>
      <c r="V254" s="373"/>
      <c r="W254" s="374"/>
      <c r="X254" s="373"/>
      <c r="Y254" s="374"/>
      <c r="Z254" s="373"/>
      <c r="AA254" s="374"/>
      <c r="AB254" s="375"/>
    </row>
    <row r="255" spans="1:28" s="376" customFormat="1" x14ac:dyDescent="0.25">
      <c r="A255" s="2"/>
      <c r="B255" s="2"/>
      <c r="C255" s="2"/>
      <c r="D255" s="2"/>
      <c r="E255" s="2"/>
      <c r="F255" s="2"/>
      <c r="G255" s="2"/>
      <c r="H255" s="2"/>
      <c r="I255" s="2"/>
      <c r="J255" s="2"/>
      <c r="K255" s="2"/>
      <c r="L255" s="2"/>
      <c r="M255" s="2"/>
      <c r="N255" s="373"/>
      <c r="O255" s="373"/>
      <c r="P255" s="4"/>
      <c r="Q255" s="373"/>
      <c r="R255" s="373"/>
      <c r="S255" s="373"/>
      <c r="T255" s="373"/>
      <c r="U255" s="374"/>
      <c r="V255" s="373"/>
      <c r="W255" s="374"/>
      <c r="X255" s="373"/>
      <c r="Y255" s="374"/>
      <c r="Z255" s="373"/>
      <c r="AA255" s="374"/>
      <c r="AB255" s="375"/>
    </row>
    <row r="256" spans="1:28" s="376" customFormat="1" x14ac:dyDescent="0.25">
      <c r="A256" s="2"/>
      <c r="B256" s="2"/>
      <c r="C256" s="2"/>
      <c r="D256" s="2"/>
      <c r="E256" s="2"/>
      <c r="F256" s="2"/>
      <c r="G256" s="2"/>
      <c r="H256" s="2"/>
      <c r="I256" s="2"/>
      <c r="J256" s="2"/>
      <c r="K256" s="2"/>
      <c r="L256" s="2"/>
      <c r="M256" s="2"/>
      <c r="N256" s="373"/>
      <c r="O256" s="373"/>
      <c r="P256" s="4"/>
      <c r="Q256" s="373"/>
      <c r="R256" s="373"/>
      <c r="S256" s="373"/>
      <c r="T256" s="373"/>
      <c r="U256" s="374"/>
      <c r="V256" s="373"/>
      <c r="W256" s="374"/>
      <c r="X256" s="373"/>
      <c r="Y256" s="374"/>
      <c r="Z256" s="373"/>
      <c r="AA256" s="374"/>
      <c r="AB256" s="375"/>
    </row>
    <row r="257" spans="1:28" s="376" customFormat="1" x14ac:dyDescent="0.25">
      <c r="A257" s="2"/>
      <c r="B257" s="2"/>
      <c r="C257" s="2"/>
      <c r="D257" s="2"/>
      <c r="E257" s="2"/>
      <c r="F257" s="2"/>
      <c r="G257" s="2"/>
      <c r="H257" s="2"/>
      <c r="I257" s="2"/>
      <c r="J257" s="2"/>
      <c r="K257" s="2"/>
      <c r="L257" s="2"/>
      <c r="M257" s="2"/>
      <c r="N257" s="373"/>
      <c r="O257" s="373"/>
      <c r="P257" s="4"/>
      <c r="Q257" s="373"/>
      <c r="R257" s="373"/>
      <c r="S257" s="373"/>
      <c r="T257" s="373"/>
      <c r="U257" s="374"/>
      <c r="V257" s="373"/>
      <c r="W257" s="374"/>
      <c r="X257" s="373"/>
      <c r="Y257" s="374"/>
      <c r="Z257" s="373"/>
      <c r="AA257" s="374"/>
      <c r="AB257" s="375"/>
    </row>
    <row r="258" spans="1:28" s="376" customFormat="1" x14ac:dyDescent="0.25">
      <c r="A258" s="2"/>
      <c r="B258" s="2"/>
      <c r="C258" s="2"/>
      <c r="D258" s="2"/>
      <c r="E258" s="2"/>
      <c r="F258" s="2"/>
      <c r="G258" s="2"/>
      <c r="H258" s="2"/>
      <c r="I258" s="2"/>
      <c r="J258" s="2"/>
      <c r="K258" s="2"/>
      <c r="L258" s="2"/>
      <c r="M258" s="2"/>
      <c r="N258" s="373"/>
      <c r="O258" s="373"/>
      <c r="P258" s="4"/>
      <c r="Q258" s="373"/>
      <c r="R258" s="373"/>
      <c r="S258" s="373"/>
      <c r="T258" s="373"/>
      <c r="U258" s="374"/>
      <c r="V258" s="373"/>
      <c r="W258" s="374"/>
      <c r="X258" s="373"/>
      <c r="Y258" s="374"/>
      <c r="Z258" s="373"/>
      <c r="AA258" s="374"/>
      <c r="AB258" s="375"/>
    </row>
    <row r="259" spans="1:28" s="376" customFormat="1" x14ac:dyDescent="0.25">
      <c r="A259" s="2"/>
      <c r="B259" s="2"/>
      <c r="C259" s="2"/>
      <c r="D259" s="2"/>
      <c r="E259" s="2"/>
      <c r="F259" s="2"/>
      <c r="G259" s="2"/>
      <c r="H259" s="2"/>
      <c r="I259" s="2"/>
      <c r="J259" s="2"/>
      <c r="K259" s="2"/>
      <c r="L259" s="2"/>
      <c r="M259" s="2"/>
      <c r="N259" s="373"/>
      <c r="O259" s="373"/>
      <c r="P259" s="4"/>
      <c r="Q259" s="373"/>
      <c r="R259" s="373"/>
      <c r="S259" s="373"/>
      <c r="T259" s="373"/>
      <c r="U259" s="374"/>
      <c r="V259" s="373"/>
      <c r="W259" s="374"/>
      <c r="X259" s="373"/>
      <c r="Y259" s="374"/>
      <c r="Z259" s="373"/>
      <c r="AA259" s="374"/>
      <c r="AB259" s="375"/>
    </row>
    <row r="260" spans="1:28" s="376" customFormat="1" x14ac:dyDescent="0.25">
      <c r="A260" s="2"/>
      <c r="B260" s="2"/>
      <c r="C260" s="2"/>
      <c r="D260" s="2"/>
      <c r="E260" s="2"/>
      <c r="F260" s="2"/>
      <c r="G260" s="2"/>
      <c r="H260" s="2"/>
      <c r="I260" s="2"/>
      <c r="J260" s="2"/>
      <c r="K260" s="2"/>
      <c r="L260" s="2"/>
      <c r="M260" s="2"/>
      <c r="N260" s="373"/>
      <c r="O260" s="373"/>
      <c r="P260" s="4"/>
      <c r="Q260" s="373"/>
      <c r="R260" s="373"/>
      <c r="S260" s="373"/>
      <c r="T260" s="373"/>
      <c r="U260" s="374"/>
      <c r="V260" s="373"/>
      <c r="W260" s="374"/>
      <c r="X260" s="373"/>
      <c r="Y260" s="374"/>
      <c r="Z260" s="373"/>
      <c r="AA260" s="374"/>
      <c r="AB260" s="375"/>
    </row>
    <row r="261" spans="1:28" s="376" customFormat="1" x14ac:dyDescent="0.25">
      <c r="A261" s="2"/>
      <c r="B261" s="2"/>
      <c r="C261" s="2"/>
      <c r="D261" s="2"/>
      <c r="E261" s="2"/>
      <c r="F261" s="2"/>
      <c r="G261" s="2"/>
      <c r="H261" s="2"/>
      <c r="I261" s="2"/>
      <c r="J261" s="2"/>
      <c r="K261" s="2"/>
      <c r="L261" s="2"/>
      <c r="M261" s="2"/>
      <c r="N261" s="373"/>
      <c r="O261" s="373"/>
      <c r="P261" s="4"/>
      <c r="Q261" s="373"/>
      <c r="R261" s="373"/>
      <c r="S261" s="373"/>
      <c r="T261" s="373"/>
      <c r="U261" s="374"/>
      <c r="V261" s="373"/>
      <c r="W261" s="374"/>
      <c r="X261" s="373"/>
      <c r="Y261" s="374"/>
      <c r="Z261" s="373"/>
      <c r="AA261" s="374"/>
      <c r="AB261" s="375"/>
    </row>
    <row r="262" spans="1:28" s="376" customFormat="1" x14ac:dyDescent="0.25">
      <c r="A262" s="2"/>
      <c r="B262" s="2"/>
      <c r="C262" s="2"/>
      <c r="D262" s="2"/>
      <c r="E262" s="2"/>
      <c r="F262" s="2"/>
      <c r="G262" s="2"/>
      <c r="H262" s="2"/>
      <c r="I262" s="2"/>
      <c r="J262" s="2"/>
      <c r="K262" s="2"/>
      <c r="L262" s="2"/>
      <c r="M262" s="2"/>
      <c r="N262" s="373"/>
      <c r="O262" s="373"/>
      <c r="P262" s="4"/>
      <c r="Q262" s="373"/>
      <c r="R262" s="373"/>
      <c r="S262" s="373"/>
      <c r="T262" s="373"/>
      <c r="U262" s="374"/>
      <c r="V262" s="373"/>
      <c r="W262" s="374"/>
      <c r="X262" s="373"/>
      <c r="Y262" s="374"/>
      <c r="Z262" s="373"/>
      <c r="AA262" s="374"/>
      <c r="AB262" s="375"/>
    </row>
    <row r="263" spans="1:28" s="376" customFormat="1" x14ac:dyDescent="0.25">
      <c r="A263" s="2"/>
      <c r="B263" s="2"/>
      <c r="C263" s="2"/>
      <c r="D263" s="2"/>
      <c r="E263" s="2"/>
      <c r="F263" s="2"/>
      <c r="G263" s="2"/>
      <c r="H263" s="2"/>
      <c r="I263" s="2"/>
      <c r="J263" s="2"/>
      <c r="K263" s="2"/>
      <c r="L263" s="2"/>
      <c r="M263" s="2"/>
      <c r="N263" s="373"/>
      <c r="O263" s="373"/>
      <c r="P263" s="4"/>
      <c r="Q263" s="373"/>
      <c r="R263" s="373"/>
      <c r="S263" s="373"/>
      <c r="T263" s="373"/>
      <c r="U263" s="374"/>
      <c r="V263" s="373"/>
      <c r="W263" s="374"/>
      <c r="X263" s="373"/>
      <c r="Y263" s="374"/>
      <c r="Z263" s="373"/>
      <c r="AA263" s="374"/>
      <c r="AB263" s="375"/>
    </row>
    <row r="264" spans="1:28" s="376" customFormat="1" x14ac:dyDescent="0.25">
      <c r="A264" s="2"/>
      <c r="B264" s="2"/>
      <c r="C264" s="2"/>
      <c r="D264" s="2"/>
      <c r="E264" s="2"/>
      <c r="F264" s="2"/>
      <c r="G264" s="2"/>
      <c r="H264" s="2"/>
      <c r="I264" s="2"/>
      <c r="J264" s="2"/>
      <c r="K264" s="2"/>
      <c r="L264" s="2"/>
      <c r="M264" s="2"/>
      <c r="N264" s="373"/>
      <c r="O264" s="373"/>
      <c r="P264" s="4"/>
      <c r="Q264" s="373"/>
      <c r="R264" s="373"/>
      <c r="S264" s="373"/>
      <c r="T264" s="373"/>
      <c r="U264" s="374"/>
      <c r="V264" s="373"/>
      <c r="W264" s="374"/>
      <c r="X264" s="373"/>
      <c r="Y264" s="374"/>
      <c r="Z264" s="373"/>
      <c r="AA264" s="374"/>
      <c r="AB264" s="375"/>
    </row>
    <row r="265" spans="1:28" s="376" customFormat="1" x14ac:dyDescent="0.25">
      <c r="A265" s="2"/>
      <c r="B265" s="2"/>
      <c r="C265" s="2"/>
      <c r="D265" s="2"/>
      <c r="E265" s="2"/>
      <c r="F265" s="2"/>
      <c r="G265" s="2"/>
      <c r="H265" s="2"/>
      <c r="I265" s="2"/>
      <c r="J265" s="2"/>
      <c r="K265" s="2"/>
      <c r="L265" s="2"/>
      <c r="M265" s="2"/>
      <c r="N265" s="373"/>
      <c r="O265" s="373"/>
      <c r="P265" s="4"/>
      <c r="Q265" s="373"/>
      <c r="R265" s="373"/>
      <c r="S265" s="373"/>
      <c r="T265" s="373"/>
      <c r="U265" s="374"/>
      <c r="V265" s="373"/>
      <c r="W265" s="374"/>
      <c r="X265" s="373"/>
      <c r="Y265" s="374"/>
      <c r="Z265" s="373"/>
      <c r="AA265" s="374"/>
      <c r="AB265" s="375"/>
    </row>
    <row r="266" spans="1:28" s="376" customFormat="1" x14ac:dyDescent="0.25">
      <c r="A266" s="2"/>
      <c r="B266" s="2"/>
      <c r="C266" s="2"/>
      <c r="D266" s="2"/>
      <c r="E266" s="2"/>
      <c r="F266" s="2"/>
      <c r="G266" s="2"/>
      <c r="H266" s="2"/>
      <c r="I266" s="2"/>
      <c r="J266" s="2"/>
      <c r="K266" s="2"/>
      <c r="L266" s="2"/>
      <c r="M266" s="2"/>
      <c r="N266" s="373"/>
      <c r="O266" s="373"/>
      <c r="P266" s="4"/>
      <c r="Q266" s="373"/>
      <c r="R266" s="373"/>
      <c r="S266" s="373"/>
      <c r="T266" s="373"/>
      <c r="U266" s="374"/>
      <c r="V266" s="373"/>
      <c r="W266" s="374"/>
      <c r="X266" s="373"/>
      <c r="Y266" s="374"/>
      <c r="Z266" s="373"/>
      <c r="AA266" s="374"/>
      <c r="AB266" s="375"/>
    </row>
    <row r="267" spans="1:28" s="376" customFormat="1" x14ac:dyDescent="0.25">
      <c r="A267" s="2"/>
      <c r="B267" s="2"/>
      <c r="C267" s="2"/>
      <c r="D267" s="2"/>
      <c r="E267" s="2"/>
      <c r="F267" s="2"/>
      <c r="G267" s="2"/>
      <c r="H267" s="2"/>
      <c r="I267" s="2"/>
      <c r="J267" s="2"/>
      <c r="K267" s="2"/>
      <c r="L267" s="2"/>
      <c r="M267" s="2"/>
      <c r="N267" s="373"/>
      <c r="O267" s="373"/>
      <c r="P267" s="4"/>
      <c r="Q267" s="373"/>
      <c r="R267" s="373"/>
      <c r="S267" s="373"/>
      <c r="T267" s="373"/>
      <c r="U267" s="374"/>
      <c r="V267" s="373"/>
      <c r="W267" s="374"/>
      <c r="X267" s="373"/>
      <c r="Y267" s="374"/>
      <c r="Z267" s="373"/>
      <c r="AA267" s="374"/>
      <c r="AB267" s="375"/>
    </row>
    <row r="268" spans="1:28" s="376" customFormat="1" x14ac:dyDescent="0.25">
      <c r="A268" s="2"/>
      <c r="B268" s="2"/>
      <c r="C268" s="2"/>
      <c r="D268" s="2"/>
      <c r="E268" s="2"/>
      <c r="F268" s="2"/>
      <c r="G268" s="2"/>
      <c r="H268" s="2"/>
      <c r="I268" s="2"/>
      <c r="J268" s="2"/>
      <c r="K268" s="2"/>
      <c r="L268" s="2"/>
      <c r="M268" s="2"/>
      <c r="N268" s="373"/>
      <c r="O268" s="373"/>
      <c r="P268" s="4"/>
      <c r="Q268" s="373"/>
      <c r="R268" s="373"/>
      <c r="S268" s="373"/>
      <c r="T268" s="373"/>
      <c r="U268" s="374"/>
      <c r="V268" s="373"/>
      <c r="W268" s="374"/>
      <c r="X268" s="373"/>
      <c r="Y268" s="374"/>
      <c r="Z268" s="373"/>
      <c r="AA268" s="374"/>
      <c r="AB268" s="375"/>
    </row>
    <row r="269" spans="1:28" s="376" customFormat="1" x14ac:dyDescent="0.25">
      <c r="A269" s="2"/>
      <c r="B269" s="2"/>
      <c r="C269" s="2"/>
      <c r="D269" s="2"/>
      <c r="E269" s="2"/>
      <c r="F269" s="2"/>
      <c r="G269" s="2"/>
      <c r="H269" s="2"/>
      <c r="I269" s="2"/>
      <c r="J269" s="2"/>
      <c r="K269" s="2"/>
      <c r="L269" s="2"/>
      <c r="M269" s="2"/>
      <c r="N269" s="373"/>
      <c r="O269" s="373"/>
      <c r="P269" s="4"/>
      <c r="Q269" s="373"/>
      <c r="R269" s="373"/>
      <c r="S269" s="373"/>
      <c r="T269" s="373"/>
      <c r="U269" s="374"/>
      <c r="V269" s="373"/>
      <c r="W269" s="374"/>
      <c r="X269" s="373"/>
      <c r="Y269" s="374"/>
      <c r="Z269" s="373"/>
      <c r="AA269" s="374"/>
      <c r="AB269" s="375"/>
    </row>
    <row r="270" spans="1:28" s="376" customFormat="1" x14ac:dyDescent="0.25">
      <c r="A270" s="2"/>
      <c r="B270" s="2"/>
      <c r="C270" s="2"/>
      <c r="D270" s="2"/>
      <c r="E270" s="2"/>
      <c r="F270" s="2"/>
      <c r="G270" s="2"/>
      <c r="H270" s="2"/>
      <c r="I270" s="2"/>
      <c r="J270" s="2"/>
      <c r="K270" s="2"/>
      <c r="L270" s="2"/>
      <c r="M270" s="2"/>
      <c r="N270" s="373"/>
      <c r="O270" s="373"/>
      <c r="P270" s="4"/>
      <c r="Q270" s="373"/>
      <c r="R270" s="373"/>
      <c r="S270" s="373"/>
      <c r="T270" s="373"/>
      <c r="U270" s="374"/>
      <c r="V270" s="373"/>
      <c r="W270" s="374"/>
      <c r="X270" s="373"/>
      <c r="Y270" s="374"/>
      <c r="Z270" s="373"/>
      <c r="AA270" s="374"/>
      <c r="AB270" s="375"/>
    </row>
    <row r="271" spans="1:28" s="376" customFormat="1" x14ac:dyDescent="0.25">
      <c r="A271" s="2"/>
      <c r="B271" s="2"/>
      <c r="C271" s="2"/>
      <c r="D271" s="2"/>
      <c r="E271" s="2"/>
      <c r="F271" s="2"/>
      <c r="G271" s="2"/>
      <c r="H271" s="2"/>
      <c r="I271" s="2"/>
      <c r="J271" s="2"/>
      <c r="K271" s="2"/>
      <c r="L271" s="2"/>
      <c r="M271" s="2"/>
      <c r="N271" s="373"/>
      <c r="O271" s="373"/>
      <c r="P271" s="4"/>
      <c r="Q271" s="373"/>
      <c r="R271" s="373"/>
      <c r="S271" s="373"/>
      <c r="T271" s="373"/>
      <c r="U271" s="374"/>
      <c r="V271" s="373"/>
      <c r="W271" s="374"/>
      <c r="X271" s="373"/>
      <c r="Y271" s="374"/>
      <c r="Z271" s="373"/>
      <c r="AA271" s="374"/>
      <c r="AB271" s="375"/>
    </row>
    <row r="272" spans="1:28" s="376" customFormat="1" x14ac:dyDescent="0.25">
      <c r="A272" s="2"/>
      <c r="B272" s="2"/>
      <c r="C272" s="2"/>
      <c r="D272" s="2"/>
      <c r="E272" s="2"/>
      <c r="F272" s="2"/>
      <c r="G272" s="2"/>
      <c r="H272" s="2"/>
      <c r="I272" s="2"/>
      <c r="J272" s="2"/>
      <c r="K272" s="2"/>
      <c r="L272" s="2"/>
      <c r="M272" s="2"/>
      <c r="N272" s="373"/>
      <c r="O272" s="373"/>
      <c r="P272" s="4"/>
      <c r="Q272" s="373"/>
      <c r="R272" s="373"/>
      <c r="S272" s="373"/>
      <c r="T272" s="373"/>
      <c r="U272" s="374"/>
      <c r="V272" s="373"/>
      <c r="W272" s="374"/>
      <c r="X272" s="373"/>
      <c r="Y272" s="374"/>
      <c r="Z272" s="373"/>
      <c r="AA272" s="374"/>
      <c r="AB272" s="375"/>
    </row>
    <row r="273" spans="1:28" s="376" customFormat="1" x14ac:dyDescent="0.25">
      <c r="A273" s="2"/>
      <c r="B273" s="2"/>
      <c r="C273" s="2"/>
      <c r="D273" s="2"/>
      <c r="E273" s="2"/>
      <c r="F273" s="2"/>
      <c r="G273" s="2"/>
      <c r="H273" s="2"/>
      <c r="I273" s="2"/>
      <c r="J273" s="2"/>
      <c r="K273" s="2"/>
      <c r="L273" s="2"/>
      <c r="M273" s="2"/>
      <c r="N273" s="373"/>
      <c r="O273" s="373"/>
      <c r="P273" s="4"/>
      <c r="Q273" s="373"/>
      <c r="R273" s="373"/>
      <c r="S273" s="373"/>
      <c r="T273" s="373"/>
      <c r="U273" s="374"/>
      <c r="V273" s="373"/>
      <c r="W273" s="374"/>
      <c r="X273" s="373"/>
      <c r="Y273" s="374"/>
      <c r="Z273" s="373"/>
      <c r="AA273" s="374"/>
      <c r="AB273" s="375"/>
    </row>
    <row r="274" spans="1:28" s="376" customFormat="1" x14ac:dyDescent="0.25">
      <c r="A274" s="2"/>
      <c r="B274" s="2"/>
      <c r="C274" s="2"/>
      <c r="D274" s="2"/>
      <c r="E274" s="2"/>
      <c r="F274" s="2"/>
      <c r="G274" s="2"/>
      <c r="H274" s="2"/>
      <c r="I274" s="2"/>
      <c r="J274" s="2"/>
      <c r="K274" s="2"/>
      <c r="L274" s="2"/>
      <c r="M274" s="2"/>
      <c r="N274" s="373"/>
      <c r="O274" s="373"/>
      <c r="P274" s="4"/>
      <c r="Q274" s="373"/>
      <c r="R274" s="373"/>
      <c r="S274" s="373"/>
      <c r="T274" s="373"/>
      <c r="U274" s="374"/>
      <c r="V274" s="373"/>
      <c r="W274" s="374"/>
      <c r="X274" s="373"/>
      <c r="Y274" s="374"/>
      <c r="Z274" s="373"/>
      <c r="AA274" s="374"/>
      <c r="AB274" s="375"/>
    </row>
    <row r="275" spans="1:28" s="376" customFormat="1" x14ac:dyDescent="0.25">
      <c r="A275" s="2"/>
      <c r="B275" s="2"/>
      <c r="C275" s="2"/>
      <c r="D275" s="2"/>
      <c r="E275" s="2"/>
      <c r="F275" s="2"/>
      <c r="G275" s="2"/>
      <c r="H275" s="2"/>
      <c r="I275" s="2"/>
      <c r="J275" s="2"/>
      <c r="K275" s="2"/>
      <c r="L275" s="2"/>
      <c r="M275" s="2"/>
      <c r="N275" s="373"/>
      <c r="O275" s="373"/>
      <c r="P275" s="4"/>
      <c r="Q275" s="373"/>
      <c r="R275" s="373"/>
      <c r="S275" s="373"/>
      <c r="T275" s="373"/>
      <c r="U275" s="374"/>
      <c r="V275" s="373"/>
      <c r="W275" s="374"/>
      <c r="X275" s="373"/>
      <c r="Y275" s="374"/>
      <c r="Z275" s="373"/>
      <c r="AA275" s="374"/>
      <c r="AB275" s="375"/>
    </row>
    <row r="276" spans="1:28" s="376" customFormat="1" x14ac:dyDescent="0.25">
      <c r="A276" s="2"/>
      <c r="B276" s="2"/>
      <c r="C276" s="2"/>
      <c r="D276" s="2"/>
      <c r="E276" s="2"/>
      <c r="F276" s="2"/>
      <c r="G276" s="2"/>
      <c r="H276" s="2"/>
      <c r="I276" s="2"/>
      <c r="J276" s="2"/>
      <c r="K276" s="2"/>
      <c r="L276" s="2"/>
      <c r="M276" s="2"/>
      <c r="N276" s="373"/>
      <c r="O276" s="373"/>
      <c r="P276" s="4"/>
      <c r="Q276" s="373"/>
      <c r="R276" s="373"/>
      <c r="S276" s="373"/>
      <c r="T276" s="373"/>
      <c r="U276" s="374"/>
      <c r="V276" s="373"/>
      <c r="W276" s="374"/>
      <c r="X276" s="373"/>
      <c r="Y276" s="374"/>
      <c r="Z276" s="373"/>
      <c r="AA276" s="374"/>
      <c r="AB276" s="375"/>
    </row>
    <row r="277" spans="1:28" s="376" customFormat="1" x14ac:dyDescent="0.25">
      <c r="A277" s="2"/>
      <c r="B277" s="2"/>
      <c r="C277" s="2"/>
      <c r="D277" s="2"/>
      <c r="E277" s="2"/>
      <c r="F277" s="2"/>
      <c r="G277" s="2"/>
      <c r="H277" s="2"/>
      <c r="I277" s="2"/>
      <c r="J277" s="2"/>
      <c r="K277" s="2"/>
      <c r="L277" s="2"/>
      <c r="M277" s="2"/>
      <c r="N277" s="373"/>
      <c r="O277" s="373"/>
      <c r="P277" s="4"/>
      <c r="Q277" s="373"/>
      <c r="R277" s="373"/>
      <c r="S277" s="373"/>
      <c r="T277" s="373"/>
      <c r="U277" s="374"/>
      <c r="V277" s="373"/>
      <c r="W277" s="374"/>
      <c r="X277" s="373"/>
      <c r="Y277" s="374"/>
      <c r="Z277" s="373"/>
      <c r="AA277" s="374"/>
      <c r="AB277" s="375"/>
    </row>
    <row r="278" spans="1:28" s="376" customFormat="1" x14ac:dyDescent="0.25">
      <c r="A278" s="2"/>
      <c r="B278" s="2"/>
      <c r="C278" s="2"/>
      <c r="D278" s="2"/>
      <c r="E278" s="2"/>
      <c r="F278" s="2"/>
      <c r="G278" s="2"/>
      <c r="H278" s="2"/>
      <c r="I278" s="2"/>
      <c r="J278" s="2"/>
      <c r="K278" s="2"/>
      <c r="L278" s="2"/>
      <c r="M278" s="2"/>
      <c r="N278" s="373"/>
      <c r="O278" s="373"/>
      <c r="P278" s="4"/>
      <c r="Q278" s="373"/>
      <c r="R278" s="373"/>
      <c r="S278" s="373"/>
      <c r="T278" s="373"/>
      <c r="U278" s="374"/>
      <c r="V278" s="373"/>
      <c r="W278" s="374"/>
      <c r="X278" s="373"/>
      <c r="Y278" s="374"/>
      <c r="Z278" s="373"/>
      <c r="AA278" s="374"/>
      <c r="AB278" s="375"/>
    </row>
    <row r="279" spans="1:28" s="376" customFormat="1" x14ac:dyDescent="0.25">
      <c r="A279" s="2"/>
      <c r="B279" s="2"/>
      <c r="C279" s="2"/>
      <c r="D279" s="2"/>
      <c r="E279" s="2"/>
      <c r="F279" s="2"/>
      <c r="G279" s="2"/>
      <c r="H279" s="2"/>
      <c r="I279" s="2"/>
      <c r="J279" s="2"/>
      <c r="K279" s="2"/>
      <c r="L279" s="2"/>
      <c r="M279" s="2"/>
      <c r="N279" s="373"/>
      <c r="O279" s="373"/>
      <c r="P279" s="4"/>
      <c r="Q279" s="373"/>
      <c r="R279" s="373"/>
      <c r="S279" s="373"/>
      <c r="T279" s="373"/>
      <c r="U279" s="374"/>
      <c r="V279" s="373"/>
      <c r="W279" s="374"/>
      <c r="X279" s="373"/>
      <c r="Y279" s="374"/>
      <c r="Z279" s="373"/>
      <c r="AA279" s="374"/>
      <c r="AB279" s="375"/>
    </row>
    <row r="280" spans="1:28" s="376" customFormat="1" x14ac:dyDescent="0.25">
      <c r="A280" s="2"/>
      <c r="B280" s="2"/>
      <c r="C280" s="2"/>
      <c r="D280" s="2"/>
      <c r="E280" s="2"/>
      <c r="F280" s="2"/>
      <c r="G280" s="2"/>
      <c r="H280" s="2"/>
      <c r="I280" s="2"/>
      <c r="J280" s="2"/>
      <c r="K280" s="2"/>
      <c r="L280" s="2"/>
      <c r="M280" s="2"/>
      <c r="N280" s="373"/>
      <c r="O280" s="373"/>
      <c r="P280" s="4"/>
      <c r="Q280" s="373"/>
      <c r="R280" s="373"/>
      <c r="S280" s="373"/>
      <c r="T280" s="373"/>
      <c r="U280" s="374"/>
      <c r="V280" s="373"/>
      <c r="W280" s="374"/>
      <c r="X280" s="373"/>
      <c r="Y280" s="374"/>
      <c r="Z280" s="373"/>
      <c r="AA280" s="374"/>
      <c r="AB280" s="375"/>
    </row>
    <row r="281" spans="1:28" s="376" customFormat="1" x14ac:dyDescent="0.25">
      <c r="A281" s="2"/>
      <c r="B281" s="2"/>
      <c r="C281" s="2"/>
      <c r="D281" s="2"/>
      <c r="E281" s="2"/>
      <c r="F281" s="2"/>
      <c r="G281" s="2"/>
      <c r="H281" s="2"/>
      <c r="I281" s="2"/>
      <c r="J281" s="2"/>
      <c r="K281" s="2"/>
      <c r="L281" s="2"/>
      <c r="M281" s="2"/>
      <c r="N281" s="373"/>
      <c r="O281" s="373"/>
      <c r="P281" s="4"/>
      <c r="Q281" s="373"/>
      <c r="R281" s="373"/>
      <c r="S281" s="373"/>
      <c r="T281" s="373"/>
      <c r="U281" s="374"/>
      <c r="V281" s="373"/>
      <c r="W281" s="374"/>
      <c r="X281" s="373"/>
      <c r="Y281" s="374"/>
      <c r="Z281" s="373"/>
      <c r="AA281" s="374"/>
      <c r="AB281" s="375"/>
    </row>
    <row r="282" spans="1:28" s="376" customFormat="1" x14ac:dyDescent="0.25">
      <c r="A282" s="2"/>
      <c r="B282" s="2"/>
      <c r="C282" s="2"/>
      <c r="D282" s="2"/>
      <c r="E282" s="2"/>
      <c r="F282" s="2"/>
      <c r="G282" s="2"/>
      <c r="H282" s="2"/>
      <c r="I282" s="2"/>
      <c r="J282" s="2"/>
      <c r="K282" s="2"/>
      <c r="L282" s="2"/>
      <c r="M282" s="2"/>
      <c r="N282" s="373"/>
      <c r="O282" s="373"/>
      <c r="P282" s="4"/>
      <c r="Q282" s="373"/>
      <c r="R282" s="373"/>
      <c r="S282" s="373"/>
      <c r="T282" s="373"/>
      <c r="U282" s="374"/>
      <c r="V282" s="373"/>
      <c r="W282" s="374"/>
      <c r="X282" s="373"/>
      <c r="Y282" s="374"/>
      <c r="Z282" s="373"/>
      <c r="AA282" s="374"/>
      <c r="AB282" s="375"/>
    </row>
    <row r="283" spans="1:28" s="376" customFormat="1" x14ac:dyDescent="0.25">
      <c r="A283" s="2"/>
      <c r="B283" s="2"/>
      <c r="C283" s="2"/>
      <c r="D283" s="2"/>
      <c r="E283" s="2"/>
      <c r="F283" s="2"/>
      <c r="G283" s="2"/>
      <c r="H283" s="2"/>
      <c r="I283" s="2"/>
      <c r="J283" s="2"/>
      <c r="K283" s="2"/>
      <c r="L283" s="2"/>
      <c r="M283" s="2"/>
      <c r="N283" s="373"/>
      <c r="O283" s="373"/>
      <c r="P283" s="4"/>
      <c r="Q283" s="373"/>
      <c r="R283" s="373"/>
      <c r="S283" s="373"/>
      <c r="T283" s="373"/>
      <c r="U283" s="374"/>
      <c r="V283" s="373"/>
      <c r="W283" s="374"/>
      <c r="X283" s="373"/>
      <c r="Y283" s="374"/>
      <c r="Z283" s="373"/>
      <c r="AA283" s="374"/>
      <c r="AB283" s="375"/>
    </row>
    <row r="284" spans="1:28" s="376" customFormat="1" x14ac:dyDescent="0.25">
      <c r="A284" s="2"/>
      <c r="B284" s="2"/>
      <c r="C284" s="2"/>
      <c r="D284" s="2"/>
      <c r="E284" s="2"/>
      <c r="F284" s="2"/>
      <c r="G284" s="2"/>
      <c r="H284" s="2"/>
      <c r="I284" s="2"/>
      <c r="J284" s="2"/>
      <c r="K284" s="2"/>
      <c r="L284" s="2"/>
      <c r="M284" s="2"/>
      <c r="N284" s="373"/>
      <c r="O284" s="373"/>
      <c r="P284" s="4"/>
      <c r="Q284" s="373"/>
      <c r="R284" s="373"/>
      <c r="S284" s="373"/>
      <c r="T284" s="373"/>
      <c r="U284" s="374"/>
      <c r="V284" s="373"/>
      <c r="W284" s="374"/>
      <c r="X284" s="373"/>
      <c r="Y284" s="374"/>
      <c r="Z284" s="373"/>
      <c r="AA284" s="374"/>
      <c r="AB284" s="375"/>
    </row>
    <row r="285" spans="1:28" s="376" customFormat="1" x14ac:dyDescent="0.25">
      <c r="A285" s="2"/>
      <c r="B285" s="2"/>
      <c r="C285" s="2"/>
      <c r="D285" s="2"/>
      <c r="E285" s="2"/>
      <c r="F285" s="2"/>
      <c r="G285" s="2"/>
      <c r="H285" s="2"/>
      <c r="I285" s="2"/>
      <c r="J285" s="2"/>
      <c r="K285" s="2"/>
      <c r="L285" s="2"/>
      <c r="M285" s="2"/>
      <c r="N285" s="373"/>
      <c r="O285" s="373"/>
      <c r="P285" s="4"/>
      <c r="Q285" s="373"/>
      <c r="R285" s="373"/>
      <c r="S285" s="373"/>
      <c r="T285" s="373"/>
      <c r="U285" s="374"/>
      <c r="V285" s="373"/>
      <c r="W285" s="374"/>
      <c r="X285" s="373"/>
      <c r="Y285" s="374"/>
      <c r="Z285" s="373"/>
      <c r="AA285" s="374"/>
      <c r="AB285" s="375"/>
    </row>
    <row r="286" spans="1:28" s="376" customFormat="1" x14ac:dyDescent="0.25">
      <c r="A286" s="2"/>
      <c r="B286" s="2"/>
      <c r="C286" s="2"/>
      <c r="D286" s="2"/>
      <c r="E286" s="2"/>
      <c r="F286" s="2"/>
      <c r="G286" s="2"/>
      <c r="H286" s="2"/>
      <c r="I286" s="2"/>
      <c r="J286" s="2"/>
      <c r="K286" s="2"/>
      <c r="L286" s="2"/>
      <c r="M286" s="2"/>
      <c r="N286" s="373"/>
      <c r="O286" s="373"/>
      <c r="P286" s="4"/>
      <c r="Q286" s="373"/>
      <c r="R286" s="373"/>
      <c r="S286" s="373"/>
      <c r="T286" s="373"/>
      <c r="U286" s="374"/>
      <c r="V286" s="373"/>
      <c r="W286" s="374"/>
      <c r="X286" s="373"/>
      <c r="Y286" s="374"/>
      <c r="Z286" s="373"/>
      <c r="AA286" s="374"/>
      <c r="AB286" s="375"/>
    </row>
    <row r="287" spans="1:28" s="376" customFormat="1" x14ac:dyDescent="0.25">
      <c r="A287" s="2"/>
      <c r="B287" s="2"/>
      <c r="C287" s="2"/>
      <c r="D287" s="2"/>
      <c r="E287" s="2"/>
      <c r="F287" s="2"/>
      <c r="G287" s="2"/>
      <c r="H287" s="2"/>
      <c r="I287" s="2"/>
      <c r="J287" s="2"/>
      <c r="K287" s="2"/>
      <c r="L287" s="2"/>
      <c r="M287" s="2"/>
      <c r="N287" s="373"/>
      <c r="O287" s="373"/>
      <c r="P287" s="4"/>
      <c r="Q287" s="373"/>
      <c r="R287" s="373"/>
      <c r="S287" s="373"/>
      <c r="T287" s="373"/>
      <c r="U287" s="374"/>
      <c r="V287" s="373"/>
      <c r="W287" s="374"/>
      <c r="X287" s="373"/>
      <c r="Y287" s="374"/>
      <c r="Z287" s="373"/>
      <c r="AA287" s="374"/>
      <c r="AB287" s="375"/>
    </row>
    <row r="288" spans="1:28" s="376" customFormat="1" x14ac:dyDescent="0.25">
      <c r="A288" s="2"/>
      <c r="B288" s="2"/>
      <c r="C288" s="2"/>
      <c r="D288" s="2"/>
      <c r="E288" s="2"/>
      <c r="F288" s="2"/>
      <c r="G288" s="2"/>
      <c r="H288" s="2"/>
      <c r="I288" s="2"/>
      <c r="J288" s="2"/>
      <c r="K288" s="2"/>
      <c r="L288" s="2"/>
      <c r="M288" s="2"/>
      <c r="N288" s="373"/>
      <c r="O288" s="373"/>
      <c r="P288" s="4"/>
      <c r="Q288" s="373"/>
      <c r="R288" s="373"/>
      <c r="S288" s="373"/>
      <c r="T288" s="373"/>
      <c r="U288" s="374"/>
      <c r="V288" s="373"/>
      <c r="W288" s="374"/>
      <c r="X288" s="373"/>
      <c r="Y288" s="374"/>
      <c r="Z288" s="373"/>
      <c r="AA288" s="374"/>
      <c r="AB288" s="375"/>
    </row>
    <row r="289" spans="1:28" s="376" customFormat="1" x14ac:dyDescent="0.25">
      <c r="A289" s="2"/>
      <c r="B289" s="2"/>
      <c r="C289" s="2"/>
      <c r="D289" s="2"/>
      <c r="E289" s="2"/>
      <c r="F289" s="2"/>
      <c r="G289" s="2"/>
      <c r="H289" s="2"/>
      <c r="I289" s="2"/>
      <c r="J289" s="2"/>
      <c r="K289" s="2"/>
      <c r="L289" s="2"/>
      <c r="M289" s="2"/>
      <c r="N289" s="373"/>
      <c r="O289" s="373"/>
      <c r="P289" s="4"/>
      <c r="Q289" s="373"/>
      <c r="R289" s="373"/>
      <c r="S289" s="373"/>
      <c r="T289" s="373"/>
      <c r="U289" s="374"/>
      <c r="V289" s="373"/>
      <c r="W289" s="374"/>
      <c r="X289" s="373"/>
      <c r="Y289" s="374"/>
      <c r="Z289" s="373"/>
      <c r="AA289" s="374"/>
      <c r="AB289" s="375"/>
    </row>
    <row r="290" spans="1:28" s="376" customFormat="1" x14ac:dyDescent="0.25">
      <c r="A290" s="2"/>
      <c r="B290" s="2"/>
      <c r="C290" s="2"/>
      <c r="D290" s="2"/>
      <c r="E290" s="2"/>
      <c r="F290" s="2"/>
      <c r="G290" s="2"/>
      <c r="H290" s="2"/>
      <c r="I290" s="2"/>
      <c r="J290" s="2"/>
      <c r="K290" s="2"/>
      <c r="L290" s="2"/>
      <c r="M290" s="2"/>
      <c r="N290" s="373"/>
      <c r="O290" s="373"/>
      <c r="P290" s="4"/>
      <c r="Q290" s="373"/>
      <c r="R290" s="373"/>
      <c r="S290" s="373"/>
      <c r="T290" s="373"/>
      <c r="U290" s="374"/>
      <c r="V290" s="373"/>
      <c r="W290" s="374"/>
      <c r="X290" s="373"/>
      <c r="Y290" s="374"/>
      <c r="Z290" s="373"/>
      <c r="AA290" s="374"/>
      <c r="AB290" s="375"/>
    </row>
    <row r="291" spans="1:28" s="376" customFormat="1" x14ac:dyDescent="0.25">
      <c r="A291" s="2"/>
      <c r="B291" s="2"/>
      <c r="C291" s="2"/>
      <c r="D291" s="2"/>
      <c r="E291" s="2"/>
      <c r="F291" s="2"/>
      <c r="G291" s="2"/>
      <c r="H291" s="2"/>
      <c r="I291" s="2"/>
      <c r="J291" s="2"/>
      <c r="K291" s="2"/>
      <c r="L291" s="2"/>
      <c r="M291" s="2"/>
      <c r="N291" s="373"/>
      <c r="O291" s="373"/>
      <c r="P291" s="4"/>
      <c r="Q291" s="373"/>
      <c r="R291" s="373"/>
      <c r="S291" s="373"/>
      <c r="T291" s="373"/>
      <c r="U291" s="374"/>
      <c r="V291" s="373"/>
      <c r="W291" s="374"/>
      <c r="X291" s="373"/>
      <c r="Y291" s="374"/>
      <c r="Z291" s="373"/>
      <c r="AA291" s="374"/>
      <c r="AB291" s="375"/>
    </row>
    <row r="292" spans="1:28" s="376" customFormat="1" x14ac:dyDescent="0.25">
      <c r="A292" s="2"/>
      <c r="B292" s="2"/>
      <c r="C292" s="2"/>
      <c r="D292" s="2"/>
      <c r="E292" s="2"/>
      <c r="F292" s="2"/>
      <c r="G292" s="2"/>
      <c r="H292" s="2"/>
      <c r="I292" s="2"/>
      <c r="J292" s="2"/>
      <c r="K292" s="2"/>
      <c r="L292" s="2"/>
      <c r="M292" s="2"/>
      <c r="N292" s="373"/>
      <c r="O292" s="373"/>
      <c r="P292" s="4"/>
      <c r="Q292" s="373"/>
      <c r="R292" s="373"/>
      <c r="S292" s="373"/>
      <c r="T292" s="373"/>
      <c r="U292" s="374"/>
      <c r="V292" s="373"/>
      <c r="W292" s="374"/>
      <c r="X292" s="373"/>
      <c r="Y292" s="374"/>
      <c r="Z292" s="373"/>
      <c r="AA292" s="374"/>
      <c r="AB292" s="375"/>
    </row>
    <row r="293" spans="1:28" s="376" customFormat="1" x14ac:dyDescent="0.25">
      <c r="A293" s="2"/>
      <c r="B293" s="2"/>
      <c r="C293" s="2"/>
      <c r="D293" s="2"/>
      <c r="E293" s="2"/>
      <c r="F293" s="2"/>
      <c r="G293" s="2"/>
      <c r="H293" s="2"/>
      <c r="I293" s="2"/>
      <c r="J293" s="2"/>
      <c r="K293" s="2"/>
      <c r="L293" s="2"/>
      <c r="M293" s="2"/>
      <c r="N293" s="373"/>
      <c r="O293" s="373"/>
      <c r="P293" s="4"/>
      <c r="Q293" s="373"/>
      <c r="R293" s="373"/>
      <c r="S293" s="373"/>
      <c r="T293" s="373"/>
      <c r="U293" s="374"/>
      <c r="V293" s="373"/>
      <c r="W293" s="374"/>
      <c r="X293" s="373"/>
      <c r="Y293" s="374"/>
      <c r="Z293" s="373"/>
      <c r="AA293" s="374"/>
      <c r="AB293" s="375"/>
    </row>
    <row r="294" spans="1:28" s="376" customFormat="1" x14ac:dyDescent="0.25">
      <c r="A294" s="2"/>
      <c r="B294" s="2"/>
      <c r="C294" s="2"/>
      <c r="D294" s="2"/>
      <c r="E294" s="2"/>
      <c r="F294" s="2"/>
      <c r="G294" s="2"/>
      <c r="H294" s="2"/>
      <c r="I294" s="2"/>
      <c r="J294" s="2"/>
      <c r="K294" s="2"/>
      <c r="L294" s="2"/>
      <c r="M294" s="2"/>
      <c r="N294" s="373"/>
      <c r="O294" s="373"/>
      <c r="P294" s="4"/>
      <c r="Q294" s="373"/>
      <c r="R294" s="373"/>
      <c r="S294" s="373"/>
      <c r="T294" s="373"/>
      <c r="U294" s="374"/>
      <c r="V294" s="373"/>
      <c r="W294" s="374"/>
      <c r="X294" s="373"/>
      <c r="Y294" s="374"/>
      <c r="Z294" s="373"/>
      <c r="AA294" s="374"/>
      <c r="AB294" s="375"/>
    </row>
    <row r="295" spans="1:28" s="376" customFormat="1" x14ac:dyDescent="0.25">
      <c r="A295" s="2"/>
      <c r="B295" s="2"/>
      <c r="C295" s="2"/>
      <c r="D295" s="2"/>
      <c r="E295" s="2"/>
      <c r="F295" s="2"/>
      <c r="G295" s="2"/>
      <c r="H295" s="2"/>
      <c r="I295" s="2"/>
      <c r="J295" s="2"/>
      <c r="K295" s="2"/>
      <c r="L295" s="2"/>
      <c r="M295" s="2"/>
      <c r="N295" s="373"/>
      <c r="O295" s="373"/>
      <c r="P295" s="4"/>
      <c r="Q295" s="373"/>
      <c r="R295" s="373"/>
      <c r="S295" s="373"/>
      <c r="T295" s="373"/>
      <c r="U295" s="374"/>
      <c r="V295" s="373"/>
      <c r="W295" s="374"/>
      <c r="X295" s="373"/>
      <c r="Y295" s="374"/>
      <c r="Z295" s="373"/>
      <c r="AA295" s="374"/>
      <c r="AB295" s="375"/>
    </row>
    <row r="296" spans="1:28" s="376" customFormat="1" x14ac:dyDescent="0.25">
      <c r="A296" s="2"/>
      <c r="B296" s="2"/>
      <c r="C296" s="2"/>
      <c r="D296" s="2"/>
      <c r="E296" s="2"/>
      <c r="F296" s="2"/>
      <c r="G296" s="2"/>
      <c r="H296" s="2"/>
      <c r="I296" s="2"/>
      <c r="J296" s="2"/>
      <c r="K296" s="2"/>
      <c r="L296" s="2"/>
      <c r="M296" s="2"/>
      <c r="N296" s="373"/>
      <c r="O296" s="373"/>
      <c r="P296" s="4"/>
      <c r="Q296" s="373"/>
      <c r="R296" s="373"/>
      <c r="S296" s="373"/>
      <c r="T296" s="373"/>
      <c r="U296" s="374"/>
      <c r="V296" s="373"/>
      <c r="W296" s="374"/>
      <c r="X296" s="373"/>
      <c r="Y296" s="374"/>
      <c r="Z296" s="373"/>
      <c r="AA296" s="374"/>
      <c r="AB296" s="375"/>
    </row>
    <row r="297" spans="1:28" s="376" customFormat="1" x14ac:dyDescent="0.25">
      <c r="A297" s="2"/>
      <c r="B297" s="2"/>
      <c r="C297" s="2"/>
      <c r="D297" s="2"/>
      <c r="E297" s="2"/>
      <c r="F297" s="2"/>
      <c r="G297" s="2"/>
      <c r="H297" s="2"/>
      <c r="I297" s="2"/>
      <c r="J297" s="2"/>
      <c r="K297" s="2"/>
      <c r="L297" s="2"/>
      <c r="M297" s="2"/>
      <c r="N297" s="373"/>
      <c r="O297" s="373"/>
      <c r="P297" s="4"/>
      <c r="Q297" s="373"/>
      <c r="R297" s="373"/>
      <c r="S297" s="373"/>
      <c r="T297" s="373"/>
      <c r="U297" s="374"/>
      <c r="V297" s="373"/>
      <c r="W297" s="374"/>
      <c r="X297" s="373"/>
      <c r="Y297" s="374"/>
      <c r="Z297" s="373"/>
      <c r="AA297" s="374"/>
      <c r="AB297" s="375"/>
    </row>
    <row r="298" spans="1:28" s="376" customFormat="1" x14ac:dyDescent="0.25">
      <c r="A298" s="2"/>
      <c r="B298" s="2"/>
      <c r="C298" s="2"/>
      <c r="D298" s="2"/>
      <c r="E298" s="2"/>
      <c r="F298" s="2"/>
      <c r="G298" s="2"/>
      <c r="H298" s="2"/>
      <c r="I298" s="2"/>
      <c r="J298" s="2"/>
      <c r="K298" s="2"/>
      <c r="L298" s="2"/>
      <c r="M298" s="2"/>
      <c r="N298" s="373"/>
      <c r="O298" s="373"/>
      <c r="P298" s="4"/>
      <c r="Q298" s="373"/>
      <c r="R298" s="373"/>
      <c r="S298" s="373"/>
      <c r="T298" s="373"/>
      <c r="U298" s="374"/>
      <c r="V298" s="373"/>
      <c r="W298" s="374"/>
      <c r="X298" s="373"/>
      <c r="Y298" s="374"/>
      <c r="Z298" s="373"/>
      <c r="AA298" s="374"/>
      <c r="AB298" s="375"/>
    </row>
    <row r="299" spans="1:28" s="376" customFormat="1" x14ac:dyDescent="0.25">
      <c r="A299" s="2"/>
      <c r="B299" s="2"/>
      <c r="C299" s="2"/>
      <c r="D299" s="2"/>
      <c r="E299" s="2"/>
      <c r="F299" s="2"/>
      <c r="G299" s="2"/>
      <c r="H299" s="2"/>
      <c r="I299" s="2"/>
      <c r="J299" s="2"/>
      <c r="K299" s="2"/>
      <c r="L299" s="2"/>
      <c r="M299" s="2"/>
      <c r="N299" s="373"/>
      <c r="O299" s="373"/>
      <c r="P299" s="4"/>
      <c r="Q299" s="373"/>
      <c r="R299" s="373"/>
      <c r="S299" s="373"/>
      <c r="T299" s="373"/>
      <c r="U299" s="374"/>
      <c r="V299" s="373"/>
      <c r="W299" s="374"/>
      <c r="X299" s="373"/>
      <c r="Y299" s="374"/>
      <c r="Z299" s="373"/>
      <c r="AA299" s="374"/>
      <c r="AB299" s="375"/>
    </row>
    <row r="300" spans="1:28" s="376" customFormat="1" x14ac:dyDescent="0.25">
      <c r="A300" s="2"/>
      <c r="B300" s="2"/>
      <c r="C300" s="2"/>
      <c r="D300" s="2"/>
      <c r="E300" s="2"/>
      <c r="F300" s="2"/>
      <c r="G300" s="2"/>
      <c r="H300" s="2"/>
      <c r="I300" s="2"/>
      <c r="J300" s="2"/>
      <c r="K300" s="2"/>
      <c r="L300" s="2"/>
      <c r="M300" s="2"/>
      <c r="N300" s="373"/>
      <c r="O300" s="373"/>
      <c r="P300" s="4"/>
      <c r="Q300" s="373"/>
      <c r="R300" s="373"/>
      <c r="S300" s="373"/>
      <c r="T300" s="373"/>
      <c r="U300" s="374"/>
      <c r="V300" s="373"/>
      <c r="W300" s="374"/>
      <c r="X300" s="373"/>
      <c r="Y300" s="374"/>
      <c r="Z300" s="373"/>
      <c r="AA300" s="374"/>
      <c r="AB300" s="375"/>
    </row>
    <row r="301" spans="1:28" s="376" customFormat="1" x14ac:dyDescent="0.25">
      <c r="A301" s="2"/>
      <c r="B301" s="2"/>
      <c r="C301" s="2"/>
      <c r="D301" s="2"/>
      <c r="E301" s="2"/>
      <c r="F301" s="2"/>
      <c r="G301" s="2"/>
      <c r="H301" s="2"/>
      <c r="I301" s="2"/>
      <c r="J301" s="2"/>
      <c r="K301" s="2"/>
      <c r="L301" s="2"/>
      <c r="M301" s="2"/>
      <c r="N301" s="373"/>
      <c r="O301" s="373"/>
      <c r="P301" s="4"/>
      <c r="Q301" s="373"/>
      <c r="R301" s="373"/>
      <c r="S301" s="373"/>
      <c r="T301" s="373"/>
      <c r="U301" s="374"/>
      <c r="V301" s="373"/>
      <c r="W301" s="374"/>
      <c r="X301" s="373"/>
      <c r="Y301" s="374"/>
      <c r="Z301" s="373"/>
      <c r="AA301" s="374"/>
      <c r="AB301" s="375"/>
    </row>
    <row r="302" spans="1:28" s="376" customFormat="1" x14ac:dyDescent="0.25">
      <c r="A302" s="2"/>
      <c r="B302" s="2"/>
      <c r="C302" s="2"/>
      <c r="D302" s="2"/>
      <c r="E302" s="2"/>
      <c r="F302" s="2"/>
      <c r="G302" s="2"/>
      <c r="H302" s="2"/>
      <c r="I302" s="2"/>
      <c r="J302" s="2"/>
      <c r="K302" s="2"/>
      <c r="L302" s="2"/>
      <c r="M302" s="2"/>
      <c r="N302" s="373"/>
      <c r="O302" s="373"/>
      <c r="P302" s="4"/>
      <c r="Q302" s="373"/>
      <c r="R302" s="373"/>
      <c r="S302" s="373"/>
      <c r="T302" s="373"/>
      <c r="U302" s="374"/>
      <c r="V302" s="373"/>
      <c r="W302" s="374"/>
      <c r="X302" s="373"/>
      <c r="Y302" s="374"/>
      <c r="Z302" s="373"/>
      <c r="AA302" s="374"/>
      <c r="AB302" s="375"/>
    </row>
    <row r="303" spans="1:28" s="376" customFormat="1" x14ac:dyDescent="0.25">
      <c r="A303" s="2"/>
      <c r="B303" s="2"/>
      <c r="C303" s="2"/>
      <c r="D303" s="2"/>
      <c r="E303" s="2"/>
      <c r="F303" s="2"/>
      <c r="G303" s="2"/>
      <c r="H303" s="2"/>
      <c r="I303" s="2"/>
      <c r="J303" s="2"/>
      <c r="K303" s="2"/>
      <c r="L303" s="2"/>
      <c r="M303" s="2"/>
      <c r="N303" s="373"/>
      <c r="O303" s="373"/>
      <c r="P303" s="4"/>
      <c r="Q303" s="373"/>
      <c r="R303" s="373"/>
      <c r="S303" s="373"/>
      <c r="T303" s="373"/>
      <c r="U303" s="374"/>
      <c r="V303" s="373"/>
      <c r="W303" s="374"/>
      <c r="X303" s="373"/>
      <c r="Y303" s="374"/>
      <c r="Z303" s="373"/>
      <c r="AA303" s="374"/>
      <c r="AB303" s="375"/>
    </row>
    <row r="304" spans="1:28" s="376" customFormat="1" x14ac:dyDescent="0.25">
      <c r="A304" s="2"/>
      <c r="B304" s="2"/>
      <c r="C304" s="2"/>
      <c r="D304" s="2"/>
      <c r="E304" s="2"/>
      <c r="F304" s="2"/>
      <c r="G304" s="2"/>
      <c r="H304" s="2"/>
      <c r="I304" s="2"/>
      <c r="J304" s="2"/>
      <c r="K304" s="2"/>
      <c r="L304" s="2"/>
      <c r="M304" s="2"/>
      <c r="N304" s="373"/>
      <c r="O304" s="373"/>
      <c r="P304" s="4"/>
      <c r="Q304" s="373"/>
      <c r="R304" s="373"/>
      <c r="S304" s="373"/>
      <c r="T304" s="373"/>
      <c r="U304" s="374"/>
      <c r="V304" s="373"/>
      <c r="W304" s="374"/>
      <c r="X304" s="373"/>
      <c r="Y304" s="374"/>
      <c r="Z304" s="373"/>
      <c r="AA304" s="374"/>
      <c r="AB304" s="375"/>
    </row>
    <row r="305" spans="1:28" s="376" customFormat="1" x14ac:dyDescent="0.25">
      <c r="A305" s="2"/>
      <c r="B305" s="2"/>
      <c r="C305" s="2"/>
      <c r="D305" s="2"/>
      <c r="E305" s="2"/>
      <c r="F305" s="2"/>
      <c r="G305" s="2"/>
      <c r="H305" s="2"/>
      <c r="I305" s="2"/>
      <c r="J305" s="2"/>
      <c r="K305" s="2"/>
      <c r="L305" s="2"/>
      <c r="M305" s="2"/>
      <c r="N305" s="373"/>
      <c r="O305" s="373"/>
      <c r="P305" s="4"/>
      <c r="Q305" s="373"/>
      <c r="R305" s="373"/>
      <c r="S305" s="373"/>
      <c r="T305" s="373"/>
      <c r="U305" s="374"/>
      <c r="V305" s="373"/>
      <c r="W305" s="374"/>
      <c r="X305" s="373"/>
      <c r="Y305" s="374"/>
      <c r="Z305" s="373"/>
      <c r="AA305" s="374"/>
      <c r="AB305" s="375"/>
    </row>
    <row r="306" spans="1:28" s="376" customFormat="1" x14ac:dyDescent="0.25">
      <c r="A306" s="2"/>
      <c r="B306" s="2"/>
      <c r="C306" s="2"/>
      <c r="D306" s="2"/>
      <c r="E306" s="2"/>
      <c r="F306" s="2"/>
      <c r="G306" s="2"/>
      <c r="H306" s="2"/>
      <c r="I306" s="2"/>
      <c r="J306" s="2"/>
      <c r="K306" s="2"/>
      <c r="L306" s="2"/>
      <c r="M306" s="2"/>
      <c r="N306" s="373"/>
      <c r="O306" s="373"/>
      <c r="P306" s="4"/>
      <c r="Q306" s="373"/>
      <c r="R306" s="373"/>
      <c r="S306" s="373"/>
      <c r="T306" s="373"/>
      <c r="U306" s="374"/>
      <c r="V306" s="373"/>
      <c r="W306" s="374"/>
      <c r="X306" s="373"/>
      <c r="Y306" s="374"/>
      <c r="Z306" s="373"/>
      <c r="AA306" s="374"/>
      <c r="AB306" s="375"/>
    </row>
    <row r="307" spans="1:28" s="376" customFormat="1" x14ac:dyDescent="0.25">
      <c r="A307" s="2"/>
      <c r="B307" s="2"/>
      <c r="C307" s="2"/>
      <c r="D307" s="2"/>
      <c r="E307" s="2"/>
      <c r="F307" s="2"/>
      <c r="G307" s="2"/>
      <c r="H307" s="2"/>
      <c r="I307" s="2"/>
      <c r="J307" s="2"/>
      <c r="K307" s="2"/>
      <c r="L307" s="2"/>
      <c r="M307" s="2"/>
      <c r="N307" s="373"/>
      <c r="O307" s="373"/>
      <c r="P307" s="4"/>
      <c r="Q307" s="373"/>
      <c r="R307" s="373"/>
      <c r="S307" s="373"/>
      <c r="T307" s="373"/>
      <c r="U307" s="374"/>
      <c r="V307" s="373"/>
      <c r="W307" s="374"/>
      <c r="X307" s="373"/>
      <c r="Y307" s="374"/>
      <c r="Z307" s="373"/>
      <c r="AA307" s="374"/>
      <c r="AB307" s="375"/>
    </row>
    <row r="308" spans="1:28" s="376" customFormat="1" x14ac:dyDescent="0.25">
      <c r="A308" s="2"/>
      <c r="B308" s="2"/>
      <c r="C308" s="2"/>
      <c r="D308" s="2"/>
      <c r="E308" s="2"/>
      <c r="F308" s="2"/>
      <c r="G308" s="2"/>
      <c r="H308" s="2"/>
      <c r="I308" s="2"/>
      <c r="J308" s="2"/>
      <c r="K308" s="2"/>
      <c r="L308" s="2"/>
      <c r="M308" s="2"/>
      <c r="N308" s="373"/>
      <c r="O308" s="373"/>
      <c r="P308" s="4"/>
      <c r="Q308" s="373"/>
      <c r="R308" s="373"/>
      <c r="S308" s="373"/>
      <c r="T308" s="373"/>
      <c r="U308" s="374"/>
      <c r="V308" s="373"/>
      <c r="W308" s="374"/>
      <c r="X308" s="373"/>
      <c r="Y308" s="374"/>
      <c r="Z308" s="373"/>
      <c r="AA308" s="374"/>
      <c r="AB308" s="375"/>
    </row>
    <row r="309" spans="1:28" s="376" customFormat="1" x14ac:dyDescent="0.25">
      <c r="A309" s="2"/>
      <c r="B309" s="2"/>
      <c r="C309" s="2"/>
      <c r="D309" s="2"/>
      <c r="E309" s="2"/>
      <c r="F309" s="2"/>
      <c r="G309" s="2"/>
      <c r="H309" s="2"/>
      <c r="I309" s="2"/>
      <c r="J309" s="2"/>
      <c r="K309" s="2"/>
      <c r="L309" s="2"/>
      <c r="M309" s="2"/>
      <c r="N309" s="373"/>
      <c r="O309" s="373"/>
      <c r="P309" s="4"/>
      <c r="Q309" s="373"/>
      <c r="R309" s="373"/>
      <c r="S309" s="373"/>
      <c r="T309" s="373"/>
      <c r="U309" s="374"/>
      <c r="V309" s="373"/>
      <c r="W309" s="374"/>
      <c r="X309" s="373"/>
      <c r="Y309" s="374"/>
      <c r="Z309" s="373"/>
      <c r="AA309" s="374"/>
      <c r="AB309" s="375"/>
    </row>
    <row r="310" spans="1:28" s="376" customFormat="1" x14ac:dyDescent="0.25">
      <c r="A310" s="2"/>
      <c r="B310" s="2"/>
      <c r="C310" s="2"/>
      <c r="D310" s="2"/>
      <c r="E310" s="2"/>
      <c r="F310" s="2"/>
      <c r="G310" s="2"/>
      <c r="H310" s="2"/>
      <c r="I310" s="2"/>
      <c r="J310" s="2"/>
      <c r="K310" s="2"/>
      <c r="L310" s="2"/>
      <c r="M310" s="2"/>
      <c r="N310" s="373"/>
      <c r="O310" s="373"/>
      <c r="P310" s="4"/>
      <c r="Q310" s="373"/>
      <c r="R310" s="373"/>
      <c r="S310" s="373"/>
      <c r="T310" s="373"/>
      <c r="U310" s="374"/>
      <c r="V310" s="373"/>
      <c r="W310" s="374"/>
      <c r="X310" s="373"/>
      <c r="Y310" s="374"/>
      <c r="Z310" s="373"/>
      <c r="AA310" s="374"/>
      <c r="AB310" s="375"/>
    </row>
    <row r="311" spans="1:28" s="376" customFormat="1" x14ac:dyDescent="0.25">
      <c r="A311" s="2"/>
      <c r="B311" s="2"/>
      <c r="C311" s="2"/>
      <c r="D311" s="2"/>
      <c r="E311" s="2"/>
      <c r="F311" s="2"/>
      <c r="G311" s="2"/>
      <c r="H311" s="2"/>
      <c r="I311" s="2"/>
      <c r="J311" s="2"/>
      <c r="K311" s="2"/>
      <c r="L311" s="2"/>
      <c r="M311" s="2"/>
      <c r="N311" s="373"/>
      <c r="O311" s="373"/>
      <c r="P311" s="4"/>
      <c r="Q311" s="373"/>
      <c r="R311" s="373"/>
      <c r="S311" s="373"/>
      <c r="T311" s="373"/>
      <c r="U311" s="374"/>
      <c r="V311" s="373"/>
      <c r="W311" s="374"/>
      <c r="X311" s="373"/>
      <c r="Y311" s="374"/>
      <c r="Z311" s="373"/>
      <c r="AA311" s="374"/>
      <c r="AB311" s="375"/>
    </row>
    <row r="312" spans="1:28" s="376" customFormat="1" x14ac:dyDescent="0.25">
      <c r="A312" s="2"/>
      <c r="B312" s="2"/>
      <c r="C312" s="2"/>
      <c r="D312" s="2"/>
      <c r="E312" s="2"/>
      <c r="F312" s="2"/>
      <c r="G312" s="2"/>
      <c r="H312" s="2"/>
      <c r="I312" s="2"/>
      <c r="J312" s="2"/>
      <c r="K312" s="2"/>
      <c r="L312" s="2"/>
      <c r="M312" s="2"/>
      <c r="N312" s="373"/>
      <c r="O312" s="373"/>
      <c r="P312" s="4"/>
      <c r="Q312" s="373"/>
      <c r="R312" s="373"/>
      <c r="S312" s="373"/>
      <c r="T312" s="373"/>
      <c r="U312" s="374"/>
      <c r="V312" s="373"/>
      <c r="W312" s="374"/>
      <c r="X312" s="373"/>
      <c r="Y312" s="374"/>
      <c r="Z312" s="373"/>
      <c r="AA312" s="374"/>
      <c r="AB312" s="375"/>
    </row>
    <row r="313" spans="1:28" s="376" customFormat="1" x14ac:dyDescent="0.25">
      <c r="A313" s="2"/>
      <c r="B313" s="2"/>
      <c r="C313" s="2"/>
      <c r="D313" s="2"/>
      <c r="E313" s="2"/>
      <c r="F313" s="2"/>
      <c r="G313" s="2"/>
      <c r="H313" s="2"/>
      <c r="I313" s="2"/>
      <c r="J313" s="2"/>
      <c r="K313" s="2"/>
      <c r="L313" s="2"/>
      <c r="M313" s="2"/>
      <c r="N313" s="373"/>
      <c r="O313" s="373"/>
      <c r="P313" s="4"/>
      <c r="Q313" s="373"/>
      <c r="R313" s="373"/>
      <c r="S313" s="373"/>
      <c r="T313" s="373"/>
      <c r="U313" s="374"/>
      <c r="V313" s="373"/>
      <c r="W313" s="374"/>
      <c r="X313" s="373"/>
      <c r="Y313" s="374"/>
      <c r="Z313" s="373"/>
      <c r="AA313" s="374"/>
      <c r="AB313" s="375"/>
    </row>
    <row r="314" spans="1:28" s="376" customFormat="1" x14ac:dyDescent="0.25">
      <c r="A314" s="2"/>
      <c r="B314" s="2"/>
      <c r="C314" s="2"/>
      <c r="D314" s="2"/>
      <c r="E314" s="2"/>
      <c r="F314" s="2"/>
      <c r="G314" s="2"/>
      <c r="H314" s="2"/>
      <c r="I314" s="2"/>
      <c r="J314" s="2"/>
      <c r="K314" s="2"/>
      <c r="L314" s="2"/>
      <c r="M314" s="2"/>
      <c r="N314" s="373"/>
      <c r="O314" s="373"/>
      <c r="P314" s="4"/>
      <c r="Q314" s="373"/>
      <c r="R314" s="373"/>
      <c r="S314" s="373"/>
      <c r="T314" s="373"/>
      <c r="U314" s="374"/>
      <c r="V314" s="373"/>
      <c r="W314" s="374"/>
      <c r="X314" s="373"/>
      <c r="Y314" s="374"/>
      <c r="Z314" s="373"/>
      <c r="AA314" s="374"/>
      <c r="AB314" s="375"/>
    </row>
    <row r="315" spans="1:28" s="376" customFormat="1" x14ac:dyDescent="0.25">
      <c r="A315" s="2"/>
      <c r="B315" s="2"/>
      <c r="C315" s="2"/>
      <c r="D315" s="2"/>
      <c r="E315" s="2"/>
      <c r="F315" s="2"/>
      <c r="G315" s="2"/>
      <c r="H315" s="2"/>
      <c r="I315" s="2"/>
      <c r="J315" s="2"/>
      <c r="K315" s="2"/>
      <c r="L315" s="2"/>
      <c r="M315" s="2"/>
      <c r="N315" s="373"/>
      <c r="O315" s="373"/>
      <c r="P315" s="4"/>
      <c r="Q315" s="373"/>
      <c r="R315" s="373"/>
      <c r="S315" s="373"/>
      <c r="T315" s="373"/>
      <c r="U315" s="374"/>
      <c r="V315" s="373"/>
      <c r="W315" s="374"/>
      <c r="X315" s="373"/>
      <c r="Y315" s="374"/>
      <c r="Z315" s="373"/>
      <c r="AA315" s="374"/>
      <c r="AB315" s="375"/>
    </row>
    <row r="316" spans="1:28" s="376" customFormat="1" x14ac:dyDescent="0.25">
      <c r="A316" s="2"/>
      <c r="B316" s="2"/>
      <c r="C316" s="2"/>
      <c r="D316" s="2"/>
      <c r="E316" s="2"/>
      <c r="F316" s="2"/>
      <c r="G316" s="2"/>
      <c r="H316" s="2"/>
      <c r="I316" s="2"/>
      <c r="J316" s="2"/>
      <c r="K316" s="2"/>
      <c r="L316" s="2"/>
      <c r="M316" s="2"/>
      <c r="N316" s="373"/>
      <c r="O316" s="373"/>
      <c r="P316" s="4"/>
      <c r="Q316" s="373"/>
      <c r="R316" s="373"/>
      <c r="S316" s="373"/>
      <c r="T316" s="373"/>
      <c r="U316" s="374"/>
      <c r="V316" s="373"/>
      <c r="W316" s="374"/>
      <c r="X316" s="373"/>
      <c r="Y316" s="374"/>
      <c r="Z316" s="373"/>
      <c r="AA316" s="374"/>
      <c r="AB316" s="375"/>
    </row>
    <row r="317" spans="1:28" s="376" customFormat="1" x14ac:dyDescent="0.25">
      <c r="A317" s="2"/>
      <c r="B317" s="2"/>
      <c r="C317" s="2"/>
      <c r="D317" s="2"/>
      <c r="E317" s="2"/>
      <c r="F317" s="2"/>
      <c r="G317" s="2"/>
      <c r="H317" s="2"/>
      <c r="I317" s="2"/>
      <c r="J317" s="2"/>
      <c r="K317" s="2"/>
      <c r="L317" s="2"/>
      <c r="M317" s="2"/>
      <c r="N317" s="373"/>
      <c r="O317" s="373"/>
      <c r="P317" s="4"/>
      <c r="Q317" s="373"/>
      <c r="R317" s="373"/>
      <c r="S317" s="373"/>
      <c r="T317" s="373"/>
      <c r="U317" s="374"/>
      <c r="V317" s="373"/>
      <c r="W317" s="374"/>
      <c r="X317" s="373"/>
      <c r="Y317" s="374"/>
      <c r="Z317" s="373"/>
      <c r="AA317" s="374"/>
      <c r="AB317" s="375"/>
    </row>
    <row r="318" spans="1:28" s="376" customFormat="1" x14ac:dyDescent="0.25">
      <c r="A318" s="2"/>
      <c r="B318" s="2"/>
      <c r="C318" s="2"/>
      <c r="D318" s="2"/>
      <c r="E318" s="2"/>
      <c r="F318" s="2"/>
      <c r="G318" s="2"/>
      <c r="H318" s="2"/>
      <c r="I318" s="2"/>
      <c r="J318" s="2"/>
      <c r="K318" s="2"/>
      <c r="L318" s="2"/>
      <c r="M318" s="2"/>
      <c r="N318" s="373"/>
      <c r="O318" s="373"/>
      <c r="P318" s="4"/>
      <c r="Q318" s="373"/>
      <c r="R318" s="373"/>
      <c r="S318" s="373"/>
      <c r="T318" s="373"/>
      <c r="U318" s="374"/>
      <c r="V318" s="373"/>
      <c r="W318" s="374"/>
      <c r="X318" s="373"/>
      <c r="Y318" s="374"/>
      <c r="Z318" s="373"/>
      <c r="AA318" s="374"/>
      <c r="AB318" s="375"/>
    </row>
    <row r="319" spans="1:28" s="376" customFormat="1" x14ac:dyDescent="0.25">
      <c r="A319" s="2"/>
      <c r="B319" s="2"/>
      <c r="C319" s="2"/>
      <c r="D319" s="2"/>
      <c r="E319" s="2"/>
      <c r="F319" s="2"/>
      <c r="G319" s="2"/>
      <c r="H319" s="2"/>
      <c r="I319" s="2"/>
      <c r="J319" s="2"/>
      <c r="K319" s="2"/>
      <c r="L319" s="2"/>
      <c r="M319" s="2"/>
      <c r="N319" s="373"/>
      <c r="O319" s="373"/>
      <c r="P319" s="4"/>
      <c r="Q319" s="373"/>
      <c r="R319" s="373"/>
      <c r="S319" s="373"/>
      <c r="T319" s="373"/>
      <c r="U319" s="374"/>
      <c r="V319" s="373"/>
      <c r="W319" s="374"/>
      <c r="X319" s="373"/>
      <c r="Y319" s="374"/>
      <c r="Z319" s="373"/>
      <c r="AA319" s="374"/>
      <c r="AB319" s="375"/>
    </row>
    <row r="320" spans="1:28" s="376" customFormat="1" x14ac:dyDescent="0.25">
      <c r="A320" s="2"/>
      <c r="B320" s="2"/>
      <c r="C320" s="2"/>
      <c r="D320" s="2"/>
      <c r="E320" s="2"/>
      <c r="F320" s="2"/>
      <c r="G320" s="2"/>
      <c r="H320" s="2"/>
      <c r="I320" s="2"/>
      <c r="J320" s="2"/>
      <c r="K320" s="2"/>
      <c r="L320" s="2"/>
      <c r="M320" s="2"/>
      <c r="N320" s="373"/>
      <c r="O320" s="373"/>
      <c r="P320" s="4"/>
      <c r="Q320" s="373"/>
      <c r="R320" s="373"/>
      <c r="S320" s="373"/>
      <c r="T320" s="373"/>
      <c r="U320" s="374"/>
      <c r="V320" s="373"/>
      <c r="W320" s="374"/>
      <c r="X320" s="373"/>
      <c r="Y320" s="374"/>
      <c r="Z320" s="373"/>
      <c r="AA320" s="374"/>
      <c r="AB320" s="375"/>
    </row>
    <row r="321" spans="1:28" s="376" customFormat="1" x14ac:dyDescent="0.25">
      <c r="A321" s="2"/>
      <c r="B321" s="2"/>
      <c r="C321" s="2"/>
      <c r="D321" s="2"/>
      <c r="E321" s="2"/>
      <c r="F321" s="2"/>
      <c r="G321" s="2"/>
      <c r="H321" s="2"/>
      <c r="I321" s="2"/>
      <c r="J321" s="2"/>
      <c r="K321" s="2"/>
      <c r="L321" s="2"/>
      <c r="M321" s="2"/>
      <c r="N321" s="373"/>
      <c r="O321" s="373"/>
      <c r="P321" s="4"/>
      <c r="Q321" s="373"/>
      <c r="R321" s="373"/>
      <c r="S321" s="373"/>
      <c r="T321" s="373"/>
      <c r="U321" s="374"/>
      <c r="V321" s="373"/>
      <c r="W321" s="374"/>
      <c r="X321" s="373"/>
      <c r="Y321" s="374"/>
      <c r="Z321" s="373"/>
      <c r="AA321" s="374"/>
      <c r="AB321" s="375"/>
    </row>
    <row r="322" spans="1:28" s="376" customFormat="1" x14ac:dyDescent="0.25">
      <c r="A322" s="2"/>
      <c r="B322" s="2"/>
      <c r="C322" s="2"/>
      <c r="D322" s="2"/>
      <c r="E322" s="2"/>
      <c r="F322" s="2"/>
      <c r="G322" s="2"/>
      <c r="H322" s="2"/>
      <c r="I322" s="2"/>
      <c r="J322" s="2"/>
      <c r="K322" s="2"/>
      <c r="L322" s="2"/>
      <c r="M322" s="2"/>
      <c r="N322" s="373"/>
      <c r="O322" s="373"/>
      <c r="P322" s="4"/>
      <c r="Q322" s="373"/>
      <c r="R322" s="373"/>
      <c r="S322" s="373"/>
      <c r="T322" s="373"/>
      <c r="U322" s="374"/>
      <c r="V322" s="373"/>
      <c r="W322" s="374"/>
      <c r="X322" s="373"/>
      <c r="Y322" s="374"/>
      <c r="Z322" s="373"/>
      <c r="AA322" s="374"/>
      <c r="AB322" s="375"/>
    </row>
    <row r="323" spans="1:28" s="376" customFormat="1" x14ac:dyDescent="0.25">
      <c r="A323" s="2"/>
      <c r="B323" s="2"/>
      <c r="C323" s="2"/>
      <c r="D323" s="2"/>
      <c r="E323" s="2"/>
      <c r="F323" s="2"/>
      <c r="G323" s="2"/>
      <c r="H323" s="2"/>
      <c r="I323" s="2"/>
      <c r="J323" s="2"/>
      <c r="K323" s="2"/>
      <c r="L323" s="2"/>
      <c r="M323" s="2"/>
      <c r="N323" s="373"/>
      <c r="O323" s="373"/>
      <c r="P323" s="4"/>
      <c r="Q323" s="373"/>
      <c r="R323" s="373"/>
      <c r="S323" s="373"/>
      <c r="T323" s="373"/>
      <c r="U323" s="374"/>
      <c r="V323" s="373"/>
      <c r="W323" s="374"/>
      <c r="X323" s="373"/>
      <c r="Y323" s="374"/>
      <c r="Z323" s="373"/>
      <c r="AA323" s="374"/>
      <c r="AB323" s="375"/>
    </row>
    <row r="324" spans="1:28" s="376" customFormat="1" x14ac:dyDescent="0.25">
      <c r="A324" s="2"/>
      <c r="B324" s="2"/>
      <c r="C324" s="2"/>
      <c r="D324" s="2"/>
      <c r="E324" s="2"/>
      <c r="F324" s="2"/>
      <c r="G324" s="2"/>
      <c r="H324" s="2"/>
      <c r="I324" s="2"/>
      <c r="J324" s="2"/>
      <c r="K324" s="2"/>
      <c r="L324" s="2"/>
      <c r="M324" s="2"/>
      <c r="N324" s="373"/>
      <c r="O324" s="373"/>
      <c r="P324" s="4"/>
      <c r="Q324" s="373"/>
      <c r="R324" s="373"/>
      <c r="S324" s="373"/>
      <c r="T324" s="373"/>
      <c r="U324" s="374"/>
      <c r="V324" s="373"/>
      <c r="W324" s="374"/>
      <c r="X324" s="373"/>
      <c r="Y324" s="374"/>
      <c r="Z324" s="373"/>
      <c r="AA324" s="374"/>
      <c r="AB324" s="375"/>
    </row>
    <row r="325" spans="1:28" s="376" customFormat="1" x14ac:dyDescent="0.25">
      <c r="A325" s="2"/>
      <c r="B325" s="2"/>
      <c r="C325" s="2"/>
      <c r="D325" s="2"/>
      <c r="E325" s="2"/>
      <c r="F325" s="2"/>
      <c r="G325" s="2"/>
      <c r="H325" s="2"/>
      <c r="I325" s="2"/>
      <c r="J325" s="2"/>
      <c r="K325" s="2"/>
      <c r="L325" s="2"/>
      <c r="M325" s="2"/>
      <c r="N325" s="373"/>
      <c r="O325" s="373"/>
      <c r="P325" s="4"/>
      <c r="Q325" s="373"/>
      <c r="R325" s="373"/>
      <c r="S325" s="373"/>
      <c r="T325" s="373"/>
      <c r="U325" s="374"/>
      <c r="V325" s="373"/>
      <c r="W325" s="374"/>
      <c r="X325" s="373"/>
      <c r="Y325" s="374"/>
      <c r="Z325" s="373"/>
      <c r="AA325" s="374"/>
      <c r="AB325" s="375"/>
    </row>
    <row r="326" spans="1:28" s="376" customFormat="1" x14ac:dyDescent="0.25">
      <c r="A326" s="2"/>
      <c r="B326" s="2"/>
      <c r="C326" s="2"/>
      <c r="D326" s="2"/>
      <c r="E326" s="2"/>
      <c r="F326" s="2"/>
      <c r="G326" s="2"/>
      <c r="H326" s="2"/>
      <c r="I326" s="2"/>
      <c r="J326" s="2"/>
      <c r="K326" s="2"/>
      <c r="L326" s="2"/>
      <c r="M326" s="2"/>
      <c r="N326" s="373"/>
      <c r="O326" s="373"/>
      <c r="P326" s="4"/>
      <c r="Q326" s="373"/>
      <c r="R326" s="373"/>
      <c r="S326" s="373"/>
      <c r="T326" s="373"/>
      <c r="U326" s="374"/>
      <c r="V326" s="373"/>
      <c r="W326" s="374"/>
      <c r="X326" s="373"/>
      <c r="Y326" s="374"/>
      <c r="Z326" s="373"/>
      <c r="AA326" s="374"/>
      <c r="AB326" s="375"/>
    </row>
    <row r="327" spans="1:28" s="376" customFormat="1" x14ac:dyDescent="0.25">
      <c r="A327" s="2"/>
      <c r="B327" s="2"/>
      <c r="C327" s="2"/>
      <c r="D327" s="2"/>
      <c r="E327" s="2"/>
      <c r="F327" s="2"/>
      <c r="G327" s="2"/>
      <c r="H327" s="2"/>
      <c r="I327" s="2"/>
      <c r="J327" s="2"/>
      <c r="K327" s="2"/>
      <c r="L327" s="2"/>
      <c r="M327" s="2"/>
      <c r="N327" s="373"/>
      <c r="O327" s="373"/>
      <c r="P327" s="4"/>
      <c r="Q327" s="373"/>
      <c r="R327" s="373"/>
      <c r="S327" s="373"/>
      <c r="T327" s="373"/>
      <c r="U327" s="374"/>
      <c r="V327" s="373"/>
      <c r="W327" s="374"/>
      <c r="X327" s="373"/>
      <c r="Y327" s="374"/>
      <c r="Z327" s="373"/>
      <c r="AA327" s="374"/>
      <c r="AB327" s="375"/>
    </row>
    <row r="328" spans="1:28" s="376" customFormat="1" x14ac:dyDescent="0.25">
      <c r="A328" s="2"/>
      <c r="B328" s="2"/>
      <c r="C328" s="2"/>
      <c r="D328" s="2"/>
      <c r="E328" s="2"/>
      <c r="F328" s="2"/>
      <c r="G328" s="2"/>
      <c r="H328" s="2"/>
      <c r="I328" s="2"/>
      <c r="J328" s="2"/>
      <c r="K328" s="2"/>
      <c r="L328" s="2"/>
      <c r="M328" s="2"/>
      <c r="N328" s="373"/>
      <c r="O328" s="373"/>
      <c r="P328" s="4"/>
      <c r="Q328" s="373"/>
      <c r="R328" s="373"/>
      <c r="S328" s="373"/>
      <c r="T328" s="373"/>
      <c r="U328" s="374"/>
      <c r="V328" s="373"/>
      <c r="W328" s="374"/>
      <c r="X328" s="373"/>
      <c r="Y328" s="374"/>
      <c r="Z328" s="373"/>
      <c r="AA328" s="374"/>
      <c r="AB328" s="375"/>
    </row>
    <row r="329" spans="1:28" s="376" customFormat="1" x14ac:dyDescent="0.25">
      <c r="A329" s="2"/>
      <c r="B329" s="2"/>
      <c r="C329" s="2"/>
      <c r="D329" s="2"/>
      <c r="E329" s="2"/>
      <c r="F329" s="2"/>
      <c r="G329" s="2"/>
      <c r="H329" s="2"/>
      <c r="I329" s="2"/>
      <c r="J329" s="2"/>
      <c r="K329" s="2"/>
      <c r="L329" s="2"/>
      <c r="M329" s="2"/>
      <c r="N329" s="373"/>
      <c r="O329" s="373"/>
      <c r="P329" s="4"/>
      <c r="Q329" s="373"/>
      <c r="R329" s="373"/>
      <c r="S329" s="373"/>
      <c r="T329" s="373"/>
      <c r="U329" s="374"/>
      <c r="V329" s="373"/>
      <c r="W329" s="374"/>
      <c r="X329" s="373"/>
      <c r="Y329" s="374"/>
      <c r="Z329" s="373"/>
      <c r="AA329" s="374"/>
      <c r="AB329" s="375"/>
    </row>
    <row r="330" spans="1:28" s="376" customFormat="1" x14ac:dyDescent="0.25">
      <c r="A330" s="2"/>
      <c r="B330" s="2"/>
      <c r="C330" s="2"/>
      <c r="D330" s="2"/>
      <c r="E330" s="2"/>
      <c r="F330" s="2"/>
      <c r="G330" s="2"/>
      <c r="H330" s="2"/>
      <c r="I330" s="2"/>
      <c r="J330" s="2"/>
      <c r="K330" s="2"/>
      <c r="L330" s="2"/>
      <c r="M330" s="2"/>
      <c r="N330" s="373"/>
      <c r="O330" s="373"/>
      <c r="P330" s="4"/>
      <c r="Q330" s="373"/>
      <c r="R330" s="373"/>
      <c r="S330" s="373"/>
      <c r="T330" s="373"/>
      <c r="U330" s="374"/>
      <c r="V330" s="373"/>
      <c r="W330" s="374"/>
      <c r="X330" s="373"/>
      <c r="Y330" s="374"/>
      <c r="Z330" s="373"/>
      <c r="AA330" s="374"/>
      <c r="AB330" s="375"/>
    </row>
    <row r="331" spans="1:28" s="376" customFormat="1" x14ac:dyDescent="0.25">
      <c r="A331" s="2"/>
      <c r="B331" s="2"/>
      <c r="C331" s="2"/>
      <c r="D331" s="2"/>
      <c r="E331" s="2"/>
      <c r="F331" s="2"/>
      <c r="G331" s="2"/>
      <c r="H331" s="2"/>
      <c r="I331" s="2"/>
      <c r="J331" s="2"/>
      <c r="K331" s="2"/>
      <c r="L331" s="2"/>
      <c r="M331" s="2"/>
      <c r="N331" s="373"/>
      <c r="O331" s="373"/>
      <c r="P331" s="4"/>
      <c r="Q331" s="373"/>
      <c r="R331" s="373"/>
      <c r="S331" s="373"/>
      <c r="T331" s="373"/>
      <c r="U331" s="374"/>
      <c r="V331" s="373"/>
      <c r="W331" s="374"/>
      <c r="X331" s="373"/>
      <c r="Y331" s="374"/>
      <c r="Z331" s="373"/>
      <c r="AA331" s="374"/>
      <c r="AB331" s="375"/>
    </row>
    <row r="332" spans="1:28" s="376" customFormat="1" x14ac:dyDescent="0.25">
      <c r="A332" s="2"/>
      <c r="B332" s="2"/>
      <c r="C332" s="2"/>
      <c r="D332" s="2"/>
      <c r="E332" s="2"/>
      <c r="F332" s="2"/>
      <c r="G332" s="2"/>
      <c r="H332" s="2"/>
      <c r="I332" s="2"/>
      <c r="J332" s="2"/>
      <c r="K332" s="2"/>
      <c r="L332" s="2"/>
      <c r="M332" s="2"/>
      <c r="N332" s="373"/>
      <c r="O332" s="373"/>
      <c r="P332" s="4"/>
      <c r="Q332" s="373"/>
      <c r="R332" s="373"/>
      <c r="S332" s="373"/>
      <c r="T332" s="373"/>
      <c r="U332" s="374"/>
      <c r="V332" s="373"/>
      <c r="W332" s="374"/>
      <c r="X332" s="373"/>
      <c r="Y332" s="374"/>
      <c r="Z332" s="373"/>
      <c r="AA332" s="374"/>
      <c r="AB332" s="375"/>
    </row>
    <row r="333" spans="1:28" s="376" customFormat="1" x14ac:dyDescent="0.25">
      <c r="A333" s="2"/>
      <c r="B333" s="2"/>
      <c r="C333" s="2"/>
      <c r="D333" s="2"/>
      <c r="E333" s="2"/>
      <c r="F333" s="2"/>
      <c r="G333" s="2"/>
      <c r="H333" s="2"/>
      <c r="I333" s="2"/>
      <c r="J333" s="2"/>
      <c r="K333" s="2"/>
      <c r="L333" s="2"/>
      <c r="M333" s="2"/>
      <c r="N333" s="373"/>
      <c r="O333" s="373"/>
      <c r="P333" s="4"/>
      <c r="Q333" s="373"/>
      <c r="R333" s="373"/>
      <c r="S333" s="373"/>
      <c r="T333" s="373"/>
      <c r="U333" s="374"/>
      <c r="V333" s="373"/>
      <c r="W333" s="374"/>
      <c r="X333" s="373"/>
      <c r="Y333" s="374"/>
      <c r="Z333" s="373"/>
      <c r="AA333" s="374"/>
      <c r="AB333" s="375"/>
    </row>
    <row r="334" spans="1:28" s="376" customFormat="1" x14ac:dyDescent="0.25">
      <c r="A334" s="2"/>
      <c r="B334" s="2"/>
      <c r="C334" s="2"/>
      <c r="D334" s="2"/>
      <c r="E334" s="2"/>
      <c r="F334" s="2"/>
      <c r="G334" s="2"/>
      <c r="H334" s="2"/>
      <c r="I334" s="2"/>
      <c r="J334" s="2"/>
      <c r="K334" s="2"/>
      <c r="L334" s="2"/>
      <c r="M334" s="2"/>
      <c r="N334" s="373"/>
      <c r="O334" s="373"/>
      <c r="P334" s="4"/>
      <c r="Q334" s="373"/>
      <c r="R334" s="373"/>
      <c r="S334" s="373"/>
      <c r="T334" s="373"/>
      <c r="U334" s="374"/>
      <c r="V334" s="373"/>
      <c r="W334" s="374"/>
      <c r="X334" s="373"/>
      <c r="Y334" s="374"/>
      <c r="Z334" s="373"/>
      <c r="AA334" s="374"/>
      <c r="AB334" s="375"/>
    </row>
    <row r="335" spans="1:28" s="376" customFormat="1" x14ac:dyDescent="0.25">
      <c r="A335" s="2"/>
      <c r="B335" s="2"/>
      <c r="C335" s="2"/>
      <c r="D335" s="2"/>
      <c r="E335" s="2"/>
      <c r="F335" s="2"/>
      <c r="G335" s="2"/>
      <c r="H335" s="2"/>
      <c r="I335" s="2"/>
      <c r="J335" s="2"/>
      <c r="K335" s="2"/>
      <c r="L335" s="2"/>
      <c r="M335" s="2"/>
      <c r="N335" s="373"/>
      <c r="O335" s="373"/>
      <c r="P335" s="4"/>
      <c r="Q335" s="373"/>
      <c r="R335" s="373"/>
      <c r="S335" s="373"/>
      <c r="T335" s="373"/>
      <c r="U335" s="374"/>
      <c r="V335" s="373"/>
      <c r="W335" s="374"/>
      <c r="X335" s="373"/>
      <c r="Y335" s="374"/>
      <c r="Z335" s="373"/>
      <c r="AA335" s="374"/>
      <c r="AB335" s="375"/>
    </row>
    <row r="336" spans="1:28" s="376" customFormat="1" x14ac:dyDescent="0.25">
      <c r="A336" s="2"/>
      <c r="B336" s="2"/>
      <c r="C336" s="2"/>
      <c r="D336" s="2"/>
      <c r="E336" s="2"/>
      <c r="F336" s="2"/>
      <c r="G336" s="2"/>
      <c r="H336" s="2"/>
      <c r="I336" s="2"/>
      <c r="J336" s="2"/>
      <c r="K336" s="2"/>
      <c r="L336" s="2"/>
      <c r="M336" s="2"/>
      <c r="N336" s="373"/>
      <c r="O336" s="373"/>
      <c r="P336" s="4"/>
      <c r="Q336" s="373"/>
      <c r="R336" s="373"/>
      <c r="S336" s="373"/>
      <c r="T336" s="373"/>
      <c r="U336" s="374"/>
      <c r="V336" s="373"/>
      <c r="W336" s="374"/>
      <c r="X336" s="373"/>
      <c r="Y336" s="374"/>
      <c r="Z336" s="373"/>
      <c r="AA336" s="374"/>
      <c r="AB336" s="375"/>
    </row>
    <row r="337" spans="1:28" s="376" customFormat="1" x14ac:dyDescent="0.25">
      <c r="A337" s="2"/>
      <c r="B337" s="2"/>
      <c r="C337" s="2"/>
      <c r="D337" s="2"/>
      <c r="E337" s="2"/>
      <c r="F337" s="2"/>
      <c r="G337" s="2"/>
      <c r="H337" s="2"/>
      <c r="I337" s="2"/>
      <c r="J337" s="2"/>
      <c r="K337" s="2"/>
      <c r="L337" s="2"/>
      <c r="M337" s="2"/>
      <c r="N337" s="373"/>
      <c r="O337" s="373"/>
      <c r="P337" s="4"/>
      <c r="Q337" s="373"/>
      <c r="R337" s="373"/>
      <c r="S337" s="373"/>
      <c r="T337" s="373"/>
      <c r="U337" s="374"/>
      <c r="V337" s="373"/>
      <c r="W337" s="374"/>
      <c r="X337" s="373"/>
      <c r="Y337" s="374"/>
      <c r="Z337" s="373"/>
      <c r="AA337" s="374"/>
      <c r="AB337" s="375"/>
    </row>
    <row r="338" spans="1:28" s="376" customFormat="1" x14ac:dyDescent="0.25">
      <c r="A338" s="2"/>
      <c r="B338" s="2"/>
      <c r="C338" s="2"/>
      <c r="D338" s="2"/>
      <c r="E338" s="2"/>
      <c r="F338" s="2"/>
      <c r="G338" s="2"/>
      <c r="H338" s="2"/>
      <c r="I338" s="2"/>
      <c r="J338" s="2"/>
      <c r="K338" s="2"/>
      <c r="L338" s="2"/>
      <c r="M338" s="2"/>
      <c r="N338" s="373"/>
      <c r="O338" s="373"/>
      <c r="P338" s="4"/>
      <c r="Q338" s="373"/>
      <c r="R338" s="373"/>
      <c r="S338" s="373"/>
      <c r="T338" s="373"/>
      <c r="U338" s="374"/>
      <c r="V338" s="373"/>
      <c r="W338" s="374"/>
      <c r="X338" s="373"/>
      <c r="Y338" s="374"/>
      <c r="Z338" s="373"/>
      <c r="AA338" s="374"/>
      <c r="AB338" s="375"/>
    </row>
    <row r="339" spans="1:28" s="376" customFormat="1" x14ac:dyDescent="0.25">
      <c r="A339" s="2"/>
      <c r="B339" s="2"/>
      <c r="C339" s="2"/>
      <c r="D339" s="2"/>
      <c r="E339" s="2"/>
      <c r="F339" s="2"/>
      <c r="G339" s="2"/>
      <c r="H339" s="2"/>
      <c r="I339" s="2"/>
      <c r="J339" s="2"/>
      <c r="K339" s="2"/>
      <c r="L339" s="2"/>
      <c r="M339" s="2"/>
      <c r="N339" s="373"/>
      <c r="O339" s="373"/>
      <c r="P339" s="4"/>
      <c r="Q339" s="373"/>
      <c r="R339" s="373"/>
      <c r="S339" s="373"/>
      <c r="T339" s="373"/>
      <c r="U339" s="374"/>
      <c r="V339" s="373"/>
      <c r="W339" s="374"/>
      <c r="X339" s="373"/>
      <c r="Y339" s="374"/>
      <c r="Z339" s="373"/>
      <c r="AA339" s="374"/>
      <c r="AB339" s="375"/>
    </row>
    <row r="340" spans="1:28" s="376" customFormat="1" x14ac:dyDescent="0.25">
      <c r="A340" s="2"/>
      <c r="B340" s="2"/>
      <c r="C340" s="2"/>
      <c r="D340" s="2"/>
      <c r="E340" s="2"/>
      <c r="F340" s="2"/>
      <c r="G340" s="2"/>
      <c r="H340" s="2"/>
      <c r="I340" s="2"/>
      <c r="J340" s="2"/>
      <c r="K340" s="2"/>
      <c r="L340" s="2"/>
      <c r="M340" s="2"/>
      <c r="N340" s="373"/>
      <c r="O340" s="373"/>
      <c r="P340" s="4"/>
      <c r="Q340" s="373"/>
      <c r="R340" s="373"/>
      <c r="S340" s="373"/>
      <c r="T340" s="373"/>
      <c r="U340" s="374"/>
      <c r="V340" s="373"/>
      <c r="W340" s="374"/>
      <c r="X340" s="373"/>
      <c r="Y340" s="374"/>
      <c r="Z340" s="373"/>
      <c r="AA340" s="374"/>
      <c r="AB340" s="375"/>
    </row>
    <row r="341" spans="1:28" s="376" customFormat="1" x14ac:dyDescent="0.25">
      <c r="A341" s="2"/>
      <c r="B341" s="2"/>
      <c r="C341" s="2"/>
      <c r="D341" s="2"/>
      <c r="E341" s="2"/>
      <c r="F341" s="2"/>
      <c r="G341" s="2"/>
      <c r="H341" s="2"/>
      <c r="I341" s="2"/>
      <c r="J341" s="2"/>
      <c r="K341" s="2"/>
      <c r="L341" s="2"/>
      <c r="M341" s="2"/>
      <c r="N341" s="373"/>
      <c r="O341" s="373"/>
      <c r="P341" s="4"/>
      <c r="Q341" s="373"/>
      <c r="R341" s="373"/>
      <c r="S341" s="373"/>
      <c r="T341" s="373"/>
      <c r="U341" s="374"/>
      <c r="V341" s="373"/>
      <c r="W341" s="374"/>
      <c r="X341" s="373"/>
      <c r="Y341" s="374"/>
      <c r="Z341" s="373"/>
      <c r="AA341" s="374"/>
      <c r="AB341" s="375"/>
    </row>
    <row r="342" spans="1:28" s="376" customFormat="1" x14ac:dyDescent="0.25">
      <c r="A342" s="2"/>
      <c r="B342" s="2"/>
      <c r="C342" s="2"/>
      <c r="D342" s="2"/>
      <c r="E342" s="2"/>
      <c r="F342" s="2"/>
      <c r="G342" s="2"/>
      <c r="H342" s="2"/>
      <c r="I342" s="2"/>
      <c r="J342" s="2"/>
      <c r="K342" s="2"/>
      <c r="L342" s="2"/>
      <c r="M342" s="2"/>
      <c r="N342" s="373"/>
      <c r="O342" s="373"/>
      <c r="P342" s="4"/>
      <c r="Q342" s="373"/>
      <c r="R342" s="373"/>
      <c r="S342" s="373"/>
      <c r="T342" s="373"/>
      <c r="U342" s="374"/>
      <c r="V342" s="373"/>
      <c r="W342" s="374"/>
      <c r="X342" s="373"/>
      <c r="Y342" s="374"/>
      <c r="Z342" s="373"/>
      <c r="AA342" s="374"/>
      <c r="AB342" s="375"/>
    </row>
    <row r="343" spans="1:28" s="376" customFormat="1" x14ac:dyDescent="0.25">
      <c r="A343" s="2"/>
      <c r="B343" s="2"/>
      <c r="C343" s="2"/>
      <c r="D343" s="2"/>
      <c r="E343" s="2"/>
      <c r="F343" s="2"/>
      <c r="G343" s="2"/>
      <c r="H343" s="2"/>
      <c r="I343" s="2"/>
      <c r="J343" s="2"/>
      <c r="K343" s="2"/>
      <c r="L343" s="2"/>
      <c r="M343" s="2"/>
      <c r="N343" s="373"/>
      <c r="O343" s="373"/>
      <c r="P343" s="4"/>
      <c r="Q343" s="373"/>
      <c r="R343" s="373"/>
      <c r="S343" s="373"/>
      <c r="T343" s="373"/>
      <c r="U343" s="374"/>
      <c r="V343" s="373"/>
      <c r="W343" s="374"/>
      <c r="X343" s="373"/>
      <c r="Y343" s="374"/>
      <c r="Z343" s="373"/>
      <c r="AA343" s="374"/>
      <c r="AB343" s="375"/>
    </row>
    <row r="344" spans="1:28" s="376" customFormat="1" x14ac:dyDescent="0.25">
      <c r="A344" s="2"/>
      <c r="B344" s="2"/>
      <c r="C344" s="2"/>
      <c r="D344" s="2"/>
      <c r="E344" s="2"/>
      <c r="F344" s="2"/>
      <c r="G344" s="2"/>
      <c r="H344" s="2"/>
      <c r="I344" s="2"/>
      <c r="J344" s="2"/>
      <c r="K344" s="2"/>
      <c r="L344" s="2"/>
      <c r="M344" s="2"/>
      <c r="N344" s="373"/>
      <c r="O344" s="373"/>
      <c r="P344" s="4"/>
      <c r="Q344" s="373"/>
      <c r="R344" s="373"/>
      <c r="S344" s="373"/>
      <c r="T344" s="373"/>
      <c r="U344" s="374"/>
      <c r="V344" s="373"/>
      <c r="W344" s="374"/>
      <c r="X344" s="373"/>
      <c r="Y344" s="374"/>
      <c r="Z344" s="373"/>
      <c r="AA344" s="374"/>
      <c r="AB344" s="375"/>
    </row>
    <row r="345" spans="1:28" s="376" customFormat="1" x14ac:dyDescent="0.25">
      <c r="A345" s="2"/>
      <c r="B345" s="2"/>
      <c r="C345" s="2"/>
      <c r="D345" s="2"/>
      <c r="E345" s="2"/>
      <c r="F345" s="2"/>
      <c r="G345" s="2"/>
      <c r="H345" s="2"/>
      <c r="I345" s="2"/>
      <c r="J345" s="2"/>
      <c r="K345" s="2"/>
      <c r="L345" s="2"/>
      <c r="M345" s="2"/>
      <c r="N345" s="373"/>
      <c r="O345" s="373"/>
      <c r="P345" s="4"/>
      <c r="Q345" s="373"/>
      <c r="R345" s="373"/>
      <c r="S345" s="373"/>
      <c r="T345" s="373"/>
      <c r="U345" s="374"/>
      <c r="V345" s="373"/>
      <c r="W345" s="374"/>
      <c r="X345" s="373"/>
      <c r="Y345" s="374"/>
      <c r="Z345" s="373"/>
      <c r="AA345" s="374"/>
      <c r="AB345" s="375"/>
    </row>
    <row r="346" spans="1:28" s="376" customFormat="1" x14ac:dyDescent="0.25">
      <c r="A346" s="2"/>
      <c r="B346" s="2"/>
      <c r="C346" s="2"/>
      <c r="D346" s="2"/>
      <c r="E346" s="2"/>
      <c r="F346" s="2"/>
      <c r="G346" s="2"/>
      <c r="H346" s="2"/>
      <c r="I346" s="2"/>
      <c r="J346" s="2"/>
      <c r="K346" s="2"/>
      <c r="L346" s="2"/>
      <c r="M346" s="2"/>
      <c r="N346" s="373"/>
      <c r="O346" s="373"/>
      <c r="P346" s="4"/>
      <c r="Q346" s="373"/>
      <c r="R346" s="373"/>
      <c r="S346" s="373"/>
      <c r="T346" s="373"/>
      <c r="U346" s="374"/>
      <c r="V346" s="373"/>
      <c r="W346" s="374"/>
      <c r="X346" s="373"/>
      <c r="Y346" s="374"/>
      <c r="Z346" s="373"/>
      <c r="AA346" s="374"/>
      <c r="AB346" s="375"/>
    </row>
    <row r="347" spans="1:28" s="376" customFormat="1" x14ac:dyDescent="0.25">
      <c r="A347" s="2"/>
      <c r="B347" s="2"/>
      <c r="C347" s="2"/>
      <c r="D347" s="2"/>
      <c r="E347" s="2"/>
      <c r="F347" s="2"/>
      <c r="G347" s="2"/>
      <c r="H347" s="2"/>
      <c r="I347" s="2"/>
      <c r="J347" s="2"/>
      <c r="K347" s="2"/>
      <c r="L347" s="2"/>
      <c r="M347" s="2"/>
      <c r="N347" s="373"/>
      <c r="O347" s="373"/>
      <c r="P347" s="4"/>
      <c r="Q347" s="373"/>
      <c r="R347" s="373"/>
      <c r="S347" s="373"/>
      <c r="T347" s="373"/>
      <c r="U347" s="374"/>
      <c r="V347" s="373"/>
      <c r="W347" s="374"/>
      <c r="X347" s="373"/>
      <c r="Y347" s="374"/>
      <c r="Z347" s="373"/>
      <c r="AA347" s="374"/>
      <c r="AB347" s="375"/>
    </row>
    <row r="348" spans="1:28" s="376" customFormat="1" x14ac:dyDescent="0.25">
      <c r="A348" s="2"/>
      <c r="B348" s="2"/>
      <c r="C348" s="2"/>
      <c r="D348" s="2"/>
      <c r="E348" s="2"/>
      <c r="F348" s="2"/>
      <c r="G348" s="2"/>
      <c r="H348" s="2"/>
      <c r="I348" s="2"/>
      <c r="J348" s="2"/>
      <c r="K348" s="2"/>
      <c r="L348" s="2"/>
      <c r="M348" s="2"/>
      <c r="N348" s="373"/>
      <c r="O348" s="373"/>
      <c r="P348" s="4"/>
      <c r="Q348" s="373"/>
      <c r="R348" s="373"/>
      <c r="S348" s="373"/>
      <c r="T348" s="373"/>
      <c r="U348" s="374"/>
      <c r="V348" s="373"/>
      <c r="W348" s="374"/>
      <c r="X348" s="373"/>
      <c r="Y348" s="374"/>
      <c r="Z348" s="373"/>
      <c r="AA348" s="374"/>
      <c r="AB348" s="375"/>
    </row>
    <row r="349" spans="1:28" s="376" customFormat="1" x14ac:dyDescent="0.25">
      <c r="A349" s="2"/>
      <c r="B349" s="2"/>
      <c r="C349" s="2"/>
      <c r="D349" s="2"/>
      <c r="E349" s="2"/>
      <c r="F349" s="2"/>
      <c r="G349" s="2"/>
      <c r="H349" s="2"/>
      <c r="I349" s="2"/>
      <c r="J349" s="2"/>
      <c r="K349" s="2"/>
      <c r="L349" s="2"/>
      <c r="M349" s="2"/>
      <c r="N349" s="373"/>
      <c r="O349" s="373"/>
      <c r="P349" s="4"/>
      <c r="Q349" s="373"/>
      <c r="R349" s="373"/>
      <c r="S349" s="373"/>
      <c r="T349" s="373"/>
      <c r="U349" s="374"/>
      <c r="V349" s="373"/>
      <c r="W349" s="374"/>
      <c r="X349" s="373"/>
      <c r="Y349" s="374"/>
      <c r="Z349" s="373"/>
      <c r="AA349" s="374"/>
      <c r="AB349" s="375"/>
    </row>
    <row r="350" spans="1:28" s="376" customFormat="1" x14ac:dyDescent="0.25">
      <c r="A350" s="2"/>
      <c r="B350" s="2"/>
      <c r="C350" s="2"/>
      <c r="D350" s="2"/>
      <c r="E350" s="2"/>
      <c r="F350" s="2"/>
      <c r="G350" s="2"/>
      <c r="H350" s="2"/>
      <c r="I350" s="2"/>
      <c r="J350" s="2"/>
      <c r="K350" s="2"/>
      <c r="L350" s="2"/>
      <c r="M350" s="2"/>
      <c r="N350" s="373"/>
      <c r="O350" s="373"/>
      <c r="P350" s="4"/>
      <c r="Q350" s="373"/>
      <c r="R350" s="373"/>
      <c r="S350" s="373"/>
      <c r="T350" s="373"/>
      <c r="U350" s="374"/>
      <c r="V350" s="373"/>
      <c r="W350" s="374"/>
      <c r="X350" s="373"/>
      <c r="Y350" s="374"/>
      <c r="Z350" s="373"/>
      <c r="AA350" s="374"/>
      <c r="AB350" s="375"/>
    </row>
    <row r="351" spans="1:28" s="376" customFormat="1" x14ac:dyDescent="0.25">
      <c r="A351" s="2"/>
      <c r="B351" s="2"/>
      <c r="C351" s="2"/>
      <c r="D351" s="2"/>
      <c r="E351" s="2"/>
      <c r="F351" s="2"/>
      <c r="G351" s="2"/>
      <c r="H351" s="2"/>
      <c r="I351" s="2"/>
      <c r="J351" s="2"/>
      <c r="K351" s="2"/>
      <c r="L351" s="2"/>
      <c r="M351" s="2"/>
      <c r="N351" s="373"/>
      <c r="O351" s="373"/>
      <c r="P351" s="4"/>
      <c r="Q351" s="373"/>
      <c r="R351" s="373"/>
      <c r="S351" s="373"/>
      <c r="T351" s="373"/>
      <c r="U351" s="374"/>
      <c r="V351" s="373"/>
      <c r="W351" s="374"/>
      <c r="X351" s="373"/>
      <c r="Y351" s="374"/>
      <c r="Z351" s="373"/>
      <c r="AA351" s="374"/>
      <c r="AB351" s="375"/>
    </row>
    <row r="352" spans="1:28" s="376" customFormat="1" x14ac:dyDescent="0.25">
      <c r="A352" s="2"/>
      <c r="B352" s="2"/>
      <c r="C352" s="2"/>
      <c r="D352" s="2"/>
      <c r="E352" s="2"/>
      <c r="F352" s="2"/>
      <c r="G352" s="2"/>
      <c r="H352" s="2"/>
      <c r="I352" s="2"/>
      <c r="J352" s="2"/>
      <c r="K352" s="2"/>
      <c r="L352" s="2"/>
      <c r="M352" s="2"/>
      <c r="N352" s="373"/>
      <c r="O352" s="373"/>
      <c r="P352" s="4"/>
      <c r="Q352" s="373"/>
      <c r="R352" s="373"/>
      <c r="S352" s="373"/>
      <c r="T352" s="373"/>
      <c r="U352" s="374"/>
      <c r="V352" s="373"/>
      <c r="W352" s="374"/>
      <c r="X352" s="373"/>
      <c r="Y352" s="374"/>
      <c r="Z352" s="373"/>
      <c r="AA352" s="374"/>
      <c r="AB352" s="375"/>
    </row>
    <row r="353" spans="1:28" s="376" customFormat="1" x14ac:dyDescent="0.25">
      <c r="A353" s="2"/>
      <c r="B353" s="2"/>
      <c r="C353" s="2"/>
      <c r="D353" s="2"/>
      <c r="E353" s="2"/>
      <c r="F353" s="2"/>
      <c r="G353" s="2"/>
      <c r="H353" s="2"/>
      <c r="I353" s="2"/>
      <c r="J353" s="2"/>
      <c r="K353" s="2"/>
      <c r="L353" s="2"/>
      <c r="M353" s="2"/>
      <c r="N353" s="373"/>
      <c r="O353" s="373"/>
      <c r="P353" s="4"/>
      <c r="Q353" s="373"/>
      <c r="R353" s="373"/>
      <c r="S353" s="373"/>
      <c r="T353" s="373"/>
      <c r="U353" s="374"/>
      <c r="V353" s="373"/>
      <c r="W353" s="374"/>
      <c r="X353" s="373"/>
      <c r="Y353" s="374"/>
      <c r="Z353" s="373"/>
      <c r="AA353" s="374"/>
      <c r="AB353" s="375"/>
    </row>
    <row r="354" spans="1:28" s="376" customFormat="1" x14ac:dyDescent="0.25">
      <c r="A354" s="2"/>
      <c r="B354" s="2"/>
      <c r="C354" s="2"/>
      <c r="D354" s="2"/>
      <c r="E354" s="2"/>
      <c r="F354" s="2"/>
      <c r="G354" s="2"/>
      <c r="H354" s="2"/>
      <c r="I354" s="2"/>
      <c r="J354" s="2"/>
      <c r="K354" s="2"/>
      <c r="L354" s="2"/>
      <c r="M354" s="2"/>
      <c r="N354" s="373"/>
      <c r="O354" s="373"/>
      <c r="P354" s="4"/>
      <c r="Q354" s="373"/>
      <c r="R354" s="373"/>
      <c r="S354" s="373"/>
      <c r="T354" s="373"/>
      <c r="U354" s="374"/>
      <c r="V354" s="373"/>
      <c r="W354" s="374"/>
      <c r="X354" s="373"/>
      <c r="Y354" s="374"/>
      <c r="Z354" s="373"/>
      <c r="AA354" s="374"/>
      <c r="AB354" s="375"/>
    </row>
    <row r="355" spans="1:28" s="376" customFormat="1" x14ac:dyDescent="0.25">
      <c r="A355" s="2"/>
      <c r="B355" s="2"/>
      <c r="C355" s="2"/>
      <c r="D355" s="2"/>
      <c r="E355" s="2"/>
      <c r="F355" s="2"/>
      <c r="G355" s="2"/>
      <c r="H355" s="2"/>
      <c r="I355" s="2"/>
      <c r="J355" s="2"/>
      <c r="K355" s="2"/>
      <c r="L355" s="2"/>
      <c r="M355" s="2"/>
      <c r="N355" s="373"/>
      <c r="O355" s="373"/>
      <c r="P355" s="4"/>
      <c r="Q355" s="373"/>
      <c r="R355" s="373"/>
      <c r="S355" s="373"/>
      <c r="T355" s="373"/>
      <c r="U355" s="374"/>
      <c r="V355" s="373"/>
      <c r="W355" s="374"/>
      <c r="X355" s="373"/>
      <c r="Y355" s="374"/>
      <c r="Z355" s="373"/>
      <c r="AA355" s="374"/>
      <c r="AB355" s="375"/>
    </row>
    <row r="356" spans="1:28" s="376" customFormat="1" x14ac:dyDescent="0.25">
      <c r="A356" s="2"/>
      <c r="B356" s="2"/>
      <c r="C356" s="2"/>
      <c r="D356" s="2"/>
      <c r="E356" s="2"/>
      <c r="F356" s="2"/>
      <c r="G356" s="2"/>
      <c r="H356" s="2"/>
      <c r="I356" s="2"/>
      <c r="J356" s="2"/>
      <c r="K356" s="2"/>
      <c r="L356" s="2"/>
      <c r="M356" s="2"/>
      <c r="N356" s="373"/>
      <c r="O356" s="373"/>
      <c r="P356" s="4"/>
      <c r="Q356" s="373"/>
      <c r="R356" s="373"/>
      <c r="S356" s="373"/>
      <c r="T356" s="373"/>
      <c r="U356" s="374"/>
      <c r="V356" s="373"/>
      <c r="W356" s="374"/>
      <c r="X356" s="373"/>
      <c r="Y356" s="374"/>
      <c r="Z356" s="373"/>
      <c r="AA356" s="374"/>
      <c r="AB356" s="375"/>
    </row>
    <row r="357" spans="1:28" s="376" customFormat="1" x14ac:dyDescent="0.25">
      <c r="A357" s="2"/>
      <c r="B357" s="2"/>
      <c r="C357" s="2"/>
      <c r="D357" s="2"/>
      <c r="E357" s="2"/>
      <c r="F357" s="2"/>
      <c r="G357" s="2"/>
      <c r="H357" s="2"/>
      <c r="I357" s="2"/>
      <c r="J357" s="2"/>
      <c r="K357" s="2"/>
      <c r="L357" s="2"/>
      <c r="M357" s="2"/>
      <c r="N357" s="373"/>
      <c r="O357" s="373"/>
      <c r="P357" s="4"/>
      <c r="Q357" s="373"/>
      <c r="R357" s="373"/>
      <c r="S357" s="373"/>
      <c r="T357" s="373"/>
      <c r="U357" s="374"/>
      <c r="V357" s="373"/>
      <c r="W357" s="374"/>
      <c r="X357" s="373"/>
      <c r="Y357" s="374"/>
      <c r="Z357" s="373"/>
      <c r="AA357" s="374"/>
      <c r="AB357" s="375"/>
    </row>
    <row r="358" spans="1:28" s="376" customFormat="1" x14ac:dyDescent="0.25">
      <c r="A358" s="2"/>
      <c r="B358" s="2"/>
      <c r="C358" s="2"/>
      <c r="D358" s="2"/>
      <c r="E358" s="2"/>
      <c r="F358" s="2"/>
      <c r="G358" s="2"/>
      <c r="H358" s="2"/>
      <c r="I358" s="2"/>
      <c r="J358" s="2"/>
      <c r="K358" s="2"/>
      <c r="L358" s="2"/>
      <c r="M358" s="2"/>
      <c r="N358" s="373"/>
      <c r="O358" s="373"/>
      <c r="P358" s="4"/>
      <c r="Q358" s="373"/>
      <c r="R358" s="373"/>
      <c r="S358" s="373"/>
      <c r="T358" s="373"/>
      <c r="U358" s="374"/>
      <c r="V358" s="373"/>
      <c r="W358" s="374"/>
      <c r="X358" s="373"/>
      <c r="Y358" s="374"/>
      <c r="Z358" s="373"/>
      <c r="AA358" s="374"/>
      <c r="AB358" s="375"/>
    </row>
    <row r="359" spans="1:28" s="376" customFormat="1" x14ac:dyDescent="0.25">
      <c r="A359" s="2"/>
      <c r="B359" s="2"/>
      <c r="C359" s="2"/>
      <c r="D359" s="2"/>
      <c r="E359" s="2"/>
      <c r="F359" s="2"/>
      <c r="G359" s="2"/>
      <c r="H359" s="2"/>
      <c r="I359" s="2"/>
      <c r="J359" s="2"/>
      <c r="K359" s="2"/>
      <c r="L359" s="2"/>
      <c r="M359" s="2"/>
      <c r="N359" s="373"/>
      <c r="O359" s="373"/>
      <c r="P359" s="4"/>
      <c r="Q359" s="373"/>
      <c r="R359" s="373"/>
      <c r="S359" s="373"/>
      <c r="T359" s="373"/>
      <c r="U359" s="374"/>
      <c r="V359" s="373"/>
      <c r="W359" s="374"/>
      <c r="X359" s="373"/>
      <c r="Y359" s="374"/>
      <c r="Z359" s="373"/>
      <c r="AA359" s="374"/>
      <c r="AB359" s="375"/>
    </row>
    <row r="360" spans="1:28" s="376" customFormat="1" x14ac:dyDescent="0.25">
      <c r="A360" s="2"/>
      <c r="B360" s="2"/>
      <c r="C360" s="2"/>
      <c r="D360" s="2"/>
      <c r="E360" s="2"/>
      <c r="F360" s="2"/>
      <c r="G360" s="2"/>
      <c r="H360" s="2"/>
      <c r="I360" s="2"/>
      <c r="J360" s="2"/>
      <c r="K360" s="2"/>
      <c r="L360" s="2"/>
      <c r="M360" s="2"/>
      <c r="N360" s="373"/>
      <c r="O360" s="373"/>
      <c r="P360" s="4"/>
      <c r="Q360" s="373"/>
      <c r="R360" s="373"/>
      <c r="S360" s="373"/>
      <c r="T360" s="373"/>
      <c r="U360" s="374"/>
      <c r="V360" s="373"/>
      <c r="W360" s="374"/>
      <c r="X360" s="373"/>
      <c r="Y360" s="374"/>
      <c r="Z360" s="373"/>
      <c r="AA360" s="374"/>
      <c r="AB360" s="375"/>
    </row>
    <row r="361" spans="1:28" s="376" customFormat="1" x14ac:dyDescent="0.25">
      <c r="A361" s="2"/>
      <c r="B361" s="2"/>
      <c r="C361" s="2"/>
      <c r="D361" s="2"/>
      <c r="E361" s="2"/>
      <c r="F361" s="2"/>
      <c r="G361" s="2"/>
      <c r="H361" s="2"/>
      <c r="I361" s="2"/>
      <c r="J361" s="2"/>
      <c r="K361" s="2"/>
      <c r="L361" s="2"/>
      <c r="M361" s="2"/>
      <c r="N361" s="373"/>
      <c r="O361" s="373"/>
      <c r="P361" s="4"/>
      <c r="Q361" s="373"/>
      <c r="R361" s="373"/>
      <c r="S361" s="373"/>
      <c r="T361" s="373"/>
      <c r="U361" s="374"/>
      <c r="V361" s="373"/>
      <c r="W361" s="374"/>
      <c r="X361" s="373"/>
      <c r="Y361" s="374"/>
      <c r="Z361" s="373"/>
      <c r="AA361" s="374"/>
      <c r="AB361" s="375"/>
    </row>
    <row r="362" spans="1:28" s="376" customFormat="1" x14ac:dyDescent="0.25">
      <c r="A362" s="2"/>
      <c r="B362" s="2"/>
      <c r="C362" s="2"/>
      <c r="D362" s="2"/>
      <c r="E362" s="2"/>
      <c r="F362" s="2"/>
      <c r="G362" s="2"/>
      <c r="H362" s="2"/>
      <c r="I362" s="2"/>
      <c r="J362" s="2"/>
      <c r="K362" s="2"/>
      <c r="L362" s="2"/>
      <c r="M362" s="2"/>
      <c r="N362" s="373"/>
      <c r="O362" s="373"/>
      <c r="P362" s="4"/>
      <c r="Q362" s="373"/>
      <c r="R362" s="373"/>
      <c r="S362" s="373"/>
      <c r="T362" s="373"/>
      <c r="U362" s="374"/>
      <c r="V362" s="373"/>
      <c r="W362" s="374"/>
      <c r="X362" s="373"/>
      <c r="Y362" s="374"/>
      <c r="Z362" s="373"/>
      <c r="AA362" s="374"/>
      <c r="AB362" s="375"/>
    </row>
    <row r="363" spans="1:28" s="376" customFormat="1" x14ac:dyDescent="0.25">
      <c r="A363" s="2"/>
      <c r="B363" s="2"/>
      <c r="C363" s="2"/>
      <c r="D363" s="2"/>
      <c r="E363" s="2"/>
      <c r="F363" s="2"/>
      <c r="G363" s="2"/>
      <c r="H363" s="2"/>
      <c r="I363" s="2"/>
      <c r="J363" s="2"/>
      <c r="K363" s="2"/>
      <c r="L363" s="2"/>
      <c r="M363" s="2"/>
      <c r="N363" s="373"/>
      <c r="O363" s="373"/>
      <c r="P363" s="4"/>
      <c r="Q363" s="373"/>
      <c r="R363" s="373"/>
      <c r="S363" s="373"/>
      <c r="T363" s="373"/>
      <c r="U363" s="374"/>
      <c r="V363" s="373"/>
      <c r="W363" s="374"/>
      <c r="X363" s="373"/>
      <c r="Y363" s="374"/>
      <c r="Z363" s="373"/>
      <c r="AA363" s="374"/>
      <c r="AB363" s="375"/>
    </row>
    <row r="364" spans="1:28" s="376" customFormat="1" x14ac:dyDescent="0.25">
      <c r="A364" s="2"/>
      <c r="B364" s="2"/>
      <c r="C364" s="2"/>
      <c r="D364" s="2"/>
      <c r="E364" s="2"/>
      <c r="F364" s="2"/>
      <c r="G364" s="2"/>
      <c r="H364" s="2"/>
      <c r="I364" s="2"/>
      <c r="J364" s="2"/>
      <c r="K364" s="2"/>
      <c r="L364" s="2"/>
      <c r="M364" s="2"/>
      <c r="N364" s="373"/>
      <c r="O364" s="373"/>
      <c r="P364" s="4"/>
      <c r="Q364" s="373"/>
      <c r="R364" s="373"/>
      <c r="S364" s="373"/>
      <c r="T364" s="373"/>
      <c r="U364" s="374"/>
      <c r="V364" s="373"/>
      <c r="W364" s="374"/>
      <c r="X364" s="373"/>
      <c r="Y364" s="374"/>
      <c r="Z364" s="373"/>
      <c r="AA364" s="374"/>
      <c r="AB364" s="375"/>
    </row>
    <row r="365" spans="1:28" s="376" customFormat="1" x14ac:dyDescent="0.25">
      <c r="A365" s="2"/>
      <c r="B365" s="2"/>
      <c r="C365" s="2"/>
      <c r="D365" s="2"/>
      <c r="E365" s="2"/>
      <c r="F365" s="2"/>
      <c r="G365" s="2"/>
      <c r="H365" s="2"/>
      <c r="I365" s="2"/>
      <c r="J365" s="2"/>
      <c r="K365" s="2"/>
      <c r="L365" s="2"/>
      <c r="M365" s="2"/>
      <c r="N365" s="373"/>
      <c r="O365" s="373"/>
      <c r="P365" s="4"/>
      <c r="Q365" s="373"/>
      <c r="R365" s="373"/>
      <c r="S365" s="373"/>
      <c r="T365" s="373"/>
      <c r="U365" s="374"/>
      <c r="V365" s="373"/>
      <c r="W365" s="374"/>
      <c r="X365" s="373"/>
      <c r="Y365" s="374"/>
      <c r="Z365" s="373"/>
      <c r="AA365" s="374"/>
      <c r="AB365" s="375"/>
    </row>
    <row r="366" spans="1:28" s="376" customFormat="1" x14ac:dyDescent="0.25">
      <c r="A366" s="2"/>
      <c r="B366" s="2"/>
      <c r="C366" s="2"/>
      <c r="D366" s="2"/>
      <c r="E366" s="2"/>
      <c r="F366" s="2"/>
      <c r="G366" s="2"/>
      <c r="H366" s="2"/>
      <c r="I366" s="2"/>
      <c r="J366" s="2"/>
      <c r="K366" s="2"/>
      <c r="L366" s="2"/>
      <c r="M366" s="2"/>
      <c r="N366" s="373"/>
      <c r="O366" s="373"/>
      <c r="P366" s="4"/>
      <c r="Q366" s="373"/>
      <c r="R366" s="373"/>
      <c r="S366" s="373"/>
      <c r="T366" s="373"/>
      <c r="U366" s="374"/>
      <c r="V366" s="373"/>
      <c r="W366" s="374"/>
      <c r="X366" s="373"/>
      <c r="Y366" s="374"/>
      <c r="Z366" s="373"/>
      <c r="AA366" s="374"/>
      <c r="AB366" s="375"/>
    </row>
    <row r="367" spans="1:28" s="376" customFormat="1" x14ac:dyDescent="0.25">
      <c r="A367" s="2"/>
      <c r="B367" s="2"/>
      <c r="C367" s="2"/>
      <c r="D367" s="2"/>
      <c r="E367" s="2"/>
      <c r="F367" s="2"/>
      <c r="G367" s="2"/>
      <c r="H367" s="2"/>
      <c r="I367" s="2"/>
      <c r="J367" s="2"/>
      <c r="K367" s="2"/>
      <c r="L367" s="2"/>
      <c r="M367" s="2"/>
      <c r="N367" s="373"/>
      <c r="O367" s="373"/>
      <c r="P367" s="4"/>
      <c r="Q367" s="373"/>
      <c r="R367" s="373"/>
      <c r="S367" s="373"/>
      <c r="T367" s="373"/>
      <c r="U367" s="374"/>
      <c r="V367" s="373"/>
      <c r="W367" s="374"/>
      <c r="X367" s="373"/>
      <c r="Y367" s="374"/>
      <c r="Z367" s="373"/>
      <c r="AA367" s="374"/>
      <c r="AB367" s="375"/>
    </row>
    <row r="368" spans="1:28" s="376" customFormat="1" x14ac:dyDescent="0.25">
      <c r="A368" s="2"/>
      <c r="B368" s="2"/>
      <c r="C368" s="2"/>
      <c r="D368" s="2"/>
      <c r="E368" s="2"/>
      <c r="F368" s="2"/>
      <c r="G368" s="2"/>
      <c r="H368" s="2"/>
      <c r="I368" s="2"/>
      <c r="J368" s="2"/>
      <c r="K368" s="2"/>
      <c r="L368" s="2"/>
      <c r="M368" s="2"/>
      <c r="N368" s="373"/>
      <c r="O368" s="373"/>
      <c r="P368" s="4"/>
      <c r="Q368" s="373"/>
      <c r="R368" s="373"/>
      <c r="S368" s="373"/>
      <c r="T368" s="373"/>
      <c r="U368" s="374"/>
      <c r="V368" s="373"/>
      <c r="W368" s="374"/>
      <c r="X368" s="373"/>
      <c r="Y368" s="374"/>
      <c r="Z368" s="373"/>
      <c r="AA368" s="374"/>
      <c r="AB368" s="375"/>
    </row>
    <row r="369" spans="1:28" s="376" customFormat="1" x14ac:dyDescent="0.25">
      <c r="A369" s="2"/>
      <c r="B369" s="2"/>
      <c r="C369" s="2"/>
      <c r="D369" s="2"/>
      <c r="E369" s="2"/>
      <c r="F369" s="2"/>
      <c r="G369" s="2"/>
      <c r="H369" s="2"/>
      <c r="I369" s="2"/>
      <c r="J369" s="2"/>
      <c r="K369" s="2"/>
      <c r="L369" s="2"/>
      <c r="M369" s="2"/>
      <c r="N369" s="373"/>
      <c r="O369" s="373"/>
      <c r="P369" s="4"/>
      <c r="Q369" s="373"/>
      <c r="R369" s="373"/>
      <c r="S369" s="373"/>
      <c r="T369" s="373"/>
      <c r="U369" s="374"/>
      <c r="V369" s="373"/>
      <c r="W369" s="374"/>
      <c r="X369" s="373"/>
      <c r="Y369" s="374"/>
      <c r="Z369" s="373"/>
      <c r="AA369" s="374"/>
      <c r="AB369" s="375"/>
    </row>
    <row r="370" spans="1:28" s="376" customFormat="1" x14ac:dyDescent="0.25">
      <c r="A370" s="2"/>
      <c r="B370" s="2"/>
      <c r="C370" s="2"/>
      <c r="D370" s="2"/>
      <c r="E370" s="2"/>
      <c r="F370" s="2"/>
      <c r="G370" s="2"/>
      <c r="H370" s="2"/>
      <c r="I370" s="2"/>
      <c r="J370" s="2"/>
      <c r="K370" s="2"/>
      <c r="L370" s="2"/>
      <c r="M370" s="2"/>
      <c r="N370" s="373"/>
      <c r="O370" s="373"/>
      <c r="P370" s="4"/>
      <c r="Q370" s="373"/>
      <c r="R370" s="373"/>
      <c r="S370" s="373"/>
      <c r="T370" s="373"/>
      <c r="U370" s="374"/>
      <c r="V370" s="373"/>
      <c r="W370" s="374"/>
      <c r="X370" s="373"/>
      <c r="Y370" s="374"/>
      <c r="Z370" s="373"/>
      <c r="AA370" s="374"/>
      <c r="AB370" s="375"/>
    </row>
    <row r="371" spans="1:28" s="376" customFormat="1" x14ac:dyDescent="0.25">
      <c r="A371" s="2"/>
      <c r="B371" s="2"/>
      <c r="C371" s="2"/>
      <c r="D371" s="2"/>
      <c r="E371" s="2"/>
      <c r="F371" s="2"/>
      <c r="G371" s="2"/>
      <c r="H371" s="2"/>
      <c r="I371" s="2"/>
      <c r="J371" s="2"/>
      <c r="K371" s="2"/>
      <c r="L371" s="2"/>
      <c r="M371" s="2"/>
      <c r="N371" s="373"/>
      <c r="O371" s="373"/>
      <c r="P371" s="4"/>
      <c r="Q371" s="373"/>
      <c r="R371" s="373"/>
      <c r="S371" s="373"/>
      <c r="T371" s="373"/>
      <c r="U371" s="374"/>
      <c r="V371" s="373"/>
      <c r="W371" s="374"/>
      <c r="X371" s="373"/>
      <c r="Y371" s="374"/>
      <c r="Z371" s="373"/>
      <c r="AA371" s="374"/>
      <c r="AB371" s="375"/>
    </row>
    <row r="372" spans="1:28" s="376" customFormat="1" x14ac:dyDescent="0.25">
      <c r="A372" s="2"/>
      <c r="B372" s="2"/>
      <c r="C372" s="2"/>
      <c r="D372" s="2"/>
      <c r="E372" s="2"/>
      <c r="F372" s="2"/>
      <c r="G372" s="2"/>
      <c r="H372" s="2"/>
      <c r="I372" s="2"/>
      <c r="J372" s="2"/>
      <c r="K372" s="2"/>
      <c r="L372" s="2"/>
      <c r="M372" s="2"/>
      <c r="N372" s="373"/>
      <c r="O372" s="373"/>
      <c r="P372" s="4"/>
      <c r="Q372" s="373"/>
      <c r="R372" s="373"/>
      <c r="S372" s="373"/>
      <c r="T372" s="373"/>
      <c r="U372" s="374"/>
      <c r="V372" s="373"/>
      <c r="W372" s="374"/>
      <c r="X372" s="373"/>
      <c r="Y372" s="374"/>
      <c r="Z372" s="373"/>
      <c r="AA372" s="374"/>
      <c r="AB372" s="375"/>
    </row>
    <row r="373" spans="1:28" s="376" customFormat="1" x14ac:dyDescent="0.25">
      <c r="A373" s="2"/>
      <c r="B373" s="2"/>
      <c r="C373" s="2"/>
      <c r="D373" s="2"/>
      <c r="E373" s="2"/>
      <c r="F373" s="2"/>
      <c r="G373" s="2"/>
      <c r="H373" s="2"/>
      <c r="I373" s="2"/>
      <c r="J373" s="2"/>
      <c r="K373" s="2"/>
      <c r="L373" s="2"/>
      <c r="M373" s="2"/>
      <c r="N373" s="373"/>
      <c r="O373" s="373"/>
      <c r="P373" s="4"/>
      <c r="Q373" s="373"/>
      <c r="R373" s="373"/>
      <c r="S373" s="373"/>
      <c r="T373" s="373"/>
      <c r="U373" s="374"/>
      <c r="V373" s="373"/>
      <c r="W373" s="374"/>
      <c r="X373" s="373"/>
      <c r="Y373" s="374"/>
      <c r="Z373" s="373"/>
      <c r="AA373" s="374"/>
      <c r="AB373" s="375"/>
    </row>
    <row r="374" spans="1:28" s="376" customFormat="1" x14ac:dyDescent="0.25">
      <c r="A374" s="2"/>
      <c r="B374" s="2"/>
      <c r="C374" s="2"/>
      <c r="D374" s="2"/>
      <c r="E374" s="2"/>
      <c r="F374" s="2"/>
      <c r="G374" s="2"/>
      <c r="H374" s="2"/>
      <c r="I374" s="2"/>
      <c r="J374" s="2"/>
      <c r="K374" s="2"/>
      <c r="L374" s="2"/>
      <c r="M374" s="2"/>
      <c r="N374" s="373"/>
      <c r="O374" s="373"/>
      <c r="P374" s="4"/>
      <c r="Q374" s="373"/>
      <c r="R374" s="373"/>
      <c r="S374" s="373"/>
      <c r="T374" s="373"/>
      <c r="U374" s="374"/>
      <c r="V374" s="373"/>
      <c r="W374" s="374"/>
      <c r="X374" s="373"/>
      <c r="Y374" s="374"/>
      <c r="Z374" s="373"/>
      <c r="AA374" s="374"/>
      <c r="AB374" s="375"/>
    </row>
    <row r="375" spans="1:28" s="376" customFormat="1" x14ac:dyDescent="0.25">
      <c r="A375" s="2"/>
      <c r="B375" s="2"/>
      <c r="C375" s="2"/>
      <c r="D375" s="2"/>
      <c r="E375" s="2"/>
      <c r="F375" s="2"/>
      <c r="G375" s="2"/>
      <c r="H375" s="2"/>
      <c r="I375" s="2"/>
      <c r="J375" s="2"/>
      <c r="K375" s="2"/>
      <c r="L375" s="2"/>
      <c r="M375" s="2"/>
      <c r="N375" s="373"/>
      <c r="O375" s="373"/>
      <c r="P375" s="4"/>
      <c r="Q375" s="373"/>
      <c r="R375" s="373"/>
      <c r="S375" s="373"/>
      <c r="T375" s="373"/>
      <c r="U375" s="374"/>
      <c r="V375" s="373"/>
      <c r="W375" s="374"/>
      <c r="X375" s="373"/>
      <c r="Y375" s="374"/>
      <c r="Z375" s="373"/>
      <c r="AA375" s="374"/>
      <c r="AB375" s="375"/>
    </row>
    <row r="376" spans="1:28" s="376" customFormat="1" x14ac:dyDescent="0.25">
      <c r="A376" s="2"/>
      <c r="B376" s="2"/>
      <c r="C376" s="2"/>
      <c r="D376" s="2"/>
      <c r="E376" s="2"/>
      <c r="F376" s="2"/>
      <c r="G376" s="2"/>
      <c r="H376" s="2"/>
      <c r="I376" s="2"/>
      <c r="J376" s="2"/>
      <c r="K376" s="2"/>
      <c r="L376" s="2"/>
      <c r="M376" s="2"/>
      <c r="N376" s="373"/>
      <c r="O376" s="373"/>
      <c r="P376" s="4"/>
      <c r="Q376" s="373"/>
      <c r="R376" s="373"/>
      <c r="S376" s="373"/>
      <c r="T376" s="373"/>
      <c r="U376" s="374"/>
      <c r="V376" s="373"/>
      <c r="W376" s="374"/>
      <c r="X376" s="373"/>
      <c r="Y376" s="374"/>
      <c r="Z376" s="373"/>
      <c r="AA376" s="374"/>
      <c r="AB376" s="375"/>
    </row>
    <row r="377" spans="1:28" s="376" customFormat="1" x14ac:dyDescent="0.25">
      <c r="A377" s="2"/>
      <c r="B377" s="2"/>
      <c r="C377" s="2"/>
      <c r="D377" s="2"/>
      <c r="E377" s="2"/>
      <c r="F377" s="2"/>
      <c r="G377" s="2"/>
      <c r="H377" s="2"/>
      <c r="I377" s="2"/>
      <c r="J377" s="2"/>
      <c r="K377" s="2"/>
      <c r="L377" s="2"/>
      <c r="M377" s="2"/>
      <c r="N377" s="373"/>
      <c r="O377" s="373"/>
      <c r="P377" s="4"/>
      <c r="Q377" s="373"/>
      <c r="R377" s="373"/>
      <c r="S377" s="373"/>
      <c r="T377" s="373"/>
      <c r="U377" s="374"/>
      <c r="V377" s="373"/>
      <c r="W377" s="374"/>
      <c r="X377" s="373"/>
      <c r="Y377" s="374"/>
      <c r="Z377" s="373"/>
      <c r="AA377" s="374"/>
      <c r="AB377" s="375"/>
    </row>
    <row r="378" spans="1:28" s="376" customFormat="1" x14ac:dyDescent="0.25">
      <c r="A378" s="2"/>
      <c r="B378" s="2"/>
      <c r="C378" s="2"/>
      <c r="D378" s="2"/>
      <c r="E378" s="2"/>
      <c r="F378" s="2"/>
      <c r="G378" s="2"/>
      <c r="H378" s="2"/>
      <c r="I378" s="2"/>
      <c r="J378" s="2"/>
      <c r="K378" s="2"/>
      <c r="L378" s="2"/>
      <c r="M378" s="2"/>
      <c r="N378" s="373"/>
      <c r="O378" s="373"/>
      <c r="P378" s="4"/>
      <c r="Q378" s="373"/>
      <c r="R378" s="373"/>
      <c r="S378" s="373"/>
      <c r="T378" s="373"/>
      <c r="U378" s="374"/>
      <c r="V378" s="373"/>
      <c r="W378" s="374"/>
      <c r="X378" s="373"/>
      <c r="Y378" s="374"/>
      <c r="Z378" s="373"/>
      <c r="AA378" s="374"/>
      <c r="AB378" s="375"/>
    </row>
    <row r="379" spans="1:28" s="376" customFormat="1" x14ac:dyDescent="0.25">
      <c r="A379" s="2"/>
      <c r="B379" s="2"/>
      <c r="C379" s="2"/>
      <c r="D379" s="2"/>
      <c r="E379" s="2"/>
      <c r="F379" s="2"/>
      <c r="G379" s="2"/>
      <c r="H379" s="2"/>
      <c r="I379" s="2"/>
      <c r="J379" s="2"/>
      <c r="K379" s="2"/>
      <c r="L379" s="2"/>
      <c r="M379" s="2"/>
      <c r="N379" s="373"/>
      <c r="O379" s="373"/>
      <c r="P379" s="4"/>
      <c r="Q379" s="373"/>
      <c r="R379" s="373"/>
      <c r="S379" s="373"/>
      <c r="T379" s="373"/>
      <c r="U379" s="374"/>
      <c r="V379" s="373"/>
      <c r="W379" s="374"/>
      <c r="X379" s="373"/>
      <c r="Y379" s="374"/>
      <c r="Z379" s="373"/>
      <c r="AA379" s="374"/>
      <c r="AB379" s="375"/>
    </row>
    <row r="380" spans="1:28" s="376" customFormat="1" x14ac:dyDescent="0.25">
      <c r="A380" s="2"/>
      <c r="B380" s="2"/>
      <c r="C380" s="2"/>
      <c r="D380" s="2"/>
      <c r="E380" s="2"/>
      <c r="F380" s="2"/>
      <c r="G380" s="2"/>
      <c r="H380" s="2"/>
      <c r="I380" s="2"/>
      <c r="J380" s="2"/>
      <c r="K380" s="2"/>
      <c r="L380" s="2"/>
      <c r="M380" s="2"/>
      <c r="N380" s="373"/>
      <c r="O380" s="373"/>
      <c r="P380" s="4"/>
      <c r="Q380" s="373"/>
      <c r="R380" s="373"/>
      <c r="S380" s="373"/>
      <c r="T380" s="373"/>
      <c r="U380" s="374"/>
      <c r="V380" s="373"/>
      <c r="W380" s="374"/>
      <c r="X380" s="373"/>
      <c r="Y380" s="374"/>
      <c r="Z380" s="373"/>
      <c r="AA380" s="374"/>
      <c r="AB380" s="375"/>
    </row>
    <row r="381" spans="1:28" s="376" customFormat="1" x14ac:dyDescent="0.25">
      <c r="A381" s="2"/>
      <c r="B381" s="2"/>
      <c r="C381" s="2"/>
      <c r="D381" s="2"/>
      <c r="E381" s="2"/>
      <c r="F381" s="2"/>
      <c r="G381" s="2"/>
      <c r="H381" s="2"/>
      <c r="I381" s="2"/>
      <c r="J381" s="2"/>
      <c r="K381" s="2"/>
      <c r="L381" s="2"/>
      <c r="M381" s="2"/>
      <c r="N381" s="373"/>
      <c r="O381" s="373"/>
      <c r="P381" s="4"/>
      <c r="Q381" s="373"/>
      <c r="R381" s="373"/>
      <c r="S381" s="373"/>
      <c r="T381" s="373"/>
      <c r="U381" s="374"/>
      <c r="V381" s="373"/>
      <c r="W381" s="374"/>
      <c r="X381" s="373"/>
      <c r="Y381" s="374"/>
      <c r="Z381" s="373"/>
      <c r="AA381" s="374"/>
      <c r="AB381" s="375"/>
    </row>
    <row r="382" spans="1:28" s="376" customFormat="1" x14ac:dyDescent="0.25">
      <c r="A382" s="2"/>
      <c r="B382" s="2"/>
      <c r="C382" s="2"/>
      <c r="D382" s="2"/>
      <c r="E382" s="2"/>
      <c r="F382" s="2"/>
      <c r="G382" s="2"/>
      <c r="H382" s="2"/>
      <c r="I382" s="2"/>
      <c r="J382" s="2"/>
      <c r="K382" s="2"/>
      <c r="L382" s="2"/>
      <c r="M382" s="2"/>
      <c r="N382" s="373"/>
      <c r="O382" s="373"/>
      <c r="P382" s="4"/>
      <c r="Q382" s="373"/>
      <c r="R382" s="373"/>
      <c r="S382" s="373"/>
      <c r="T382" s="373"/>
      <c r="U382" s="374"/>
      <c r="V382" s="373"/>
      <c r="W382" s="374"/>
      <c r="X382" s="373"/>
      <c r="Y382" s="374"/>
      <c r="Z382" s="373"/>
      <c r="AA382" s="374"/>
      <c r="AB382" s="375"/>
    </row>
    <row r="383" spans="1:28" s="376" customFormat="1" x14ac:dyDescent="0.25">
      <c r="A383" s="2"/>
      <c r="B383" s="2"/>
      <c r="C383" s="2"/>
      <c r="D383" s="2"/>
      <c r="E383" s="2"/>
      <c r="F383" s="2"/>
      <c r="G383" s="2"/>
      <c r="H383" s="2"/>
      <c r="I383" s="2"/>
      <c r="J383" s="2"/>
      <c r="K383" s="2"/>
      <c r="L383" s="2"/>
      <c r="M383" s="2"/>
      <c r="N383" s="373"/>
      <c r="O383" s="373"/>
      <c r="P383" s="4"/>
      <c r="Q383" s="373"/>
      <c r="R383" s="373"/>
      <c r="S383" s="373"/>
      <c r="T383" s="373"/>
      <c r="U383" s="374"/>
      <c r="V383" s="373"/>
      <c r="W383" s="374"/>
      <c r="X383" s="373"/>
      <c r="Y383" s="374"/>
      <c r="Z383" s="373"/>
      <c r="AA383" s="374"/>
      <c r="AB383" s="375"/>
    </row>
    <row r="384" spans="1:28" s="376" customFormat="1" x14ac:dyDescent="0.25">
      <c r="A384" s="2"/>
      <c r="B384" s="2"/>
      <c r="C384" s="2"/>
      <c r="D384" s="2"/>
      <c r="E384" s="2"/>
      <c r="F384" s="2"/>
      <c r="G384" s="2"/>
      <c r="H384" s="2"/>
      <c r="I384" s="2"/>
      <c r="J384" s="2"/>
      <c r="K384" s="2"/>
      <c r="L384" s="2"/>
      <c r="M384" s="2"/>
      <c r="N384" s="373"/>
      <c r="O384" s="373"/>
      <c r="P384" s="4"/>
      <c r="Q384" s="373"/>
      <c r="R384" s="373"/>
      <c r="S384" s="373"/>
      <c r="T384" s="373"/>
      <c r="U384" s="374"/>
      <c r="V384" s="373"/>
      <c r="W384" s="374"/>
      <c r="X384" s="373"/>
      <c r="Y384" s="374"/>
      <c r="Z384" s="373"/>
      <c r="AA384" s="374"/>
      <c r="AB384" s="375"/>
    </row>
    <row r="385" spans="1:28" s="376" customFormat="1" x14ac:dyDescent="0.25">
      <c r="A385" s="2"/>
      <c r="B385" s="2"/>
      <c r="C385" s="2"/>
      <c r="D385" s="2"/>
      <c r="E385" s="2"/>
      <c r="F385" s="2"/>
      <c r="G385" s="2"/>
      <c r="H385" s="2"/>
      <c r="I385" s="2"/>
      <c r="J385" s="2"/>
      <c r="K385" s="2"/>
      <c r="L385" s="2"/>
      <c r="M385" s="2"/>
      <c r="N385" s="373"/>
      <c r="O385" s="373"/>
      <c r="P385" s="4"/>
      <c r="Q385" s="373"/>
      <c r="R385" s="373"/>
      <c r="S385" s="373"/>
      <c r="T385" s="373"/>
      <c r="U385" s="374"/>
      <c r="V385" s="373"/>
      <c r="W385" s="374"/>
      <c r="X385" s="373"/>
      <c r="Y385" s="374"/>
      <c r="Z385" s="373"/>
      <c r="AA385" s="374"/>
      <c r="AB385" s="375"/>
    </row>
    <row r="386" spans="1:28" s="376" customFormat="1" x14ac:dyDescent="0.25">
      <c r="A386" s="2"/>
      <c r="B386" s="2"/>
      <c r="C386" s="2"/>
      <c r="D386" s="2"/>
      <c r="E386" s="2"/>
      <c r="F386" s="2"/>
      <c r="G386" s="2"/>
      <c r="H386" s="2"/>
      <c r="I386" s="2"/>
      <c r="J386" s="2"/>
      <c r="K386" s="2"/>
      <c r="L386" s="2"/>
      <c r="M386" s="2"/>
      <c r="N386" s="373"/>
      <c r="O386" s="373"/>
      <c r="P386" s="4"/>
      <c r="Q386" s="373"/>
      <c r="R386" s="373"/>
      <c r="S386" s="373"/>
      <c r="T386" s="373"/>
      <c r="U386" s="374"/>
      <c r="V386" s="373"/>
      <c r="W386" s="374"/>
      <c r="X386" s="373"/>
      <c r="Y386" s="374"/>
      <c r="Z386" s="373"/>
      <c r="AA386" s="374"/>
      <c r="AB386" s="375"/>
    </row>
    <row r="387" spans="1:28" s="376" customFormat="1" x14ac:dyDescent="0.25">
      <c r="A387" s="2"/>
      <c r="B387" s="2"/>
      <c r="C387" s="2"/>
      <c r="D387" s="2"/>
      <c r="E387" s="2"/>
      <c r="F387" s="2"/>
      <c r="G387" s="2"/>
      <c r="H387" s="2"/>
      <c r="I387" s="2"/>
      <c r="J387" s="2"/>
      <c r="K387" s="2"/>
      <c r="L387" s="2"/>
      <c r="M387" s="2"/>
      <c r="N387" s="373"/>
      <c r="O387" s="373"/>
      <c r="P387" s="4"/>
      <c r="Q387" s="373"/>
      <c r="R387" s="373"/>
      <c r="S387" s="373"/>
      <c r="T387" s="373"/>
      <c r="U387" s="374"/>
      <c r="V387" s="373"/>
      <c r="W387" s="374"/>
      <c r="X387" s="373"/>
      <c r="Y387" s="374"/>
      <c r="Z387" s="373"/>
      <c r="AA387" s="374"/>
      <c r="AB387" s="375"/>
    </row>
    <row r="388" spans="1:28" s="376" customFormat="1" x14ac:dyDescent="0.25">
      <c r="A388" s="2"/>
      <c r="B388" s="2"/>
      <c r="C388" s="2"/>
      <c r="D388" s="2"/>
      <c r="E388" s="2"/>
      <c r="F388" s="2"/>
      <c r="G388" s="2"/>
      <c r="H388" s="2"/>
      <c r="I388" s="2"/>
      <c r="J388" s="2"/>
      <c r="K388" s="2"/>
      <c r="L388" s="2"/>
      <c r="M388" s="2"/>
      <c r="N388" s="373"/>
      <c r="O388" s="373"/>
      <c r="P388" s="4"/>
      <c r="Q388" s="373"/>
      <c r="R388" s="373"/>
      <c r="S388" s="373"/>
      <c r="T388" s="373"/>
      <c r="U388" s="374"/>
      <c r="V388" s="373"/>
      <c r="W388" s="374"/>
      <c r="X388" s="373"/>
      <c r="Y388" s="374"/>
      <c r="Z388" s="373"/>
      <c r="AA388" s="374"/>
      <c r="AB388" s="375"/>
    </row>
    <row r="389" spans="1:28" s="376" customFormat="1" x14ac:dyDescent="0.25">
      <c r="A389" s="2"/>
      <c r="B389" s="2"/>
      <c r="C389" s="2"/>
      <c r="D389" s="2"/>
      <c r="E389" s="2"/>
      <c r="F389" s="2"/>
      <c r="G389" s="2"/>
      <c r="H389" s="2"/>
      <c r="I389" s="2"/>
      <c r="J389" s="2"/>
      <c r="K389" s="2"/>
      <c r="L389" s="2"/>
      <c r="M389" s="2"/>
      <c r="N389" s="373"/>
      <c r="O389" s="373"/>
      <c r="P389" s="4"/>
      <c r="Q389" s="373"/>
      <c r="R389" s="373"/>
      <c r="S389" s="373"/>
      <c r="T389" s="373"/>
      <c r="U389" s="374"/>
      <c r="V389" s="373"/>
      <c r="W389" s="374"/>
      <c r="X389" s="373"/>
      <c r="Y389" s="374"/>
      <c r="Z389" s="373"/>
      <c r="AA389" s="374"/>
      <c r="AB389" s="375"/>
    </row>
    <row r="390" spans="1:28" s="376" customFormat="1" x14ac:dyDescent="0.25">
      <c r="A390" s="2"/>
      <c r="B390" s="2"/>
      <c r="C390" s="2"/>
      <c r="D390" s="2"/>
      <c r="E390" s="2"/>
      <c r="F390" s="2"/>
      <c r="G390" s="2"/>
      <c r="H390" s="2"/>
      <c r="I390" s="2"/>
      <c r="J390" s="2"/>
      <c r="K390" s="2"/>
      <c r="L390" s="2"/>
      <c r="M390" s="2"/>
      <c r="N390" s="373"/>
      <c r="O390" s="373"/>
      <c r="P390" s="4"/>
      <c r="Q390" s="373"/>
      <c r="R390" s="373"/>
      <c r="S390" s="373"/>
      <c r="T390" s="373"/>
      <c r="U390" s="374"/>
      <c r="V390" s="373"/>
      <c r="W390" s="374"/>
      <c r="X390" s="373"/>
      <c r="Y390" s="374"/>
      <c r="Z390" s="373"/>
      <c r="AA390" s="374"/>
      <c r="AB390" s="375"/>
    </row>
    <row r="391" spans="1:28" s="376" customFormat="1" x14ac:dyDescent="0.25">
      <c r="A391" s="2"/>
      <c r="B391" s="2"/>
      <c r="C391" s="2"/>
      <c r="D391" s="2"/>
      <c r="E391" s="2"/>
      <c r="F391" s="2"/>
      <c r="G391" s="2"/>
      <c r="H391" s="2"/>
      <c r="I391" s="2"/>
      <c r="J391" s="2"/>
      <c r="K391" s="2"/>
      <c r="L391" s="2"/>
      <c r="M391" s="2"/>
      <c r="N391" s="373"/>
      <c r="O391" s="373"/>
      <c r="P391" s="4"/>
      <c r="Q391" s="373"/>
      <c r="R391" s="373"/>
      <c r="S391" s="373"/>
      <c r="T391" s="373"/>
      <c r="U391" s="374"/>
      <c r="V391" s="373"/>
      <c r="W391" s="374"/>
      <c r="X391" s="373"/>
      <c r="Y391" s="374"/>
      <c r="Z391" s="373"/>
      <c r="AA391" s="374"/>
      <c r="AB391" s="375"/>
    </row>
    <row r="392" spans="1:28" s="376" customFormat="1" x14ac:dyDescent="0.25">
      <c r="A392" s="2"/>
      <c r="B392" s="2"/>
      <c r="C392" s="2"/>
      <c r="D392" s="2"/>
      <c r="E392" s="2"/>
      <c r="F392" s="2"/>
      <c r="G392" s="2"/>
      <c r="H392" s="2"/>
      <c r="I392" s="2"/>
      <c r="J392" s="2"/>
      <c r="K392" s="2"/>
      <c r="L392" s="2"/>
      <c r="M392" s="2"/>
      <c r="N392" s="373"/>
      <c r="O392" s="373"/>
      <c r="P392" s="4"/>
      <c r="Q392" s="373"/>
      <c r="R392" s="373"/>
      <c r="S392" s="373"/>
      <c r="T392" s="373"/>
      <c r="U392" s="374"/>
      <c r="V392" s="373"/>
      <c r="W392" s="374"/>
      <c r="X392" s="373"/>
      <c r="Y392" s="374"/>
      <c r="Z392" s="373"/>
      <c r="AA392" s="374"/>
      <c r="AB392" s="375"/>
    </row>
    <row r="393" spans="1:28" s="376" customFormat="1" x14ac:dyDescent="0.25">
      <c r="A393" s="2"/>
      <c r="B393" s="2"/>
      <c r="C393" s="2"/>
      <c r="D393" s="2"/>
      <c r="E393" s="2"/>
      <c r="F393" s="2"/>
      <c r="G393" s="2"/>
      <c r="H393" s="2"/>
      <c r="I393" s="2"/>
      <c r="J393" s="2"/>
      <c r="K393" s="2"/>
      <c r="L393" s="2"/>
      <c r="M393" s="2"/>
      <c r="N393" s="373"/>
      <c r="O393" s="373"/>
      <c r="P393" s="4"/>
      <c r="Q393" s="373"/>
      <c r="R393" s="373"/>
      <c r="S393" s="373"/>
      <c r="T393" s="373"/>
      <c r="U393" s="374"/>
      <c r="V393" s="373"/>
      <c r="W393" s="374"/>
      <c r="X393" s="373"/>
      <c r="Y393" s="374"/>
      <c r="Z393" s="373"/>
      <c r="AA393" s="374"/>
      <c r="AB393" s="375"/>
    </row>
    <row r="394" spans="1:28" s="376" customFormat="1" x14ac:dyDescent="0.25">
      <c r="A394" s="2"/>
      <c r="B394" s="2"/>
      <c r="C394" s="2"/>
      <c r="D394" s="2"/>
      <c r="E394" s="2"/>
      <c r="F394" s="2"/>
      <c r="G394" s="2"/>
      <c r="H394" s="2"/>
      <c r="I394" s="2"/>
      <c r="J394" s="2"/>
      <c r="K394" s="2"/>
      <c r="L394" s="2"/>
      <c r="M394" s="2"/>
      <c r="N394" s="373"/>
      <c r="O394" s="373"/>
      <c r="P394" s="4"/>
      <c r="Q394" s="373"/>
      <c r="R394" s="373"/>
      <c r="S394" s="373"/>
      <c r="T394" s="373"/>
      <c r="U394" s="374"/>
      <c r="V394" s="373"/>
      <c r="W394" s="374"/>
      <c r="X394" s="373"/>
      <c r="Y394" s="374"/>
      <c r="Z394" s="373"/>
      <c r="AA394" s="374"/>
      <c r="AB394" s="375"/>
    </row>
    <row r="395" spans="1:28" s="376" customFormat="1" x14ac:dyDescent="0.25">
      <c r="A395" s="2"/>
      <c r="B395" s="2"/>
      <c r="C395" s="2"/>
      <c r="D395" s="2"/>
      <c r="E395" s="2"/>
      <c r="F395" s="2"/>
      <c r="G395" s="2"/>
      <c r="H395" s="2"/>
      <c r="I395" s="2"/>
      <c r="J395" s="2"/>
      <c r="K395" s="2"/>
      <c r="L395" s="2"/>
      <c r="M395" s="2"/>
      <c r="N395" s="373"/>
      <c r="O395" s="373"/>
      <c r="P395" s="4"/>
      <c r="Q395" s="373"/>
      <c r="R395" s="373"/>
      <c r="S395" s="373"/>
      <c r="T395" s="373"/>
      <c r="U395" s="374"/>
      <c r="V395" s="373"/>
      <c r="W395" s="374"/>
      <c r="X395" s="373"/>
      <c r="Y395" s="374"/>
      <c r="Z395" s="373"/>
      <c r="AA395" s="374"/>
      <c r="AB395" s="375"/>
    </row>
    <row r="396" spans="1:28" s="376" customFormat="1" x14ac:dyDescent="0.25">
      <c r="A396" s="2"/>
      <c r="B396" s="2"/>
      <c r="C396" s="2"/>
      <c r="D396" s="2"/>
      <c r="E396" s="2"/>
      <c r="F396" s="2"/>
      <c r="G396" s="2"/>
      <c r="H396" s="2"/>
      <c r="I396" s="2"/>
      <c r="J396" s="2"/>
      <c r="K396" s="2"/>
      <c r="L396" s="2"/>
      <c r="M396" s="2"/>
      <c r="N396" s="373"/>
      <c r="O396" s="373"/>
      <c r="P396" s="4"/>
      <c r="Q396" s="373"/>
      <c r="R396" s="373"/>
      <c r="S396" s="373"/>
      <c r="T396" s="373"/>
      <c r="U396" s="374"/>
      <c r="V396" s="373"/>
      <c r="W396" s="374"/>
      <c r="X396" s="373"/>
      <c r="Y396" s="374"/>
      <c r="Z396" s="373"/>
      <c r="AA396" s="374"/>
      <c r="AB396" s="375"/>
    </row>
    <row r="397" spans="1:28" s="376" customFormat="1" x14ac:dyDescent="0.25">
      <c r="A397" s="2"/>
      <c r="B397" s="2"/>
      <c r="C397" s="2"/>
      <c r="D397" s="2"/>
      <c r="E397" s="2"/>
      <c r="F397" s="2"/>
      <c r="G397" s="2"/>
      <c r="H397" s="2"/>
      <c r="I397" s="2"/>
      <c r="J397" s="2"/>
      <c r="K397" s="2"/>
      <c r="L397" s="2"/>
      <c r="M397" s="2"/>
      <c r="N397" s="373"/>
      <c r="O397" s="373"/>
      <c r="P397" s="4"/>
      <c r="Q397" s="373"/>
      <c r="R397" s="373"/>
      <c r="S397" s="373"/>
      <c r="T397" s="373"/>
      <c r="U397" s="374"/>
      <c r="V397" s="373"/>
      <c r="W397" s="374"/>
      <c r="X397" s="373"/>
      <c r="Y397" s="374"/>
      <c r="Z397" s="373"/>
      <c r="AA397" s="374"/>
      <c r="AB397" s="375"/>
    </row>
    <row r="398" spans="1:28" s="376" customFormat="1" x14ac:dyDescent="0.25">
      <c r="A398" s="2"/>
      <c r="B398" s="2"/>
      <c r="C398" s="2"/>
      <c r="D398" s="2"/>
      <c r="E398" s="2"/>
      <c r="F398" s="2"/>
      <c r="G398" s="2"/>
      <c r="H398" s="2"/>
      <c r="I398" s="2"/>
      <c r="J398" s="2"/>
      <c r="K398" s="2"/>
      <c r="L398" s="2"/>
      <c r="M398" s="2"/>
      <c r="N398" s="373"/>
      <c r="O398" s="373"/>
      <c r="P398" s="4"/>
      <c r="Q398" s="373"/>
      <c r="R398" s="373"/>
      <c r="S398" s="373"/>
      <c r="T398" s="373"/>
      <c r="U398" s="374"/>
      <c r="V398" s="373"/>
      <c r="W398" s="374"/>
      <c r="X398" s="373"/>
      <c r="Y398" s="374"/>
      <c r="Z398" s="373"/>
      <c r="AA398" s="374"/>
      <c r="AB398" s="375"/>
    </row>
    <row r="399" spans="1:28" s="376" customFormat="1" x14ac:dyDescent="0.25">
      <c r="A399" s="2"/>
      <c r="B399" s="2"/>
      <c r="C399" s="2"/>
      <c r="D399" s="2"/>
      <c r="E399" s="2"/>
      <c r="F399" s="2"/>
      <c r="G399" s="2"/>
      <c r="H399" s="2"/>
      <c r="I399" s="2"/>
      <c r="J399" s="2"/>
      <c r="K399" s="2"/>
      <c r="L399" s="2"/>
      <c r="M399" s="2"/>
      <c r="N399" s="373"/>
      <c r="O399" s="373"/>
      <c r="P399" s="4"/>
      <c r="Q399" s="373"/>
      <c r="R399" s="373"/>
      <c r="S399" s="373"/>
      <c r="T399" s="373"/>
      <c r="U399" s="374"/>
      <c r="V399" s="373"/>
      <c r="W399" s="374"/>
      <c r="X399" s="373"/>
      <c r="Y399" s="374"/>
      <c r="Z399" s="373"/>
      <c r="AA399" s="374"/>
      <c r="AB399" s="375"/>
    </row>
    <row r="400" spans="1:28" s="376" customFormat="1" x14ac:dyDescent="0.25">
      <c r="A400" s="2"/>
      <c r="B400" s="2"/>
      <c r="C400" s="2"/>
      <c r="D400" s="2"/>
      <c r="E400" s="2"/>
      <c r="F400" s="2"/>
      <c r="G400" s="2"/>
      <c r="H400" s="2"/>
      <c r="I400" s="2"/>
      <c r="J400" s="2"/>
      <c r="K400" s="2"/>
      <c r="L400" s="2"/>
      <c r="M400" s="2"/>
      <c r="N400" s="373"/>
      <c r="O400" s="373"/>
      <c r="P400" s="4"/>
      <c r="Q400" s="373"/>
      <c r="R400" s="373"/>
      <c r="S400" s="373"/>
      <c r="T400" s="373"/>
      <c r="U400" s="374"/>
      <c r="V400" s="373"/>
      <c r="W400" s="374"/>
      <c r="X400" s="373"/>
      <c r="Y400" s="374"/>
      <c r="Z400" s="373"/>
      <c r="AA400" s="374"/>
      <c r="AB400" s="375"/>
    </row>
    <row r="401" spans="1:28" s="376" customFormat="1" x14ac:dyDescent="0.25">
      <c r="A401" s="2"/>
      <c r="B401" s="2"/>
      <c r="C401" s="2"/>
      <c r="D401" s="2"/>
      <c r="E401" s="2"/>
      <c r="F401" s="2"/>
      <c r="G401" s="2"/>
      <c r="H401" s="2"/>
      <c r="I401" s="2"/>
      <c r="J401" s="2"/>
      <c r="K401" s="2"/>
      <c r="L401" s="2"/>
      <c r="M401" s="2"/>
      <c r="N401" s="373"/>
      <c r="O401" s="373"/>
      <c r="P401" s="4"/>
      <c r="Q401" s="373"/>
      <c r="R401" s="373"/>
      <c r="S401" s="373"/>
      <c r="T401" s="373"/>
      <c r="U401" s="374"/>
      <c r="V401" s="373"/>
      <c r="W401" s="374"/>
      <c r="X401" s="373"/>
      <c r="Y401" s="374"/>
      <c r="Z401" s="373"/>
      <c r="AA401" s="374"/>
      <c r="AB401" s="375"/>
    </row>
    <row r="402" spans="1:28" s="376" customFormat="1" x14ac:dyDescent="0.25">
      <c r="A402" s="2"/>
      <c r="B402" s="2"/>
      <c r="C402" s="2"/>
      <c r="D402" s="2"/>
      <c r="E402" s="2"/>
      <c r="F402" s="2"/>
      <c r="G402" s="2"/>
      <c r="H402" s="2"/>
      <c r="I402" s="2"/>
      <c r="J402" s="2"/>
      <c r="K402" s="2"/>
      <c r="L402" s="2"/>
      <c r="M402" s="2"/>
      <c r="N402" s="373"/>
      <c r="O402" s="373"/>
      <c r="P402" s="4"/>
      <c r="Q402" s="373"/>
      <c r="R402" s="373"/>
      <c r="S402" s="373"/>
      <c r="T402" s="373"/>
      <c r="U402" s="374"/>
      <c r="V402" s="373"/>
      <c r="W402" s="374"/>
      <c r="X402" s="373"/>
      <c r="Y402" s="374"/>
      <c r="Z402" s="373"/>
      <c r="AA402" s="374"/>
      <c r="AB402" s="375"/>
    </row>
    <row r="403" spans="1:28" s="376" customFormat="1" x14ac:dyDescent="0.25">
      <c r="A403" s="2"/>
      <c r="B403" s="2"/>
      <c r="C403" s="2"/>
      <c r="D403" s="2"/>
      <c r="E403" s="2"/>
      <c r="F403" s="2"/>
      <c r="G403" s="2"/>
      <c r="H403" s="2"/>
      <c r="I403" s="2"/>
      <c r="J403" s="2"/>
      <c r="K403" s="2"/>
      <c r="L403" s="2"/>
      <c r="M403" s="2"/>
      <c r="N403" s="373"/>
      <c r="O403" s="373"/>
      <c r="P403" s="4"/>
      <c r="Q403" s="373"/>
      <c r="R403" s="373"/>
      <c r="S403" s="373"/>
      <c r="T403" s="373"/>
      <c r="U403" s="374"/>
      <c r="V403" s="373"/>
      <c r="W403" s="374"/>
      <c r="X403" s="373"/>
      <c r="Y403" s="374"/>
      <c r="Z403" s="373"/>
      <c r="AA403" s="374"/>
      <c r="AB403" s="375"/>
    </row>
    <row r="404" spans="1:28" s="376" customFormat="1" x14ac:dyDescent="0.25">
      <c r="A404" s="2"/>
      <c r="B404" s="2"/>
      <c r="C404" s="2"/>
      <c r="D404" s="2"/>
      <c r="E404" s="2"/>
      <c r="F404" s="2"/>
      <c r="G404" s="2"/>
      <c r="H404" s="2"/>
      <c r="I404" s="2"/>
      <c r="J404" s="2"/>
      <c r="K404" s="2"/>
      <c r="L404" s="2"/>
      <c r="M404" s="2"/>
      <c r="N404" s="373"/>
      <c r="O404" s="373"/>
      <c r="P404" s="4"/>
      <c r="Q404" s="373"/>
      <c r="R404" s="373"/>
      <c r="S404" s="373"/>
      <c r="T404" s="373"/>
      <c r="U404" s="374"/>
      <c r="V404" s="373"/>
      <c r="W404" s="374"/>
      <c r="X404" s="373"/>
      <c r="Y404" s="374"/>
      <c r="Z404" s="373"/>
      <c r="AA404" s="374"/>
      <c r="AB404" s="375"/>
    </row>
    <row r="405" spans="1:28" s="376" customFormat="1" x14ac:dyDescent="0.25">
      <c r="A405" s="2"/>
      <c r="B405" s="2"/>
      <c r="C405" s="2"/>
      <c r="D405" s="2"/>
      <c r="E405" s="2"/>
      <c r="F405" s="2"/>
      <c r="G405" s="2"/>
      <c r="H405" s="2"/>
      <c r="I405" s="2"/>
      <c r="J405" s="2"/>
      <c r="K405" s="2"/>
      <c r="L405" s="2"/>
      <c r="M405" s="2"/>
      <c r="N405" s="373"/>
      <c r="O405" s="373"/>
      <c r="P405" s="4"/>
      <c r="Q405" s="373"/>
      <c r="R405" s="373"/>
      <c r="S405" s="373"/>
      <c r="T405" s="373"/>
      <c r="U405" s="374"/>
      <c r="V405" s="373"/>
      <c r="W405" s="374"/>
      <c r="X405" s="373"/>
      <c r="Y405" s="374"/>
      <c r="Z405" s="373"/>
      <c r="AA405" s="374"/>
      <c r="AB405" s="375"/>
    </row>
    <row r="406" spans="1:28" s="376" customFormat="1" x14ac:dyDescent="0.25">
      <c r="A406" s="2"/>
      <c r="B406" s="2"/>
      <c r="C406" s="2"/>
      <c r="D406" s="2"/>
      <c r="E406" s="2"/>
      <c r="F406" s="2"/>
      <c r="G406" s="2"/>
      <c r="H406" s="2"/>
      <c r="I406" s="2"/>
      <c r="J406" s="2"/>
      <c r="K406" s="2"/>
      <c r="L406" s="2"/>
      <c r="M406" s="2"/>
      <c r="N406" s="373"/>
      <c r="O406" s="373"/>
      <c r="P406" s="4"/>
      <c r="Q406" s="373"/>
      <c r="R406" s="373"/>
      <c r="S406" s="373"/>
      <c r="T406" s="373"/>
      <c r="U406" s="374"/>
      <c r="V406" s="373"/>
      <c r="W406" s="374"/>
      <c r="X406" s="373"/>
      <c r="Y406" s="374"/>
      <c r="Z406" s="373"/>
      <c r="AA406" s="374"/>
      <c r="AB406" s="375"/>
    </row>
    <row r="407" spans="1:28" s="376" customFormat="1" x14ac:dyDescent="0.25">
      <c r="A407" s="2"/>
      <c r="B407" s="2"/>
      <c r="C407" s="2"/>
      <c r="D407" s="2"/>
      <c r="E407" s="2"/>
      <c r="F407" s="2"/>
      <c r="G407" s="2"/>
      <c r="H407" s="2"/>
      <c r="I407" s="2"/>
      <c r="J407" s="2"/>
      <c r="K407" s="2"/>
      <c r="L407" s="2"/>
      <c r="M407" s="2"/>
      <c r="N407" s="373"/>
      <c r="O407" s="373"/>
      <c r="P407" s="4"/>
      <c r="Q407" s="373"/>
      <c r="R407" s="373"/>
      <c r="S407" s="373"/>
      <c r="T407" s="373"/>
      <c r="U407" s="374"/>
      <c r="V407" s="373"/>
      <c r="W407" s="374"/>
      <c r="X407" s="373"/>
      <c r="Y407" s="374"/>
      <c r="Z407" s="373"/>
      <c r="AA407" s="374"/>
      <c r="AB407" s="375"/>
    </row>
    <row r="408" spans="1:28" s="376" customFormat="1" x14ac:dyDescent="0.25">
      <c r="A408" s="2"/>
      <c r="B408" s="2"/>
      <c r="C408" s="2"/>
      <c r="D408" s="2"/>
      <c r="E408" s="2"/>
      <c r="F408" s="2"/>
      <c r="G408" s="2"/>
      <c r="H408" s="2"/>
      <c r="I408" s="2"/>
      <c r="J408" s="2"/>
      <c r="K408" s="2"/>
      <c r="L408" s="2"/>
      <c r="M408" s="2"/>
      <c r="N408" s="373"/>
      <c r="O408" s="373"/>
      <c r="P408" s="4"/>
      <c r="Q408" s="373"/>
      <c r="R408" s="373"/>
      <c r="S408" s="373"/>
      <c r="T408" s="373"/>
      <c r="U408" s="374"/>
      <c r="V408" s="373"/>
      <c r="W408" s="374"/>
      <c r="X408" s="373"/>
      <c r="Y408" s="374"/>
      <c r="Z408" s="373"/>
      <c r="AA408" s="374"/>
      <c r="AB408" s="375"/>
    </row>
    <row r="409" spans="1:28" s="376" customFormat="1" x14ac:dyDescent="0.25">
      <c r="A409" s="2"/>
      <c r="B409" s="2"/>
      <c r="C409" s="2"/>
      <c r="D409" s="2"/>
      <c r="E409" s="2"/>
      <c r="F409" s="2"/>
      <c r="G409" s="2"/>
      <c r="H409" s="2"/>
      <c r="I409" s="2"/>
      <c r="J409" s="2"/>
      <c r="K409" s="2"/>
      <c r="L409" s="2"/>
      <c r="M409" s="2"/>
      <c r="N409" s="373"/>
      <c r="O409" s="373"/>
      <c r="P409" s="4"/>
      <c r="Q409" s="373"/>
      <c r="R409" s="373"/>
      <c r="S409" s="373"/>
      <c r="T409" s="373"/>
      <c r="U409" s="374"/>
      <c r="V409" s="373"/>
      <c r="W409" s="374"/>
      <c r="X409" s="373"/>
      <c r="Y409" s="374"/>
      <c r="Z409" s="373"/>
      <c r="AA409" s="374"/>
      <c r="AB409" s="375"/>
    </row>
    <row r="410" spans="1:28" s="376" customFormat="1" x14ac:dyDescent="0.25">
      <c r="A410" s="2"/>
      <c r="B410" s="2"/>
      <c r="C410" s="2"/>
      <c r="D410" s="2"/>
      <c r="E410" s="2"/>
      <c r="F410" s="2"/>
      <c r="G410" s="2"/>
      <c r="H410" s="2"/>
      <c r="I410" s="2"/>
      <c r="J410" s="2"/>
      <c r="K410" s="2"/>
      <c r="L410" s="2"/>
      <c r="M410" s="2"/>
      <c r="N410" s="373"/>
      <c r="O410" s="373"/>
      <c r="P410" s="4"/>
      <c r="Q410" s="373"/>
      <c r="R410" s="373"/>
      <c r="S410" s="373"/>
      <c r="T410" s="373"/>
      <c r="U410" s="374"/>
      <c r="V410" s="373"/>
      <c r="W410" s="374"/>
      <c r="X410" s="373"/>
      <c r="Y410" s="374"/>
      <c r="Z410" s="373"/>
      <c r="AA410" s="374"/>
      <c r="AB410" s="375"/>
    </row>
    <row r="411" spans="1:28" s="376" customFormat="1" x14ac:dyDescent="0.25">
      <c r="A411" s="2"/>
      <c r="B411" s="2"/>
      <c r="C411" s="2"/>
      <c r="D411" s="2"/>
      <c r="E411" s="2"/>
      <c r="F411" s="2"/>
      <c r="G411" s="2"/>
      <c r="H411" s="2"/>
      <c r="I411" s="2"/>
      <c r="J411" s="2"/>
      <c r="K411" s="2"/>
      <c r="L411" s="2"/>
      <c r="M411" s="2"/>
      <c r="N411" s="373"/>
      <c r="O411" s="373"/>
      <c r="P411" s="4"/>
      <c r="Q411" s="373"/>
      <c r="R411" s="373"/>
      <c r="S411" s="373"/>
      <c r="T411" s="373"/>
      <c r="U411" s="374"/>
      <c r="V411" s="373"/>
      <c r="W411" s="374"/>
      <c r="X411" s="373"/>
      <c r="Y411" s="374"/>
      <c r="Z411" s="373"/>
      <c r="AA411" s="374"/>
      <c r="AB411" s="375"/>
    </row>
    <row r="412" spans="1:28" s="376" customFormat="1" x14ac:dyDescent="0.25">
      <c r="A412" s="2"/>
      <c r="B412" s="2"/>
      <c r="C412" s="2"/>
      <c r="D412" s="2"/>
      <c r="E412" s="2"/>
      <c r="F412" s="2"/>
      <c r="G412" s="2"/>
      <c r="H412" s="2"/>
      <c r="I412" s="2"/>
      <c r="J412" s="2"/>
      <c r="K412" s="2"/>
      <c r="L412" s="2"/>
      <c r="M412" s="2"/>
      <c r="N412" s="373"/>
      <c r="O412" s="373"/>
      <c r="P412" s="4"/>
      <c r="Q412" s="373"/>
      <c r="R412" s="373"/>
      <c r="S412" s="373"/>
      <c r="T412" s="373"/>
      <c r="U412" s="374"/>
      <c r="V412" s="373"/>
      <c r="W412" s="374"/>
      <c r="X412" s="373"/>
      <c r="Y412" s="374"/>
      <c r="Z412" s="373"/>
      <c r="AA412" s="374"/>
      <c r="AB412" s="375"/>
    </row>
    <row r="413" spans="1:28" s="376" customFormat="1" x14ac:dyDescent="0.25">
      <c r="A413" s="2"/>
      <c r="B413" s="2"/>
      <c r="C413" s="2"/>
      <c r="D413" s="2"/>
      <c r="E413" s="2"/>
      <c r="F413" s="2"/>
      <c r="G413" s="2"/>
      <c r="H413" s="2"/>
      <c r="I413" s="2"/>
      <c r="J413" s="2"/>
      <c r="K413" s="2"/>
      <c r="L413" s="2"/>
      <c r="M413" s="2"/>
      <c r="N413" s="373"/>
      <c r="O413" s="373"/>
      <c r="P413" s="4"/>
      <c r="Q413" s="373"/>
      <c r="R413" s="373"/>
      <c r="S413" s="373"/>
      <c r="T413" s="373"/>
      <c r="U413" s="374"/>
      <c r="V413" s="373"/>
      <c r="W413" s="374"/>
      <c r="X413" s="373"/>
      <c r="Y413" s="374"/>
      <c r="Z413" s="373"/>
      <c r="AA413" s="374"/>
      <c r="AB413" s="375"/>
    </row>
    <row r="414" spans="1:28" s="376" customFormat="1" x14ac:dyDescent="0.25">
      <c r="A414" s="2"/>
      <c r="B414" s="2"/>
      <c r="C414" s="2"/>
      <c r="D414" s="2"/>
      <c r="E414" s="2"/>
      <c r="F414" s="2"/>
      <c r="G414" s="2"/>
      <c r="H414" s="2"/>
      <c r="I414" s="2"/>
      <c r="J414" s="2"/>
      <c r="K414" s="2"/>
      <c r="L414" s="2"/>
      <c r="M414" s="2"/>
      <c r="N414" s="373"/>
      <c r="O414" s="373"/>
      <c r="P414" s="4"/>
      <c r="Q414" s="373"/>
      <c r="R414" s="373"/>
      <c r="S414" s="373"/>
      <c r="T414" s="373"/>
      <c r="U414" s="374"/>
      <c r="V414" s="373"/>
      <c r="W414" s="374"/>
      <c r="X414" s="373"/>
      <c r="Y414" s="374"/>
      <c r="Z414" s="373"/>
      <c r="AA414" s="374"/>
      <c r="AB414" s="375"/>
    </row>
    <row r="415" spans="1:28" s="376" customFormat="1" x14ac:dyDescent="0.25">
      <c r="A415" s="2"/>
      <c r="B415" s="2"/>
      <c r="C415" s="2"/>
      <c r="D415" s="2"/>
      <c r="E415" s="2"/>
      <c r="F415" s="2"/>
      <c r="G415" s="2"/>
      <c r="H415" s="2"/>
      <c r="I415" s="2"/>
      <c r="J415" s="2"/>
      <c r="K415" s="2"/>
      <c r="L415" s="2"/>
      <c r="M415" s="2"/>
      <c r="N415" s="373"/>
      <c r="O415" s="373"/>
      <c r="P415" s="4"/>
      <c r="Q415" s="373"/>
      <c r="R415" s="373"/>
      <c r="S415" s="373"/>
      <c r="T415" s="373"/>
      <c r="U415" s="374"/>
      <c r="V415" s="373"/>
      <c r="W415" s="374"/>
      <c r="X415" s="373"/>
      <c r="Y415" s="374"/>
      <c r="Z415" s="373"/>
      <c r="AA415" s="374"/>
      <c r="AB415" s="375"/>
    </row>
    <row r="416" spans="1:28" s="376" customFormat="1" x14ac:dyDescent="0.25">
      <c r="A416" s="2"/>
      <c r="B416" s="2"/>
      <c r="C416" s="2"/>
      <c r="D416" s="2"/>
      <c r="E416" s="2"/>
      <c r="F416" s="2"/>
      <c r="G416" s="2"/>
      <c r="H416" s="2"/>
      <c r="I416" s="2"/>
      <c r="J416" s="2"/>
      <c r="K416" s="2"/>
      <c r="L416" s="2"/>
      <c r="M416" s="2"/>
      <c r="N416" s="373"/>
      <c r="O416" s="373"/>
      <c r="P416" s="4"/>
      <c r="Q416" s="373"/>
      <c r="R416" s="373"/>
      <c r="S416" s="373"/>
      <c r="T416" s="373"/>
      <c r="U416" s="374"/>
      <c r="V416" s="373"/>
      <c r="W416" s="374"/>
      <c r="X416" s="373"/>
      <c r="Y416" s="374"/>
      <c r="Z416" s="373"/>
      <c r="AA416" s="374"/>
      <c r="AB416" s="375"/>
    </row>
    <row r="417" spans="1:28" s="376" customFormat="1" x14ac:dyDescent="0.25">
      <c r="A417" s="2"/>
      <c r="B417" s="2"/>
      <c r="C417" s="2"/>
      <c r="D417" s="2"/>
      <c r="E417" s="2"/>
      <c r="F417" s="2"/>
      <c r="G417" s="2"/>
      <c r="H417" s="2"/>
      <c r="I417" s="2"/>
      <c r="J417" s="2"/>
      <c r="K417" s="2"/>
      <c r="L417" s="2"/>
      <c r="M417" s="2"/>
      <c r="N417" s="373"/>
      <c r="O417" s="373"/>
      <c r="P417" s="4"/>
      <c r="Q417" s="373"/>
      <c r="R417" s="373"/>
      <c r="S417" s="373"/>
      <c r="T417" s="373"/>
      <c r="U417" s="374"/>
      <c r="V417" s="373"/>
      <c r="W417" s="374"/>
      <c r="X417" s="373"/>
      <c r="Y417" s="374"/>
      <c r="Z417" s="373"/>
      <c r="AA417" s="374"/>
      <c r="AB417" s="375"/>
    </row>
    <row r="418" spans="1:28" s="376" customFormat="1" x14ac:dyDescent="0.25">
      <c r="A418" s="2"/>
      <c r="B418" s="2"/>
      <c r="C418" s="2"/>
      <c r="D418" s="2"/>
      <c r="E418" s="2"/>
      <c r="F418" s="2"/>
      <c r="G418" s="2"/>
      <c r="H418" s="2"/>
      <c r="I418" s="2"/>
      <c r="J418" s="2"/>
      <c r="K418" s="2"/>
      <c r="L418" s="2"/>
      <c r="M418" s="2"/>
      <c r="N418" s="373"/>
      <c r="O418" s="373"/>
      <c r="P418" s="4"/>
      <c r="Q418" s="373"/>
      <c r="R418" s="373"/>
      <c r="S418" s="373"/>
      <c r="T418" s="373"/>
      <c r="U418" s="374"/>
      <c r="V418" s="373"/>
      <c r="W418" s="374"/>
      <c r="X418" s="373"/>
      <c r="Y418" s="374"/>
      <c r="Z418" s="373"/>
      <c r="AA418" s="374"/>
      <c r="AB418" s="375"/>
    </row>
    <row r="419" spans="1:28" s="376" customFormat="1" x14ac:dyDescent="0.25">
      <c r="A419" s="2"/>
      <c r="B419" s="2"/>
      <c r="C419" s="2"/>
      <c r="D419" s="2"/>
      <c r="E419" s="2"/>
      <c r="F419" s="2"/>
      <c r="G419" s="2"/>
      <c r="H419" s="2"/>
      <c r="I419" s="2"/>
      <c r="J419" s="2"/>
      <c r="K419" s="2"/>
      <c r="L419" s="2"/>
      <c r="M419" s="2"/>
      <c r="N419" s="373"/>
      <c r="O419" s="373"/>
      <c r="P419" s="4"/>
      <c r="Q419" s="373"/>
      <c r="R419" s="373"/>
      <c r="S419" s="373"/>
      <c r="T419" s="373"/>
      <c r="U419" s="374"/>
      <c r="V419" s="373"/>
      <c r="W419" s="374"/>
      <c r="X419" s="373"/>
      <c r="Y419" s="374"/>
      <c r="Z419" s="373"/>
      <c r="AA419" s="374"/>
      <c r="AB419" s="375"/>
    </row>
    <row r="420" spans="1:28" s="376" customFormat="1" x14ac:dyDescent="0.25">
      <c r="A420" s="2"/>
      <c r="B420" s="2"/>
      <c r="C420" s="2"/>
      <c r="D420" s="2"/>
      <c r="E420" s="2"/>
      <c r="F420" s="2"/>
      <c r="G420" s="2"/>
      <c r="H420" s="2"/>
      <c r="I420" s="2"/>
      <c r="J420" s="2"/>
      <c r="K420" s="2"/>
      <c r="L420" s="2"/>
      <c r="M420" s="2"/>
      <c r="N420" s="373"/>
      <c r="O420" s="373"/>
      <c r="P420" s="4"/>
      <c r="Q420" s="373"/>
      <c r="R420" s="373"/>
      <c r="S420" s="373"/>
      <c r="T420" s="373"/>
      <c r="U420" s="374"/>
      <c r="V420" s="373"/>
      <c r="W420" s="374"/>
      <c r="X420" s="373"/>
      <c r="Y420" s="374"/>
      <c r="Z420" s="373"/>
      <c r="AA420" s="374"/>
      <c r="AB420" s="375"/>
    </row>
    <row r="421" spans="1:28" s="376" customFormat="1" x14ac:dyDescent="0.25">
      <c r="A421" s="2"/>
      <c r="B421" s="2"/>
      <c r="C421" s="2"/>
      <c r="D421" s="2"/>
      <c r="E421" s="2"/>
      <c r="F421" s="2"/>
      <c r="G421" s="2"/>
      <c r="H421" s="2"/>
      <c r="I421" s="2"/>
      <c r="J421" s="2"/>
      <c r="K421" s="2"/>
      <c r="L421" s="2"/>
      <c r="M421" s="2"/>
      <c r="N421" s="373"/>
      <c r="O421" s="373"/>
      <c r="P421" s="4"/>
      <c r="Q421" s="373"/>
      <c r="R421" s="373"/>
      <c r="S421" s="373"/>
      <c r="T421" s="373"/>
      <c r="U421" s="374"/>
      <c r="V421" s="373"/>
      <c r="W421" s="374"/>
      <c r="X421" s="373"/>
      <c r="Y421" s="374"/>
      <c r="Z421" s="373"/>
      <c r="AA421" s="374"/>
      <c r="AB421" s="375"/>
    </row>
    <row r="422" spans="1:28" s="376" customFormat="1" x14ac:dyDescent="0.25">
      <c r="A422" s="2"/>
      <c r="B422" s="2"/>
      <c r="C422" s="2"/>
      <c r="D422" s="2"/>
      <c r="E422" s="2"/>
      <c r="F422" s="2"/>
      <c r="G422" s="2"/>
      <c r="H422" s="2"/>
      <c r="I422" s="2"/>
      <c r="J422" s="2"/>
      <c r="K422" s="2"/>
      <c r="L422" s="2"/>
      <c r="M422" s="2"/>
      <c r="N422" s="373"/>
      <c r="O422" s="373"/>
      <c r="P422" s="4"/>
      <c r="Q422" s="373"/>
      <c r="R422" s="373"/>
      <c r="S422" s="373"/>
      <c r="T422" s="373"/>
      <c r="U422" s="374"/>
      <c r="V422" s="373"/>
      <c r="W422" s="374"/>
      <c r="X422" s="373"/>
      <c r="Y422" s="374"/>
      <c r="Z422" s="373"/>
      <c r="AA422" s="374"/>
      <c r="AB422" s="375"/>
    </row>
    <row r="423" spans="1:28" s="376" customFormat="1" x14ac:dyDescent="0.25">
      <c r="A423" s="2"/>
      <c r="B423" s="2"/>
      <c r="C423" s="2"/>
      <c r="D423" s="2"/>
      <c r="E423" s="2"/>
      <c r="F423" s="2"/>
      <c r="G423" s="2"/>
      <c r="H423" s="2"/>
      <c r="I423" s="2"/>
      <c r="J423" s="2"/>
      <c r="K423" s="2"/>
      <c r="L423" s="2"/>
      <c r="M423" s="2"/>
      <c r="N423" s="373"/>
      <c r="O423" s="373"/>
      <c r="P423" s="4"/>
      <c r="Q423" s="373"/>
      <c r="R423" s="373"/>
      <c r="S423" s="373"/>
      <c r="T423" s="373"/>
      <c r="U423" s="374"/>
      <c r="V423" s="373"/>
      <c r="W423" s="374"/>
      <c r="X423" s="373"/>
      <c r="Y423" s="374"/>
      <c r="Z423" s="373"/>
      <c r="AA423" s="374"/>
      <c r="AB423" s="375"/>
    </row>
    <row r="424" spans="1:28" s="376" customFormat="1" x14ac:dyDescent="0.25">
      <c r="A424" s="2"/>
      <c r="B424" s="2"/>
      <c r="C424" s="2"/>
      <c r="D424" s="2"/>
      <c r="E424" s="2"/>
      <c r="F424" s="2"/>
      <c r="G424" s="2"/>
      <c r="H424" s="2"/>
      <c r="I424" s="2"/>
      <c r="J424" s="2"/>
      <c r="K424" s="2"/>
      <c r="L424" s="2"/>
      <c r="M424" s="2"/>
      <c r="N424" s="373"/>
      <c r="O424" s="373"/>
      <c r="P424" s="4"/>
      <c r="Q424" s="373"/>
      <c r="R424" s="373"/>
      <c r="S424" s="373"/>
      <c r="T424" s="373"/>
      <c r="U424" s="374"/>
      <c r="V424" s="373"/>
      <c r="W424" s="374"/>
      <c r="X424" s="373"/>
      <c r="Y424" s="374"/>
      <c r="Z424" s="373"/>
      <c r="AA424" s="374"/>
      <c r="AB424" s="375"/>
    </row>
    <row r="425" spans="1:28" s="376" customFormat="1" x14ac:dyDescent="0.25">
      <c r="A425" s="2"/>
      <c r="B425" s="2"/>
      <c r="C425" s="2"/>
      <c r="D425" s="2"/>
      <c r="E425" s="2"/>
      <c r="F425" s="2"/>
      <c r="G425" s="2"/>
      <c r="H425" s="2"/>
      <c r="I425" s="2"/>
      <c r="J425" s="2"/>
      <c r="K425" s="2"/>
      <c r="L425" s="2"/>
      <c r="M425" s="2"/>
      <c r="N425" s="373"/>
      <c r="O425" s="373"/>
      <c r="P425" s="4"/>
      <c r="Q425" s="373"/>
      <c r="R425" s="373"/>
      <c r="S425" s="373"/>
      <c r="T425" s="373"/>
      <c r="U425" s="374"/>
      <c r="V425" s="373"/>
      <c r="W425" s="374"/>
      <c r="X425" s="373"/>
      <c r="Y425" s="374"/>
      <c r="Z425" s="373"/>
      <c r="AA425" s="374"/>
      <c r="AB425" s="375"/>
    </row>
    <row r="426" spans="1:28" s="376" customFormat="1" x14ac:dyDescent="0.25">
      <c r="A426" s="2"/>
      <c r="B426" s="2"/>
      <c r="C426" s="2"/>
      <c r="D426" s="2"/>
      <c r="E426" s="2"/>
      <c r="F426" s="2"/>
      <c r="G426" s="2"/>
      <c r="H426" s="2"/>
      <c r="I426" s="2"/>
      <c r="J426" s="2"/>
      <c r="K426" s="2"/>
      <c r="L426" s="2"/>
      <c r="M426" s="2"/>
      <c r="N426" s="373"/>
      <c r="O426" s="373"/>
      <c r="P426" s="4"/>
      <c r="Q426" s="373"/>
      <c r="R426" s="373"/>
      <c r="S426" s="373"/>
      <c r="T426" s="373"/>
      <c r="U426" s="374"/>
      <c r="V426" s="373"/>
      <c r="W426" s="374"/>
      <c r="X426" s="373"/>
      <c r="Y426" s="374"/>
      <c r="Z426" s="373"/>
      <c r="AA426" s="374"/>
      <c r="AB426" s="375"/>
    </row>
    <row r="427" spans="1:28" s="376" customFormat="1" x14ac:dyDescent="0.25">
      <c r="A427" s="2"/>
      <c r="B427" s="2"/>
      <c r="C427" s="2"/>
      <c r="D427" s="2"/>
      <c r="E427" s="2"/>
      <c r="F427" s="2"/>
      <c r="G427" s="2"/>
      <c r="H427" s="2"/>
      <c r="I427" s="2"/>
      <c r="J427" s="2"/>
      <c r="K427" s="2"/>
      <c r="L427" s="2"/>
      <c r="M427" s="2"/>
      <c r="N427" s="373"/>
      <c r="O427" s="373"/>
      <c r="P427" s="4"/>
      <c r="Q427" s="373"/>
      <c r="R427" s="373"/>
      <c r="S427" s="373"/>
      <c r="T427" s="373"/>
      <c r="U427" s="374"/>
      <c r="V427" s="373"/>
      <c r="W427" s="374"/>
      <c r="X427" s="373"/>
      <c r="Y427" s="374"/>
      <c r="Z427" s="373"/>
      <c r="AA427" s="374"/>
      <c r="AB427" s="375"/>
    </row>
    <row r="428" spans="1:28" s="376" customFormat="1" x14ac:dyDescent="0.25">
      <c r="A428" s="2"/>
      <c r="B428" s="2"/>
      <c r="C428" s="2"/>
      <c r="D428" s="2"/>
      <c r="E428" s="2"/>
      <c r="F428" s="2"/>
      <c r="G428" s="2"/>
      <c r="H428" s="2"/>
      <c r="I428" s="2"/>
      <c r="J428" s="2"/>
      <c r="K428" s="2"/>
      <c r="L428" s="2"/>
      <c r="M428" s="2"/>
      <c r="N428" s="373"/>
      <c r="O428" s="373"/>
      <c r="P428" s="4"/>
      <c r="Q428" s="373"/>
      <c r="R428" s="373"/>
      <c r="S428" s="373"/>
      <c r="T428" s="373"/>
      <c r="U428" s="374"/>
      <c r="V428" s="373"/>
      <c r="W428" s="374"/>
      <c r="X428" s="373"/>
      <c r="Y428" s="374"/>
      <c r="Z428" s="373"/>
      <c r="AA428" s="374"/>
      <c r="AB428" s="375"/>
    </row>
    <row r="429" spans="1:28" s="376" customFormat="1" x14ac:dyDescent="0.25">
      <c r="A429" s="2"/>
      <c r="B429" s="2"/>
      <c r="C429" s="2"/>
      <c r="D429" s="2"/>
      <c r="E429" s="2"/>
      <c r="F429" s="2"/>
      <c r="G429" s="2"/>
      <c r="H429" s="2"/>
      <c r="I429" s="2"/>
      <c r="J429" s="2"/>
      <c r="K429" s="2"/>
      <c r="L429" s="2"/>
      <c r="M429" s="2"/>
      <c r="N429" s="373"/>
      <c r="O429" s="373"/>
      <c r="P429" s="4"/>
      <c r="Q429" s="373"/>
      <c r="R429" s="373"/>
      <c r="S429" s="373"/>
      <c r="T429" s="373"/>
      <c r="U429" s="374"/>
      <c r="V429" s="373"/>
      <c r="W429" s="374"/>
      <c r="X429" s="373"/>
      <c r="Y429" s="374"/>
      <c r="Z429" s="373"/>
      <c r="AA429" s="374"/>
      <c r="AB429" s="375"/>
    </row>
    <row r="430" spans="1:28" s="376" customFormat="1" x14ac:dyDescent="0.25">
      <c r="A430" s="2"/>
      <c r="B430" s="2"/>
      <c r="C430" s="2"/>
      <c r="D430" s="2"/>
      <c r="E430" s="2"/>
      <c r="F430" s="2"/>
      <c r="G430" s="2"/>
      <c r="H430" s="2"/>
      <c r="I430" s="2"/>
      <c r="J430" s="2"/>
      <c r="K430" s="2"/>
      <c r="L430" s="2"/>
      <c r="M430" s="2"/>
      <c r="N430" s="373"/>
      <c r="O430" s="373"/>
      <c r="P430" s="4"/>
      <c r="Q430" s="373"/>
      <c r="R430" s="373"/>
      <c r="S430" s="373"/>
      <c r="T430" s="373"/>
      <c r="U430" s="374"/>
      <c r="V430" s="373"/>
      <c r="W430" s="374"/>
      <c r="X430" s="373"/>
      <c r="Y430" s="374"/>
      <c r="Z430" s="373"/>
      <c r="AA430" s="374"/>
      <c r="AB430" s="375"/>
    </row>
    <row r="431" spans="1:28" s="376" customFormat="1" x14ac:dyDescent="0.25">
      <c r="A431" s="2"/>
      <c r="B431" s="2"/>
      <c r="C431" s="2"/>
      <c r="D431" s="2"/>
      <c r="E431" s="2"/>
      <c r="F431" s="2"/>
      <c r="G431" s="2"/>
      <c r="H431" s="2"/>
      <c r="I431" s="2"/>
      <c r="J431" s="2"/>
      <c r="K431" s="2"/>
      <c r="L431" s="2"/>
      <c r="M431" s="2"/>
      <c r="N431" s="373"/>
      <c r="O431" s="373"/>
      <c r="P431" s="4"/>
      <c r="Q431" s="373"/>
      <c r="R431" s="373"/>
      <c r="S431" s="373"/>
      <c r="T431" s="373"/>
      <c r="U431" s="374"/>
      <c r="V431" s="373"/>
      <c r="W431" s="374"/>
      <c r="X431" s="373"/>
      <c r="Y431" s="374"/>
      <c r="Z431" s="373"/>
      <c r="AA431" s="374"/>
      <c r="AB431" s="375"/>
    </row>
    <row r="432" spans="1:28" s="376" customFormat="1" x14ac:dyDescent="0.25">
      <c r="A432" s="2"/>
      <c r="B432" s="2"/>
      <c r="C432" s="2"/>
      <c r="D432" s="2"/>
      <c r="E432" s="2"/>
      <c r="F432" s="2"/>
      <c r="G432" s="2"/>
      <c r="H432" s="2"/>
      <c r="I432" s="2"/>
      <c r="J432" s="2"/>
      <c r="K432" s="2"/>
      <c r="L432" s="2"/>
      <c r="M432" s="2"/>
      <c r="N432" s="373"/>
      <c r="O432" s="373"/>
      <c r="P432" s="4"/>
      <c r="Q432" s="373"/>
      <c r="R432" s="373"/>
      <c r="S432" s="373"/>
      <c r="T432" s="373"/>
      <c r="U432" s="374"/>
      <c r="V432" s="373"/>
      <c r="W432" s="374"/>
      <c r="X432" s="373"/>
      <c r="Y432" s="374"/>
      <c r="Z432" s="373"/>
      <c r="AA432" s="374"/>
      <c r="AB432" s="375"/>
    </row>
    <row r="433" spans="1:28" s="376" customFormat="1" x14ac:dyDescent="0.25">
      <c r="A433" s="2"/>
      <c r="B433" s="2"/>
      <c r="C433" s="2"/>
      <c r="D433" s="2"/>
      <c r="E433" s="2"/>
      <c r="F433" s="2"/>
      <c r="G433" s="2"/>
      <c r="H433" s="2"/>
      <c r="I433" s="2"/>
      <c r="J433" s="2"/>
      <c r="K433" s="2"/>
      <c r="L433" s="2"/>
      <c r="M433" s="2"/>
      <c r="N433" s="373"/>
      <c r="O433" s="373"/>
      <c r="P433" s="4"/>
      <c r="Q433" s="373"/>
      <c r="R433" s="373"/>
      <c r="S433" s="373"/>
      <c r="T433" s="373"/>
      <c r="U433" s="374"/>
      <c r="V433" s="373"/>
      <c r="W433" s="374"/>
      <c r="X433" s="373"/>
      <c r="Y433" s="374"/>
      <c r="Z433" s="373"/>
      <c r="AA433" s="374"/>
      <c r="AB433" s="375"/>
    </row>
    <row r="434" spans="1:28" s="376" customFormat="1" x14ac:dyDescent="0.25">
      <c r="A434" s="2"/>
      <c r="B434" s="2"/>
      <c r="C434" s="2"/>
      <c r="D434" s="2"/>
      <c r="E434" s="2"/>
      <c r="F434" s="2"/>
      <c r="G434" s="2"/>
      <c r="H434" s="2"/>
      <c r="I434" s="2"/>
      <c r="J434" s="2"/>
      <c r="K434" s="2"/>
      <c r="L434" s="2"/>
      <c r="M434" s="2"/>
      <c r="N434" s="373"/>
      <c r="O434" s="373"/>
      <c r="P434" s="4"/>
      <c r="Q434" s="373"/>
      <c r="R434" s="373"/>
      <c r="S434" s="373"/>
      <c r="T434" s="373"/>
      <c r="U434" s="374"/>
      <c r="V434" s="373"/>
      <c r="W434" s="374"/>
      <c r="X434" s="373"/>
      <c r="Y434" s="374"/>
      <c r="Z434" s="373"/>
      <c r="AA434" s="374"/>
      <c r="AB434" s="375"/>
    </row>
    <row r="435" spans="1:28" s="376" customFormat="1" x14ac:dyDescent="0.25">
      <c r="A435" s="2"/>
      <c r="B435" s="2"/>
      <c r="C435" s="2"/>
      <c r="D435" s="2"/>
      <c r="E435" s="2"/>
      <c r="F435" s="2"/>
      <c r="G435" s="2"/>
      <c r="H435" s="2"/>
      <c r="I435" s="2"/>
      <c r="J435" s="2"/>
      <c r="K435" s="2"/>
      <c r="L435" s="2"/>
      <c r="M435" s="2"/>
      <c r="N435" s="373"/>
      <c r="O435" s="373"/>
      <c r="P435" s="4"/>
      <c r="Q435" s="373"/>
      <c r="R435" s="373"/>
      <c r="S435" s="373"/>
      <c r="T435" s="373"/>
      <c r="U435" s="374"/>
      <c r="V435" s="373"/>
      <c r="W435" s="374"/>
      <c r="X435" s="373"/>
      <c r="Y435" s="374"/>
      <c r="Z435" s="373"/>
      <c r="AA435" s="374"/>
      <c r="AB435" s="375"/>
    </row>
    <row r="436" spans="1:28" s="376" customFormat="1" x14ac:dyDescent="0.25">
      <c r="A436" s="2"/>
      <c r="B436" s="2"/>
      <c r="C436" s="2"/>
      <c r="D436" s="2"/>
      <c r="E436" s="2"/>
      <c r="F436" s="2"/>
      <c r="G436" s="2"/>
      <c r="H436" s="2"/>
      <c r="I436" s="2"/>
      <c r="J436" s="2"/>
      <c r="K436" s="2"/>
      <c r="L436" s="2"/>
      <c r="M436" s="2"/>
      <c r="N436" s="373"/>
      <c r="O436" s="373"/>
      <c r="P436" s="4"/>
      <c r="Q436" s="373"/>
      <c r="R436" s="373"/>
      <c r="S436" s="373"/>
      <c r="T436" s="373"/>
      <c r="U436" s="374"/>
      <c r="V436" s="373"/>
      <c r="W436" s="374"/>
      <c r="X436" s="373"/>
      <c r="Y436" s="374"/>
      <c r="Z436" s="373"/>
      <c r="AA436" s="374"/>
      <c r="AB436" s="375"/>
    </row>
    <row r="437" spans="1:28" s="376" customFormat="1" x14ac:dyDescent="0.25">
      <c r="A437" s="2"/>
      <c r="B437" s="2"/>
      <c r="C437" s="2"/>
      <c r="D437" s="2"/>
      <c r="E437" s="2"/>
      <c r="F437" s="2"/>
      <c r="G437" s="2"/>
      <c r="H437" s="2"/>
      <c r="I437" s="2"/>
      <c r="J437" s="2"/>
      <c r="K437" s="2"/>
      <c r="L437" s="2"/>
      <c r="M437" s="2"/>
      <c r="N437" s="373"/>
      <c r="O437" s="373"/>
      <c r="P437" s="4"/>
      <c r="Q437" s="373"/>
      <c r="R437" s="373"/>
      <c r="S437" s="373"/>
      <c r="T437" s="373"/>
      <c r="U437" s="374"/>
      <c r="V437" s="373"/>
      <c r="W437" s="374"/>
      <c r="X437" s="373"/>
      <c r="Y437" s="374"/>
      <c r="Z437" s="373"/>
      <c r="AA437" s="374"/>
      <c r="AB437" s="375"/>
    </row>
    <row r="438" spans="1:28" s="376" customFormat="1" x14ac:dyDescent="0.25">
      <c r="A438" s="2"/>
      <c r="B438" s="2"/>
      <c r="C438" s="2"/>
      <c r="D438" s="2"/>
      <c r="E438" s="2"/>
      <c r="F438" s="2"/>
      <c r="G438" s="2"/>
      <c r="H438" s="2"/>
      <c r="I438" s="2"/>
      <c r="J438" s="2"/>
      <c r="K438" s="2"/>
      <c r="L438" s="2"/>
      <c r="M438" s="2"/>
      <c r="N438" s="373"/>
      <c r="O438" s="373"/>
      <c r="P438" s="4"/>
      <c r="Q438" s="373"/>
      <c r="R438" s="373"/>
      <c r="S438" s="373"/>
      <c r="T438" s="373"/>
      <c r="U438" s="374"/>
      <c r="V438" s="373"/>
      <c r="W438" s="374"/>
      <c r="X438" s="373"/>
      <c r="Y438" s="374"/>
      <c r="Z438" s="373"/>
      <c r="AA438" s="374"/>
      <c r="AB438" s="375"/>
    </row>
    <row r="439" spans="1:28" s="376" customFormat="1" x14ac:dyDescent="0.25">
      <c r="A439" s="2"/>
      <c r="B439" s="2"/>
      <c r="C439" s="2"/>
      <c r="D439" s="2"/>
      <c r="E439" s="2"/>
      <c r="F439" s="2"/>
      <c r="G439" s="2"/>
      <c r="H439" s="2"/>
      <c r="I439" s="2"/>
      <c r="J439" s="2"/>
      <c r="K439" s="2"/>
      <c r="L439" s="2"/>
      <c r="M439" s="2"/>
      <c r="N439" s="373"/>
      <c r="O439" s="373"/>
      <c r="P439" s="4"/>
      <c r="Q439" s="373"/>
      <c r="R439" s="373"/>
      <c r="S439" s="373"/>
      <c r="T439" s="373"/>
      <c r="U439" s="374"/>
      <c r="V439" s="373"/>
      <c r="W439" s="374"/>
      <c r="X439" s="373"/>
      <c r="Y439" s="374"/>
      <c r="Z439" s="373"/>
      <c r="AA439" s="374"/>
      <c r="AB439" s="375"/>
    </row>
    <row r="440" spans="1:28" s="376" customFormat="1" x14ac:dyDescent="0.25">
      <c r="A440" s="2"/>
      <c r="B440" s="2"/>
      <c r="C440" s="2"/>
      <c r="D440" s="2"/>
      <c r="E440" s="2"/>
      <c r="F440" s="2"/>
      <c r="G440" s="2"/>
      <c r="H440" s="2"/>
      <c r="I440" s="2"/>
      <c r="J440" s="2"/>
      <c r="K440" s="2"/>
      <c r="L440" s="2"/>
      <c r="M440" s="2"/>
      <c r="N440" s="373"/>
      <c r="O440" s="373"/>
      <c r="P440" s="4"/>
      <c r="Q440" s="373"/>
      <c r="R440" s="373"/>
      <c r="S440" s="373"/>
      <c r="T440" s="373"/>
      <c r="U440" s="374"/>
      <c r="V440" s="373"/>
      <c r="W440" s="374"/>
      <c r="X440" s="373"/>
      <c r="Y440" s="374"/>
      <c r="Z440" s="373"/>
      <c r="AA440" s="374"/>
      <c r="AB440" s="375"/>
    </row>
    <row r="441" spans="1:28" s="376" customFormat="1" x14ac:dyDescent="0.25">
      <c r="A441" s="2"/>
      <c r="B441" s="2"/>
      <c r="C441" s="2"/>
      <c r="D441" s="2"/>
      <c r="E441" s="2"/>
      <c r="F441" s="2"/>
      <c r="G441" s="2"/>
      <c r="H441" s="2"/>
      <c r="I441" s="2"/>
      <c r="J441" s="2"/>
      <c r="K441" s="2"/>
      <c r="L441" s="2"/>
      <c r="M441" s="2"/>
      <c r="N441" s="373"/>
      <c r="O441" s="373"/>
      <c r="P441" s="4"/>
      <c r="Q441" s="373"/>
      <c r="R441" s="373"/>
      <c r="S441" s="373"/>
      <c r="T441" s="373"/>
      <c r="U441" s="374"/>
      <c r="V441" s="373"/>
      <c r="W441" s="374"/>
      <c r="X441" s="373"/>
      <c r="Y441" s="374"/>
      <c r="Z441" s="373"/>
      <c r="AA441" s="374"/>
      <c r="AB441" s="375"/>
    </row>
    <row r="442" spans="1:28" s="376" customFormat="1" x14ac:dyDescent="0.25">
      <c r="A442" s="2"/>
      <c r="B442" s="2"/>
      <c r="C442" s="2"/>
      <c r="D442" s="2"/>
      <c r="E442" s="2"/>
      <c r="F442" s="2"/>
      <c r="G442" s="2"/>
      <c r="H442" s="2"/>
      <c r="I442" s="2"/>
      <c r="J442" s="2"/>
      <c r="K442" s="2"/>
      <c r="L442" s="2"/>
      <c r="M442" s="2"/>
      <c r="N442" s="373"/>
      <c r="O442" s="373"/>
      <c r="P442" s="4"/>
      <c r="Q442" s="373"/>
      <c r="R442" s="373"/>
      <c r="S442" s="373"/>
      <c r="T442" s="373"/>
      <c r="U442" s="374"/>
      <c r="V442" s="373"/>
      <c r="W442" s="374"/>
      <c r="X442" s="373"/>
      <c r="Y442" s="374"/>
      <c r="Z442" s="373"/>
      <c r="AA442" s="374"/>
      <c r="AB442" s="375"/>
    </row>
    <row r="443" spans="1:28" s="376" customFormat="1" x14ac:dyDescent="0.25">
      <c r="A443" s="2"/>
      <c r="B443" s="2"/>
      <c r="C443" s="2"/>
      <c r="D443" s="2"/>
      <c r="E443" s="2"/>
      <c r="F443" s="2"/>
      <c r="G443" s="2"/>
      <c r="H443" s="2"/>
      <c r="I443" s="2"/>
      <c r="J443" s="2"/>
      <c r="K443" s="2"/>
      <c r="L443" s="2"/>
      <c r="M443" s="2"/>
      <c r="N443" s="373"/>
      <c r="O443" s="373"/>
      <c r="P443" s="4"/>
      <c r="Q443" s="373"/>
      <c r="R443" s="373"/>
      <c r="S443" s="373"/>
      <c r="T443" s="373"/>
      <c r="U443" s="374"/>
      <c r="V443" s="373"/>
      <c r="W443" s="374"/>
      <c r="X443" s="373"/>
      <c r="Y443" s="374"/>
      <c r="Z443" s="373"/>
      <c r="AA443" s="374"/>
      <c r="AB443" s="375"/>
    </row>
    <row r="444" spans="1:28" s="376" customFormat="1" x14ac:dyDescent="0.25">
      <c r="A444" s="2"/>
      <c r="B444" s="2"/>
      <c r="C444" s="2"/>
      <c r="D444" s="2"/>
      <c r="E444" s="2"/>
      <c r="F444" s="2"/>
      <c r="G444" s="2"/>
      <c r="H444" s="2"/>
      <c r="I444" s="2"/>
      <c r="J444" s="2"/>
      <c r="K444" s="2"/>
      <c r="L444" s="2"/>
      <c r="M444" s="2"/>
      <c r="N444" s="373"/>
      <c r="O444" s="373"/>
      <c r="P444" s="4"/>
      <c r="Q444" s="373"/>
      <c r="R444" s="373"/>
      <c r="S444" s="373"/>
      <c r="T444" s="373"/>
      <c r="U444" s="374"/>
      <c r="V444" s="373"/>
      <c r="W444" s="374"/>
      <c r="X444" s="373"/>
      <c r="Y444" s="374"/>
      <c r="Z444" s="373"/>
      <c r="AA444" s="374"/>
      <c r="AB444" s="375"/>
    </row>
    <row r="445" spans="1:28" s="376" customFormat="1" x14ac:dyDescent="0.25">
      <c r="A445" s="2"/>
      <c r="B445" s="2"/>
      <c r="C445" s="2"/>
      <c r="D445" s="2"/>
      <c r="E445" s="2"/>
      <c r="F445" s="2"/>
      <c r="G445" s="2"/>
      <c r="H445" s="2"/>
      <c r="I445" s="2"/>
      <c r="J445" s="2"/>
      <c r="K445" s="2"/>
      <c r="L445" s="2"/>
      <c r="M445" s="2"/>
      <c r="N445" s="373"/>
      <c r="O445" s="373"/>
      <c r="P445" s="4"/>
      <c r="Q445" s="373"/>
      <c r="R445" s="373"/>
      <c r="S445" s="373"/>
      <c r="T445" s="373"/>
      <c r="U445" s="374"/>
      <c r="V445" s="373"/>
      <c r="W445" s="374"/>
      <c r="X445" s="373"/>
      <c r="Y445" s="374"/>
      <c r="Z445" s="373"/>
      <c r="AA445" s="374"/>
      <c r="AB445" s="375"/>
    </row>
    <row r="446" spans="1:28" s="376" customFormat="1" x14ac:dyDescent="0.25">
      <c r="A446" s="2"/>
      <c r="B446" s="2"/>
      <c r="C446" s="2"/>
      <c r="D446" s="2"/>
      <c r="E446" s="2"/>
      <c r="F446" s="2"/>
      <c r="G446" s="2"/>
      <c r="H446" s="2"/>
      <c r="I446" s="2"/>
      <c r="J446" s="2"/>
      <c r="K446" s="2"/>
      <c r="L446" s="2"/>
      <c r="M446" s="2"/>
      <c r="N446" s="373"/>
      <c r="O446" s="373"/>
      <c r="P446" s="4"/>
      <c r="Q446" s="373"/>
      <c r="R446" s="373"/>
      <c r="S446" s="373"/>
      <c r="T446" s="373"/>
      <c r="U446" s="374"/>
      <c r="V446" s="373"/>
      <c r="W446" s="374"/>
      <c r="X446" s="373"/>
      <c r="Y446" s="374"/>
      <c r="Z446" s="373"/>
      <c r="AA446" s="374"/>
      <c r="AB446" s="375"/>
    </row>
    <row r="447" spans="1:28" s="376" customFormat="1" x14ac:dyDescent="0.25">
      <c r="A447" s="2"/>
      <c r="B447" s="2"/>
      <c r="C447" s="2"/>
      <c r="D447" s="2"/>
      <c r="E447" s="2"/>
      <c r="F447" s="2"/>
      <c r="G447" s="2"/>
      <c r="H447" s="2"/>
      <c r="I447" s="2"/>
      <c r="J447" s="2"/>
      <c r="K447" s="2"/>
      <c r="L447" s="2"/>
      <c r="M447" s="2"/>
      <c r="N447" s="373"/>
      <c r="O447" s="373"/>
      <c r="P447" s="4"/>
      <c r="Q447" s="373"/>
      <c r="R447" s="373"/>
      <c r="S447" s="373"/>
      <c r="T447" s="373"/>
      <c r="U447" s="374"/>
      <c r="V447" s="373"/>
      <c r="W447" s="374"/>
      <c r="X447" s="373"/>
      <c r="Y447" s="374"/>
      <c r="Z447" s="373"/>
      <c r="AA447" s="374"/>
      <c r="AB447" s="375"/>
    </row>
    <row r="448" spans="1:28" s="376" customFormat="1" x14ac:dyDescent="0.25">
      <c r="A448" s="2"/>
      <c r="B448" s="2"/>
      <c r="C448" s="2"/>
      <c r="D448" s="2"/>
      <c r="E448" s="2"/>
      <c r="F448" s="2"/>
      <c r="G448" s="2"/>
      <c r="H448" s="2"/>
      <c r="I448" s="2"/>
      <c r="J448" s="2"/>
      <c r="K448" s="2"/>
      <c r="L448" s="2"/>
      <c r="M448" s="2"/>
      <c r="N448" s="373"/>
      <c r="O448" s="373"/>
      <c r="P448" s="4"/>
      <c r="Q448" s="373"/>
      <c r="R448" s="373"/>
      <c r="S448" s="373"/>
      <c r="T448" s="373"/>
      <c r="U448" s="374"/>
      <c r="V448" s="373"/>
      <c r="W448" s="374"/>
      <c r="X448" s="373"/>
      <c r="Y448" s="374"/>
      <c r="Z448" s="373"/>
      <c r="AA448" s="374"/>
      <c r="AB448" s="375"/>
    </row>
    <row r="449" spans="1:28" s="376" customFormat="1" x14ac:dyDescent="0.25">
      <c r="A449" s="2"/>
      <c r="B449" s="2"/>
      <c r="C449" s="2"/>
      <c r="D449" s="2"/>
      <c r="E449" s="2"/>
      <c r="F449" s="2"/>
      <c r="G449" s="2"/>
      <c r="H449" s="2"/>
      <c r="I449" s="2"/>
      <c r="J449" s="2"/>
      <c r="K449" s="2"/>
      <c r="L449" s="2"/>
      <c r="M449" s="2"/>
      <c r="N449" s="373"/>
      <c r="O449" s="373"/>
      <c r="P449" s="4"/>
      <c r="Q449" s="373"/>
      <c r="R449" s="373"/>
      <c r="S449" s="373"/>
      <c r="T449" s="373"/>
      <c r="U449" s="374"/>
      <c r="V449" s="373"/>
      <c r="W449" s="374"/>
      <c r="X449" s="373"/>
      <c r="Y449" s="374"/>
      <c r="Z449" s="373"/>
      <c r="AA449" s="374"/>
      <c r="AB449" s="375"/>
    </row>
    <row r="450" spans="1:28" s="376" customFormat="1" x14ac:dyDescent="0.25">
      <c r="A450" s="2"/>
      <c r="B450" s="2"/>
      <c r="C450" s="2"/>
      <c r="D450" s="2"/>
      <c r="E450" s="2"/>
      <c r="F450" s="2"/>
      <c r="G450" s="2"/>
      <c r="H450" s="2"/>
      <c r="I450" s="2"/>
      <c r="J450" s="2"/>
      <c r="K450" s="2"/>
      <c r="L450" s="2"/>
      <c r="M450" s="2"/>
      <c r="N450" s="373"/>
      <c r="O450" s="373"/>
      <c r="P450" s="4"/>
      <c r="Q450" s="373"/>
      <c r="R450" s="373"/>
      <c r="S450" s="373"/>
      <c r="T450" s="373"/>
      <c r="U450" s="374"/>
      <c r="V450" s="373"/>
      <c r="W450" s="374"/>
      <c r="X450" s="373"/>
      <c r="Y450" s="374"/>
      <c r="Z450" s="373"/>
      <c r="AA450" s="374"/>
      <c r="AB450" s="375"/>
    </row>
    <row r="451" spans="1:28" s="376" customFormat="1" x14ac:dyDescent="0.25">
      <c r="A451" s="2"/>
      <c r="B451" s="2"/>
      <c r="C451" s="2"/>
      <c r="D451" s="2"/>
      <c r="E451" s="2"/>
      <c r="F451" s="2"/>
      <c r="G451" s="2"/>
      <c r="H451" s="2"/>
      <c r="I451" s="2"/>
      <c r="J451" s="2"/>
      <c r="K451" s="2"/>
      <c r="L451" s="2"/>
      <c r="M451" s="2"/>
      <c r="N451" s="373"/>
      <c r="O451" s="373"/>
      <c r="P451" s="4"/>
      <c r="Q451" s="373"/>
      <c r="R451" s="373"/>
      <c r="S451" s="373"/>
      <c r="T451" s="373"/>
      <c r="U451" s="374"/>
      <c r="V451" s="373"/>
      <c r="W451" s="374"/>
      <c r="X451" s="373"/>
      <c r="Y451" s="374"/>
      <c r="Z451" s="373"/>
      <c r="AA451" s="374"/>
      <c r="AB451" s="375"/>
    </row>
    <row r="452" spans="1:28" s="376" customFormat="1" x14ac:dyDescent="0.25">
      <c r="A452" s="2"/>
      <c r="B452" s="2"/>
      <c r="C452" s="2"/>
      <c r="D452" s="2"/>
      <c r="E452" s="2"/>
      <c r="F452" s="2"/>
      <c r="G452" s="2"/>
      <c r="H452" s="2"/>
      <c r="I452" s="2"/>
      <c r="J452" s="2"/>
      <c r="K452" s="2"/>
      <c r="L452" s="2"/>
      <c r="M452" s="2"/>
      <c r="N452" s="373"/>
      <c r="O452" s="373"/>
      <c r="P452" s="4"/>
      <c r="Q452" s="373"/>
      <c r="R452" s="373"/>
      <c r="S452" s="373"/>
      <c r="T452" s="373"/>
      <c r="U452" s="374"/>
      <c r="V452" s="373"/>
      <c r="W452" s="374"/>
      <c r="X452" s="373"/>
      <c r="Y452" s="374"/>
      <c r="Z452" s="373"/>
      <c r="AA452" s="374"/>
      <c r="AB452" s="375"/>
    </row>
    <row r="453" spans="1:28" s="376" customFormat="1" x14ac:dyDescent="0.25">
      <c r="A453" s="2"/>
      <c r="B453" s="2"/>
      <c r="C453" s="2"/>
      <c r="D453" s="2"/>
      <c r="E453" s="2"/>
      <c r="F453" s="2"/>
      <c r="G453" s="2"/>
      <c r="H453" s="2"/>
      <c r="I453" s="2"/>
      <c r="J453" s="2"/>
      <c r="K453" s="2"/>
      <c r="L453" s="2"/>
      <c r="M453" s="2"/>
      <c r="N453" s="373"/>
      <c r="O453" s="373"/>
      <c r="P453" s="4"/>
      <c r="Q453" s="373"/>
      <c r="R453" s="373"/>
      <c r="S453" s="373"/>
      <c r="T453" s="373"/>
      <c r="U453" s="374"/>
      <c r="V453" s="373"/>
      <c r="W453" s="374"/>
      <c r="X453" s="373"/>
      <c r="Y453" s="374"/>
      <c r="Z453" s="373"/>
      <c r="AA453" s="374"/>
      <c r="AB453" s="375"/>
    </row>
    <row r="454" spans="1:28" s="376" customFormat="1" x14ac:dyDescent="0.25">
      <c r="A454" s="2"/>
      <c r="B454" s="2"/>
      <c r="C454" s="2"/>
      <c r="D454" s="2"/>
      <c r="E454" s="2"/>
      <c r="F454" s="2"/>
      <c r="G454" s="2"/>
      <c r="H454" s="2"/>
      <c r="I454" s="2"/>
      <c r="J454" s="2"/>
      <c r="K454" s="2"/>
      <c r="L454" s="2"/>
      <c r="M454" s="2"/>
      <c r="N454" s="373"/>
      <c r="O454" s="373"/>
      <c r="P454" s="4"/>
      <c r="Q454" s="373"/>
      <c r="R454" s="373"/>
      <c r="S454" s="373"/>
      <c r="T454" s="373"/>
      <c r="U454" s="374"/>
      <c r="V454" s="373"/>
      <c r="W454" s="374"/>
      <c r="X454" s="373"/>
      <c r="Y454" s="374"/>
      <c r="Z454" s="373"/>
      <c r="AA454" s="374"/>
      <c r="AB454" s="375"/>
    </row>
    <row r="455" spans="1:28" s="376" customFormat="1" x14ac:dyDescent="0.25">
      <c r="A455" s="2"/>
      <c r="B455" s="2"/>
      <c r="C455" s="2"/>
      <c r="D455" s="2"/>
      <c r="E455" s="2"/>
      <c r="F455" s="2"/>
      <c r="G455" s="2"/>
      <c r="H455" s="2"/>
      <c r="I455" s="2"/>
      <c r="J455" s="2"/>
      <c r="K455" s="2"/>
      <c r="L455" s="2"/>
      <c r="M455" s="2"/>
      <c r="N455" s="373"/>
      <c r="O455" s="373"/>
      <c r="P455" s="4"/>
      <c r="Q455" s="373"/>
      <c r="R455" s="373"/>
      <c r="S455" s="373"/>
      <c r="T455" s="373"/>
      <c r="U455" s="374"/>
      <c r="V455" s="373"/>
      <c r="W455" s="374"/>
      <c r="X455" s="373"/>
      <c r="Y455" s="374"/>
      <c r="Z455" s="373"/>
      <c r="AA455" s="374"/>
      <c r="AB455" s="375"/>
    </row>
    <row r="456" spans="1:28" s="376" customFormat="1" x14ac:dyDescent="0.25">
      <c r="A456" s="2"/>
      <c r="B456" s="2"/>
      <c r="C456" s="2"/>
      <c r="D456" s="2"/>
      <c r="E456" s="2"/>
      <c r="F456" s="2"/>
      <c r="G456" s="2"/>
      <c r="H456" s="2"/>
      <c r="I456" s="2"/>
      <c r="J456" s="2"/>
      <c r="K456" s="2"/>
      <c r="L456" s="2"/>
      <c r="M456" s="2"/>
      <c r="N456" s="373"/>
      <c r="O456" s="373"/>
      <c r="P456" s="4"/>
      <c r="Q456" s="373"/>
      <c r="R456" s="373"/>
      <c r="S456" s="373"/>
      <c r="T456" s="373"/>
      <c r="U456" s="374"/>
      <c r="V456" s="373"/>
      <c r="W456" s="374"/>
      <c r="X456" s="373"/>
      <c r="Y456" s="374"/>
      <c r="Z456" s="373"/>
      <c r="AA456" s="374"/>
      <c r="AB456" s="375"/>
    </row>
    <row r="457" spans="1:28" s="376" customFormat="1" x14ac:dyDescent="0.25">
      <c r="A457" s="2"/>
      <c r="B457" s="2"/>
      <c r="C457" s="2"/>
      <c r="D457" s="2"/>
      <c r="E457" s="2"/>
      <c r="F457" s="2"/>
      <c r="G457" s="2"/>
      <c r="H457" s="2"/>
      <c r="I457" s="2"/>
      <c r="J457" s="2"/>
      <c r="K457" s="2"/>
      <c r="L457" s="2"/>
      <c r="M457" s="2"/>
      <c r="N457" s="373"/>
      <c r="O457" s="373"/>
      <c r="P457" s="4"/>
      <c r="Q457" s="373"/>
      <c r="R457" s="373"/>
      <c r="S457" s="373"/>
      <c r="T457" s="373"/>
      <c r="U457" s="374"/>
      <c r="V457" s="373"/>
      <c r="W457" s="374"/>
      <c r="X457" s="373"/>
      <c r="Y457" s="374"/>
      <c r="Z457" s="373"/>
      <c r="AA457" s="374"/>
      <c r="AB457" s="375"/>
    </row>
    <row r="458" spans="1:28" s="376" customFormat="1" x14ac:dyDescent="0.25">
      <c r="A458" s="2"/>
      <c r="B458" s="2"/>
      <c r="C458" s="2"/>
      <c r="D458" s="2"/>
      <c r="E458" s="2"/>
      <c r="F458" s="2"/>
      <c r="G458" s="2"/>
      <c r="H458" s="2"/>
      <c r="I458" s="2"/>
      <c r="J458" s="2"/>
      <c r="K458" s="2"/>
      <c r="L458" s="2"/>
      <c r="M458" s="2"/>
      <c r="N458" s="373"/>
      <c r="O458" s="373"/>
      <c r="P458" s="4"/>
      <c r="Q458" s="373"/>
      <c r="R458" s="373"/>
      <c r="S458" s="373"/>
      <c r="T458" s="373"/>
      <c r="U458" s="374"/>
      <c r="V458" s="373"/>
      <c r="W458" s="374"/>
      <c r="X458" s="373"/>
      <c r="Y458" s="374"/>
      <c r="Z458" s="373"/>
      <c r="AA458" s="374"/>
      <c r="AB458" s="375"/>
    </row>
    <row r="459" spans="1:28" s="376" customFormat="1" x14ac:dyDescent="0.25">
      <c r="A459" s="2"/>
      <c r="B459" s="2"/>
      <c r="C459" s="2"/>
      <c r="D459" s="2"/>
      <c r="E459" s="2"/>
      <c r="F459" s="2"/>
      <c r="G459" s="2"/>
      <c r="H459" s="2"/>
      <c r="I459" s="2"/>
      <c r="J459" s="2"/>
      <c r="K459" s="2"/>
      <c r="L459" s="2"/>
      <c r="M459" s="2"/>
      <c r="N459" s="373"/>
      <c r="O459" s="373"/>
      <c r="P459" s="4"/>
      <c r="Q459" s="373"/>
      <c r="R459" s="373"/>
      <c r="S459" s="373"/>
      <c r="T459" s="373"/>
      <c r="U459" s="374"/>
      <c r="V459" s="373"/>
      <c r="W459" s="374"/>
      <c r="X459" s="373"/>
      <c r="Y459" s="374"/>
      <c r="Z459" s="373"/>
      <c r="AA459" s="374"/>
      <c r="AB459" s="375"/>
    </row>
    <row r="460" spans="1:28" s="376" customFormat="1" x14ac:dyDescent="0.25">
      <c r="A460" s="2"/>
      <c r="B460" s="2"/>
      <c r="C460" s="2"/>
      <c r="D460" s="2"/>
      <c r="E460" s="2"/>
      <c r="F460" s="2"/>
      <c r="G460" s="2"/>
      <c r="H460" s="2"/>
      <c r="I460" s="2"/>
      <c r="J460" s="2"/>
      <c r="K460" s="2"/>
      <c r="L460" s="2"/>
      <c r="M460" s="2"/>
      <c r="N460" s="373"/>
      <c r="O460" s="373"/>
      <c r="P460" s="4"/>
      <c r="Q460" s="373"/>
      <c r="R460" s="373"/>
      <c r="S460" s="373"/>
      <c r="T460" s="373"/>
      <c r="U460" s="374"/>
      <c r="V460" s="373"/>
      <c r="W460" s="374"/>
      <c r="X460" s="373"/>
      <c r="Y460" s="374"/>
      <c r="Z460" s="373"/>
      <c r="AA460" s="374"/>
      <c r="AB460" s="375"/>
    </row>
    <row r="461" spans="1:28" s="376" customFormat="1" x14ac:dyDescent="0.25">
      <c r="A461" s="2"/>
      <c r="B461" s="2"/>
      <c r="C461" s="2"/>
      <c r="D461" s="2"/>
      <c r="E461" s="2"/>
      <c r="F461" s="2"/>
      <c r="G461" s="2"/>
      <c r="H461" s="2"/>
      <c r="I461" s="2"/>
      <c r="J461" s="2"/>
      <c r="K461" s="2"/>
      <c r="L461" s="2"/>
      <c r="M461" s="2"/>
      <c r="N461" s="373"/>
      <c r="O461" s="373"/>
      <c r="P461" s="4"/>
      <c r="Q461" s="373"/>
      <c r="R461" s="373"/>
      <c r="S461" s="373"/>
      <c r="T461" s="373"/>
      <c r="U461" s="374"/>
      <c r="V461" s="373"/>
      <c r="W461" s="374"/>
      <c r="X461" s="373"/>
      <c r="Y461" s="374"/>
      <c r="Z461" s="373"/>
      <c r="AA461" s="374"/>
      <c r="AB461" s="375"/>
    </row>
    <row r="462" spans="1:28" s="376" customFormat="1" x14ac:dyDescent="0.25">
      <c r="A462" s="2"/>
      <c r="B462" s="2"/>
      <c r="C462" s="2"/>
      <c r="D462" s="2"/>
      <c r="E462" s="2"/>
      <c r="F462" s="2"/>
      <c r="G462" s="2"/>
      <c r="H462" s="2"/>
      <c r="I462" s="2"/>
      <c r="J462" s="2"/>
      <c r="K462" s="2"/>
      <c r="L462" s="2"/>
      <c r="M462" s="2"/>
      <c r="N462" s="373"/>
      <c r="O462" s="373"/>
      <c r="P462" s="4"/>
      <c r="Q462" s="373"/>
      <c r="R462" s="373"/>
      <c r="S462" s="373"/>
      <c r="T462" s="373"/>
      <c r="U462" s="374"/>
      <c r="V462" s="373"/>
      <c r="W462" s="374"/>
      <c r="X462" s="373"/>
      <c r="Y462" s="374"/>
      <c r="Z462" s="373"/>
      <c r="AA462" s="374"/>
      <c r="AB462" s="375"/>
    </row>
    <row r="463" spans="1:28" s="376" customFormat="1" x14ac:dyDescent="0.25">
      <c r="A463" s="2"/>
      <c r="B463" s="2"/>
      <c r="C463" s="2"/>
      <c r="D463" s="2"/>
      <c r="E463" s="2"/>
      <c r="F463" s="2"/>
      <c r="G463" s="2"/>
      <c r="H463" s="2"/>
      <c r="I463" s="2"/>
      <c r="J463" s="2"/>
      <c r="K463" s="2"/>
      <c r="L463" s="2"/>
      <c r="M463" s="2"/>
      <c r="N463" s="373"/>
      <c r="O463" s="373"/>
      <c r="P463" s="4"/>
      <c r="Q463" s="373"/>
      <c r="R463" s="373"/>
      <c r="S463" s="373"/>
      <c r="T463" s="373"/>
      <c r="U463" s="374"/>
      <c r="V463" s="373"/>
      <c r="W463" s="374"/>
      <c r="X463" s="373"/>
      <c r="Y463" s="374"/>
      <c r="Z463" s="373"/>
      <c r="AA463" s="374"/>
      <c r="AB463" s="375"/>
    </row>
    <row r="464" spans="1:28" s="376" customFormat="1" x14ac:dyDescent="0.25">
      <c r="A464" s="2"/>
      <c r="B464" s="2"/>
      <c r="C464" s="2"/>
      <c r="D464" s="2"/>
      <c r="E464" s="2"/>
      <c r="F464" s="2"/>
      <c r="G464" s="2"/>
      <c r="H464" s="2"/>
      <c r="I464" s="2"/>
      <c r="J464" s="2"/>
      <c r="K464" s="2"/>
      <c r="L464" s="2"/>
      <c r="M464" s="2"/>
      <c r="N464" s="373"/>
      <c r="O464" s="373"/>
      <c r="P464" s="4"/>
      <c r="Q464" s="373"/>
      <c r="R464" s="373"/>
      <c r="S464" s="373"/>
      <c r="T464" s="373"/>
      <c r="U464" s="374"/>
      <c r="V464" s="373"/>
      <c r="W464" s="374"/>
      <c r="X464" s="373"/>
      <c r="Y464" s="374"/>
      <c r="Z464" s="373"/>
      <c r="AA464" s="374"/>
      <c r="AB464" s="375"/>
    </row>
    <row r="465" spans="1:28" s="376" customFormat="1" x14ac:dyDescent="0.25">
      <c r="A465" s="2"/>
      <c r="B465" s="2"/>
      <c r="C465" s="2"/>
      <c r="D465" s="2"/>
      <c r="E465" s="2"/>
      <c r="F465" s="2"/>
      <c r="G465" s="2"/>
      <c r="H465" s="2"/>
      <c r="I465" s="2"/>
      <c r="J465" s="2"/>
      <c r="K465" s="2"/>
      <c r="L465" s="2"/>
      <c r="M465" s="2"/>
      <c r="N465" s="373"/>
      <c r="O465" s="373"/>
      <c r="P465" s="4"/>
      <c r="Q465" s="373"/>
      <c r="R465" s="373"/>
      <c r="S465" s="373"/>
      <c r="T465" s="373"/>
      <c r="U465" s="374"/>
      <c r="V465" s="373"/>
      <c r="W465" s="374"/>
      <c r="X465" s="373"/>
      <c r="Y465" s="374"/>
      <c r="Z465" s="373"/>
      <c r="AA465" s="374"/>
      <c r="AB465" s="375"/>
    </row>
    <row r="466" spans="1:28" s="376" customFormat="1" x14ac:dyDescent="0.25">
      <c r="A466" s="2"/>
      <c r="B466" s="2"/>
      <c r="C466" s="2"/>
      <c r="D466" s="2"/>
      <c r="E466" s="2"/>
      <c r="F466" s="2"/>
      <c r="G466" s="2"/>
      <c r="H466" s="2"/>
      <c r="I466" s="2"/>
      <c r="J466" s="2"/>
      <c r="K466" s="2"/>
      <c r="L466" s="2"/>
      <c r="M466" s="2"/>
      <c r="N466" s="373"/>
      <c r="O466" s="373"/>
      <c r="P466" s="4"/>
      <c r="Q466" s="373"/>
      <c r="R466" s="373"/>
      <c r="S466" s="373"/>
      <c r="T466" s="373"/>
      <c r="U466" s="374"/>
      <c r="V466" s="373"/>
      <c r="W466" s="374"/>
      <c r="X466" s="373"/>
      <c r="Y466" s="374"/>
      <c r="Z466" s="373"/>
      <c r="AA466" s="374"/>
      <c r="AB466" s="375"/>
    </row>
    <row r="467" spans="1:28" s="376" customFormat="1" x14ac:dyDescent="0.25">
      <c r="A467" s="2"/>
      <c r="B467" s="2"/>
      <c r="C467" s="2"/>
      <c r="D467" s="2"/>
      <c r="E467" s="2"/>
      <c r="F467" s="2"/>
      <c r="G467" s="2"/>
      <c r="H467" s="2"/>
      <c r="I467" s="2"/>
      <c r="J467" s="2"/>
      <c r="K467" s="2"/>
      <c r="L467" s="2"/>
      <c r="M467" s="2"/>
      <c r="N467" s="373"/>
      <c r="O467" s="373"/>
      <c r="P467" s="4"/>
      <c r="Q467" s="373"/>
      <c r="R467" s="373"/>
      <c r="S467" s="373"/>
      <c r="T467" s="373"/>
      <c r="U467" s="374"/>
      <c r="V467" s="373"/>
      <c r="W467" s="374"/>
      <c r="X467" s="373"/>
      <c r="Y467" s="374"/>
      <c r="Z467" s="373"/>
      <c r="AA467" s="374"/>
      <c r="AB467" s="375"/>
    </row>
    <row r="468" spans="1:28" s="376" customFormat="1" x14ac:dyDescent="0.25">
      <c r="A468" s="2"/>
      <c r="B468" s="2"/>
      <c r="C468" s="2"/>
      <c r="D468" s="2"/>
      <c r="E468" s="2"/>
      <c r="F468" s="2"/>
      <c r="G468" s="2"/>
      <c r="H468" s="2"/>
      <c r="I468" s="2"/>
      <c r="J468" s="2"/>
      <c r="K468" s="2"/>
      <c r="L468" s="2"/>
      <c r="M468" s="2"/>
      <c r="N468" s="373"/>
      <c r="O468" s="373"/>
      <c r="P468" s="4"/>
      <c r="Q468" s="373"/>
      <c r="R468" s="373"/>
      <c r="S468" s="373"/>
      <c r="T468" s="373"/>
      <c r="U468" s="374"/>
      <c r="V468" s="373"/>
      <c r="W468" s="374"/>
      <c r="X468" s="373"/>
      <c r="Y468" s="374"/>
      <c r="Z468" s="373"/>
      <c r="AA468" s="374"/>
      <c r="AB468" s="375"/>
    </row>
    <row r="469" spans="1:28" s="376" customFormat="1" x14ac:dyDescent="0.25">
      <c r="A469" s="2"/>
      <c r="B469" s="2"/>
      <c r="C469" s="2"/>
      <c r="D469" s="2"/>
      <c r="E469" s="2"/>
      <c r="F469" s="2"/>
      <c r="G469" s="2"/>
      <c r="H469" s="2"/>
      <c r="I469" s="2"/>
      <c r="J469" s="2"/>
      <c r="K469" s="2"/>
      <c r="L469" s="2"/>
      <c r="M469" s="2"/>
      <c r="N469" s="373"/>
      <c r="O469" s="373"/>
      <c r="P469" s="4"/>
      <c r="Q469" s="373"/>
      <c r="R469" s="373"/>
      <c r="S469" s="373"/>
      <c r="T469" s="373"/>
      <c r="U469" s="374"/>
      <c r="V469" s="373"/>
      <c r="W469" s="374"/>
      <c r="X469" s="373"/>
      <c r="Y469" s="374"/>
      <c r="Z469" s="373"/>
      <c r="AA469" s="374"/>
      <c r="AB469" s="375"/>
    </row>
    <row r="470" spans="1:28" s="376" customFormat="1" x14ac:dyDescent="0.25">
      <c r="A470" s="2"/>
      <c r="B470" s="2"/>
      <c r="C470" s="2"/>
      <c r="D470" s="2"/>
      <c r="E470" s="2"/>
      <c r="F470" s="2"/>
      <c r="G470" s="2"/>
      <c r="H470" s="2"/>
      <c r="I470" s="2"/>
      <c r="J470" s="2"/>
      <c r="K470" s="2"/>
      <c r="L470" s="2"/>
      <c r="M470" s="2"/>
      <c r="N470" s="373"/>
      <c r="O470" s="373"/>
      <c r="P470" s="4"/>
      <c r="Q470" s="373"/>
      <c r="R470" s="373"/>
      <c r="S470" s="373"/>
      <c r="T470" s="373"/>
      <c r="U470" s="374"/>
      <c r="V470" s="373"/>
      <c r="W470" s="374"/>
      <c r="X470" s="373"/>
      <c r="Y470" s="374"/>
      <c r="Z470" s="373"/>
      <c r="AA470" s="374"/>
      <c r="AB470" s="375"/>
    </row>
    <row r="471" spans="1:28" s="376" customFormat="1" x14ac:dyDescent="0.25">
      <c r="A471" s="2"/>
      <c r="B471" s="2"/>
      <c r="C471" s="2"/>
      <c r="D471" s="2"/>
      <c r="E471" s="2"/>
      <c r="F471" s="2"/>
      <c r="G471" s="2"/>
      <c r="H471" s="2"/>
      <c r="I471" s="2"/>
      <c r="J471" s="2"/>
      <c r="K471" s="2"/>
      <c r="L471" s="2"/>
      <c r="M471" s="2"/>
      <c r="N471" s="373"/>
      <c r="O471" s="373"/>
      <c r="P471" s="4"/>
      <c r="Q471" s="373"/>
      <c r="R471" s="373"/>
      <c r="S471" s="373"/>
      <c r="T471" s="373"/>
      <c r="U471" s="374"/>
      <c r="V471" s="373"/>
      <c r="W471" s="374"/>
      <c r="X471" s="373"/>
      <c r="Y471" s="374"/>
      <c r="Z471" s="373"/>
      <c r="AA471" s="374"/>
      <c r="AB471" s="375"/>
    </row>
    <row r="472" spans="1:28" s="376" customFormat="1" x14ac:dyDescent="0.25">
      <c r="A472" s="2"/>
      <c r="B472" s="2"/>
      <c r="C472" s="2"/>
      <c r="D472" s="2"/>
      <c r="E472" s="2"/>
      <c r="F472" s="2"/>
      <c r="G472" s="2"/>
      <c r="H472" s="2"/>
      <c r="I472" s="2"/>
      <c r="J472" s="2"/>
      <c r="K472" s="2"/>
      <c r="L472" s="2"/>
      <c r="M472" s="2"/>
      <c r="N472" s="373"/>
      <c r="O472" s="373"/>
      <c r="P472" s="4"/>
      <c r="Q472" s="373"/>
      <c r="R472" s="373"/>
      <c r="S472" s="373"/>
      <c r="T472" s="373"/>
      <c r="U472" s="374"/>
      <c r="V472" s="373"/>
      <c r="W472" s="374"/>
      <c r="X472" s="373"/>
      <c r="Y472" s="374"/>
      <c r="Z472" s="373"/>
      <c r="AA472" s="374"/>
      <c r="AB472" s="375"/>
    </row>
    <row r="473" spans="1:28" s="376" customFormat="1" x14ac:dyDescent="0.25">
      <c r="A473" s="2"/>
      <c r="B473" s="2"/>
      <c r="C473" s="2"/>
      <c r="D473" s="2"/>
      <c r="E473" s="2"/>
      <c r="F473" s="2"/>
      <c r="G473" s="2"/>
      <c r="H473" s="2"/>
      <c r="I473" s="2"/>
      <c r="J473" s="2"/>
      <c r="K473" s="2"/>
      <c r="L473" s="2"/>
      <c r="M473" s="2"/>
      <c r="N473" s="373"/>
      <c r="O473" s="373"/>
      <c r="P473" s="4"/>
      <c r="Q473" s="373"/>
      <c r="R473" s="373"/>
      <c r="S473" s="373"/>
      <c r="T473" s="373"/>
      <c r="U473" s="374"/>
      <c r="V473" s="373"/>
      <c r="W473" s="374"/>
      <c r="X473" s="373"/>
      <c r="Y473" s="374"/>
      <c r="Z473" s="373"/>
      <c r="AA473" s="374"/>
      <c r="AB473" s="375"/>
    </row>
    <row r="474" spans="1:28" s="376" customFormat="1" x14ac:dyDescent="0.25">
      <c r="A474" s="2"/>
      <c r="B474" s="2"/>
      <c r="C474" s="2"/>
      <c r="D474" s="2"/>
      <c r="E474" s="2"/>
      <c r="F474" s="2"/>
      <c r="G474" s="2"/>
      <c r="H474" s="2"/>
      <c r="I474" s="2"/>
      <c r="J474" s="2"/>
      <c r="K474" s="2"/>
      <c r="L474" s="2"/>
      <c r="M474" s="2"/>
      <c r="N474" s="373"/>
      <c r="O474" s="373"/>
      <c r="P474" s="4"/>
      <c r="Q474" s="373"/>
      <c r="R474" s="373"/>
      <c r="S474" s="373"/>
      <c r="T474" s="373"/>
      <c r="U474" s="374"/>
      <c r="V474" s="373"/>
      <c r="W474" s="374"/>
      <c r="X474" s="373"/>
      <c r="Y474" s="374"/>
      <c r="Z474" s="373"/>
      <c r="AA474" s="374"/>
      <c r="AB474" s="375"/>
    </row>
    <row r="475" spans="1:28" s="376" customFormat="1" x14ac:dyDescent="0.25">
      <c r="A475" s="2"/>
      <c r="B475" s="2"/>
      <c r="C475" s="2"/>
      <c r="D475" s="2"/>
      <c r="E475" s="2"/>
      <c r="F475" s="2"/>
      <c r="G475" s="2"/>
      <c r="H475" s="2"/>
      <c r="I475" s="2"/>
      <c r="J475" s="2"/>
      <c r="K475" s="2"/>
      <c r="L475" s="2"/>
      <c r="M475" s="2"/>
      <c r="N475" s="373"/>
      <c r="O475" s="373"/>
      <c r="P475" s="4"/>
      <c r="Q475" s="373"/>
      <c r="R475" s="373"/>
      <c r="S475" s="373"/>
      <c r="T475" s="373"/>
      <c r="U475" s="374"/>
      <c r="V475" s="373"/>
      <c r="W475" s="374"/>
      <c r="X475" s="373"/>
      <c r="Y475" s="374"/>
      <c r="Z475" s="373"/>
      <c r="AA475" s="374"/>
      <c r="AB475" s="375"/>
    </row>
    <row r="476" spans="1:28" s="376" customFormat="1" x14ac:dyDescent="0.25">
      <c r="A476" s="2"/>
      <c r="B476" s="2"/>
      <c r="C476" s="2"/>
      <c r="D476" s="2"/>
      <c r="E476" s="2"/>
      <c r="F476" s="2"/>
      <c r="G476" s="2"/>
      <c r="H476" s="2"/>
      <c r="I476" s="2"/>
      <c r="J476" s="2"/>
      <c r="K476" s="2"/>
      <c r="L476" s="2"/>
      <c r="M476" s="2"/>
      <c r="N476" s="373"/>
      <c r="O476" s="373"/>
      <c r="P476" s="4"/>
      <c r="Q476" s="373"/>
      <c r="R476" s="373"/>
      <c r="S476" s="373"/>
      <c r="T476" s="373"/>
      <c r="U476" s="374"/>
      <c r="V476" s="373"/>
      <c r="W476" s="374"/>
      <c r="X476" s="373"/>
      <c r="Y476" s="374"/>
      <c r="Z476" s="373"/>
      <c r="AA476" s="374"/>
      <c r="AB476" s="375"/>
    </row>
    <row r="477" spans="1:28" s="376" customFormat="1" x14ac:dyDescent="0.25">
      <c r="A477" s="2"/>
      <c r="B477" s="2"/>
      <c r="C477" s="2"/>
      <c r="D477" s="2"/>
      <c r="E477" s="2"/>
      <c r="F477" s="2"/>
      <c r="G477" s="2"/>
      <c r="H477" s="2"/>
      <c r="I477" s="2"/>
      <c r="J477" s="2"/>
      <c r="K477" s="2"/>
      <c r="L477" s="2"/>
      <c r="M477" s="2"/>
      <c r="N477" s="373"/>
      <c r="O477" s="373"/>
      <c r="P477" s="4"/>
      <c r="Q477" s="373"/>
      <c r="R477" s="373"/>
      <c r="S477" s="373"/>
      <c r="T477" s="373"/>
      <c r="U477" s="374"/>
      <c r="V477" s="373"/>
      <c r="W477" s="374"/>
      <c r="X477" s="373"/>
      <c r="Y477" s="374"/>
      <c r="Z477" s="373"/>
      <c r="AA477" s="374"/>
      <c r="AB477" s="375"/>
    </row>
    <row r="478" spans="1:28" s="376" customFormat="1" x14ac:dyDescent="0.25">
      <c r="A478" s="2"/>
      <c r="B478" s="2"/>
      <c r="C478" s="2"/>
      <c r="D478" s="2"/>
      <c r="E478" s="2"/>
      <c r="F478" s="2"/>
      <c r="G478" s="2"/>
      <c r="H478" s="2"/>
      <c r="I478" s="2"/>
      <c r="J478" s="2"/>
      <c r="K478" s="2"/>
      <c r="L478" s="2"/>
      <c r="M478" s="2"/>
      <c r="N478" s="373"/>
      <c r="O478" s="373"/>
      <c r="P478" s="4"/>
      <c r="Q478" s="373"/>
      <c r="R478" s="373"/>
      <c r="S478" s="373"/>
      <c r="T478" s="373"/>
      <c r="U478" s="374"/>
      <c r="V478" s="373"/>
      <c r="W478" s="374"/>
      <c r="X478" s="373"/>
      <c r="Y478" s="374"/>
      <c r="Z478" s="373"/>
      <c r="AA478" s="374"/>
      <c r="AB478" s="375"/>
    </row>
    <row r="479" spans="1:28" s="376" customFormat="1" x14ac:dyDescent="0.25">
      <c r="A479" s="2"/>
      <c r="B479" s="2"/>
      <c r="C479" s="2"/>
      <c r="D479" s="2"/>
      <c r="E479" s="2"/>
      <c r="F479" s="2"/>
      <c r="G479" s="2"/>
      <c r="H479" s="2"/>
      <c r="I479" s="2"/>
      <c r="J479" s="2"/>
      <c r="K479" s="2"/>
      <c r="L479" s="2"/>
      <c r="M479" s="2"/>
      <c r="N479" s="373"/>
      <c r="O479" s="373"/>
      <c r="P479" s="4"/>
      <c r="Q479" s="373"/>
      <c r="R479" s="373"/>
      <c r="S479" s="373"/>
      <c r="T479" s="373"/>
      <c r="U479" s="374"/>
      <c r="V479" s="373"/>
      <c r="W479" s="374"/>
      <c r="X479" s="373"/>
      <c r="Y479" s="374"/>
      <c r="Z479" s="373"/>
      <c r="AA479" s="374"/>
      <c r="AB479" s="375"/>
    </row>
    <row r="480" spans="1:28" s="376" customFormat="1" x14ac:dyDescent="0.25">
      <c r="A480" s="2"/>
      <c r="B480" s="2"/>
      <c r="C480" s="2"/>
      <c r="D480" s="2"/>
      <c r="E480" s="2"/>
      <c r="F480" s="2"/>
      <c r="G480" s="2"/>
      <c r="H480" s="2"/>
      <c r="I480" s="2"/>
      <c r="J480" s="2"/>
      <c r="K480" s="2"/>
      <c r="L480" s="2"/>
      <c r="M480" s="2"/>
      <c r="N480" s="373"/>
      <c r="O480" s="373"/>
      <c r="P480" s="4"/>
      <c r="Q480" s="373"/>
      <c r="R480" s="373"/>
      <c r="S480" s="373"/>
      <c r="T480" s="373"/>
      <c r="U480" s="374"/>
      <c r="V480" s="373"/>
      <c r="W480" s="374"/>
      <c r="X480" s="373"/>
      <c r="Y480" s="374"/>
      <c r="Z480" s="373"/>
      <c r="AA480" s="374"/>
      <c r="AB480" s="375"/>
    </row>
    <row r="481" spans="1:28" s="376" customFormat="1" x14ac:dyDescent="0.25">
      <c r="A481" s="2"/>
      <c r="B481" s="2"/>
      <c r="C481" s="2"/>
      <c r="D481" s="2"/>
      <c r="E481" s="2"/>
      <c r="F481" s="2"/>
      <c r="G481" s="2"/>
      <c r="H481" s="2"/>
      <c r="I481" s="2"/>
      <c r="J481" s="2"/>
      <c r="K481" s="2"/>
      <c r="L481" s="2"/>
      <c r="M481" s="2"/>
      <c r="N481" s="373"/>
      <c r="O481" s="373"/>
      <c r="P481" s="4"/>
      <c r="Q481" s="373"/>
      <c r="R481" s="373"/>
      <c r="S481" s="373"/>
      <c r="T481" s="373"/>
      <c r="U481" s="374"/>
      <c r="V481" s="373"/>
      <c r="W481" s="374"/>
      <c r="X481" s="373"/>
      <c r="Y481" s="374"/>
      <c r="Z481" s="373"/>
      <c r="AA481" s="374"/>
      <c r="AB481" s="375"/>
    </row>
    <row r="482" spans="1:28" s="376" customFormat="1" x14ac:dyDescent="0.25">
      <c r="A482" s="2"/>
      <c r="B482" s="2"/>
      <c r="C482" s="2"/>
      <c r="D482" s="2"/>
      <c r="E482" s="2"/>
      <c r="F482" s="2"/>
      <c r="G482" s="2"/>
      <c r="H482" s="2"/>
      <c r="I482" s="2"/>
      <c r="J482" s="2"/>
      <c r="K482" s="2"/>
      <c r="L482" s="2"/>
      <c r="M482" s="2"/>
      <c r="N482" s="373"/>
      <c r="O482" s="373"/>
      <c r="P482" s="4"/>
      <c r="Q482" s="373"/>
      <c r="R482" s="373"/>
      <c r="S482" s="373"/>
      <c r="T482" s="373"/>
      <c r="U482" s="374"/>
      <c r="V482" s="373"/>
      <c r="W482" s="374"/>
      <c r="X482" s="373"/>
      <c r="Y482" s="374"/>
      <c r="Z482" s="373"/>
      <c r="AA482" s="374"/>
      <c r="AB482" s="375"/>
    </row>
    <row r="483" spans="1:28" s="376" customFormat="1" x14ac:dyDescent="0.25">
      <c r="A483" s="2"/>
      <c r="B483" s="2"/>
      <c r="C483" s="2"/>
      <c r="D483" s="2"/>
      <c r="E483" s="2"/>
      <c r="F483" s="2"/>
      <c r="G483" s="2"/>
      <c r="H483" s="2"/>
      <c r="I483" s="2"/>
      <c r="J483" s="2"/>
      <c r="K483" s="2"/>
      <c r="L483" s="2"/>
      <c r="M483" s="2"/>
      <c r="N483" s="373"/>
      <c r="O483" s="373"/>
      <c r="P483" s="4"/>
      <c r="Q483" s="373"/>
      <c r="R483" s="373"/>
      <c r="S483" s="373"/>
      <c r="T483" s="373"/>
      <c r="U483" s="374"/>
      <c r="V483" s="373"/>
      <c r="W483" s="374"/>
      <c r="X483" s="373"/>
      <c r="Y483" s="374"/>
      <c r="Z483" s="373"/>
      <c r="AA483" s="374"/>
      <c r="AB483" s="375"/>
    </row>
    <row r="484" spans="1:28" s="376" customFormat="1" x14ac:dyDescent="0.25">
      <c r="A484" s="2"/>
      <c r="B484" s="2"/>
      <c r="C484" s="2"/>
      <c r="D484" s="2"/>
      <c r="E484" s="2"/>
      <c r="F484" s="2"/>
      <c r="G484" s="2"/>
      <c r="H484" s="2"/>
      <c r="I484" s="2"/>
      <c r="J484" s="2"/>
      <c r="K484" s="2"/>
      <c r="L484" s="2"/>
      <c r="M484" s="2"/>
      <c r="N484" s="373"/>
      <c r="O484" s="373"/>
      <c r="P484" s="4"/>
      <c r="Q484" s="373"/>
      <c r="R484" s="373"/>
      <c r="S484" s="373"/>
      <c r="T484" s="373"/>
      <c r="U484" s="374"/>
      <c r="V484" s="373"/>
      <c r="W484" s="374"/>
      <c r="X484" s="373"/>
      <c r="Y484" s="374"/>
      <c r="Z484" s="373"/>
      <c r="AA484" s="374"/>
      <c r="AB484" s="375"/>
    </row>
    <row r="485" spans="1:28" s="376" customFormat="1" x14ac:dyDescent="0.25">
      <c r="A485" s="2"/>
      <c r="B485" s="2"/>
      <c r="C485" s="2"/>
      <c r="D485" s="2"/>
      <c r="E485" s="2"/>
      <c r="F485" s="2"/>
      <c r="G485" s="2"/>
      <c r="H485" s="2"/>
      <c r="I485" s="2"/>
      <c r="J485" s="2"/>
      <c r="K485" s="2"/>
      <c r="L485" s="2"/>
      <c r="M485" s="2"/>
      <c r="N485" s="373"/>
      <c r="O485" s="373"/>
      <c r="P485" s="4"/>
      <c r="Q485" s="373"/>
      <c r="R485" s="373"/>
      <c r="S485" s="373"/>
      <c r="T485" s="373"/>
      <c r="U485" s="374"/>
      <c r="V485" s="373"/>
      <c r="W485" s="374"/>
      <c r="X485" s="373"/>
      <c r="Y485" s="374"/>
      <c r="Z485" s="373"/>
      <c r="AA485" s="374"/>
      <c r="AB485" s="375"/>
    </row>
    <row r="486" spans="1:28" s="376" customFormat="1" x14ac:dyDescent="0.25">
      <c r="A486" s="2"/>
      <c r="B486" s="2"/>
      <c r="C486" s="2"/>
      <c r="D486" s="2"/>
      <c r="E486" s="2"/>
      <c r="F486" s="2"/>
      <c r="G486" s="2"/>
      <c r="H486" s="2"/>
      <c r="I486" s="2"/>
      <c r="J486" s="2"/>
      <c r="K486" s="2"/>
      <c r="L486" s="2"/>
      <c r="M486" s="2"/>
      <c r="N486" s="373"/>
      <c r="O486" s="373"/>
      <c r="P486" s="4"/>
      <c r="Q486" s="373"/>
      <c r="R486" s="373"/>
      <c r="S486" s="373"/>
      <c r="T486" s="373"/>
      <c r="U486" s="374"/>
      <c r="V486" s="373"/>
      <c r="W486" s="374"/>
      <c r="X486" s="373"/>
      <c r="Y486" s="374"/>
      <c r="Z486" s="373"/>
      <c r="AA486" s="374"/>
      <c r="AB486" s="375"/>
    </row>
    <row r="487" spans="1:28" s="376" customFormat="1" x14ac:dyDescent="0.25">
      <c r="A487" s="2"/>
      <c r="B487" s="2"/>
      <c r="C487" s="2"/>
      <c r="D487" s="2"/>
      <c r="E487" s="2"/>
      <c r="F487" s="2"/>
      <c r="G487" s="2"/>
      <c r="H487" s="2"/>
      <c r="I487" s="2"/>
      <c r="J487" s="2"/>
      <c r="K487" s="2"/>
      <c r="L487" s="2"/>
      <c r="M487" s="2"/>
      <c r="N487" s="373"/>
      <c r="O487" s="373"/>
      <c r="P487" s="4"/>
      <c r="Q487" s="373"/>
      <c r="R487" s="373"/>
      <c r="S487" s="373"/>
      <c r="T487" s="373"/>
      <c r="U487" s="374"/>
      <c r="V487" s="373"/>
      <c r="W487" s="374"/>
      <c r="X487" s="373"/>
      <c r="Y487" s="374"/>
      <c r="Z487" s="373"/>
      <c r="AA487" s="374"/>
      <c r="AB487" s="375"/>
    </row>
    <row r="488" spans="1:28" s="376" customFormat="1" x14ac:dyDescent="0.25">
      <c r="A488" s="2"/>
      <c r="B488" s="2"/>
      <c r="C488" s="2"/>
      <c r="D488" s="2"/>
      <c r="E488" s="2"/>
      <c r="F488" s="2"/>
      <c r="G488" s="2"/>
      <c r="H488" s="2"/>
      <c r="I488" s="2"/>
      <c r="J488" s="2"/>
      <c r="K488" s="2"/>
      <c r="L488" s="2"/>
      <c r="M488" s="2"/>
      <c r="N488" s="373"/>
      <c r="O488" s="373"/>
      <c r="P488" s="4"/>
      <c r="Q488" s="373"/>
      <c r="R488" s="373"/>
      <c r="S488" s="373"/>
      <c r="T488" s="373"/>
      <c r="U488" s="374"/>
      <c r="V488" s="373"/>
      <c r="W488" s="374"/>
      <c r="X488" s="373"/>
      <c r="Y488" s="374"/>
      <c r="Z488" s="373"/>
      <c r="AA488" s="374"/>
      <c r="AB488" s="375"/>
    </row>
    <row r="489" spans="1:28" s="376" customFormat="1" x14ac:dyDescent="0.25">
      <c r="A489" s="2"/>
      <c r="B489" s="2"/>
      <c r="C489" s="2"/>
      <c r="D489" s="2"/>
      <c r="E489" s="2"/>
      <c r="F489" s="2"/>
      <c r="G489" s="2"/>
      <c r="H489" s="2"/>
      <c r="I489" s="2"/>
      <c r="J489" s="2"/>
      <c r="K489" s="2"/>
      <c r="L489" s="2"/>
      <c r="M489" s="2"/>
      <c r="N489" s="373"/>
      <c r="O489" s="373"/>
      <c r="P489" s="4"/>
      <c r="Q489" s="373"/>
      <c r="R489" s="373"/>
      <c r="S489" s="373"/>
      <c r="T489" s="373"/>
      <c r="U489" s="374"/>
      <c r="V489" s="373"/>
      <c r="W489" s="374"/>
      <c r="X489" s="373"/>
      <c r="Y489" s="374"/>
      <c r="Z489" s="373"/>
      <c r="AA489" s="374"/>
      <c r="AB489" s="375"/>
    </row>
    <row r="490" spans="1:28" s="376" customFormat="1" x14ac:dyDescent="0.25">
      <c r="A490" s="2"/>
      <c r="B490" s="2"/>
      <c r="C490" s="2"/>
      <c r="D490" s="2"/>
      <c r="E490" s="2"/>
      <c r="F490" s="2"/>
      <c r="G490" s="2"/>
      <c r="H490" s="2"/>
      <c r="I490" s="2"/>
      <c r="J490" s="2"/>
      <c r="K490" s="2"/>
      <c r="L490" s="2"/>
      <c r="M490" s="2"/>
      <c r="N490" s="373"/>
      <c r="O490" s="373"/>
      <c r="P490" s="4"/>
      <c r="Q490" s="373"/>
      <c r="R490" s="373"/>
      <c r="S490" s="373"/>
      <c r="T490" s="373"/>
      <c r="U490" s="374"/>
      <c r="V490" s="373"/>
      <c r="W490" s="374"/>
      <c r="X490" s="373"/>
      <c r="Y490" s="374"/>
      <c r="Z490" s="373"/>
      <c r="AA490" s="374"/>
      <c r="AB490" s="375"/>
    </row>
    <row r="491" spans="1:28" s="376" customFormat="1" x14ac:dyDescent="0.25">
      <c r="A491" s="2"/>
      <c r="B491" s="2"/>
      <c r="C491" s="2"/>
      <c r="D491" s="2"/>
      <c r="E491" s="2"/>
      <c r="F491" s="2"/>
      <c r="G491" s="2"/>
      <c r="H491" s="2"/>
      <c r="I491" s="2"/>
      <c r="J491" s="2"/>
      <c r="K491" s="2"/>
      <c r="L491" s="2"/>
      <c r="M491" s="2"/>
      <c r="N491" s="373"/>
      <c r="O491" s="373"/>
      <c r="P491" s="4"/>
      <c r="Q491" s="373"/>
      <c r="R491" s="373"/>
      <c r="S491" s="373"/>
      <c r="T491" s="373"/>
      <c r="U491" s="374"/>
      <c r="V491" s="373"/>
      <c r="W491" s="374"/>
      <c r="X491" s="373"/>
      <c r="Y491" s="374"/>
      <c r="Z491" s="373"/>
      <c r="AA491" s="374"/>
      <c r="AB491" s="375"/>
    </row>
    <row r="492" spans="1:28" s="376" customFormat="1" x14ac:dyDescent="0.25">
      <c r="A492" s="2"/>
      <c r="B492" s="2"/>
      <c r="C492" s="2"/>
      <c r="D492" s="2"/>
      <c r="E492" s="2"/>
      <c r="F492" s="2"/>
      <c r="G492" s="2"/>
      <c r="H492" s="2"/>
      <c r="I492" s="2"/>
      <c r="J492" s="2"/>
      <c r="K492" s="2"/>
      <c r="L492" s="2"/>
      <c r="M492" s="2"/>
      <c r="N492" s="373"/>
      <c r="O492" s="373"/>
      <c r="P492" s="4"/>
      <c r="Q492" s="373"/>
      <c r="R492" s="373"/>
      <c r="S492" s="373"/>
      <c r="T492" s="373"/>
      <c r="U492" s="374"/>
      <c r="V492" s="373"/>
      <c r="W492" s="374"/>
      <c r="X492" s="373"/>
      <c r="Y492" s="374"/>
      <c r="Z492" s="373"/>
      <c r="AA492" s="374"/>
      <c r="AB492" s="375"/>
    </row>
    <row r="493" spans="1:28" s="376" customFormat="1" x14ac:dyDescent="0.25">
      <c r="A493" s="2"/>
      <c r="B493" s="2"/>
      <c r="C493" s="2"/>
      <c r="D493" s="2"/>
      <c r="E493" s="2"/>
      <c r="F493" s="2"/>
      <c r="G493" s="2"/>
      <c r="H493" s="2"/>
      <c r="I493" s="2"/>
      <c r="J493" s="2"/>
      <c r="K493" s="2"/>
      <c r="L493" s="2"/>
      <c r="M493" s="2"/>
      <c r="N493" s="373"/>
      <c r="O493" s="373"/>
      <c r="P493" s="4"/>
      <c r="Q493" s="373"/>
      <c r="R493" s="373"/>
      <c r="S493" s="373"/>
      <c r="T493" s="373"/>
      <c r="U493" s="374"/>
      <c r="V493" s="373"/>
      <c r="W493" s="374"/>
      <c r="X493" s="373"/>
      <c r="Y493" s="374"/>
      <c r="Z493" s="373"/>
      <c r="AA493" s="374"/>
      <c r="AB493" s="375"/>
    </row>
    <row r="494" spans="1:28" s="376" customFormat="1" x14ac:dyDescent="0.25">
      <c r="A494" s="2"/>
      <c r="B494" s="2"/>
      <c r="C494" s="2"/>
      <c r="D494" s="2"/>
      <c r="E494" s="2"/>
      <c r="F494" s="2"/>
      <c r="G494" s="2"/>
      <c r="H494" s="2"/>
      <c r="I494" s="2"/>
      <c r="J494" s="2"/>
      <c r="K494" s="2"/>
      <c r="L494" s="2"/>
      <c r="M494" s="2"/>
      <c r="N494" s="373"/>
      <c r="O494" s="373"/>
      <c r="P494" s="4"/>
      <c r="Q494" s="373"/>
      <c r="R494" s="373"/>
      <c r="S494" s="373"/>
      <c r="T494" s="373"/>
      <c r="U494" s="374"/>
      <c r="V494" s="373"/>
      <c r="W494" s="374"/>
      <c r="X494" s="373"/>
      <c r="Y494" s="374"/>
      <c r="Z494" s="373"/>
      <c r="AA494" s="374"/>
      <c r="AB494" s="375"/>
    </row>
    <row r="495" spans="1:28" s="376" customFormat="1" x14ac:dyDescent="0.25">
      <c r="A495" s="2"/>
      <c r="B495" s="2"/>
      <c r="C495" s="2"/>
      <c r="D495" s="2"/>
      <c r="E495" s="2"/>
      <c r="F495" s="2"/>
      <c r="G495" s="2"/>
      <c r="H495" s="2"/>
      <c r="I495" s="2"/>
      <c r="J495" s="2"/>
      <c r="K495" s="2"/>
      <c r="L495" s="2"/>
      <c r="M495" s="2"/>
      <c r="N495" s="373"/>
      <c r="O495" s="373"/>
      <c r="P495" s="4"/>
      <c r="Q495" s="373"/>
      <c r="R495" s="373"/>
      <c r="S495" s="373"/>
      <c r="T495" s="373"/>
      <c r="U495" s="374"/>
      <c r="V495" s="373"/>
      <c r="W495" s="374"/>
      <c r="X495" s="373"/>
      <c r="Y495" s="374"/>
      <c r="Z495" s="373"/>
      <c r="AA495" s="374"/>
      <c r="AB495" s="375"/>
    </row>
    <row r="496" spans="1:28" s="376" customFormat="1" x14ac:dyDescent="0.25">
      <c r="A496" s="2"/>
      <c r="B496" s="2"/>
      <c r="C496" s="2"/>
      <c r="D496" s="2"/>
      <c r="E496" s="2"/>
      <c r="F496" s="2"/>
      <c r="G496" s="2"/>
      <c r="H496" s="2"/>
      <c r="I496" s="2"/>
      <c r="J496" s="2"/>
      <c r="K496" s="2"/>
      <c r="L496" s="2"/>
      <c r="M496" s="2"/>
      <c r="N496" s="373"/>
      <c r="O496" s="373"/>
      <c r="P496" s="4"/>
      <c r="Q496" s="373"/>
      <c r="R496" s="373"/>
      <c r="S496" s="373"/>
      <c r="T496" s="373"/>
      <c r="U496" s="374"/>
      <c r="V496" s="373"/>
      <c r="W496" s="374"/>
      <c r="X496" s="373"/>
      <c r="Y496" s="374"/>
      <c r="Z496" s="373"/>
      <c r="AA496" s="374"/>
      <c r="AB496" s="375"/>
    </row>
    <row r="497" spans="1:28" s="376" customFormat="1" x14ac:dyDescent="0.25">
      <c r="A497" s="2"/>
      <c r="B497" s="2"/>
      <c r="C497" s="2"/>
      <c r="D497" s="2"/>
      <c r="E497" s="2"/>
      <c r="F497" s="2"/>
      <c r="G497" s="2"/>
      <c r="H497" s="2"/>
      <c r="I497" s="2"/>
      <c r="J497" s="2"/>
      <c r="K497" s="2"/>
      <c r="L497" s="2"/>
      <c r="M497" s="2"/>
      <c r="N497" s="373"/>
      <c r="O497" s="373"/>
      <c r="P497" s="4"/>
      <c r="Q497" s="373"/>
      <c r="R497" s="373"/>
      <c r="S497" s="373"/>
      <c r="T497" s="373"/>
      <c r="U497" s="374"/>
      <c r="V497" s="373"/>
      <c r="W497" s="374"/>
      <c r="X497" s="373"/>
      <c r="Y497" s="374"/>
      <c r="Z497" s="373"/>
      <c r="AA497" s="374"/>
      <c r="AB497" s="375"/>
    </row>
    <row r="498" spans="1:28" s="376" customFormat="1" x14ac:dyDescent="0.25">
      <c r="A498" s="2"/>
      <c r="B498" s="2"/>
      <c r="C498" s="2"/>
      <c r="D498" s="2"/>
      <c r="E498" s="2"/>
      <c r="F498" s="2"/>
      <c r="G498" s="2"/>
      <c r="H498" s="2"/>
      <c r="I498" s="2"/>
      <c r="J498" s="2"/>
      <c r="K498" s="2"/>
      <c r="L498" s="2"/>
      <c r="M498" s="2"/>
      <c r="N498" s="373"/>
      <c r="O498" s="373"/>
      <c r="P498" s="4"/>
      <c r="Q498" s="373"/>
      <c r="R498" s="373"/>
      <c r="S498" s="373"/>
      <c r="T498" s="373"/>
      <c r="U498" s="374"/>
      <c r="V498" s="373"/>
      <c r="W498" s="374"/>
      <c r="X498" s="373"/>
      <c r="Y498" s="374"/>
      <c r="Z498" s="373"/>
      <c r="AA498" s="374"/>
      <c r="AB498" s="375"/>
    </row>
    <row r="499" spans="1:28" s="376" customFormat="1" x14ac:dyDescent="0.25">
      <c r="A499" s="2"/>
      <c r="B499" s="2"/>
      <c r="C499" s="2"/>
      <c r="D499" s="2"/>
      <c r="E499" s="2"/>
      <c r="F499" s="2"/>
      <c r="G499" s="2"/>
      <c r="H499" s="2"/>
      <c r="I499" s="2"/>
      <c r="J499" s="2"/>
      <c r="K499" s="2"/>
      <c r="L499" s="2"/>
      <c r="M499" s="2"/>
      <c r="N499" s="373"/>
      <c r="O499" s="373"/>
      <c r="P499" s="4"/>
      <c r="Q499" s="373"/>
      <c r="R499" s="373"/>
      <c r="S499" s="373"/>
      <c r="T499" s="373"/>
      <c r="U499" s="374"/>
      <c r="V499" s="373"/>
      <c r="W499" s="374"/>
      <c r="X499" s="373"/>
      <c r="Y499" s="374"/>
      <c r="Z499" s="373"/>
      <c r="AA499" s="374"/>
      <c r="AB499" s="375"/>
    </row>
    <row r="500" spans="1:28" s="376" customFormat="1" x14ac:dyDescent="0.25">
      <c r="A500" s="2"/>
      <c r="B500" s="2"/>
      <c r="C500" s="2"/>
      <c r="D500" s="2"/>
      <c r="E500" s="2"/>
      <c r="F500" s="2"/>
      <c r="G500" s="2"/>
      <c r="H500" s="2"/>
      <c r="I500" s="2"/>
      <c r="J500" s="2"/>
      <c r="K500" s="2"/>
      <c r="L500" s="2"/>
      <c r="M500" s="2"/>
      <c r="N500" s="373"/>
      <c r="O500" s="373"/>
      <c r="P500" s="4"/>
      <c r="Q500" s="373"/>
      <c r="R500" s="373"/>
      <c r="S500" s="373"/>
      <c r="T500" s="373"/>
      <c r="U500" s="374"/>
      <c r="V500" s="373"/>
      <c r="W500" s="374"/>
      <c r="X500" s="373"/>
      <c r="Y500" s="374"/>
      <c r="Z500" s="373"/>
      <c r="AA500" s="374"/>
      <c r="AB500" s="375"/>
    </row>
    <row r="501" spans="1:28" s="376" customFormat="1" x14ac:dyDescent="0.25">
      <c r="A501" s="2"/>
      <c r="B501" s="2"/>
      <c r="C501" s="2"/>
      <c r="D501" s="2"/>
      <c r="E501" s="2"/>
      <c r="F501" s="2"/>
      <c r="G501" s="2"/>
      <c r="H501" s="2"/>
      <c r="I501" s="2"/>
      <c r="J501" s="2"/>
      <c r="K501" s="2"/>
      <c r="L501" s="2"/>
      <c r="M501" s="2"/>
      <c r="N501" s="373"/>
      <c r="O501" s="373"/>
      <c r="P501" s="4"/>
      <c r="Q501" s="373"/>
      <c r="R501" s="373"/>
      <c r="S501" s="373"/>
      <c r="T501" s="373"/>
      <c r="U501" s="374"/>
      <c r="V501" s="373"/>
      <c r="W501" s="374"/>
      <c r="X501" s="373"/>
      <c r="Y501" s="374"/>
      <c r="Z501" s="373"/>
      <c r="AA501" s="374"/>
      <c r="AB501" s="375"/>
    </row>
    <row r="502" spans="1:28" s="376" customFormat="1" x14ac:dyDescent="0.25">
      <c r="A502" s="2"/>
      <c r="B502" s="2"/>
      <c r="C502" s="2"/>
      <c r="D502" s="2"/>
      <c r="E502" s="2"/>
      <c r="F502" s="2"/>
      <c r="G502" s="2"/>
      <c r="H502" s="2"/>
      <c r="I502" s="2"/>
      <c r="J502" s="2"/>
      <c r="K502" s="2"/>
      <c r="L502" s="2"/>
      <c r="M502" s="2"/>
      <c r="N502" s="373"/>
      <c r="O502" s="373"/>
      <c r="P502" s="4"/>
      <c r="Q502" s="373"/>
      <c r="R502" s="373"/>
      <c r="S502" s="373"/>
      <c r="T502" s="373"/>
      <c r="U502" s="374"/>
      <c r="V502" s="373"/>
      <c r="W502" s="374"/>
      <c r="X502" s="373"/>
      <c r="Y502" s="374"/>
      <c r="Z502" s="373"/>
      <c r="AA502" s="374"/>
      <c r="AB502" s="375"/>
    </row>
    <row r="503" spans="1:28" s="376" customFormat="1" x14ac:dyDescent="0.25">
      <c r="A503" s="2"/>
      <c r="B503" s="2"/>
      <c r="C503" s="2"/>
      <c r="D503" s="2"/>
      <c r="E503" s="2"/>
      <c r="F503" s="2"/>
      <c r="G503" s="2"/>
      <c r="H503" s="2"/>
      <c r="I503" s="2"/>
      <c r="J503" s="2"/>
      <c r="K503" s="2"/>
      <c r="L503" s="2"/>
      <c r="M503" s="2"/>
      <c r="N503" s="373"/>
      <c r="O503" s="373"/>
      <c r="P503" s="4"/>
      <c r="Q503" s="373"/>
      <c r="R503" s="373"/>
      <c r="S503" s="373"/>
      <c r="T503" s="373"/>
      <c r="U503" s="374"/>
      <c r="V503" s="373"/>
      <c r="W503" s="374"/>
      <c r="X503" s="373"/>
      <c r="Y503" s="374"/>
      <c r="Z503" s="373"/>
      <c r="AA503" s="374"/>
      <c r="AB503" s="375"/>
    </row>
    <row r="504" spans="1:28" s="376" customFormat="1" x14ac:dyDescent="0.25">
      <c r="A504" s="2"/>
      <c r="B504" s="2"/>
      <c r="C504" s="2"/>
      <c r="D504" s="2"/>
      <c r="E504" s="2"/>
      <c r="F504" s="2"/>
      <c r="G504" s="2"/>
      <c r="H504" s="2"/>
      <c r="I504" s="2"/>
      <c r="J504" s="2"/>
      <c r="K504" s="2"/>
      <c r="L504" s="2"/>
      <c r="M504" s="2"/>
      <c r="N504" s="373"/>
      <c r="O504" s="373"/>
      <c r="P504" s="4"/>
      <c r="Q504" s="373"/>
      <c r="R504" s="373"/>
      <c r="S504" s="373"/>
      <c r="T504" s="373"/>
      <c r="U504" s="374"/>
      <c r="V504" s="373"/>
      <c r="W504" s="374"/>
      <c r="X504" s="373"/>
      <c r="Y504" s="374"/>
      <c r="Z504" s="373"/>
      <c r="AA504" s="374"/>
      <c r="AB504" s="375"/>
    </row>
    <row r="505" spans="1:28" s="376" customFormat="1" x14ac:dyDescent="0.25">
      <c r="A505" s="2"/>
      <c r="B505" s="2"/>
      <c r="C505" s="2"/>
      <c r="D505" s="2"/>
      <c r="E505" s="2"/>
      <c r="F505" s="2"/>
      <c r="G505" s="2"/>
      <c r="H505" s="2"/>
      <c r="I505" s="2"/>
      <c r="J505" s="2"/>
      <c r="K505" s="2"/>
      <c r="L505" s="2"/>
      <c r="M505" s="2"/>
      <c r="N505" s="373"/>
      <c r="O505" s="373"/>
      <c r="P505" s="4"/>
      <c r="Q505" s="373"/>
      <c r="R505" s="373"/>
      <c r="S505" s="373"/>
      <c r="T505" s="373"/>
      <c r="U505" s="374"/>
      <c r="V505" s="373"/>
      <c r="W505" s="374"/>
      <c r="X505" s="373"/>
      <c r="Y505" s="374"/>
      <c r="Z505" s="373"/>
      <c r="AA505" s="374"/>
      <c r="AB505" s="375"/>
    </row>
    <row r="506" spans="1:28" s="376" customFormat="1" x14ac:dyDescent="0.25">
      <c r="A506" s="2"/>
      <c r="B506" s="2"/>
      <c r="C506" s="2"/>
      <c r="D506" s="2"/>
      <c r="E506" s="2"/>
      <c r="F506" s="2"/>
      <c r="G506" s="2"/>
      <c r="H506" s="2"/>
      <c r="I506" s="2"/>
      <c r="J506" s="2"/>
      <c r="K506" s="2"/>
      <c r="L506" s="2"/>
      <c r="M506" s="2"/>
      <c r="N506" s="373"/>
      <c r="O506" s="373"/>
      <c r="P506" s="4"/>
      <c r="Q506" s="373"/>
      <c r="R506" s="373"/>
      <c r="S506" s="373"/>
      <c r="T506" s="373"/>
      <c r="U506" s="374"/>
      <c r="V506" s="373"/>
      <c r="W506" s="374"/>
      <c r="X506" s="373"/>
      <c r="Y506" s="374"/>
      <c r="Z506" s="373"/>
      <c r="AA506" s="374"/>
      <c r="AB506" s="375"/>
    </row>
    <row r="507" spans="1:28" s="376" customFormat="1" x14ac:dyDescent="0.25">
      <c r="A507" s="2"/>
      <c r="B507" s="2"/>
      <c r="C507" s="2"/>
      <c r="D507" s="2"/>
      <c r="E507" s="2"/>
      <c r="F507" s="2"/>
      <c r="G507" s="2"/>
      <c r="H507" s="2"/>
      <c r="I507" s="2"/>
      <c r="J507" s="2"/>
      <c r="K507" s="2"/>
      <c r="L507" s="2"/>
      <c r="M507" s="2"/>
      <c r="N507" s="373"/>
      <c r="O507" s="373"/>
      <c r="P507" s="4"/>
      <c r="Q507" s="373"/>
      <c r="R507" s="373"/>
      <c r="S507" s="373"/>
      <c r="T507" s="373"/>
      <c r="U507" s="374"/>
      <c r="V507" s="373"/>
      <c r="W507" s="374"/>
      <c r="X507" s="373"/>
      <c r="Y507" s="374"/>
      <c r="Z507" s="373"/>
      <c r="AA507" s="374"/>
      <c r="AB507" s="375"/>
    </row>
    <row r="508" spans="1:28" s="376" customFormat="1" x14ac:dyDescent="0.25">
      <c r="A508" s="2"/>
      <c r="B508" s="2"/>
      <c r="C508" s="2"/>
      <c r="D508" s="2"/>
      <c r="E508" s="2"/>
      <c r="F508" s="2"/>
      <c r="G508" s="2"/>
      <c r="H508" s="2"/>
      <c r="I508" s="2"/>
      <c r="J508" s="2"/>
      <c r="K508" s="2"/>
      <c r="L508" s="2"/>
      <c r="M508" s="2"/>
      <c r="N508" s="373"/>
      <c r="O508" s="373"/>
      <c r="P508" s="4"/>
      <c r="Q508" s="373"/>
      <c r="R508" s="373"/>
      <c r="S508" s="373"/>
      <c r="T508" s="373"/>
      <c r="U508" s="374"/>
      <c r="V508" s="373"/>
      <c r="W508" s="374"/>
      <c r="X508" s="373"/>
      <c r="Y508" s="374"/>
      <c r="Z508" s="373"/>
      <c r="AA508" s="374"/>
      <c r="AB508" s="375"/>
    </row>
    <row r="509" spans="1:28" s="376" customFormat="1" x14ac:dyDescent="0.25">
      <c r="A509" s="2"/>
      <c r="B509" s="2"/>
      <c r="C509" s="2"/>
      <c r="D509" s="2"/>
      <c r="E509" s="2"/>
      <c r="F509" s="2"/>
      <c r="G509" s="2"/>
      <c r="H509" s="2"/>
      <c r="I509" s="2"/>
      <c r="J509" s="2"/>
      <c r="K509" s="2"/>
      <c r="L509" s="2"/>
      <c r="M509" s="2"/>
      <c r="N509" s="373"/>
      <c r="O509" s="373"/>
      <c r="P509" s="4"/>
      <c r="Q509" s="373"/>
      <c r="R509" s="373"/>
      <c r="S509" s="373"/>
      <c r="T509" s="373"/>
      <c r="U509" s="374"/>
      <c r="V509" s="373"/>
      <c r="W509" s="374"/>
      <c r="X509" s="373"/>
      <c r="Y509" s="374"/>
      <c r="Z509" s="373"/>
      <c r="AA509" s="374"/>
      <c r="AB509" s="375"/>
    </row>
    <row r="510" spans="1:28" s="376" customFormat="1" x14ac:dyDescent="0.25">
      <c r="A510" s="2"/>
      <c r="B510" s="2"/>
      <c r="C510" s="2"/>
      <c r="D510" s="2"/>
      <c r="E510" s="2"/>
      <c r="F510" s="2"/>
      <c r="G510" s="2"/>
      <c r="H510" s="2"/>
      <c r="I510" s="2"/>
      <c r="J510" s="2"/>
      <c r="K510" s="2"/>
      <c r="L510" s="2"/>
      <c r="M510" s="2"/>
      <c r="N510" s="373"/>
      <c r="O510" s="373"/>
      <c r="P510" s="4"/>
      <c r="Q510" s="373"/>
      <c r="R510" s="373"/>
      <c r="S510" s="373"/>
      <c r="T510" s="373"/>
      <c r="U510" s="374"/>
      <c r="V510" s="373"/>
      <c r="W510" s="374"/>
      <c r="X510" s="373"/>
      <c r="Y510" s="374"/>
      <c r="Z510" s="373"/>
      <c r="AA510" s="374"/>
      <c r="AB510" s="375"/>
    </row>
    <row r="511" spans="1:28" s="376" customFormat="1" x14ac:dyDescent="0.25">
      <c r="A511" s="2"/>
      <c r="B511" s="2"/>
      <c r="C511" s="2"/>
      <c r="D511" s="2"/>
      <c r="E511" s="2"/>
      <c r="F511" s="2"/>
      <c r="G511" s="2"/>
      <c r="H511" s="2"/>
      <c r="I511" s="2"/>
      <c r="J511" s="2"/>
      <c r="K511" s="2"/>
      <c r="L511" s="2"/>
      <c r="M511" s="2"/>
      <c r="N511" s="373"/>
      <c r="O511" s="373"/>
      <c r="P511" s="4"/>
      <c r="Q511" s="373"/>
      <c r="R511" s="373"/>
      <c r="S511" s="373"/>
      <c r="T511" s="373"/>
      <c r="U511" s="374"/>
      <c r="V511" s="373"/>
      <c r="W511" s="374"/>
      <c r="X511" s="373"/>
      <c r="Y511" s="374"/>
      <c r="Z511" s="373"/>
      <c r="AA511" s="374"/>
      <c r="AB511" s="375"/>
    </row>
    <row r="512" spans="1:28" s="376" customFormat="1" x14ac:dyDescent="0.25">
      <c r="A512" s="2"/>
      <c r="B512" s="2"/>
      <c r="C512" s="2"/>
      <c r="D512" s="2"/>
      <c r="E512" s="2"/>
      <c r="F512" s="2"/>
      <c r="G512" s="2"/>
      <c r="H512" s="2"/>
      <c r="I512" s="2"/>
      <c r="J512" s="2"/>
      <c r="K512" s="2"/>
      <c r="L512" s="2"/>
      <c r="M512" s="2"/>
      <c r="N512" s="373"/>
      <c r="O512" s="373"/>
      <c r="P512" s="4"/>
      <c r="Q512" s="373"/>
      <c r="R512" s="373"/>
      <c r="S512" s="373"/>
      <c r="T512" s="373"/>
      <c r="U512" s="374"/>
      <c r="V512" s="373"/>
      <c r="W512" s="374"/>
      <c r="X512" s="373"/>
      <c r="Y512" s="374"/>
      <c r="Z512" s="373"/>
      <c r="AA512" s="374"/>
      <c r="AB512" s="375"/>
    </row>
    <row r="513" spans="1:28" s="376" customFormat="1" x14ac:dyDescent="0.25">
      <c r="A513" s="2"/>
      <c r="B513" s="2"/>
      <c r="C513" s="2"/>
      <c r="D513" s="2"/>
      <c r="E513" s="2"/>
      <c r="F513" s="2"/>
      <c r="G513" s="2"/>
      <c r="H513" s="2"/>
      <c r="I513" s="2"/>
      <c r="J513" s="2"/>
      <c r="K513" s="2"/>
      <c r="L513" s="2"/>
      <c r="M513" s="2"/>
      <c r="N513" s="373"/>
      <c r="O513" s="373"/>
      <c r="P513" s="4"/>
      <c r="Q513" s="373"/>
      <c r="R513" s="373"/>
      <c r="S513" s="373"/>
      <c r="T513" s="373"/>
      <c r="U513" s="374"/>
      <c r="V513" s="373"/>
      <c r="W513" s="374"/>
      <c r="X513" s="373"/>
      <c r="Y513" s="374"/>
      <c r="Z513" s="373"/>
      <c r="AA513" s="374"/>
      <c r="AB513" s="375"/>
    </row>
    <row r="514" spans="1:28" s="376" customFormat="1" x14ac:dyDescent="0.25">
      <c r="A514" s="2"/>
      <c r="B514" s="2"/>
      <c r="C514" s="2"/>
      <c r="D514" s="2"/>
      <c r="E514" s="2"/>
      <c r="F514" s="2"/>
      <c r="G514" s="2"/>
      <c r="H514" s="2"/>
      <c r="I514" s="2"/>
      <c r="J514" s="2"/>
      <c r="K514" s="2"/>
      <c r="L514" s="2"/>
      <c r="M514" s="2"/>
      <c r="N514" s="373"/>
      <c r="O514" s="373"/>
      <c r="P514" s="4"/>
      <c r="Q514" s="373"/>
      <c r="R514" s="373"/>
      <c r="S514" s="373"/>
      <c r="T514" s="373"/>
      <c r="U514" s="374"/>
      <c r="V514" s="373"/>
      <c r="W514" s="374"/>
      <c r="X514" s="373"/>
      <c r="Y514" s="374"/>
      <c r="Z514" s="373"/>
      <c r="AA514" s="374"/>
      <c r="AB514" s="375"/>
    </row>
    <row r="515" spans="1:28" s="376" customFormat="1" x14ac:dyDescent="0.25">
      <c r="A515" s="2"/>
      <c r="B515" s="2"/>
      <c r="C515" s="2"/>
      <c r="D515" s="2"/>
      <c r="E515" s="2"/>
      <c r="F515" s="2"/>
      <c r="G515" s="2"/>
      <c r="H515" s="2"/>
      <c r="I515" s="2"/>
      <c r="J515" s="2"/>
      <c r="K515" s="2"/>
      <c r="L515" s="2"/>
      <c r="M515" s="2"/>
      <c r="N515" s="373"/>
      <c r="O515" s="373"/>
      <c r="P515" s="4"/>
      <c r="Q515" s="373"/>
      <c r="R515" s="373"/>
      <c r="S515" s="373"/>
      <c r="T515" s="373"/>
      <c r="U515" s="374"/>
      <c r="V515" s="373"/>
      <c r="W515" s="374"/>
      <c r="X515" s="373"/>
      <c r="Y515" s="374"/>
      <c r="Z515" s="373"/>
      <c r="AA515" s="374"/>
      <c r="AB515" s="375"/>
    </row>
    <row r="516" spans="1:28" s="376" customFormat="1" x14ac:dyDescent="0.25">
      <c r="A516" s="2"/>
      <c r="B516" s="2"/>
      <c r="C516" s="2"/>
      <c r="D516" s="2"/>
      <c r="E516" s="2"/>
      <c r="F516" s="2"/>
      <c r="G516" s="2"/>
      <c r="H516" s="2"/>
      <c r="I516" s="2"/>
      <c r="J516" s="2"/>
      <c r="K516" s="2"/>
      <c r="L516" s="2"/>
      <c r="M516" s="2"/>
      <c r="N516" s="373"/>
      <c r="O516" s="373"/>
      <c r="P516" s="4"/>
      <c r="Q516" s="373"/>
      <c r="R516" s="373"/>
      <c r="S516" s="373"/>
      <c r="T516" s="373"/>
      <c r="U516" s="374"/>
      <c r="V516" s="373"/>
      <c r="W516" s="374"/>
      <c r="X516" s="373"/>
      <c r="Y516" s="374"/>
      <c r="Z516" s="373"/>
      <c r="AA516" s="374"/>
      <c r="AB516" s="375"/>
    </row>
    <row r="517" spans="1:28" s="376" customFormat="1" x14ac:dyDescent="0.25">
      <c r="A517" s="2"/>
      <c r="B517" s="2"/>
      <c r="C517" s="2"/>
      <c r="D517" s="2"/>
      <c r="E517" s="2"/>
      <c r="F517" s="2"/>
      <c r="G517" s="2"/>
      <c r="H517" s="2"/>
      <c r="I517" s="2"/>
      <c r="J517" s="2"/>
      <c r="K517" s="2"/>
      <c r="L517" s="2"/>
      <c r="M517" s="2"/>
      <c r="N517" s="373"/>
      <c r="O517" s="373"/>
      <c r="P517" s="4"/>
      <c r="Q517" s="373"/>
      <c r="R517" s="373"/>
      <c r="S517" s="373"/>
      <c r="T517" s="373"/>
      <c r="U517" s="374"/>
      <c r="V517" s="373"/>
      <c r="W517" s="374"/>
      <c r="X517" s="373"/>
      <c r="Y517" s="374"/>
      <c r="Z517" s="373"/>
      <c r="AA517" s="374"/>
      <c r="AB517" s="375"/>
    </row>
    <row r="518" spans="1:28" s="376" customFormat="1" x14ac:dyDescent="0.25">
      <c r="A518" s="2"/>
      <c r="B518" s="2"/>
      <c r="C518" s="2"/>
      <c r="D518" s="2"/>
      <c r="E518" s="2"/>
      <c r="F518" s="2"/>
      <c r="G518" s="2"/>
      <c r="H518" s="2"/>
      <c r="I518" s="2"/>
      <c r="J518" s="2"/>
      <c r="K518" s="2"/>
      <c r="L518" s="2"/>
      <c r="M518" s="2"/>
      <c r="N518" s="373"/>
      <c r="O518" s="373"/>
      <c r="P518" s="4"/>
      <c r="Q518" s="373"/>
      <c r="R518" s="373"/>
      <c r="S518" s="373"/>
      <c r="T518" s="373"/>
      <c r="U518" s="374"/>
      <c r="V518" s="373"/>
      <c r="W518" s="374"/>
      <c r="X518" s="373"/>
      <c r="Y518" s="374"/>
      <c r="Z518" s="373"/>
      <c r="AA518" s="374"/>
      <c r="AB518" s="375"/>
    </row>
    <row r="519" spans="1:28" s="376" customFormat="1" x14ac:dyDescent="0.25">
      <c r="A519" s="2"/>
      <c r="B519" s="2"/>
      <c r="C519" s="2"/>
      <c r="D519" s="2"/>
      <c r="E519" s="2"/>
      <c r="F519" s="2"/>
      <c r="G519" s="2"/>
      <c r="H519" s="2"/>
      <c r="I519" s="2"/>
      <c r="J519" s="2"/>
      <c r="K519" s="2"/>
      <c r="L519" s="2"/>
      <c r="M519" s="2"/>
      <c r="N519" s="373"/>
      <c r="O519" s="373"/>
      <c r="P519" s="4"/>
      <c r="Q519" s="373"/>
      <c r="R519" s="373"/>
      <c r="S519" s="373"/>
      <c r="T519" s="373"/>
      <c r="U519" s="374"/>
      <c r="V519" s="373"/>
      <c r="W519" s="374"/>
      <c r="X519" s="373"/>
      <c r="Y519" s="374"/>
      <c r="Z519" s="373"/>
      <c r="AA519" s="374"/>
      <c r="AB519" s="375"/>
    </row>
    <row r="520" spans="1:28" s="376" customFormat="1" x14ac:dyDescent="0.25">
      <c r="A520" s="2"/>
      <c r="B520" s="2"/>
      <c r="C520" s="2"/>
      <c r="D520" s="2"/>
      <c r="E520" s="2"/>
      <c r="F520" s="2"/>
      <c r="G520" s="2"/>
      <c r="H520" s="2"/>
      <c r="I520" s="2"/>
      <c r="J520" s="2"/>
      <c r="K520" s="2"/>
      <c r="L520" s="2"/>
      <c r="M520" s="2"/>
      <c r="N520" s="373"/>
      <c r="O520" s="373"/>
      <c r="P520" s="4"/>
      <c r="Q520" s="373"/>
      <c r="R520" s="373"/>
      <c r="S520" s="373"/>
      <c r="T520" s="373"/>
      <c r="U520" s="374"/>
      <c r="V520" s="373"/>
      <c r="W520" s="374"/>
      <c r="X520" s="373"/>
      <c r="Y520" s="374"/>
      <c r="Z520" s="373"/>
      <c r="AA520" s="374"/>
      <c r="AB520" s="375"/>
    </row>
    <row r="521" spans="1:28" s="376" customFormat="1" x14ac:dyDescent="0.25">
      <c r="A521" s="2"/>
      <c r="B521" s="2"/>
      <c r="C521" s="2"/>
      <c r="D521" s="2"/>
      <c r="E521" s="2"/>
      <c r="F521" s="2"/>
      <c r="G521" s="2"/>
      <c r="H521" s="2"/>
      <c r="I521" s="2"/>
      <c r="J521" s="2"/>
      <c r="K521" s="2"/>
      <c r="L521" s="2"/>
      <c r="M521" s="2"/>
      <c r="N521" s="373"/>
      <c r="O521" s="373"/>
      <c r="P521" s="4"/>
      <c r="Q521" s="373"/>
      <c r="R521" s="373"/>
      <c r="S521" s="373"/>
      <c r="T521" s="373"/>
      <c r="U521" s="374"/>
      <c r="V521" s="373"/>
      <c r="W521" s="374"/>
      <c r="X521" s="373"/>
      <c r="Y521" s="374"/>
      <c r="Z521" s="373"/>
      <c r="AA521" s="374"/>
      <c r="AB521" s="375"/>
    </row>
    <row r="522" spans="1:28" s="376" customFormat="1" x14ac:dyDescent="0.25">
      <c r="A522" s="2"/>
      <c r="B522" s="2"/>
      <c r="C522" s="2"/>
      <c r="D522" s="2"/>
      <c r="E522" s="2"/>
      <c r="F522" s="2"/>
      <c r="G522" s="2"/>
      <c r="H522" s="2"/>
      <c r="I522" s="2"/>
      <c r="J522" s="2"/>
      <c r="K522" s="2"/>
      <c r="L522" s="2"/>
      <c r="M522" s="2"/>
      <c r="N522" s="373"/>
      <c r="O522" s="373"/>
      <c r="P522" s="4"/>
      <c r="Q522" s="373"/>
      <c r="R522" s="373"/>
      <c r="S522" s="373"/>
      <c r="T522" s="373"/>
      <c r="U522" s="374"/>
      <c r="V522" s="373"/>
      <c r="W522" s="374"/>
      <c r="X522" s="373"/>
      <c r="Y522" s="374"/>
      <c r="Z522" s="373"/>
      <c r="AA522" s="374"/>
      <c r="AB522" s="375"/>
    </row>
    <row r="523" spans="1:28" s="376" customFormat="1" x14ac:dyDescent="0.25">
      <c r="A523" s="2"/>
      <c r="B523" s="2"/>
      <c r="C523" s="2"/>
      <c r="D523" s="2"/>
      <c r="E523" s="2"/>
      <c r="F523" s="2"/>
      <c r="G523" s="2"/>
      <c r="H523" s="2"/>
      <c r="I523" s="2"/>
      <c r="J523" s="2"/>
      <c r="K523" s="2"/>
      <c r="L523" s="2"/>
      <c r="M523" s="2"/>
      <c r="N523" s="373"/>
      <c r="O523" s="373"/>
      <c r="P523" s="4"/>
      <c r="Q523" s="373"/>
      <c r="R523" s="373"/>
      <c r="S523" s="373"/>
      <c r="T523" s="373"/>
      <c r="U523" s="374"/>
      <c r="V523" s="373"/>
      <c r="W523" s="374"/>
      <c r="X523" s="373"/>
      <c r="Y523" s="374"/>
      <c r="Z523" s="373"/>
      <c r="AA523" s="374"/>
      <c r="AB523" s="375"/>
    </row>
    <row r="524" spans="1:28" s="376" customFormat="1" x14ac:dyDescent="0.25">
      <c r="A524" s="2"/>
      <c r="B524" s="2"/>
      <c r="C524" s="2"/>
      <c r="D524" s="2"/>
      <c r="E524" s="2"/>
      <c r="F524" s="2"/>
      <c r="G524" s="2"/>
      <c r="H524" s="2"/>
      <c r="I524" s="2"/>
      <c r="J524" s="2"/>
      <c r="K524" s="2"/>
      <c r="L524" s="2"/>
      <c r="M524" s="2"/>
      <c r="N524" s="373"/>
      <c r="O524" s="373"/>
      <c r="P524" s="4"/>
      <c r="Q524" s="373"/>
      <c r="R524" s="373"/>
      <c r="S524" s="373"/>
      <c r="T524" s="373"/>
      <c r="U524" s="374"/>
      <c r="V524" s="373"/>
      <c r="W524" s="374"/>
      <c r="X524" s="373"/>
      <c r="Y524" s="374"/>
      <c r="Z524" s="373"/>
      <c r="AA524" s="374"/>
      <c r="AB524" s="375"/>
    </row>
    <row r="525" spans="1:28" s="376" customFormat="1" x14ac:dyDescent="0.25">
      <c r="A525" s="2"/>
      <c r="B525" s="2"/>
      <c r="C525" s="2"/>
      <c r="D525" s="2"/>
      <c r="E525" s="2"/>
      <c r="F525" s="2"/>
      <c r="G525" s="2"/>
      <c r="H525" s="2"/>
      <c r="I525" s="2"/>
      <c r="J525" s="2"/>
      <c r="K525" s="2"/>
      <c r="L525" s="2"/>
      <c r="M525" s="2"/>
      <c r="N525" s="373"/>
      <c r="O525" s="373"/>
      <c r="P525" s="4"/>
      <c r="Q525" s="373"/>
      <c r="R525" s="373"/>
      <c r="S525" s="373"/>
      <c r="T525" s="373"/>
      <c r="U525" s="374"/>
      <c r="V525" s="373"/>
      <c r="W525" s="374"/>
      <c r="X525" s="373"/>
      <c r="Y525" s="374"/>
      <c r="Z525" s="373"/>
      <c r="AA525" s="374"/>
      <c r="AB525" s="375"/>
    </row>
    <row r="526" spans="1:28" s="376" customFormat="1" x14ac:dyDescent="0.25">
      <c r="A526" s="2"/>
      <c r="B526" s="2"/>
      <c r="C526" s="2"/>
      <c r="D526" s="2"/>
      <c r="E526" s="2"/>
      <c r="F526" s="2"/>
      <c r="G526" s="2"/>
      <c r="H526" s="2"/>
      <c r="I526" s="2"/>
      <c r="J526" s="2"/>
      <c r="K526" s="2"/>
      <c r="L526" s="2"/>
      <c r="M526" s="2"/>
      <c r="N526" s="373"/>
      <c r="O526" s="373"/>
      <c r="P526" s="4"/>
      <c r="Q526" s="373"/>
      <c r="R526" s="373"/>
      <c r="S526" s="373"/>
      <c r="T526" s="373"/>
      <c r="U526" s="374"/>
      <c r="V526" s="373"/>
      <c r="W526" s="374"/>
      <c r="X526" s="373"/>
      <c r="Y526" s="374"/>
      <c r="Z526" s="373"/>
      <c r="AA526" s="374"/>
      <c r="AB526" s="375"/>
    </row>
    <row r="527" spans="1:28" s="376" customFormat="1" x14ac:dyDescent="0.25">
      <c r="A527" s="2"/>
      <c r="B527" s="2"/>
      <c r="C527" s="2"/>
      <c r="D527" s="2"/>
      <c r="E527" s="2"/>
      <c r="F527" s="2"/>
      <c r="G527" s="2"/>
      <c r="H527" s="2"/>
      <c r="I527" s="2"/>
      <c r="J527" s="2"/>
      <c r="K527" s="2"/>
      <c r="L527" s="2"/>
      <c r="M527" s="2"/>
      <c r="N527" s="373"/>
      <c r="O527" s="373"/>
      <c r="P527" s="4"/>
      <c r="Q527" s="373"/>
      <c r="R527" s="373"/>
      <c r="S527" s="373"/>
      <c r="T527" s="373"/>
      <c r="U527" s="374"/>
      <c r="V527" s="373"/>
      <c r="W527" s="374"/>
      <c r="X527" s="373"/>
      <c r="Y527" s="374"/>
      <c r="Z527" s="373"/>
      <c r="AA527" s="374"/>
      <c r="AB527" s="375"/>
    </row>
    <row r="528" spans="1:28" s="376" customFormat="1" x14ac:dyDescent="0.25">
      <c r="A528" s="2"/>
      <c r="B528" s="2"/>
      <c r="C528" s="2"/>
      <c r="D528" s="2"/>
      <c r="E528" s="2"/>
      <c r="F528" s="2"/>
      <c r="G528" s="2"/>
      <c r="H528" s="2"/>
      <c r="I528" s="2"/>
      <c r="J528" s="2"/>
      <c r="K528" s="2"/>
      <c r="L528" s="2"/>
      <c r="M528" s="2"/>
      <c r="N528" s="373"/>
      <c r="O528" s="373"/>
      <c r="P528" s="4"/>
      <c r="Q528" s="373"/>
      <c r="R528" s="373"/>
      <c r="S528" s="373"/>
      <c r="T528" s="373"/>
      <c r="U528" s="374"/>
      <c r="V528" s="373"/>
      <c r="W528" s="374"/>
      <c r="X528" s="373"/>
      <c r="Y528" s="374"/>
      <c r="Z528" s="373"/>
      <c r="AA528" s="374"/>
      <c r="AB528" s="375"/>
    </row>
    <row r="529" spans="1:28" s="376" customFormat="1" x14ac:dyDescent="0.25">
      <c r="A529" s="2"/>
      <c r="B529" s="2"/>
      <c r="C529" s="2"/>
      <c r="D529" s="2"/>
      <c r="E529" s="2"/>
      <c r="F529" s="2"/>
      <c r="G529" s="2"/>
      <c r="H529" s="2"/>
      <c r="I529" s="2"/>
      <c r="J529" s="2"/>
      <c r="K529" s="2"/>
      <c r="L529" s="2"/>
      <c r="M529" s="2"/>
      <c r="N529" s="373"/>
      <c r="O529" s="373"/>
      <c r="P529" s="4"/>
      <c r="Q529" s="373"/>
      <c r="R529" s="373"/>
      <c r="S529" s="373"/>
      <c r="T529" s="373"/>
      <c r="U529" s="374"/>
      <c r="V529" s="373"/>
      <c r="W529" s="374"/>
      <c r="X529" s="373"/>
      <c r="Y529" s="374"/>
      <c r="Z529" s="373"/>
      <c r="AA529" s="374"/>
      <c r="AB529" s="375"/>
    </row>
    <row r="530" spans="1:28" s="376" customFormat="1" x14ac:dyDescent="0.25">
      <c r="A530" s="2"/>
      <c r="B530" s="2"/>
      <c r="C530" s="2"/>
      <c r="D530" s="2"/>
      <c r="E530" s="2"/>
      <c r="F530" s="2"/>
      <c r="G530" s="2"/>
      <c r="H530" s="2"/>
      <c r="I530" s="2"/>
      <c r="J530" s="2"/>
      <c r="K530" s="2"/>
      <c r="L530" s="2"/>
      <c r="M530" s="2"/>
      <c r="N530" s="373"/>
      <c r="O530" s="373"/>
      <c r="P530" s="4"/>
      <c r="Q530" s="373"/>
      <c r="R530" s="373"/>
      <c r="S530" s="373"/>
      <c r="T530" s="373"/>
      <c r="U530" s="374"/>
      <c r="V530" s="373"/>
      <c r="W530" s="374"/>
      <c r="X530" s="373"/>
      <c r="Y530" s="374"/>
      <c r="Z530" s="373"/>
      <c r="AA530" s="374"/>
      <c r="AB530" s="375"/>
    </row>
    <row r="531" spans="1:28" s="376" customFormat="1" x14ac:dyDescent="0.25">
      <c r="A531" s="2"/>
      <c r="B531" s="2"/>
      <c r="C531" s="2"/>
      <c r="D531" s="2"/>
      <c r="E531" s="2"/>
      <c r="F531" s="2"/>
      <c r="G531" s="2"/>
      <c r="H531" s="2"/>
      <c r="I531" s="2"/>
      <c r="J531" s="2"/>
      <c r="K531" s="2"/>
      <c r="L531" s="2"/>
      <c r="M531" s="2"/>
      <c r="N531" s="373"/>
      <c r="O531" s="373"/>
      <c r="P531" s="4"/>
      <c r="Q531" s="373"/>
      <c r="R531" s="373"/>
      <c r="S531" s="373"/>
      <c r="T531" s="373"/>
      <c r="U531" s="374"/>
      <c r="V531" s="373"/>
      <c r="W531" s="374"/>
      <c r="X531" s="373"/>
      <c r="Y531" s="374"/>
      <c r="Z531" s="373"/>
      <c r="AA531" s="374"/>
      <c r="AB531" s="375"/>
    </row>
    <row r="532" spans="1:28" s="376" customFormat="1" x14ac:dyDescent="0.25">
      <c r="A532" s="2"/>
      <c r="B532" s="2"/>
      <c r="C532" s="2"/>
      <c r="D532" s="2"/>
      <c r="E532" s="2"/>
      <c r="F532" s="2"/>
      <c r="G532" s="2"/>
      <c r="H532" s="2"/>
      <c r="I532" s="2"/>
      <c r="J532" s="2"/>
      <c r="K532" s="2"/>
      <c r="L532" s="2"/>
      <c r="M532" s="2"/>
      <c r="N532" s="373"/>
      <c r="O532" s="373"/>
      <c r="P532" s="4"/>
      <c r="Q532" s="373"/>
      <c r="R532" s="373"/>
      <c r="S532" s="373"/>
      <c r="T532" s="373"/>
      <c r="U532" s="374"/>
      <c r="V532" s="373"/>
      <c r="W532" s="374"/>
      <c r="X532" s="373"/>
      <c r="Y532" s="374"/>
      <c r="Z532" s="373"/>
      <c r="AA532" s="374"/>
      <c r="AB532" s="375"/>
    </row>
    <row r="533" spans="1:28" s="376" customFormat="1" x14ac:dyDescent="0.25">
      <c r="A533" s="2"/>
      <c r="B533" s="2"/>
      <c r="C533" s="2"/>
      <c r="D533" s="2"/>
      <c r="E533" s="2"/>
      <c r="F533" s="2"/>
      <c r="G533" s="2"/>
      <c r="H533" s="2"/>
      <c r="I533" s="2"/>
      <c r="J533" s="2"/>
      <c r="K533" s="2"/>
      <c r="L533" s="2"/>
      <c r="M533" s="2"/>
      <c r="N533" s="373"/>
      <c r="O533" s="373"/>
      <c r="P533" s="4"/>
      <c r="Q533" s="373"/>
      <c r="R533" s="373"/>
      <c r="S533" s="373"/>
      <c r="T533" s="373"/>
      <c r="U533" s="374"/>
      <c r="V533" s="373"/>
      <c r="W533" s="374"/>
      <c r="X533" s="373"/>
      <c r="Y533" s="374"/>
      <c r="Z533" s="373"/>
      <c r="AA533" s="374"/>
      <c r="AB533" s="375"/>
    </row>
    <row r="534" spans="1:28" s="376" customFormat="1" x14ac:dyDescent="0.25">
      <c r="A534" s="2"/>
      <c r="B534" s="2"/>
      <c r="C534" s="2"/>
      <c r="D534" s="2"/>
      <c r="E534" s="2"/>
      <c r="F534" s="2"/>
      <c r="G534" s="2"/>
      <c r="H534" s="2"/>
      <c r="I534" s="2"/>
      <c r="J534" s="2"/>
      <c r="K534" s="2"/>
      <c r="L534" s="2"/>
      <c r="M534" s="2"/>
      <c r="N534" s="373"/>
      <c r="O534" s="373"/>
      <c r="P534" s="4"/>
      <c r="Q534" s="373"/>
      <c r="R534" s="373"/>
      <c r="S534" s="373"/>
      <c r="T534" s="373"/>
      <c r="U534" s="374"/>
      <c r="V534" s="373"/>
      <c r="W534" s="374"/>
      <c r="X534" s="373"/>
      <c r="Y534" s="374"/>
      <c r="Z534" s="373"/>
      <c r="AA534" s="374"/>
      <c r="AB534" s="375"/>
    </row>
    <row r="535" spans="1:28" s="376" customFormat="1" x14ac:dyDescent="0.25">
      <c r="A535" s="2"/>
      <c r="B535" s="2"/>
      <c r="C535" s="2"/>
      <c r="D535" s="2"/>
      <c r="E535" s="2"/>
      <c r="F535" s="2"/>
      <c r="G535" s="2"/>
      <c r="H535" s="2"/>
      <c r="I535" s="2"/>
      <c r="J535" s="2"/>
      <c r="K535" s="2"/>
      <c r="L535" s="2"/>
      <c r="M535" s="2"/>
      <c r="N535" s="373"/>
      <c r="O535" s="373"/>
      <c r="P535" s="4"/>
      <c r="Q535" s="373"/>
      <c r="R535" s="373"/>
      <c r="S535" s="373"/>
      <c r="T535" s="373"/>
      <c r="U535" s="374"/>
      <c r="V535" s="373"/>
      <c r="W535" s="374"/>
      <c r="X535" s="373"/>
      <c r="Y535" s="374"/>
      <c r="Z535" s="373"/>
      <c r="AA535" s="374"/>
      <c r="AB535" s="375"/>
    </row>
    <row r="536" spans="1:28" s="376" customFormat="1" x14ac:dyDescent="0.25">
      <c r="A536" s="2"/>
      <c r="B536" s="2"/>
      <c r="C536" s="2"/>
      <c r="D536" s="2"/>
      <c r="E536" s="2"/>
      <c r="F536" s="2"/>
      <c r="G536" s="2"/>
      <c r="H536" s="2"/>
      <c r="I536" s="2"/>
      <c r="J536" s="2"/>
      <c r="K536" s="2"/>
      <c r="L536" s="2"/>
      <c r="M536" s="2"/>
      <c r="N536" s="373"/>
      <c r="O536" s="373"/>
      <c r="P536" s="4"/>
      <c r="Q536" s="373"/>
      <c r="R536" s="373"/>
      <c r="S536" s="373"/>
      <c r="T536" s="373"/>
      <c r="U536" s="374"/>
      <c r="V536" s="373"/>
      <c r="W536" s="374"/>
      <c r="X536" s="373"/>
      <c r="Y536" s="374"/>
      <c r="Z536" s="373"/>
      <c r="AA536" s="374"/>
      <c r="AB536" s="375"/>
    </row>
    <row r="537" spans="1:28" s="376" customFormat="1" x14ac:dyDescent="0.25">
      <c r="A537" s="2"/>
      <c r="B537" s="2"/>
      <c r="C537" s="2"/>
      <c r="D537" s="2"/>
      <c r="E537" s="2"/>
      <c r="F537" s="2"/>
      <c r="G537" s="2"/>
      <c r="H537" s="2"/>
      <c r="I537" s="2"/>
      <c r="J537" s="2"/>
      <c r="K537" s="2"/>
      <c r="L537" s="2"/>
      <c r="M537" s="2"/>
      <c r="N537" s="373"/>
      <c r="O537" s="373"/>
      <c r="P537" s="4"/>
      <c r="Q537" s="373"/>
      <c r="R537" s="373"/>
      <c r="S537" s="373"/>
      <c r="T537" s="373"/>
      <c r="U537" s="374"/>
      <c r="V537" s="373"/>
      <c r="W537" s="374"/>
      <c r="X537" s="373"/>
      <c r="Y537" s="374"/>
      <c r="Z537" s="373"/>
      <c r="AA537" s="374"/>
      <c r="AB537" s="375"/>
    </row>
    <row r="538" spans="1:28" s="376" customFormat="1" x14ac:dyDescent="0.25">
      <c r="A538" s="2"/>
      <c r="B538" s="2"/>
      <c r="C538" s="2"/>
      <c r="D538" s="2"/>
      <c r="E538" s="2"/>
      <c r="F538" s="2"/>
      <c r="G538" s="2"/>
      <c r="H538" s="2"/>
      <c r="I538" s="2"/>
      <c r="J538" s="2"/>
      <c r="K538" s="2"/>
      <c r="L538" s="2"/>
      <c r="M538" s="2"/>
      <c r="N538" s="373"/>
      <c r="O538" s="373"/>
      <c r="P538" s="4"/>
      <c r="Q538" s="373"/>
      <c r="R538" s="373"/>
      <c r="S538" s="373"/>
      <c r="T538" s="373"/>
      <c r="U538" s="374"/>
      <c r="V538" s="373"/>
      <c r="W538" s="374"/>
      <c r="X538" s="373"/>
      <c r="Y538" s="374"/>
      <c r="Z538" s="373"/>
      <c r="AA538" s="374"/>
      <c r="AB538" s="375"/>
    </row>
    <row r="539" spans="1:28" s="376" customFormat="1" x14ac:dyDescent="0.25">
      <c r="A539" s="2"/>
      <c r="B539" s="2"/>
      <c r="C539" s="2"/>
      <c r="D539" s="2"/>
      <c r="E539" s="2"/>
      <c r="F539" s="2"/>
      <c r="G539" s="2"/>
      <c r="H539" s="2"/>
      <c r="I539" s="2"/>
      <c r="J539" s="2"/>
      <c r="K539" s="2"/>
      <c r="L539" s="2"/>
      <c r="M539" s="2"/>
      <c r="N539" s="373"/>
      <c r="O539" s="373"/>
      <c r="P539" s="4"/>
      <c r="Q539" s="373"/>
      <c r="R539" s="373"/>
      <c r="S539" s="373"/>
      <c r="T539" s="373"/>
      <c r="U539" s="374"/>
      <c r="V539" s="373"/>
      <c r="W539" s="374"/>
      <c r="X539" s="373"/>
      <c r="Y539" s="374"/>
      <c r="Z539" s="373"/>
      <c r="AA539" s="374"/>
      <c r="AB539" s="375"/>
    </row>
    <row r="540" spans="1:28" s="376" customFormat="1" x14ac:dyDescent="0.25">
      <c r="A540" s="2"/>
      <c r="B540" s="2"/>
      <c r="C540" s="2"/>
      <c r="D540" s="2"/>
      <c r="E540" s="2"/>
      <c r="F540" s="2"/>
      <c r="G540" s="2"/>
      <c r="H540" s="2"/>
      <c r="I540" s="2"/>
      <c r="J540" s="2"/>
      <c r="K540" s="2"/>
      <c r="L540" s="2"/>
      <c r="M540" s="2"/>
      <c r="N540" s="373"/>
      <c r="O540" s="373"/>
      <c r="P540" s="4"/>
      <c r="Q540" s="373"/>
      <c r="R540" s="373"/>
      <c r="S540" s="373"/>
      <c r="T540" s="373"/>
      <c r="U540" s="374"/>
      <c r="V540" s="373"/>
      <c r="W540" s="374"/>
      <c r="X540" s="373"/>
      <c r="Y540" s="374"/>
      <c r="Z540" s="373"/>
      <c r="AA540" s="374"/>
      <c r="AB540" s="375"/>
    </row>
    <row r="541" spans="1:28" s="376" customFormat="1" x14ac:dyDescent="0.25">
      <c r="A541" s="2"/>
      <c r="B541" s="2"/>
      <c r="C541" s="2"/>
      <c r="D541" s="2"/>
      <c r="E541" s="2"/>
      <c r="F541" s="2"/>
      <c r="G541" s="2"/>
      <c r="H541" s="2"/>
      <c r="I541" s="2"/>
      <c r="J541" s="2"/>
      <c r="K541" s="2"/>
      <c r="L541" s="2"/>
      <c r="M541" s="2"/>
      <c r="N541" s="373"/>
      <c r="O541" s="373"/>
      <c r="P541" s="4"/>
      <c r="Q541" s="373"/>
      <c r="R541" s="373"/>
      <c r="S541" s="373"/>
      <c r="T541" s="373"/>
      <c r="U541" s="374"/>
      <c r="V541" s="373"/>
      <c r="W541" s="374"/>
      <c r="X541" s="373"/>
      <c r="Y541" s="374"/>
      <c r="Z541" s="373"/>
      <c r="AA541" s="374"/>
      <c r="AB541" s="375"/>
    </row>
    <row r="542" spans="1:28" s="376" customFormat="1" x14ac:dyDescent="0.25">
      <c r="A542" s="2"/>
      <c r="B542" s="2"/>
      <c r="C542" s="2"/>
      <c r="D542" s="2"/>
      <c r="E542" s="2"/>
      <c r="F542" s="2"/>
      <c r="G542" s="2"/>
      <c r="H542" s="2"/>
      <c r="I542" s="2"/>
      <c r="J542" s="2"/>
      <c r="K542" s="2"/>
      <c r="L542" s="2"/>
      <c r="M542" s="2"/>
      <c r="N542" s="373"/>
      <c r="O542" s="373"/>
      <c r="P542" s="4"/>
      <c r="Q542" s="373"/>
      <c r="R542" s="373"/>
      <c r="S542" s="373"/>
      <c r="T542" s="373"/>
      <c r="U542" s="374"/>
      <c r="V542" s="373"/>
      <c r="W542" s="374"/>
      <c r="X542" s="373"/>
      <c r="Y542" s="374"/>
      <c r="Z542" s="373"/>
      <c r="AA542" s="374"/>
      <c r="AB542" s="375"/>
    </row>
    <row r="543" spans="1:28" s="376" customFormat="1" x14ac:dyDescent="0.25">
      <c r="A543" s="2"/>
      <c r="B543" s="2"/>
      <c r="C543" s="2"/>
      <c r="D543" s="2"/>
      <c r="E543" s="2"/>
      <c r="F543" s="2"/>
      <c r="G543" s="2"/>
      <c r="H543" s="2"/>
      <c r="I543" s="2"/>
      <c r="J543" s="2"/>
      <c r="K543" s="2"/>
      <c r="L543" s="2"/>
      <c r="M543" s="2"/>
      <c r="N543" s="373"/>
      <c r="O543" s="373"/>
      <c r="P543" s="4"/>
      <c r="Q543" s="373"/>
      <c r="R543" s="373"/>
      <c r="S543" s="373"/>
      <c r="T543" s="373"/>
      <c r="U543" s="374"/>
      <c r="V543" s="373"/>
      <c r="W543" s="374"/>
      <c r="X543" s="373"/>
      <c r="Y543" s="374"/>
      <c r="Z543" s="373"/>
      <c r="AA543" s="374"/>
      <c r="AB543" s="375"/>
    </row>
    <row r="544" spans="1:28" s="376" customFormat="1" x14ac:dyDescent="0.25">
      <c r="A544" s="2"/>
      <c r="B544" s="2"/>
      <c r="C544" s="2"/>
      <c r="D544" s="2"/>
      <c r="E544" s="2"/>
      <c r="F544" s="2"/>
      <c r="G544" s="2"/>
      <c r="H544" s="2"/>
      <c r="I544" s="2"/>
      <c r="J544" s="2"/>
      <c r="K544" s="2"/>
      <c r="L544" s="2"/>
      <c r="M544" s="2"/>
      <c r="N544" s="373"/>
      <c r="O544" s="373"/>
      <c r="P544" s="4"/>
      <c r="Q544" s="373"/>
      <c r="R544" s="373"/>
      <c r="S544" s="373"/>
      <c r="T544" s="373"/>
      <c r="U544" s="374"/>
      <c r="V544" s="373"/>
      <c r="W544" s="374"/>
      <c r="X544" s="373"/>
      <c r="Y544" s="374"/>
      <c r="Z544" s="373"/>
      <c r="AA544" s="374"/>
      <c r="AB544" s="375"/>
    </row>
    <row r="545" spans="1:28" s="376" customFormat="1" x14ac:dyDescent="0.25">
      <c r="A545" s="2"/>
      <c r="B545" s="2"/>
      <c r="C545" s="2"/>
      <c r="D545" s="2"/>
      <c r="E545" s="2"/>
      <c r="F545" s="2"/>
      <c r="G545" s="2"/>
      <c r="H545" s="2"/>
      <c r="I545" s="2"/>
      <c r="J545" s="2"/>
      <c r="K545" s="2"/>
      <c r="L545" s="2"/>
      <c r="M545" s="2"/>
      <c r="N545" s="373"/>
      <c r="O545" s="373"/>
      <c r="P545" s="4"/>
      <c r="Q545" s="373"/>
      <c r="R545" s="373"/>
      <c r="S545" s="373"/>
      <c r="T545" s="373"/>
      <c r="U545" s="374"/>
      <c r="V545" s="373"/>
      <c r="W545" s="374"/>
      <c r="X545" s="373"/>
      <c r="Y545" s="374"/>
      <c r="Z545" s="373"/>
      <c r="AA545" s="374"/>
      <c r="AB545" s="375"/>
    </row>
    <row r="546" spans="1:28" s="376" customFormat="1" x14ac:dyDescent="0.25">
      <c r="A546" s="2"/>
      <c r="B546" s="2"/>
      <c r="C546" s="2"/>
      <c r="D546" s="2"/>
      <c r="E546" s="2"/>
      <c r="F546" s="2"/>
      <c r="G546" s="2"/>
      <c r="H546" s="2"/>
      <c r="I546" s="2"/>
      <c r="J546" s="2"/>
      <c r="K546" s="2"/>
      <c r="L546" s="2"/>
      <c r="M546" s="2"/>
      <c r="N546" s="373"/>
      <c r="O546" s="373"/>
      <c r="P546" s="4"/>
      <c r="Q546" s="373"/>
      <c r="R546" s="373"/>
      <c r="S546" s="373"/>
      <c r="T546" s="373"/>
      <c r="U546" s="374"/>
      <c r="V546" s="373"/>
      <c r="W546" s="374"/>
      <c r="X546" s="373"/>
      <c r="Y546" s="374"/>
      <c r="Z546" s="373"/>
      <c r="AA546" s="374"/>
      <c r="AB546" s="375"/>
    </row>
    <row r="547" spans="1:28" s="376" customFormat="1" x14ac:dyDescent="0.25">
      <c r="A547" s="2"/>
      <c r="B547" s="2"/>
      <c r="C547" s="2"/>
      <c r="D547" s="2"/>
      <c r="E547" s="2"/>
      <c r="F547" s="2"/>
      <c r="G547" s="2"/>
      <c r="H547" s="2"/>
      <c r="I547" s="2"/>
      <c r="J547" s="2"/>
      <c r="K547" s="2"/>
      <c r="L547" s="2"/>
      <c r="M547" s="2"/>
      <c r="N547" s="373"/>
      <c r="O547" s="373"/>
      <c r="P547" s="4"/>
      <c r="Q547" s="373"/>
      <c r="R547" s="373"/>
      <c r="S547" s="373"/>
      <c r="T547" s="373"/>
      <c r="U547" s="374"/>
      <c r="V547" s="373"/>
      <c r="W547" s="374"/>
      <c r="X547" s="373"/>
      <c r="Y547" s="374"/>
      <c r="Z547" s="373"/>
      <c r="AA547" s="374"/>
      <c r="AB547" s="375"/>
    </row>
    <row r="548" spans="1:28" s="376" customFormat="1" x14ac:dyDescent="0.25">
      <c r="A548" s="2"/>
      <c r="B548" s="2"/>
      <c r="C548" s="2"/>
      <c r="D548" s="2"/>
      <c r="E548" s="2"/>
      <c r="F548" s="2"/>
      <c r="G548" s="2"/>
      <c r="H548" s="2"/>
      <c r="I548" s="2"/>
      <c r="J548" s="2"/>
      <c r="K548" s="2"/>
      <c r="L548" s="2"/>
      <c r="M548" s="2"/>
      <c r="N548" s="373"/>
      <c r="O548" s="373"/>
      <c r="P548" s="4"/>
      <c r="Q548" s="373"/>
      <c r="R548" s="373"/>
      <c r="S548" s="373"/>
      <c r="T548" s="373"/>
      <c r="U548" s="374"/>
      <c r="V548" s="373"/>
      <c r="W548" s="374"/>
      <c r="X548" s="373"/>
      <c r="Y548" s="374"/>
      <c r="Z548" s="373"/>
      <c r="AA548" s="374"/>
      <c r="AB548" s="375"/>
    </row>
    <row r="549" spans="1:28" s="376" customFormat="1" x14ac:dyDescent="0.25">
      <c r="A549" s="2"/>
      <c r="B549" s="2"/>
      <c r="C549" s="2"/>
      <c r="D549" s="2"/>
      <c r="E549" s="2"/>
      <c r="F549" s="2"/>
      <c r="G549" s="2"/>
      <c r="H549" s="2"/>
      <c r="I549" s="2"/>
      <c r="J549" s="2"/>
      <c r="K549" s="2"/>
      <c r="L549" s="2"/>
      <c r="M549" s="2"/>
      <c r="N549" s="373"/>
      <c r="O549" s="373"/>
      <c r="P549" s="4"/>
      <c r="Q549" s="373"/>
      <c r="R549" s="373"/>
      <c r="S549" s="373"/>
      <c r="T549" s="373"/>
      <c r="U549" s="374"/>
      <c r="V549" s="373"/>
      <c r="W549" s="374"/>
      <c r="X549" s="373"/>
      <c r="Y549" s="374"/>
      <c r="Z549" s="373"/>
      <c r="AA549" s="374"/>
      <c r="AB549" s="375"/>
    </row>
    <row r="550" spans="1:28" s="376" customFormat="1" x14ac:dyDescent="0.25">
      <c r="A550" s="2"/>
      <c r="B550" s="2"/>
      <c r="C550" s="2"/>
      <c r="D550" s="2"/>
      <c r="E550" s="2"/>
      <c r="F550" s="2"/>
      <c r="G550" s="2"/>
      <c r="H550" s="2"/>
      <c r="I550" s="2"/>
      <c r="J550" s="2"/>
      <c r="K550" s="2"/>
      <c r="L550" s="2"/>
      <c r="M550" s="2"/>
      <c r="N550" s="373"/>
      <c r="O550" s="373"/>
      <c r="P550" s="4"/>
      <c r="Q550" s="373"/>
      <c r="R550" s="373"/>
      <c r="S550" s="373"/>
      <c r="T550" s="373"/>
      <c r="U550" s="374"/>
      <c r="V550" s="373"/>
      <c r="W550" s="374"/>
      <c r="X550" s="373"/>
      <c r="Y550" s="374"/>
      <c r="Z550" s="373"/>
      <c r="AA550" s="374"/>
      <c r="AB550" s="375"/>
    </row>
    <row r="551" spans="1:28" s="376" customFormat="1" x14ac:dyDescent="0.25">
      <c r="A551" s="2"/>
      <c r="B551" s="2"/>
      <c r="C551" s="2"/>
      <c r="D551" s="2"/>
      <c r="E551" s="2"/>
      <c r="F551" s="2"/>
      <c r="G551" s="2"/>
      <c r="H551" s="2"/>
      <c r="I551" s="2"/>
      <c r="J551" s="2"/>
      <c r="K551" s="2"/>
      <c r="L551" s="2"/>
      <c r="M551" s="2"/>
      <c r="N551" s="373"/>
      <c r="O551" s="373"/>
      <c r="P551" s="4"/>
      <c r="Q551" s="373"/>
      <c r="R551" s="373"/>
      <c r="S551" s="373"/>
      <c r="T551" s="373"/>
      <c r="U551" s="374"/>
      <c r="V551" s="373"/>
      <c r="W551" s="374"/>
      <c r="X551" s="373"/>
      <c r="Y551" s="374"/>
      <c r="Z551" s="373"/>
      <c r="AA551" s="374"/>
      <c r="AB551" s="375"/>
    </row>
    <row r="552" spans="1:28" s="376" customFormat="1" x14ac:dyDescent="0.25">
      <c r="A552" s="2"/>
      <c r="B552" s="2"/>
      <c r="C552" s="2"/>
      <c r="D552" s="2"/>
      <c r="E552" s="2"/>
      <c r="F552" s="2"/>
      <c r="G552" s="2"/>
      <c r="H552" s="2"/>
      <c r="I552" s="2"/>
      <c r="J552" s="2"/>
      <c r="K552" s="2"/>
      <c r="L552" s="2"/>
      <c r="M552" s="2"/>
      <c r="N552" s="373"/>
      <c r="O552" s="373"/>
      <c r="P552" s="4"/>
      <c r="Q552" s="373"/>
      <c r="R552" s="373"/>
      <c r="S552" s="373"/>
      <c r="T552" s="373"/>
      <c r="U552" s="374"/>
      <c r="V552" s="373"/>
      <c r="W552" s="374"/>
      <c r="X552" s="373"/>
      <c r="Y552" s="374"/>
      <c r="Z552" s="373"/>
      <c r="AA552" s="374"/>
      <c r="AB552" s="375"/>
    </row>
    <row r="553" spans="1:28" s="376" customFormat="1" x14ac:dyDescent="0.25">
      <c r="A553" s="2"/>
      <c r="B553" s="2"/>
      <c r="C553" s="2"/>
      <c r="D553" s="2"/>
      <c r="E553" s="2"/>
      <c r="F553" s="2"/>
      <c r="G553" s="2"/>
      <c r="H553" s="2"/>
      <c r="I553" s="2"/>
      <c r="J553" s="2"/>
      <c r="K553" s="2"/>
      <c r="L553" s="2"/>
      <c r="M553" s="2"/>
      <c r="N553" s="373"/>
      <c r="O553" s="373"/>
      <c r="P553" s="4"/>
      <c r="Q553" s="373"/>
      <c r="R553" s="373"/>
      <c r="S553" s="373"/>
      <c r="T553" s="373"/>
      <c r="U553" s="374"/>
      <c r="V553" s="373"/>
      <c r="W553" s="374"/>
      <c r="X553" s="373"/>
      <c r="Y553" s="374"/>
      <c r="Z553" s="373"/>
      <c r="AA553" s="374"/>
      <c r="AB553" s="375"/>
    </row>
    <row r="554" spans="1:28" s="376" customFormat="1" x14ac:dyDescent="0.25">
      <c r="A554" s="2"/>
      <c r="B554" s="2"/>
      <c r="C554" s="2"/>
      <c r="D554" s="2"/>
      <c r="E554" s="2"/>
      <c r="F554" s="2"/>
      <c r="G554" s="2"/>
      <c r="H554" s="2"/>
      <c r="I554" s="2"/>
      <c r="J554" s="2"/>
      <c r="K554" s="2"/>
      <c r="L554" s="2"/>
      <c r="M554" s="2"/>
      <c r="N554" s="373"/>
      <c r="O554" s="373"/>
      <c r="P554" s="4"/>
      <c r="Q554" s="373"/>
      <c r="R554" s="373"/>
      <c r="S554" s="373"/>
      <c r="T554" s="373"/>
      <c r="U554" s="374"/>
      <c r="V554" s="373"/>
      <c r="W554" s="374"/>
      <c r="X554" s="373"/>
      <c r="Y554" s="374"/>
      <c r="Z554" s="373"/>
      <c r="AA554" s="374"/>
      <c r="AB554" s="375"/>
    </row>
    <row r="555" spans="1:28" s="376" customFormat="1" x14ac:dyDescent="0.25">
      <c r="A555" s="2"/>
      <c r="B555" s="2"/>
      <c r="C555" s="2"/>
      <c r="D555" s="2"/>
      <c r="E555" s="2"/>
      <c r="F555" s="2"/>
      <c r="G555" s="2"/>
      <c r="H555" s="2"/>
      <c r="I555" s="2"/>
      <c r="J555" s="2"/>
      <c r="K555" s="2"/>
      <c r="L555" s="2"/>
      <c r="M555" s="2"/>
      <c r="N555" s="373"/>
      <c r="O555" s="373"/>
      <c r="P555" s="4"/>
      <c r="Q555" s="373"/>
      <c r="R555" s="373"/>
      <c r="S555" s="373"/>
      <c r="T555" s="373"/>
      <c r="U555" s="374"/>
      <c r="V555" s="373"/>
      <c r="W555" s="374"/>
      <c r="X555" s="373"/>
      <c r="Y555" s="374"/>
      <c r="Z555" s="373"/>
      <c r="AA555" s="374"/>
      <c r="AB555" s="375"/>
    </row>
    <row r="556" spans="1:28" s="376" customFormat="1" x14ac:dyDescent="0.25">
      <c r="A556" s="2"/>
      <c r="B556" s="2"/>
      <c r="C556" s="2"/>
      <c r="D556" s="2"/>
      <c r="E556" s="2"/>
      <c r="F556" s="2"/>
      <c r="G556" s="2"/>
      <c r="H556" s="2"/>
      <c r="I556" s="2"/>
      <c r="J556" s="2"/>
      <c r="K556" s="2"/>
      <c r="L556" s="2"/>
      <c r="M556" s="2"/>
      <c r="N556" s="373"/>
      <c r="O556" s="373"/>
      <c r="P556" s="4"/>
      <c r="Q556" s="373"/>
      <c r="R556" s="373"/>
      <c r="S556" s="373"/>
      <c r="T556" s="373"/>
      <c r="U556" s="374"/>
      <c r="V556" s="373"/>
      <c r="W556" s="374"/>
      <c r="X556" s="373"/>
      <c r="Y556" s="374"/>
      <c r="Z556" s="373"/>
      <c r="AA556" s="374"/>
      <c r="AB556" s="375"/>
    </row>
    <row r="557" spans="1:28" s="376" customFormat="1" x14ac:dyDescent="0.25">
      <c r="A557" s="2"/>
      <c r="B557" s="2"/>
      <c r="C557" s="2"/>
      <c r="D557" s="2"/>
      <c r="E557" s="2"/>
      <c r="F557" s="2"/>
      <c r="G557" s="2"/>
      <c r="H557" s="2"/>
      <c r="I557" s="2"/>
      <c r="J557" s="2"/>
      <c r="K557" s="2"/>
      <c r="L557" s="2"/>
      <c r="M557" s="2"/>
      <c r="N557" s="373"/>
      <c r="O557" s="373"/>
      <c r="P557" s="4"/>
      <c r="Q557" s="373"/>
      <c r="R557" s="373"/>
      <c r="S557" s="373"/>
      <c r="T557" s="373"/>
      <c r="U557" s="374"/>
      <c r="V557" s="373"/>
      <c r="W557" s="374"/>
      <c r="X557" s="373"/>
      <c r="Y557" s="374"/>
      <c r="Z557" s="373"/>
      <c r="AA557" s="374"/>
      <c r="AB557" s="375"/>
    </row>
    <row r="558" spans="1:28" s="376" customFormat="1" x14ac:dyDescent="0.25">
      <c r="A558" s="2"/>
      <c r="B558" s="2"/>
      <c r="C558" s="2"/>
      <c r="D558" s="2"/>
      <c r="E558" s="2"/>
      <c r="F558" s="2"/>
      <c r="G558" s="2"/>
      <c r="H558" s="2"/>
      <c r="I558" s="2"/>
      <c r="J558" s="2"/>
      <c r="K558" s="2"/>
      <c r="L558" s="2"/>
      <c r="M558" s="2"/>
      <c r="N558" s="373"/>
      <c r="O558" s="373"/>
      <c r="P558" s="4"/>
      <c r="Q558" s="373"/>
      <c r="R558" s="373"/>
      <c r="S558" s="373"/>
      <c r="T558" s="373"/>
      <c r="U558" s="374"/>
      <c r="V558" s="373"/>
      <c r="W558" s="374"/>
      <c r="X558" s="373"/>
      <c r="Y558" s="374"/>
      <c r="Z558" s="373"/>
      <c r="AA558" s="374"/>
      <c r="AB558" s="375"/>
    </row>
    <row r="559" spans="1:28" s="376" customFormat="1" x14ac:dyDescent="0.25">
      <c r="A559" s="2"/>
      <c r="B559" s="2"/>
      <c r="C559" s="2"/>
      <c r="D559" s="2"/>
      <c r="E559" s="2"/>
      <c r="F559" s="2"/>
      <c r="G559" s="2"/>
      <c r="H559" s="2"/>
      <c r="I559" s="2"/>
      <c r="J559" s="2"/>
      <c r="K559" s="2"/>
      <c r="L559" s="2"/>
      <c r="M559" s="2"/>
      <c r="N559" s="373"/>
      <c r="O559" s="373"/>
      <c r="P559" s="4"/>
      <c r="Q559" s="373"/>
      <c r="R559" s="373"/>
      <c r="S559" s="373"/>
      <c r="T559" s="373"/>
      <c r="U559" s="374"/>
      <c r="V559" s="373"/>
      <c r="W559" s="374"/>
      <c r="X559" s="373"/>
      <c r="Y559" s="374"/>
      <c r="Z559" s="373"/>
      <c r="AA559" s="374"/>
      <c r="AB559" s="375"/>
    </row>
    <row r="560" spans="1:28" s="376" customFormat="1" x14ac:dyDescent="0.25">
      <c r="A560" s="2"/>
      <c r="B560" s="2"/>
      <c r="C560" s="2"/>
      <c r="D560" s="2"/>
      <c r="E560" s="2"/>
      <c r="F560" s="2"/>
      <c r="G560" s="2"/>
      <c r="H560" s="2"/>
      <c r="I560" s="2"/>
      <c r="J560" s="2"/>
      <c r="K560" s="2"/>
      <c r="L560" s="2"/>
      <c r="M560" s="2"/>
      <c r="N560" s="373"/>
      <c r="O560" s="373"/>
      <c r="P560" s="4"/>
      <c r="Q560" s="373"/>
      <c r="R560" s="373"/>
      <c r="S560" s="373"/>
      <c r="T560" s="373"/>
      <c r="U560" s="374"/>
      <c r="V560" s="373"/>
      <c r="W560" s="374"/>
      <c r="X560" s="373"/>
      <c r="Y560" s="374"/>
      <c r="Z560" s="373"/>
      <c r="AA560" s="374"/>
      <c r="AB560" s="375"/>
    </row>
    <row r="561" spans="1:28" s="376" customFormat="1" x14ac:dyDescent="0.25">
      <c r="A561" s="2"/>
      <c r="B561" s="2"/>
      <c r="C561" s="2"/>
      <c r="D561" s="2"/>
      <c r="E561" s="2"/>
      <c r="F561" s="2"/>
      <c r="G561" s="2"/>
      <c r="H561" s="2"/>
      <c r="I561" s="2"/>
      <c r="J561" s="2"/>
      <c r="K561" s="2"/>
      <c r="L561" s="2"/>
      <c r="M561" s="2"/>
      <c r="N561" s="373"/>
      <c r="O561" s="373"/>
      <c r="P561" s="4"/>
      <c r="Q561" s="373"/>
      <c r="R561" s="373"/>
      <c r="S561" s="373"/>
      <c r="T561" s="373"/>
      <c r="U561" s="374"/>
      <c r="V561" s="373"/>
      <c r="W561" s="374"/>
      <c r="X561" s="373"/>
      <c r="Y561" s="374"/>
      <c r="Z561" s="373"/>
      <c r="AA561" s="374"/>
      <c r="AB561" s="375"/>
    </row>
    <row r="562" spans="1:28" s="376" customFormat="1" x14ac:dyDescent="0.25">
      <c r="A562" s="2"/>
      <c r="B562" s="2"/>
      <c r="C562" s="2"/>
      <c r="D562" s="2"/>
      <c r="E562" s="2"/>
      <c r="F562" s="2"/>
      <c r="G562" s="2"/>
      <c r="H562" s="2"/>
      <c r="I562" s="2"/>
      <c r="J562" s="2"/>
      <c r="K562" s="2"/>
      <c r="L562" s="2"/>
      <c r="M562" s="2"/>
      <c r="N562" s="373"/>
      <c r="O562" s="373"/>
      <c r="P562" s="4"/>
      <c r="Q562" s="373"/>
      <c r="R562" s="373"/>
      <c r="S562" s="373"/>
      <c r="T562" s="373"/>
      <c r="U562" s="374"/>
      <c r="V562" s="373"/>
      <c r="W562" s="374"/>
      <c r="X562" s="373"/>
      <c r="Y562" s="374"/>
      <c r="Z562" s="373"/>
      <c r="AA562" s="374"/>
      <c r="AB562" s="375"/>
    </row>
    <row r="563" spans="1:28" s="376" customFormat="1" x14ac:dyDescent="0.25">
      <c r="A563" s="2"/>
      <c r="B563" s="2"/>
      <c r="C563" s="2"/>
      <c r="D563" s="2"/>
      <c r="E563" s="2"/>
      <c r="F563" s="2"/>
      <c r="G563" s="2"/>
      <c r="H563" s="2"/>
      <c r="I563" s="2"/>
      <c r="J563" s="2"/>
      <c r="K563" s="2"/>
      <c r="L563" s="2"/>
      <c r="M563" s="2"/>
      <c r="N563" s="373"/>
      <c r="O563" s="373"/>
      <c r="P563" s="4"/>
      <c r="Q563" s="373"/>
      <c r="R563" s="373"/>
      <c r="S563" s="373"/>
      <c r="T563" s="373"/>
      <c r="U563" s="374"/>
      <c r="V563" s="373"/>
      <c r="W563" s="374"/>
      <c r="X563" s="373"/>
      <c r="Y563" s="374"/>
      <c r="Z563" s="373"/>
      <c r="AA563" s="374"/>
      <c r="AB563" s="375"/>
    </row>
    <row r="564" spans="1:28" s="376" customFormat="1" x14ac:dyDescent="0.25">
      <c r="A564" s="2"/>
      <c r="B564" s="2"/>
      <c r="C564" s="2"/>
      <c r="D564" s="2"/>
      <c r="E564" s="2"/>
      <c r="F564" s="2"/>
      <c r="G564" s="2"/>
      <c r="H564" s="2"/>
      <c r="I564" s="2"/>
      <c r="J564" s="2"/>
      <c r="K564" s="2"/>
      <c r="L564" s="2"/>
      <c r="M564" s="2"/>
      <c r="N564" s="373"/>
      <c r="O564" s="373"/>
      <c r="P564" s="4"/>
      <c r="Q564" s="373"/>
      <c r="R564" s="373"/>
      <c r="S564" s="373"/>
      <c r="T564" s="373"/>
      <c r="U564" s="374"/>
      <c r="V564" s="373"/>
      <c r="W564" s="374"/>
      <c r="X564" s="373"/>
      <c r="Y564" s="374"/>
      <c r="Z564" s="373"/>
      <c r="AA564" s="374"/>
      <c r="AB564" s="375"/>
    </row>
    <row r="565" spans="1:28" s="376" customFormat="1" x14ac:dyDescent="0.25">
      <c r="A565" s="2"/>
      <c r="B565" s="2"/>
      <c r="C565" s="2"/>
      <c r="D565" s="2"/>
      <c r="E565" s="2"/>
      <c r="F565" s="2"/>
      <c r="G565" s="2"/>
      <c r="H565" s="2"/>
      <c r="I565" s="2"/>
      <c r="J565" s="2"/>
      <c r="K565" s="2"/>
      <c r="L565" s="2"/>
      <c r="M565" s="2"/>
      <c r="N565" s="373"/>
      <c r="O565" s="373"/>
      <c r="P565" s="4"/>
      <c r="Q565" s="373"/>
      <c r="R565" s="373"/>
      <c r="S565" s="373"/>
      <c r="T565" s="373"/>
      <c r="U565" s="374"/>
      <c r="V565" s="373"/>
      <c r="W565" s="374"/>
      <c r="X565" s="373"/>
      <c r="Y565" s="374"/>
      <c r="Z565" s="373"/>
      <c r="AA565" s="374"/>
      <c r="AB565" s="375"/>
    </row>
    <row r="566" spans="1:28" s="376" customFormat="1" x14ac:dyDescent="0.25">
      <c r="A566" s="2"/>
      <c r="B566" s="2"/>
      <c r="C566" s="2"/>
      <c r="D566" s="2"/>
      <c r="E566" s="2"/>
      <c r="F566" s="2"/>
      <c r="G566" s="2"/>
      <c r="H566" s="2"/>
      <c r="I566" s="2"/>
      <c r="J566" s="2"/>
      <c r="K566" s="2"/>
      <c r="L566" s="2"/>
      <c r="M566" s="2"/>
      <c r="N566" s="373"/>
      <c r="O566" s="373"/>
      <c r="P566" s="4"/>
      <c r="Q566" s="373"/>
      <c r="R566" s="373"/>
      <c r="S566" s="373"/>
      <c r="T566" s="373"/>
      <c r="U566" s="374"/>
      <c r="V566" s="373"/>
      <c r="W566" s="374"/>
      <c r="X566" s="373"/>
      <c r="Y566" s="374"/>
      <c r="Z566" s="373"/>
      <c r="AA566" s="374"/>
      <c r="AB566" s="375"/>
    </row>
    <row r="567" spans="1:28" s="376" customFormat="1" x14ac:dyDescent="0.25">
      <c r="A567" s="2"/>
      <c r="B567" s="2"/>
      <c r="C567" s="2"/>
      <c r="D567" s="2"/>
      <c r="E567" s="2"/>
      <c r="F567" s="2"/>
      <c r="G567" s="2"/>
      <c r="H567" s="2"/>
      <c r="I567" s="2"/>
      <c r="J567" s="2"/>
      <c r="K567" s="2"/>
      <c r="L567" s="2"/>
      <c r="M567" s="2"/>
      <c r="N567" s="373"/>
      <c r="O567" s="373"/>
      <c r="P567" s="4"/>
      <c r="Q567" s="373"/>
      <c r="R567" s="373"/>
      <c r="S567" s="373"/>
      <c r="T567" s="373"/>
      <c r="U567" s="374"/>
      <c r="V567" s="373"/>
      <c r="W567" s="374"/>
      <c r="X567" s="373"/>
      <c r="Y567" s="374"/>
      <c r="Z567" s="373"/>
      <c r="AA567" s="374"/>
      <c r="AB567" s="375"/>
    </row>
    <row r="568" spans="1:28" s="376" customFormat="1" x14ac:dyDescent="0.25">
      <c r="A568" s="2"/>
      <c r="B568" s="2"/>
      <c r="C568" s="2"/>
      <c r="D568" s="2"/>
      <c r="E568" s="2"/>
      <c r="F568" s="2"/>
      <c r="G568" s="2"/>
      <c r="H568" s="2"/>
      <c r="I568" s="2"/>
      <c r="J568" s="2"/>
      <c r="K568" s="2"/>
      <c r="L568" s="2"/>
      <c r="M568" s="2"/>
      <c r="N568" s="373"/>
      <c r="O568" s="373"/>
      <c r="P568" s="4"/>
      <c r="Q568" s="373"/>
      <c r="R568" s="373"/>
      <c r="S568" s="373"/>
      <c r="T568" s="373"/>
      <c r="U568" s="374"/>
      <c r="V568" s="373"/>
      <c r="W568" s="374"/>
      <c r="X568" s="373"/>
      <c r="Y568" s="374"/>
      <c r="Z568" s="373"/>
      <c r="AA568" s="374"/>
      <c r="AB568" s="375"/>
    </row>
    <row r="569" spans="1:28" s="376" customFormat="1" x14ac:dyDescent="0.25">
      <c r="A569" s="2"/>
      <c r="B569" s="2"/>
      <c r="C569" s="2"/>
      <c r="D569" s="2"/>
      <c r="E569" s="2"/>
      <c r="F569" s="2"/>
      <c r="G569" s="2"/>
      <c r="H569" s="2"/>
      <c r="I569" s="2"/>
      <c r="J569" s="2"/>
      <c r="K569" s="2"/>
      <c r="L569" s="2"/>
      <c r="M569" s="2"/>
      <c r="N569" s="373"/>
      <c r="O569" s="373"/>
      <c r="P569" s="4"/>
      <c r="Q569" s="373"/>
      <c r="R569" s="373"/>
      <c r="S569" s="373"/>
      <c r="T569" s="373"/>
      <c r="U569" s="374"/>
      <c r="V569" s="373"/>
      <c r="W569" s="374"/>
      <c r="X569" s="373"/>
      <c r="Y569" s="374"/>
      <c r="Z569" s="373"/>
      <c r="AA569" s="374"/>
      <c r="AB569" s="375"/>
    </row>
    <row r="570" spans="1:28" s="376" customFormat="1" x14ac:dyDescent="0.25">
      <c r="A570" s="2"/>
      <c r="B570" s="2"/>
      <c r="C570" s="2"/>
      <c r="D570" s="2"/>
      <c r="E570" s="2"/>
      <c r="F570" s="2"/>
      <c r="G570" s="2"/>
      <c r="H570" s="2"/>
      <c r="I570" s="2"/>
      <c r="J570" s="2"/>
      <c r="K570" s="2"/>
      <c r="L570" s="2"/>
      <c r="M570" s="2"/>
      <c r="N570" s="373"/>
      <c r="O570" s="373"/>
      <c r="P570" s="4"/>
      <c r="Q570" s="373"/>
      <c r="R570" s="373"/>
      <c r="S570" s="373"/>
      <c r="T570" s="373"/>
      <c r="U570" s="374"/>
      <c r="V570" s="373"/>
      <c r="W570" s="374"/>
      <c r="X570" s="373"/>
      <c r="Y570" s="374"/>
      <c r="Z570" s="373"/>
      <c r="AA570" s="374"/>
      <c r="AB570" s="375"/>
    </row>
    <row r="571" spans="1:28" s="376" customFormat="1" x14ac:dyDescent="0.25">
      <c r="A571" s="2"/>
      <c r="B571" s="2"/>
      <c r="C571" s="2"/>
      <c r="D571" s="2"/>
      <c r="E571" s="2"/>
      <c r="F571" s="2"/>
      <c r="G571" s="2"/>
      <c r="H571" s="2"/>
      <c r="I571" s="2"/>
      <c r="J571" s="2"/>
      <c r="K571" s="2"/>
      <c r="L571" s="2"/>
      <c r="M571" s="2"/>
      <c r="N571" s="373"/>
      <c r="O571" s="373"/>
      <c r="P571" s="4"/>
      <c r="Q571" s="373"/>
      <c r="R571" s="373"/>
      <c r="S571" s="373"/>
      <c r="T571" s="373"/>
      <c r="U571" s="374"/>
      <c r="V571" s="373"/>
      <c r="W571" s="374"/>
      <c r="X571" s="373"/>
      <c r="Y571" s="374"/>
      <c r="Z571" s="373"/>
      <c r="AA571" s="374"/>
      <c r="AB571" s="375"/>
    </row>
    <row r="572" spans="1:28" s="376" customFormat="1" x14ac:dyDescent="0.25">
      <c r="A572" s="2"/>
      <c r="B572" s="2"/>
      <c r="C572" s="2"/>
      <c r="D572" s="2"/>
      <c r="E572" s="2"/>
      <c r="F572" s="2"/>
      <c r="G572" s="2"/>
      <c r="H572" s="2"/>
      <c r="I572" s="2"/>
      <c r="J572" s="2"/>
      <c r="K572" s="2"/>
      <c r="L572" s="2"/>
      <c r="M572" s="2"/>
      <c r="N572" s="373"/>
      <c r="O572" s="373"/>
      <c r="P572" s="4"/>
      <c r="Q572" s="373"/>
      <c r="R572" s="373"/>
      <c r="S572" s="373"/>
      <c r="T572" s="373"/>
      <c r="U572" s="374"/>
      <c r="V572" s="373"/>
      <c r="W572" s="374"/>
      <c r="X572" s="373"/>
      <c r="Y572" s="374"/>
      <c r="Z572" s="373"/>
      <c r="AA572" s="374"/>
      <c r="AB572" s="375"/>
    </row>
    <row r="573" spans="1:28" s="376" customFormat="1" x14ac:dyDescent="0.25">
      <c r="A573" s="2"/>
      <c r="B573" s="2"/>
      <c r="C573" s="2"/>
      <c r="D573" s="2"/>
      <c r="E573" s="2"/>
      <c r="F573" s="2"/>
      <c r="G573" s="2"/>
      <c r="H573" s="2"/>
      <c r="I573" s="2"/>
      <c r="J573" s="2"/>
      <c r="K573" s="2"/>
      <c r="L573" s="2"/>
      <c r="M573" s="2"/>
      <c r="N573" s="373"/>
      <c r="O573" s="373"/>
      <c r="P573" s="4"/>
      <c r="Q573" s="373"/>
      <c r="R573" s="373"/>
      <c r="S573" s="373"/>
      <c r="T573" s="373"/>
      <c r="U573" s="374"/>
      <c r="V573" s="373"/>
      <c r="W573" s="374"/>
      <c r="X573" s="373"/>
      <c r="Y573" s="374"/>
      <c r="Z573" s="373"/>
      <c r="AA573" s="374"/>
      <c r="AB573" s="375"/>
    </row>
    <row r="574" spans="1:28" s="376" customFormat="1" x14ac:dyDescent="0.25">
      <c r="A574" s="2"/>
      <c r="B574" s="2"/>
      <c r="C574" s="2"/>
      <c r="D574" s="2"/>
      <c r="E574" s="2"/>
      <c r="F574" s="2"/>
      <c r="G574" s="2"/>
      <c r="H574" s="2"/>
      <c r="I574" s="2"/>
      <c r="J574" s="2"/>
      <c r="K574" s="2"/>
      <c r="L574" s="2"/>
      <c r="M574" s="2"/>
      <c r="N574" s="373"/>
      <c r="O574" s="373"/>
      <c r="P574" s="4"/>
      <c r="Q574" s="373"/>
      <c r="R574" s="373"/>
      <c r="S574" s="373"/>
      <c r="T574" s="373"/>
      <c r="U574" s="374"/>
      <c r="V574" s="373"/>
      <c r="W574" s="374"/>
      <c r="X574" s="373"/>
      <c r="Y574" s="374"/>
      <c r="Z574" s="373"/>
      <c r="AA574" s="374"/>
      <c r="AB574" s="375"/>
    </row>
    <row r="575" spans="1:28" s="376" customFormat="1" x14ac:dyDescent="0.25">
      <c r="A575" s="2"/>
      <c r="B575" s="2"/>
      <c r="C575" s="2"/>
      <c r="D575" s="2"/>
      <c r="E575" s="2"/>
      <c r="F575" s="2"/>
      <c r="G575" s="2"/>
      <c r="H575" s="2"/>
      <c r="I575" s="2"/>
      <c r="J575" s="2"/>
      <c r="K575" s="2"/>
      <c r="L575" s="2"/>
      <c r="M575" s="2"/>
      <c r="N575" s="373"/>
      <c r="O575" s="373"/>
      <c r="P575" s="4"/>
      <c r="Q575" s="373"/>
      <c r="R575" s="373"/>
      <c r="S575" s="373"/>
      <c r="T575" s="373"/>
      <c r="U575" s="374"/>
      <c r="V575" s="373"/>
      <c r="W575" s="374"/>
      <c r="X575" s="373"/>
      <c r="Y575" s="374"/>
      <c r="Z575" s="373"/>
      <c r="AA575" s="374"/>
      <c r="AB575" s="375"/>
    </row>
    <row r="576" spans="1:28" s="376" customFormat="1" x14ac:dyDescent="0.25">
      <c r="A576" s="2"/>
      <c r="B576" s="2"/>
      <c r="C576" s="2"/>
      <c r="D576" s="2"/>
      <c r="E576" s="2"/>
      <c r="F576" s="2"/>
      <c r="G576" s="2"/>
      <c r="H576" s="2"/>
      <c r="I576" s="2"/>
      <c r="J576" s="2"/>
      <c r="K576" s="2"/>
      <c r="L576" s="2"/>
      <c r="M576" s="2"/>
      <c r="N576" s="373"/>
      <c r="O576" s="373"/>
      <c r="P576" s="4"/>
      <c r="Q576" s="373"/>
      <c r="R576" s="373"/>
      <c r="S576" s="373"/>
      <c r="T576" s="373"/>
      <c r="U576" s="374"/>
      <c r="V576" s="373"/>
      <c r="W576" s="374"/>
      <c r="X576" s="373"/>
      <c r="Y576" s="374"/>
      <c r="Z576" s="373"/>
      <c r="AA576" s="374"/>
      <c r="AB576" s="375"/>
    </row>
    <row r="577" spans="1:28" s="376" customFormat="1" x14ac:dyDescent="0.25">
      <c r="A577" s="2"/>
      <c r="B577" s="2"/>
      <c r="C577" s="2"/>
      <c r="D577" s="2"/>
      <c r="E577" s="2"/>
      <c r="F577" s="2"/>
      <c r="G577" s="2"/>
      <c r="H577" s="2"/>
      <c r="I577" s="2"/>
      <c r="J577" s="2"/>
      <c r="K577" s="2"/>
      <c r="L577" s="2"/>
      <c r="M577" s="2"/>
      <c r="N577" s="373"/>
      <c r="O577" s="373"/>
      <c r="P577" s="4"/>
      <c r="Q577" s="373"/>
      <c r="R577" s="373"/>
      <c r="S577" s="373"/>
      <c r="T577" s="373"/>
      <c r="U577" s="374"/>
      <c r="V577" s="373"/>
      <c r="W577" s="374"/>
      <c r="X577" s="373"/>
      <c r="Y577" s="374"/>
      <c r="Z577" s="373"/>
      <c r="AA577" s="374"/>
      <c r="AB577" s="375"/>
    </row>
    <row r="578" spans="1:28" s="376" customFormat="1" x14ac:dyDescent="0.25">
      <c r="A578" s="2"/>
      <c r="B578" s="2"/>
      <c r="C578" s="2"/>
      <c r="D578" s="2"/>
      <c r="E578" s="2"/>
      <c r="F578" s="2"/>
      <c r="G578" s="2"/>
      <c r="H578" s="2"/>
      <c r="I578" s="2"/>
      <c r="J578" s="2"/>
      <c r="K578" s="2"/>
      <c r="L578" s="2"/>
      <c r="M578" s="2"/>
      <c r="N578" s="373"/>
      <c r="O578" s="373"/>
      <c r="P578" s="4"/>
      <c r="Q578" s="373"/>
      <c r="R578" s="373"/>
      <c r="S578" s="373"/>
      <c r="T578" s="373"/>
      <c r="U578" s="374"/>
      <c r="V578" s="373"/>
      <c r="W578" s="374"/>
      <c r="X578" s="373"/>
      <c r="Y578" s="374"/>
      <c r="Z578" s="373"/>
      <c r="AA578" s="374"/>
      <c r="AB578" s="375"/>
    </row>
    <row r="579" spans="1:28" s="376" customFormat="1" x14ac:dyDescent="0.25">
      <c r="A579" s="2"/>
      <c r="B579" s="2"/>
      <c r="C579" s="2"/>
      <c r="D579" s="2"/>
      <c r="E579" s="2"/>
      <c r="F579" s="2"/>
      <c r="G579" s="2"/>
      <c r="H579" s="2"/>
      <c r="I579" s="2"/>
      <c r="J579" s="2"/>
      <c r="K579" s="2"/>
      <c r="L579" s="2"/>
      <c r="M579" s="2"/>
      <c r="N579" s="373"/>
      <c r="O579" s="373"/>
      <c r="P579" s="4"/>
      <c r="Q579" s="373"/>
      <c r="R579" s="373"/>
      <c r="S579" s="373"/>
      <c r="T579" s="373"/>
      <c r="U579" s="374"/>
      <c r="V579" s="373"/>
      <c r="W579" s="374"/>
      <c r="X579" s="373"/>
      <c r="Y579" s="374"/>
      <c r="Z579" s="373"/>
      <c r="AA579" s="374"/>
      <c r="AB579" s="375"/>
    </row>
    <row r="580" spans="1:28" s="376" customFormat="1" x14ac:dyDescent="0.25">
      <c r="A580" s="2"/>
      <c r="B580" s="2"/>
      <c r="C580" s="2"/>
      <c r="D580" s="2"/>
      <c r="E580" s="2"/>
      <c r="F580" s="2"/>
      <c r="G580" s="2"/>
      <c r="H580" s="2"/>
      <c r="I580" s="2"/>
      <c r="J580" s="2"/>
      <c r="K580" s="2"/>
      <c r="L580" s="2"/>
      <c r="M580" s="2"/>
      <c r="N580" s="373"/>
      <c r="O580" s="373"/>
      <c r="P580" s="4"/>
      <c r="Q580" s="373"/>
      <c r="R580" s="373"/>
      <c r="S580" s="373"/>
      <c r="T580" s="373"/>
      <c r="U580" s="374"/>
      <c r="V580" s="373"/>
      <c r="W580" s="374"/>
      <c r="X580" s="373"/>
      <c r="Y580" s="374"/>
      <c r="Z580" s="373"/>
      <c r="AA580" s="374"/>
      <c r="AB580" s="375"/>
    </row>
    <row r="581" spans="1:28" s="376" customFormat="1" x14ac:dyDescent="0.25">
      <c r="A581" s="2"/>
      <c r="B581" s="2"/>
      <c r="C581" s="2"/>
      <c r="D581" s="2"/>
      <c r="E581" s="2"/>
      <c r="F581" s="2"/>
      <c r="G581" s="2"/>
      <c r="H581" s="2"/>
      <c r="I581" s="2"/>
      <c r="J581" s="2"/>
      <c r="K581" s="2"/>
      <c r="L581" s="2"/>
      <c r="M581" s="2"/>
      <c r="N581" s="373"/>
      <c r="O581" s="373"/>
      <c r="P581" s="4"/>
      <c r="Q581" s="373"/>
      <c r="R581" s="373"/>
      <c r="S581" s="373"/>
      <c r="T581" s="373"/>
      <c r="U581" s="374"/>
      <c r="V581" s="373"/>
      <c r="W581" s="374"/>
      <c r="X581" s="373"/>
      <c r="Y581" s="374"/>
      <c r="Z581" s="373"/>
      <c r="AA581" s="374"/>
      <c r="AB581" s="375"/>
    </row>
    <row r="582" spans="1:28" s="376" customFormat="1" x14ac:dyDescent="0.25">
      <c r="A582" s="2"/>
      <c r="B582" s="2"/>
      <c r="C582" s="2"/>
      <c r="D582" s="2"/>
      <c r="E582" s="2"/>
      <c r="F582" s="2"/>
      <c r="G582" s="2"/>
      <c r="H582" s="2"/>
      <c r="I582" s="2"/>
      <c r="J582" s="2"/>
      <c r="K582" s="2"/>
      <c r="L582" s="2"/>
      <c r="M582" s="2"/>
      <c r="N582" s="373"/>
      <c r="O582" s="373"/>
      <c r="P582" s="4"/>
      <c r="Q582" s="373"/>
      <c r="R582" s="373"/>
      <c r="S582" s="373"/>
      <c r="T582" s="373"/>
      <c r="U582" s="374"/>
      <c r="V582" s="373"/>
      <c r="W582" s="374"/>
      <c r="X582" s="373"/>
      <c r="Y582" s="374"/>
      <c r="Z582" s="373"/>
      <c r="AA582" s="374"/>
      <c r="AB582" s="375"/>
    </row>
    <row r="583" spans="1:28" s="376" customFormat="1" x14ac:dyDescent="0.25">
      <c r="A583" s="2"/>
      <c r="B583" s="2"/>
      <c r="C583" s="2"/>
      <c r="D583" s="2"/>
      <c r="E583" s="2"/>
      <c r="F583" s="2"/>
      <c r="G583" s="2"/>
      <c r="H583" s="2"/>
      <c r="I583" s="2"/>
      <c r="J583" s="2"/>
      <c r="K583" s="2"/>
      <c r="L583" s="2"/>
      <c r="M583" s="2"/>
      <c r="N583" s="373"/>
      <c r="O583" s="373"/>
      <c r="P583" s="4"/>
      <c r="Q583" s="373"/>
      <c r="R583" s="373"/>
      <c r="S583" s="373"/>
      <c r="T583" s="373"/>
      <c r="U583" s="374"/>
      <c r="V583" s="373"/>
      <c r="W583" s="374"/>
      <c r="X583" s="373"/>
      <c r="Y583" s="374"/>
      <c r="Z583" s="373"/>
      <c r="AA583" s="374"/>
      <c r="AB583" s="375"/>
    </row>
    <row r="584" spans="1:28" s="376" customFormat="1" x14ac:dyDescent="0.25">
      <c r="A584" s="2"/>
      <c r="B584" s="2"/>
      <c r="C584" s="2"/>
      <c r="D584" s="2"/>
      <c r="E584" s="2"/>
      <c r="F584" s="2"/>
      <c r="G584" s="2"/>
      <c r="H584" s="2"/>
      <c r="I584" s="2"/>
      <c r="J584" s="2"/>
      <c r="K584" s="2"/>
      <c r="L584" s="2"/>
      <c r="M584" s="2"/>
      <c r="N584" s="373"/>
      <c r="O584" s="373"/>
      <c r="P584" s="4"/>
      <c r="Q584" s="373"/>
      <c r="R584" s="373"/>
      <c r="S584" s="373"/>
      <c r="T584" s="373"/>
      <c r="U584" s="374"/>
      <c r="V584" s="373"/>
      <c r="W584" s="374"/>
      <c r="X584" s="373"/>
      <c r="Y584" s="374"/>
      <c r="Z584" s="373"/>
      <c r="AA584" s="374"/>
      <c r="AB584" s="375"/>
    </row>
    <row r="585" spans="1:28" s="376" customFormat="1" x14ac:dyDescent="0.25">
      <c r="A585" s="2"/>
      <c r="B585" s="2"/>
      <c r="C585" s="2"/>
      <c r="D585" s="2"/>
      <c r="E585" s="2"/>
      <c r="F585" s="2"/>
      <c r="G585" s="2"/>
      <c r="H585" s="2"/>
      <c r="I585" s="2"/>
      <c r="J585" s="2"/>
      <c r="K585" s="2"/>
      <c r="L585" s="2"/>
      <c r="M585" s="2"/>
      <c r="N585" s="373"/>
      <c r="O585" s="373"/>
      <c r="P585" s="4"/>
      <c r="Q585" s="373"/>
      <c r="R585" s="373"/>
      <c r="S585" s="373"/>
      <c r="T585" s="373"/>
      <c r="U585" s="374"/>
      <c r="V585" s="373"/>
      <c r="W585" s="374"/>
      <c r="X585" s="373"/>
      <c r="Y585" s="374"/>
      <c r="Z585" s="373"/>
      <c r="AA585" s="374"/>
      <c r="AB585" s="375"/>
    </row>
    <row r="586" spans="1:28" s="376" customFormat="1" x14ac:dyDescent="0.25">
      <c r="A586" s="2"/>
      <c r="B586" s="2"/>
      <c r="C586" s="2"/>
      <c r="D586" s="2"/>
      <c r="E586" s="2"/>
      <c r="F586" s="2"/>
      <c r="G586" s="2"/>
      <c r="H586" s="2"/>
      <c r="I586" s="2"/>
      <c r="J586" s="2"/>
      <c r="K586" s="2"/>
      <c r="L586" s="2"/>
      <c r="M586" s="2"/>
      <c r="N586" s="373"/>
      <c r="O586" s="373"/>
      <c r="P586" s="4"/>
      <c r="Q586" s="373"/>
      <c r="R586" s="373"/>
      <c r="S586" s="373"/>
      <c r="T586" s="373"/>
      <c r="U586" s="374"/>
      <c r="V586" s="373"/>
      <c r="W586" s="374"/>
      <c r="X586" s="373"/>
      <c r="Y586" s="374"/>
      <c r="Z586" s="373"/>
      <c r="AA586" s="374"/>
      <c r="AB586" s="375"/>
    </row>
    <row r="587" spans="1:28" s="376" customFormat="1" x14ac:dyDescent="0.25">
      <c r="A587" s="2"/>
      <c r="B587" s="2"/>
      <c r="C587" s="2"/>
      <c r="D587" s="2"/>
      <c r="E587" s="2"/>
      <c r="F587" s="2"/>
      <c r="G587" s="2"/>
      <c r="H587" s="2"/>
      <c r="I587" s="2"/>
      <c r="J587" s="2"/>
      <c r="K587" s="2"/>
      <c r="L587" s="2"/>
      <c r="M587" s="2"/>
      <c r="N587" s="373"/>
      <c r="O587" s="373"/>
      <c r="P587" s="4"/>
      <c r="Q587" s="373"/>
      <c r="R587" s="373"/>
      <c r="S587" s="373"/>
      <c r="T587" s="373"/>
      <c r="U587" s="374"/>
      <c r="V587" s="373"/>
      <c r="W587" s="374"/>
      <c r="X587" s="373"/>
      <c r="Y587" s="374"/>
      <c r="Z587" s="373"/>
      <c r="AA587" s="374"/>
      <c r="AB587" s="375"/>
    </row>
    <row r="588" spans="1:28" s="376" customFormat="1" x14ac:dyDescent="0.25">
      <c r="A588" s="2"/>
      <c r="B588" s="2"/>
      <c r="C588" s="2"/>
      <c r="D588" s="2"/>
      <c r="E588" s="2"/>
      <c r="F588" s="2"/>
      <c r="G588" s="2"/>
      <c r="H588" s="2"/>
      <c r="I588" s="2"/>
      <c r="J588" s="2"/>
      <c r="K588" s="2"/>
      <c r="L588" s="2"/>
      <c r="M588" s="2"/>
      <c r="N588" s="373"/>
      <c r="O588" s="373"/>
      <c r="P588" s="4"/>
      <c r="Q588" s="373"/>
      <c r="R588" s="373"/>
      <c r="S588" s="373"/>
      <c r="T588" s="373"/>
      <c r="U588" s="374"/>
      <c r="V588" s="373"/>
      <c r="W588" s="374"/>
      <c r="X588" s="373"/>
      <c r="Y588" s="374"/>
      <c r="Z588" s="373"/>
      <c r="AA588" s="374"/>
      <c r="AB588" s="375"/>
    </row>
    <row r="589" spans="1:28" s="376" customFormat="1" x14ac:dyDescent="0.25">
      <c r="A589" s="2"/>
      <c r="B589" s="2"/>
      <c r="C589" s="2"/>
      <c r="D589" s="2"/>
      <c r="E589" s="2"/>
      <c r="F589" s="2"/>
      <c r="G589" s="2"/>
      <c r="H589" s="2"/>
      <c r="I589" s="2"/>
      <c r="J589" s="2"/>
      <c r="K589" s="2"/>
      <c r="L589" s="2"/>
      <c r="M589" s="2"/>
      <c r="N589" s="373"/>
      <c r="O589" s="373"/>
      <c r="P589" s="4"/>
      <c r="Q589" s="373"/>
      <c r="R589" s="373"/>
      <c r="S589" s="373"/>
      <c r="T589" s="373"/>
      <c r="U589" s="374"/>
      <c r="V589" s="373"/>
      <c r="W589" s="374"/>
      <c r="X589" s="373"/>
      <c r="Y589" s="374"/>
      <c r="Z589" s="373"/>
      <c r="AA589" s="374"/>
      <c r="AB589" s="375"/>
    </row>
    <row r="590" spans="1:28" s="376" customFormat="1" x14ac:dyDescent="0.25">
      <c r="A590" s="2"/>
      <c r="B590" s="2"/>
      <c r="C590" s="2"/>
      <c r="D590" s="2"/>
      <c r="E590" s="2"/>
      <c r="F590" s="2"/>
      <c r="G590" s="2"/>
      <c r="H590" s="2"/>
      <c r="I590" s="2"/>
      <c r="J590" s="2"/>
      <c r="K590" s="2"/>
      <c r="L590" s="2"/>
      <c r="M590" s="2"/>
      <c r="N590" s="373"/>
      <c r="O590" s="373"/>
      <c r="P590" s="4"/>
      <c r="Q590" s="373"/>
      <c r="R590" s="373"/>
      <c r="S590" s="373"/>
      <c r="T590" s="373"/>
      <c r="U590" s="374"/>
      <c r="V590" s="373"/>
      <c r="W590" s="374"/>
      <c r="X590" s="373"/>
      <c r="Y590" s="374"/>
      <c r="Z590" s="373"/>
      <c r="AA590" s="374"/>
      <c r="AB590" s="375"/>
    </row>
    <row r="591" spans="1:28" s="376" customFormat="1" x14ac:dyDescent="0.25">
      <c r="A591" s="2"/>
      <c r="B591" s="2"/>
      <c r="C591" s="2"/>
      <c r="D591" s="2"/>
      <c r="E591" s="2"/>
      <c r="F591" s="2"/>
      <c r="G591" s="2"/>
      <c r="H591" s="2"/>
      <c r="I591" s="2"/>
      <c r="J591" s="2"/>
      <c r="K591" s="2"/>
      <c r="L591" s="2"/>
      <c r="M591" s="2"/>
      <c r="N591" s="373"/>
      <c r="O591" s="373"/>
      <c r="P591" s="4"/>
      <c r="Q591" s="373"/>
      <c r="R591" s="373"/>
      <c r="S591" s="373"/>
      <c r="T591" s="373"/>
      <c r="U591" s="374"/>
      <c r="V591" s="373"/>
      <c r="W591" s="374"/>
      <c r="X591" s="373"/>
      <c r="Y591" s="374"/>
      <c r="Z591" s="373"/>
      <c r="AA591" s="374"/>
      <c r="AB591" s="375"/>
    </row>
    <row r="592" spans="1:28" s="376" customFormat="1" x14ac:dyDescent="0.25">
      <c r="A592" s="2"/>
      <c r="B592" s="2"/>
      <c r="C592" s="2"/>
      <c r="D592" s="2"/>
      <c r="E592" s="2"/>
      <c r="F592" s="2"/>
      <c r="G592" s="2"/>
      <c r="H592" s="2"/>
      <c r="I592" s="2"/>
      <c r="J592" s="2"/>
      <c r="K592" s="2"/>
      <c r="L592" s="2"/>
      <c r="M592" s="2"/>
      <c r="N592" s="373"/>
      <c r="O592" s="373"/>
      <c r="P592" s="4"/>
      <c r="Q592" s="373"/>
      <c r="R592" s="373"/>
      <c r="S592" s="373"/>
      <c r="T592" s="373"/>
      <c r="U592" s="374"/>
      <c r="V592" s="373"/>
      <c r="W592" s="374"/>
      <c r="X592" s="373"/>
      <c r="Y592" s="374"/>
      <c r="Z592" s="373"/>
      <c r="AA592" s="374"/>
      <c r="AB592" s="375"/>
    </row>
    <row r="593" spans="1:28" s="376" customFormat="1" x14ac:dyDescent="0.25">
      <c r="A593" s="2"/>
      <c r="B593" s="2"/>
      <c r="C593" s="2"/>
      <c r="D593" s="2"/>
      <c r="E593" s="2"/>
      <c r="F593" s="2"/>
      <c r="G593" s="2"/>
      <c r="H593" s="2"/>
      <c r="I593" s="2"/>
      <c r="J593" s="2"/>
      <c r="K593" s="2"/>
      <c r="L593" s="2"/>
      <c r="M593" s="2"/>
      <c r="N593" s="373"/>
      <c r="O593" s="373"/>
      <c r="P593" s="4"/>
      <c r="Q593" s="373"/>
      <c r="R593" s="373"/>
      <c r="S593" s="373"/>
      <c r="T593" s="373"/>
      <c r="U593" s="374"/>
      <c r="V593" s="373"/>
      <c r="W593" s="374"/>
      <c r="X593" s="373"/>
      <c r="Y593" s="374"/>
      <c r="Z593" s="373"/>
      <c r="AA593" s="374"/>
      <c r="AB593" s="375"/>
    </row>
    <row r="594" spans="1:28" s="376" customFormat="1" x14ac:dyDescent="0.25">
      <c r="A594" s="2"/>
      <c r="B594" s="2"/>
      <c r="C594" s="2"/>
      <c r="D594" s="2"/>
      <c r="E594" s="2"/>
      <c r="F594" s="2"/>
      <c r="G594" s="2"/>
      <c r="H594" s="2"/>
      <c r="I594" s="2"/>
      <c r="J594" s="2"/>
      <c r="K594" s="2"/>
      <c r="L594" s="2"/>
      <c r="M594" s="2"/>
      <c r="N594" s="373"/>
      <c r="O594" s="373"/>
      <c r="P594" s="4"/>
      <c r="Q594" s="373"/>
      <c r="R594" s="373"/>
      <c r="S594" s="373"/>
      <c r="T594" s="373"/>
      <c r="U594" s="374"/>
      <c r="V594" s="373"/>
      <c r="W594" s="374"/>
      <c r="X594" s="373"/>
      <c r="Y594" s="374"/>
      <c r="Z594" s="373"/>
      <c r="AA594" s="374"/>
      <c r="AB594" s="375"/>
    </row>
    <row r="595" spans="1:28" s="376" customFormat="1" x14ac:dyDescent="0.25">
      <c r="A595" s="2"/>
      <c r="B595" s="2"/>
      <c r="C595" s="2"/>
      <c r="D595" s="2"/>
      <c r="E595" s="2"/>
      <c r="F595" s="2"/>
      <c r="G595" s="2"/>
      <c r="H595" s="2"/>
      <c r="I595" s="2"/>
      <c r="J595" s="2"/>
      <c r="K595" s="2"/>
      <c r="L595" s="2"/>
      <c r="M595" s="2"/>
      <c r="N595" s="373"/>
      <c r="O595" s="373"/>
      <c r="P595" s="4"/>
      <c r="Q595" s="373"/>
      <c r="R595" s="373"/>
      <c r="S595" s="373"/>
      <c r="T595" s="373"/>
      <c r="U595" s="374"/>
      <c r="V595" s="373"/>
      <c r="W595" s="374"/>
      <c r="X595" s="373"/>
      <c r="Y595" s="374"/>
      <c r="Z595" s="373"/>
      <c r="AA595" s="374"/>
      <c r="AB595" s="375"/>
    </row>
    <row r="596" spans="1:28" s="376" customFormat="1" x14ac:dyDescent="0.25">
      <c r="A596" s="2"/>
      <c r="B596" s="2"/>
      <c r="C596" s="2"/>
      <c r="D596" s="2"/>
      <c r="E596" s="2"/>
      <c r="F596" s="2"/>
      <c r="G596" s="2"/>
      <c r="H596" s="2"/>
      <c r="I596" s="2"/>
      <c r="J596" s="2"/>
      <c r="K596" s="2"/>
      <c r="L596" s="2"/>
      <c r="M596" s="2"/>
      <c r="N596" s="373"/>
      <c r="O596" s="373"/>
      <c r="P596" s="4"/>
      <c r="Q596" s="373"/>
      <c r="R596" s="373"/>
      <c r="S596" s="373"/>
      <c r="T596" s="373"/>
      <c r="U596" s="374"/>
      <c r="V596" s="373"/>
      <c r="W596" s="374"/>
      <c r="X596" s="373"/>
      <c r="Y596" s="374"/>
      <c r="Z596" s="373"/>
      <c r="AA596" s="374"/>
      <c r="AB596" s="375"/>
    </row>
    <row r="597" spans="1:28" s="376" customFormat="1" x14ac:dyDescent="0.25">
      <c r="A597" s="2"/>
      <c r="B597" s="2"/>
      <c r="C597" s="2"/>
      <c r="D597" s="2"/>
      <c r="E597" s="2"/>
      <c r="F597" s="2"/>
      <c r="G597" s="2"/>
      <c r="H597" s="2"/>
      <c r="I597" s="2"/>
      <c r="J597" s="2"/>
      <c r="K597" s="2"/>
      <c r="L597" s="2"/>
      <c r="M597" s="2"/>
      <c r="N597" s="373"/>
      <c r="O597" s="373"/>
      <c r="P597" s="4"/>
      <c r="Q597" s="373"/>
      <c r="R597" s="373"/>
      <c r="S597" s="373"/>
      <c r="T597" s="373"/>
      <c r="U597" s="374"/>
      <c r="V597" s="373"/>
      <c r="W597" s="374"/>
      <c r="X597" s="373"/>
      <c r="Y597" s="374"/>
      <c r="Z597" s="373"/>
      <c r="AA597" s="374"/>
      <c r="AB597" s="375"/>
    </row>
    <row r="598" spans="1:28" s="376" customFormat="1" x14ac:dyDescent="0.25">
      <c r="A598" s="2"/>
      <c r="B598" s="2"/>
      <c r="C598" s="2"/>
      <c r="D598" s="2"/>
      <c r="E598" s="2"/>
      <c r="F598" s="2"/>
      <c r="G598" s="2"/>
      <c r="H598" s="2"/>
      <c r="I598" s="2"/>
      <c r="J598" s="2"/>
      <c r="K598" s="2"/>
      <c r="L598" s="2"/>
      <c r="M598" s="2"/>
      <c r="N598" s="373"/>
      <c r="O598" s="373"/>
      <c r="P598" s="4"/>
      <c r="Q598" s="373"/>
      <c r="R598" s="373"/>
      <c r="S598" s="373"/>
      <c r="T598" s="373"/>
      <c r="U598" s="374"/>
      <c r="V598" s="373"/>
      <c r="W598" s="374"/>
      <c r="X598" s="373"/>
      <c r="Y598" s="374"/>
      <c r="Z598" s="373"/>
      <c r="AA598" s="374"/>
      <c r="AB598" s="375"/>
    </row>
    <row r="599" spans="1:28" s="376" customFormat="1" x14ac:dyDescent="0.25">
      <c r="A599" s="2"/>
      <c r="B599" s="2"/>
      <c r="C599" s="2"/>
      <c r="D599" s="2"/>
      <c r="E599" s="2"/>
      <c r="F599" s="2"/>
      <c r="G599" s="2"/>
      <c r="H599" s="2"/>
      <c r="I599" s="2"/>
      <c r="J599" s="2"/>
      <c r="K599" s="2"/>
      <c r="L599" s="2"/>
      <c r="M599" s="2"/>
      <c r="N599" s="373"/>
      <c r="O599" s="373"/>
      <c r="P599" s="4"/>
      <c r="Q599" s="373"/>
      <c r="R599" s="373"/>
      <c r="S599" s="373"/>
      <c r="T599" s="373"/>
      <c r="U599" s="374"/>
      <c r="V599" s="373"/>
      <c r="W599" s="374"/>
      <c r="X599" s="373"/>
      <c r="Y599" s="374"/>
      <c r="Z599" s="373"/>
      <c r="AA599" s="374"/>
      <c r="AB599" s="375"/>
    </row>
    <row r="600" spans="1:28" s="376" customFormat="1" x14ac:dyDescent="0.25">
      <c r="A600" s="2"/>
      <c r="B600" s="2"/>
      <c r="C600" s="2"/>
      <c r="D600" s="2"/>
      <c r="E600" s="2"/>
      <c r="F600" s="2"/>
      <c r="G600" s="2"/>
      <c r="H600" s="2"/>
      <c r="I600" s="2"/>
      <c r="J600" s="2"/>
      <c r="K600" s="2"/>
      <c r="L600" s="2"/>
      <c r="M600" s="2"/>
      <c r="N600" s="373"/>
      <c r="O600" s="373"/>
      <c r="P600" s="4"/>
      <c r="Q600" s="373"/>
      <c r="R600" s="373"/>
      <c r="S600" s="373"/>
      <c r="T600" s="373"/>
      <c r="U600" s="374"/>
      <c r="V600" s="373"/>
      <c r="W600" s="374"/>
      <c r="X600" s="373"/>
      <c r="Y600" s="374"/>
      <c r="Z600" s="373"/>
      <c r="AA600" s="374"/>
      <c r="AB600" s="375"/>
    </row>
    <row r="601" spans="1:28" s="376" customFormat="1" x14ac:dyDescent="0.25">
      <c r="A601" s="2"/>
      <c r="B601" s="2"/>
      <c r="C601" s="2"/>
      <c r="D601" s="2"/>
      <c r="E601" s="2"/>
      <c r="F601" s="2"/>
      <c r="G601" s="2"/>
      <c r="H601" s="2"/>
      <c r="I601" s="2"/>
      <c r="J601" s="2"/>
      <c r="K601" s="2"/>
      <c r="L601" s="2"/>
      <c r="M601" s="2"/>
      <c r="N601" s="373"/>
      <c r="O601" s="373"/>
      <c r="P601" s="4"/>
      <c r="Q601" s="373"/>
      <c r="R601" s="373"/>
      <c r="S601" s="373"/>
      <c r="T601" s="373"/>
      <c r="U601" s="374"/>
      <c r="V601" s="373"/>
      <c r="W601" s="374"/>
      <c r="X601" s="373"/>
      <c r="Y601" s="374"/>
      <c r="Z601" s="373"/>
      <c r="AA601" s="374"/>
      <c r="AB601" s="375"/>
    </row>
    <row r="602" spans="1:28" s="376" customFormat="1" x14ac:dyDescent="0.25">
      <c r="A602" s="2"/>
      <c r="B602" s="2"/>
      <c r="C602" s="2"/>
      <c r="D602" s="2"/>
      <c r="E602" s="2"/>
      <c r="F602" s="2"/>
      <c r="G602" s="2"/>
      <c r="H602" s="2"/>
      <c r="I602" s="2"/>
      <c r="J602" s="2"/>
      <c r="K602" s="2"/>
      <c r="L602" s="2"/>
      <c r="M602" s="2"/>
      <c r="N602" s="373"/>
      <c r="O602" s="373"/>
      <c r="P602" s="4"/>
      <c r="Q602" s="373"/>
      <c r="R602" s="373"/>
      <c r="S602" s="373"/>
      <c r="T602" s="373"/>
      <c r="U602" s="374"/>
      <c r="V602" s="373"/>
      <c r="W602" s="374"/>
      <c r="X602" s="373"/>
      <c r="Y602" s="374"/>
      <c r="Z602" s="373"/>
      <c r="AA602" s="374"/>
      <c r="AB602" s="375"/>
    </row>
    <row r="603" spans="1:28" s="376" customFormat="1" x14ac:dyDescent="0.25">
      <c r="A603" s="2"/>
      <c r="B603" s="2"/>
      <c r="C603" s="2"/>
      <c r="D603" s="2"/>
      <c r="E603" s="2"/>
      <c r="F603" s="2"/>
      <c r="G603" s="2"/>
      <c r="H603" s="2"/>
      <c r="I603" s="2"/>
      <c r="J603" s="2"/>
      <c r="K603" s="2"/>
      <c r="L603" s="2"/>
      <c r="M603" s="2"/>
      <c r="N603" s="373"/>
      <c r="O603" s="373"/>
      <c r="P603" s="4"/>
      <c r="Q603" s="373"/>
      <c r="R603" s="373"/>
      <c r="S603" s="373"/>
      <c r="T603" s="373"/>
      <c r="U603" s="374"/>
      <c r="V603" s="373"/>
      <c r="W603" s="374"/>
      <c r="X603" s="373"/>
      <c r="Y603" s="374"/>
      <c r="Z603" s="373"/>
      <c r="AA603" s="374"/>
      <c r="AB603" s="375"/>
    </row>
    <row r="604" spans="1:28" s="376" customFormat="1" x14ac:dyDescent="0.25">
      <c r="A604" s="2"/>
      <c r="B604" s="2"/>
      <c r="C604" s="2"/>
      <c r="D604" s="2"/>
      <c r="E604" s="2"/>
      <c r="F604" s="2"/>
      <c r="G604" s="2"/>
      <c r="H604" s="2"/>
      <c r="I604" s="2"/>
      <c r="J604" s="2"/>
      <c r="K604" s="2"/>
      <c r="L604" s="2"/>
      <c r="M604" s="2"/>
      <c r="N604" s="373"/>
      <c r="O604" s="373"/>
      <c r="P604" s="4"/>
      <c r="Q604" s="373"/>
      <c r="R604" s="373"/>
      <c r="S604" s="373"/>
      <c r="T604" s="373"/>
      <c r="U604" s="374"/>
      <c r="V604" s="373"/>
      <c r="W604" s="374"/>
      <c r="X604" s="373"/>
      <c r="Y604" s="374"/>
      <c r="Z604" s="373"/>
      <c r="AA604" s="374"/>
      <c r="AB604" s="375"/>
    </row>
    <row r="605" spans="1:28" s="376" customFormat="1" x14ac:dyDescent="0.25">
      <c r="A605" s="2"/>
      <c r="B605" s="2"/>
      <c r="C605" s="2"/>
      <c r="D605" s="2"/>
      <c r="E605" s="2"/>
      <c r="F605" s="2"/>
      <c r="G605" s="2"/>
      <c r="H605" s="2"/>
      <c r="I605" s="2"/>
      <c r="J605" s="2"/>
      <c r="K605" s="2"/>
      <c r="L605" s="2"/>
      <c r="M605" s="2"/>
      <c r="N605" s="373"/>
      <c r="O605" s="373"/>
      <c r="P605" s="4"/>
      <c r="Q605" s="373"/>
      <c r="R605" s="373"/>
      <c r="S605" s="373"/>
      <c r="T605" s="373"/>
      <c r="U605" s="374"/>
      <c r="V605" s="373"/>
      <c r="W605" s="374"/>
      <c r="X605" s="373"/>
      <c r="Y605" s="374"/>
      <c r="Z605" s="373"/>
      <c r="AA605" s="374"/>
      <c r="AB605" s="375"/>
    </row>
    <row r="606" spans="1:28" s="376" customFormat="1" x14ac:dyDescent="0.25">
      <c r="A606" s="2"/>
      <c r="B606" s="2"/>
      <c r="C606" s="2"/>
      <c r="D606" s="2"/>
      <c r="E606" s="2"/>
      <c r="F606" s="2"/>
      <c r="G606" s="2"/>
      <c r="H606" s="2"/>
      <c r="I606" s="2"/>
      <c r="J606" s="2"/>
      <c r="K606" s="2"/>
      <c r="L606" s="2"/>
      <c r="M606" s="2"/>
      <c r="N606" s="373"/>
      <c r="O606" s="373"/>
      <c r="P606" s="4"/>
      <c r="Q606" s="373"/>
      <c r="R606" s="373"/>
      <c r="S606" s="373"/>
      <c r="T606" s="373"/>
      <c r="U606" s="374"/>
      <c r="V606" s="373"/>
      <c r="W606" s="374"/>
      <c r="X606" s="373"/>
      <c r="Y606" s="374"/>
      <c r="Z606" s="373"/>
      <c r="AA606" s="374"/>
      <c r="AB606" s="375"/>
    </row>
    <row r="607" spans="1:28" s="376" customFormat="1" x14ac:dyDescent="0.25">
      <c r="A607" s="2"/>
      <c r="B607" s="2"/>
      <c r="C607" s="2"/>
      <c r="D607" s="2"/>
      <c r="E607" s="2"/>
      <c r="F607" s="2"/>
      <c r="G607" s="2"/>
      <c r="H607" s="2"/>
      <c r="I607" s="2"/>
      <c r="J607" s="2"/>
      <c r="K607" s="2"/>
      <c r="L607" s="2"/>
      <c r="M607" s="2"/>
      <c r="N607" s="373"/>
      <c r="O607" s="373"/>
      <c r="P607" s="4"/>
      <c r="Q607" s="373"/>
      <c r="R607" s="373"/>
      <c r="S607" s="373"/>
      <c r="T607" s="373"/>
      <c r="U607" s="374"/>
      <c r="V607" s="373"/>
      <c r="W607" s="374"/>
      <c r="X607" s="373"/>
      <c r="Y607" s="374"/>
      <c r="Z607" s="373"/>
      <c r="AA607" s="374"/>
      <c r="AB607" s="375"/>
    </row>
    <row r="608" spans="1:28" s="376" customFormat="1" x14ac:dyDescent="0.25">
      <c r="A608" s="2"/>
      <c r="B608" s="2"/>
      <c r="C608" s="2"/>
      <c r="D608" s="2"/>
      <c r="E608" s="2"/>
      <c r="F608" s="2"/>
      <c r="G608" s="2"/>
      <c r="H608" s="2"/>
      <c r="I608" s="2"/>
      <c r="J608" s="2"/>
      <c r="K608" s="2"/>
      <c r="L608" s="2"/>
      <c r="M608" s="2"/>
      <c r="N608" s="373"/>
      <c r="O608" s="373"/>
      <c r="P608" s="4"/>
      <c r="Q608" s="373"/>
      <c r="R608" s="373"/>
      <c r="S608" s="373"/>
      <c r="T608" s="373"/>
      <c r="U608" s="374"/>
      <c r="V608" s="373"/>
      <c r="W608" s="374"/>
      <c r="X608" s="373"/>
      <c r="Y608" s="374"/>
      <c r="Z608" s="373"/>
      <c r="AA608" s="374"/>
      <c r="AB608" s="375"/>
    </row>
    <row r="609" spans="1:28" s="376" customFormat="1" x14ac:dyDescent="0.25">
      <c r="A609" s="2"/>
      <c r="B609" s="2"/>
      <c r="C609" s="2"/>
      <c r="D609" s="2"/>
      <c r="E609" s="2"/>
      <c r="F609" s="2"/>
      <c r="G609" s="2"/>
      <c r="H609" s="2"/>
      <c r="I609" s="2"/>
      <c r="J609" s="2"/>
      <c r="K609" s="2"/>
      <c r="L609" s="2"/>
      <c r="M609" s="2"/>
      <c r="N609" s="373"/>
      <c r="O609" s="373"/>
      <c r="P609" s="4"/>
      <c r="Q609" s="373"/>
      <c r="R609" s="373"/>
      <c r="S609" s="373"/>
      <c r="T609" s="373"/>
      <c r="U609" s="374"/>
      <c r="V609" s="373"/>
      <c r="W609" s="374"/>
      <c r="X609" s="373"/>
      <c r="Y609" s="374"/>
      <c r="Z609" s="373"/>
      <c r="AA609" s="374"/>
      <c r="AB609" s="375"/>
    </row>
    <row r="610" spans="1:28" s="376" customFormat="1" x14ac:dyDescent="0.25">
      <c r="A610" s="2"/>
      <c r="B610" s="2"/>
      <c r="C610" s="2"/>
      <c r="D610" s="2"/>
      <c r="E610" s="2"/>
      <c r="F610" s="2"/>
      <c r="G610" s="2"/>
      <c r="H610" s="2"/>
      <c r="I610" s="2"/>
      <c r="J610" s="2"/>
      <c r="K610" s="2"/>
      <c r="L610" s="2"/>
      <c r="M610" s="2"/>
      <c r="N610" s="373"/>
      <c r="O610" s="373"/>
      <c r="P610" s="4"/>
      <c r="Q610" s="373"/>
      <c r="R610" s="373"/>
      <c r="S610" s="373"/>
      <c r="T610" s="373"/>
      <c r="U610" s="374"/>
      <c r="V610" s="373"/>
      <c r="W610" s="374"/>
      <c r="X610" s="373"/>
      <c r="Y610" s="374"/>
      <c r="Z610" s="373"/>
      <c r="AA610" s="374"/>
      <c r="AB610" s="375"/>
    </row>
    <row r="611" spans="1:28" s="376" customFormat="1" x14ac:dyDescent="0.25">
      <c r="A611" s="2"/>
      <c r="B611" s="2"/>
      <c r="C611" s="2"/>
      <c r="D611" s="2"/>
      <c r="E611" s="2"/>
      <c r="F611" s="2"/>
      <c r="G611" s="2"/>
      <c r="H611" s="2"/>
      <c r="I611" s="2"/>
      <c r="J611" s="2"/>
      <c r="K611" s="2"/>
      <c r="L611" s="2"/>
      <c r="M611" s="2"/>
      <c r="N611" s="373"/>
      <c r="O611" s="373"/>
      <c r="P611" s="4"/>
      <c r="Q611" s="373"/>
      <c r="R611" s="373"/>
      <c r="S611" s="373"/>
      <c r="T611" s="373"/>
      <c r="U611" s="374"/>
      <c r="V611" s="373"/>
      <c r="W611" s="374"/>
      <c r="X611" s="373"/>
      <c r="Y611" s="374"/>
      <c r="Z611" s="373"/>
      <c r="AA611" s="374"/>
      <c r="AB611" s="375"/>
    </row>
    <row r="612" spans="1:28" s="376" customFormat="1" x14ac:dyDescent="0.25">
      <c r="A612" s="2"/>
      <c r="B612" s="2"/>
      <c r="C612" s="2"/>
      <c r="D612" s="2"/>
      <c r="E612" s="2"/>
      <c r="F612" s="2"/>
      <c r="G612" s="2"/>
      <c r="H612" s="2"/>
      <c r="I612" s="2"/>
      <c r="J612" s="2"/>
      <c r="K612" s="2"/>
      <c r="L612" s="2"/>
      <c r="M612" s="2"/>
      <c r="N612" s="373"/>
      <c r="O612" s="373"/>
      <c r="P612" s="4"/>
      <c r="Q612" s="373"/>
      <c r="R612" s="373"/>
      <c r="S612" s="373"/>
      <c r="T612" s="373"/>
      <c r="U612" s="374"/>
      <c r="V612" s="373"/>
      <c r="W612" s="374"/>
      <c r="X612" s="373"/>
      <c r="Y612" s="374"/>
      <c r="Z612" s="373"/>
      <c r="AA612" s="374"/>
      <c r="AB612" s="375"/>
    </row>
    <row r="613" spans="1:28" s="376" customFormat="1" x14ac:dyDescent="0.25">
      <c r="A613" s="2"/>
      <c r="B613" s="2"/>
      <c r="C613" s="2"/>
      <c r="D613" s="2"/>
      <c r="E613" s="2"/>
      <c r="F613" s="2"/>
      <c r="G613" s="2"/>
      <c r="H613" s="2"/>
      <c r="I613" s="2"/>
      <c r="J613" s="2"/>
      <c r="K613" s="2"/>
      <c r="L613" s="2"/>
      <c r="M613" s="2"/>
      <c r="N613" s="373"/>
      <c r="O613" s="373"/>
      <c r="P613" s="4"/>
      <c r="Q613" s="373"/>
      <c r="R613" s="373"/>
      <c r="S613" s="373"/>
      <c r="T613" s="373"/>
      <c r="U613" s="374"/>
      <c r="V613" s="373"/>
      <c r="W613" s="374"/>
      <c r="X613" s="373"/>
      <c r="Y613" s="374"/>
      <c r="Z613" s="373"/>
      <c r="AA613" s="374"/>
      <c r="AB613" s="375"/>
    </row>
    <row r="614" spans="1:28" s="376" customFormat="1" x14ac:dyDescent="0.25">
      <c r="A614" s="2"/>
      <c r="B614" s="2"/>
      <c r="C614" s="2"/>
      <c r="D614" s="2"/>
      <c r="E614" s="2"/>
      <c r="F614" s="2"/>
      <c r="G614" s="2"/>
      <c r="H614" s="2"/>
      <c r="I614" s="2"/>
      <c r="J614" s="2"/>
      <c r="K614" s="2"/>
      <c r="L614" s="2"/>
      <c r="M614" s="2"/>
      <c r="N614" s="373"/>
      <c r="O614" s="373"/>
      <c r="P614" s="4"/>
      <c r="Q614" s="373"/>
      <c r="R614" s="373"/>
      <c r="S614" s="373"/>
      <c r="T614" s="373"/>
      <c r="U614" s="374"/>
      <c r="V614" s="373"/>
      <c r="W614" s="374"/>
      <c r="X614" s="373"/>
      <c r="Y614" s="374"/>
      <c r="Z614" s="373"/>
      <c r="AA614" s="374"/>
      <c r="AB614" s="375"/>
    </row>
    <row r="615" spans="1:28" s="376" customFormat="1" x14ac:dyDescent="0.25">
      <c r="A615" s="2"/>
      <c r="B615" s="2"/>
      <c r="C615" s="2"/>
      <c r="D615" s="2"/>
      <c r="E615" s="2"/>
      <c r="F615" s="2"/>
      <c r="G615" s="2"/>
      <c r="H615" s="2"/>
      <c r="I615" s="2"/>
      <c r="J615" s="2"/>
      <c r="K615" s="2"/>
      <c r="L615" s="2"/>
      <c r="M615" s="2"/>
      <c r="N615" s="373"/>
      <c r="O615" s="373"/>
      <c r="P615" s="4"/>
      <c r="Q615" s="373"/>
      <c r="R615" s="373"/>
      <c r="S615" s="373"/>
      <c r="T615" s="373"/>
      <c r="U615" s="374"/>
      <c r="V615" s="373"/>
      <c r="W615" s="374"/>
      <c r="X615" s="373"/>
      <c r="Y615" s="374"/>
      <c r="Z615" s="373"/>
      <c r="AA615" s="374"/>
      <c r="AB615" s="375"/>
    </row>
    <row r="616" spans="1:28" s="376" customFormat="1" x14ac:dyDescent="0.25">
      <c r="A616" s="2"/>
      <c r="B616" s="2"/>
      <c r="C616" s="2"/>
      <c r="D616" s="2"/>
      <c r="E616" s="2"/>
      <c r="F616" s="2"/>
      <c r="G616" s="2"/>
      <c r="H616" s="2"/>
      <c r="I616" s="2"/>
      <c r="J616" s="2"/>
      <c r="K616" s="2"/>
      <c r="L616" s="2"/>
      <c r="M616" s="2"/>
      <c r="N616" s="373"/>
      <c r="O616" s="373"/>
      <c r="P616" s="4"/>
      <c r="Q616" s="373"/>
      <c r="R616" s="373"/>
      <c r="S616" s="373"/>
      <c r="T616" s="373"/>
      <c r="U616" s="374"/>
      <c r="V616" s="373"/>
      <c r="W616" s="374"/>
      <c r="X616" s="373"/>
      <c r="Y616" s="374"/>
      <c r="Z616" s="373"/>
      <c r="AA616" s="374"/>
      <c r="AB616" s="375"/>
    </row>
    <row r="617" spans="1:28" s="376" customFormat="1" x14ac:dyDescent="0.25">
      <c r="A617" s="2"/>
      <c r="B617" s="2"/>
      <c r="C617" s="2"/>
      <c r="D617" s="2"/>
      <c r="E617" s="2"/>
      <c r="F617" s="2"/>
      <c r="G617" s="2"/>
      <c r="H617" s="2"/>
      <c r="I617" s="2"/>
      <c r="J617" s="2"/>
      <c r="K617" s="2"/>
      <c r="L617" s="2"/>
      <c r="M617" s="2"/>
      <c r="N617" s="373"/>
      <c r="O617" s="373"/>
      <c r="P617" s="4"/>
      <c r="Q617" s="373"/>
      <c r="R617" s="373"/>
      <c r="S617" s="373"/>
      <c r="T617" s="373"/>
      <c r="U617" s="374"/>
      <c r="V617" s="373"/>
      <c r="W617" s="374"/>
      <c r="X617" s="373"/>
      <c r="Y617" s="374"/>
      <c r="Z617" s="373"/>
      <c r="AA617" s="374"/>
      <c r="AB617" s="375"/>
    </row>
    <row r="618" spans="1:28" s="376" customFormat="1" x14ac:dyDescent="0.25">
      <c r="A618" s="2"/>
      <c r="B618" s="2"/>
      <c r="C618" s="2"/>
      <c r="D618" s="2"/>
      <c r="E618" s="2"/>
      <c r="F618" s="2"/>
      <c r="G618" s="2"/>
      <c r="H618" s="2"/>
      <c r="I618" s="2"/>
      <c r="J618" s="2"/>
      <c r="K618" s="2"/>
      <c r="L618" s="2"/>
      <c r="M618" s="2"/>
      <c r="N618" s="373"/>
      <c r="O618" s="373"/>
      <c r="P618" s="4"/>
      <c r="Q618" s="373"/>
      <c r="R618" s="373"/>
      <c r="S618" s="373"/>
      <c r="T618" s="373"/>
      <c r="U618" s="374"/>
      <c r="V618" s="373"/>
      <c r="W618" s="374"/>
      <c r="X618" s="373"/>
      <c r="Y618" s="374"/>
      <c r="Z618" s="373"/>
      <c r="AA618" s="374"/>
      <c r="AB618" s="375"/>
    </row>
    <row r="619" spans="1:28" s="376" customFormat="1" x14ac:dyDescent="0.25">
      <c r="A619" s="2"/>
      <c r="B619" s="2"/>
      <c r="C619" s="2"/>
      <c r="D619" s="2"/>
      <c r="E619" s="2"/>
      <c r="F619" s="2"/>
      <c r="G619" s="2"/>
      <c r="H619" s="2"/>
      <c r="I619" s="2"/>
      <c r="J619" s="2"/>
      <c r="K619" s="2"/>
      <c r="L619" s="2"/>
      <c r="M619" s="2"/>
      <c r="N619" s="373"/>
      <c r="O619" s="373"/>
      <c r="P619" s="4"/>
      <c r="Q619" s="373"/>
      <c r="R619" s="373"/>
      <c r="S619" s="373"/>
      <c r="T619" s="373"/>
      <c r="U619" s="374"/>
      <c r="V619" s="373"/>
      <c r="W619" s="374"/>
      <c r="X619" s="373"/>
      <c r="Y619" s="374"/>
      <c r="Z619" s="373"/>
      <c r="AA619" s="374"/>
      <c r="AB619" s="375"/>
    </row>
    <row r="620" spans="1:28" s="376" customFormat="1" x14ac:dyDescent="0.25">
      <c r="A620" s="2"/>
      <c r="B620" s="2"/>
      <c r="C620" s="2"/>
      <c r="D620" s="2"/>
      <c r="E620" s="2"/>
      <c r="F620" s="2"/>
      <c r="G620" s="2"/>
      <c r="H620" s="2"/>
      <c r="I620" s="2"/>
      <c r="J620" s="2"/>
      <c r="K620" s="2"/>
      <c r="L620" s="2"/>
      <c r="M620" s="2"/>
      <c r="N620" s="373"/>
      <c r="O620" s="373"/>
      <c r="P620" s="4"/>
      <c r="Q620" s="373"/>
      <c r="R620" s="373"/>
      <c r="S620" s="373"/>
      <c r="T620" s="373"/>
      <c r="U620" s="374"/>
      <c r="V620" s="373"/>
      <c r="W620" s="374"/>
      <c r="X620" s="373"/>
      <c r="Y620" s="374"/>
      <c r="Z620" s="373"/>
      <c r="AA620" s="374"/>
      <c r="AB620" s="375"/>
    </row>
    <row r="621" spans="1:28" s="376" customFormat="1" x14ac:dyDescent="0.25">
      <c r="A621" s="2"/>
      <c r="B621" s="2"/>
      <c r="C621" s="2"/>
      <c r="D621" s="2"/>
      <c r="E621" s="2"/>
      <c r="F621" s="2"/>
      <c r="G621" s="2"/>
      <c r="H621" s="2"/>
      <c r="I621" s="2"/>
      <c r="J621" s="2"/>
      <c r="K621" s="2"/>
      <c r="L621" s="2"/>
      <c r="M621" s="2"/>
      <c r="N621" s="373"/>
      <c r="O621" s="373"/>
      <c r="P621" s="4"/>
      <c r="Q621" s="373"/>
      <c r="R621" s="373"/>
      <c r="S621" s="373"/>
      <c r="T621" s="373"/>
      <c r="U621" s="374"/>
      <c r="V621" s="373"/>
      <c r="W621" s="374"/>
      <c r="X621" s="373"/>
      <c r="Y621" s="374"/>
      <c r="Z621" s="373"/>
      <c r="AA621" s="374"/>
      <c r="AB621" s="375"/>
    </row>
    <row r="622" spans="1:28" s="376" customFormat="1" x14ac:dyDescent="0.25">
      <c r="A622" s="2"/>
      <c r="B622" s="2"/>
      <c r="C622" s="2"/>
      <c r="D622" s="2"/>
      <c r="E622" s="2"/>
      <c r="F622" s="2"/>
      <c r="G622" s="2"/>
      <c r="H622" s="2"/>
      <c r="I622" s="2"/>
      <c r="J622" s="2"/>
      <c r="K622" s="2"/>
      <c r="L622" s="2"/>
      <c r="M622" s="2"/>
      <c r="N622" s="373"/>
      <c r="O622" s="373"/>
      <c r="P622" s="4"/>
      <c r="Q622" s="373"/>
      <c r="R622" s="373"/>
      <c r="S622" s="373"/>
      <c r="T622" s="373"/>
      <c r="U622" s="374"/>
      <c r="V622" s="373"/>
      <c r="W622" s="374"/>
      <c r="X622" s="373"/>
      <c r="Y622" s="374"/>
      <c r="Z622" s="373"/>
      <c r="AA622" s="374"/>
      <c r="AB622" s="375"/>
    </row>
    <row r="623" spans="1:28" s="376" customFormat="1" x14ac:dyDescent="0.25">
      <c r="A623" s="2"/>
      <c r="B623" s="2"/>
      <c r="C623" s="2"/>
      <c r="D623" s="2"/>
      <c r="E623" s="2"/>
      <c r="F623" s="2"/>
      <c r="G623" s="2"/>
      <c r="H623" s="2"/>
      <c r="I623" s="2"/>
      <c r="J623" s="2"/>
      <c r="K623" s="2"/>
      <c r="L623" s="2"/>
      <c r="M623" s="2"/>
      <c r="N623" s="373"/>
      <c r="O623" s="373"/>
      <c r="P623" s="4"/>
      <c r="Q623" s="373"/>
      <c r="R623" s="373"/>
      <c r="S623" s="373"/>
      <c r="T623" s="373"/>
      <c r="U623" s="374"/>
      <c r="V623" s="373"/>
      <c r="W623" s="374"/>
      <c r="X623" s="373"/>
      <c r="Y623" s="374"/>
      <c r="Z623" s="373"/>
      <c r="AA623" s="374"/>
      <c r="AB623" s="375"/>
    </row>
    <row r="624" spans="1:28" s="376" customFormat="1" x14ac:dyDescent="0.25">
      <c r="A624" s="2"/>
      <c r="B624" s="2"/>
      <c r="C624" s="2"/>
      <c r="D624" s="2"/>
      <c r="E624" s="2"/>
      <c r="F624" s="2"/>
      <c r="G624" s="2"/>
      <c r="H624" s="2"/>
      <c r="I624" s="2"/>
      <c r="J624" s="2"/>
      <c r="K624" s="2"/>
      <c r="L624" s="2"/>
      <c r="M624" s="2"/>
      <c r="N624" s="373"/>
      <c r="O624" s="373"/>
      <c r="P624" s="4"/>
      <c r="Q624" s="373"/>
      <c r="R624" s="373"/>
      <c r="S624" s="373"/>
      <c r="T624" s="373"/>
      <c r="U624" s="374"/>
      <c r="V624" s="373"/>
      <c r="W624" s="374"/>
      <c r="X624" s="373"/>
      <c r="Y624" s="374"/>
      <c r="Z624" s="373"/>
      <c r="AA624" s="374"/>
      <c r="AB624" s="375"/>
    </row>
    <row r="625" spans="1:28" s="376" customFormat="1" x14ac:dyDescent="0.25">
      <c r="A625" s="2"/>
      <c r="B625" s="2"/>
      <c r="C625" s="2"/>
      <c r="D625" s="2"/>
      <c r="E625" s="2"/>
      <c r="F625" s="2"/>
      <c r="G625" s="2"/>
      <c r="H625" s="2"/>
      <c r="I625" s="2"/>
      <c r="J625" s="2"/>
      <c r="K625" s="2"/>
      <c r="L625" s="2"/>
      <c r="M625" s="2"/>
      <c r="N625" s="373"/>
      <c r="O625" s="373"/>
      <c r="P625" s="4"/>
      <c r="Q625" s="373"/>
      <c r="R625" s="373"/>
      <c r="S625" s="373"/>
      <c r="T625" s="373"/>
      <c r="U625" s="374"/>
      <c r="V625" s="373"/>
      <c r="W625" s="374"/>
      <c r="X625" s="373"/>
      <c r="Y625" s="374"/>
      <c r="Z625" s="373"/>
      <c r="AA625" s="374"/>
      <c r="AB625" s="375"/>
    </row>
    <row r="626" spans="1:28" s="376" customFormat="1" x14ac:dyDescent="0.25">
      <c r="A626" s="2"/>
      <c r="B626" s="2"/>
      <c r="C626" s="2"/>
      <c r="D626" s="2"/>
      <c r="E626" s="2"/>
      <c r="F626" s="2"/>
      <c r="G626" s="2"/>
      <c r="H626" s="2"/>
      <c r="I626" s="2"/>
      <c r="J626" s="2"/>
      <c r="K626" s="2"/>
      <c r="L626" s="2"/>
      <c r="M626" s="2"/>
      <c r="N626" s="373"/>
      <c r="O626" s="373"/>
      <c r="P626" s="4"/>
      <c r="Q626" s="373"/>
      <c r="R626" s="373"/>
      <c r="S626" s="373"/>
      <c r="T626" s="373"/>
      <c r="U626" s="374"/>
      <c r="V626" s="373"/>
      <c r="W626" s="374"/>
      <c r="X626" s="373"/>
      <c r="Y626" s="374"/>
      <c r="Z626" s="373"/>
      <c r="AA626" s="374"/>
      <c r="AB626" s="375"/>
    </row>
    <row r="627" spans="1:28" s="376" customFormat="1" x14ac:dyDescent="0.25">
      <c r="A627" s="2"/>
      <c r="B627" s="2"/>
      <c r="C627" s="2"/>
      <c r="D627" s="2"/>
      <c r="E627" s="2"/>
      <c r="F627" s="2"/>
      <c r="G627" s="2"/>
      <c r="H627" s="2"/>
      <c r="I627" s="2"/>
      <c r="J627" s="2"/>
      <c r="K627" s="2"/>
      <c r="L627" s="2"/>
      <c r="M627" s="2"/>
      <c r="N627" s="373"/>
      <c r="O627" s="373"/>
      <c r="P627" s="4"/>
      <c r="Q627" s="373"/>
      <c r="R627" s="373"/>
      <c r="S627" s="373"/>
      <c r="T627" s="373"/>
      <c r="U627" s="374"/>
      <c r="V627" s="373"/>
      <c r="W627" s="374"/>
      <c r="X627" s="373"/>
      <c r="Y627" s="374"/>
      <c r="Z627" s="373"/>
      <c r="AA627" s="374"/>
      <c r="AB627" s="375"/>
    </row>
    <row r="628" spans="1:28" s="376" customFormat="1" x14ac:dyDescent="0.25">
      <c r="A628" s="2"/>
      <c r="B628" s="2"/>
      <c r="C628" s="2"/>
      <c r="D628" s="2"/>
      <c r="E628" s="2"/>
      <c r="F628" s="2"/>
      <c r="G628" s="2"/>
      <c r="H628" s="2"/>
      <c r="I628" s="2"/>
      <c r="J628" s="2"/>
      <c r="K628" s="2"/>
      <c r="L628" s="2"/>
      <c r="M628" s="2"/>
      <c r="N628" s="373"/>
      <c r="O628" s="373"/>
      <c r="P628" s="4"/>
      <c r="Q628" s="373"/>
      <c r="R628" s="373"/>
      <c r="S628" s="373"/>
      <c r="T628" s="373"/>
      <c r="U628" s="374"/>
      <c r="V628" s="373"/>
      <c r="W628" s="374"/>
      <c r="X628" s="373"/>
      <c r="Y628" s="374"/>
      <c r="Z628" s="373"/>
      <c r="AA628" s="374"/>
      <c r="AB628" s="375"/>
    </row>
    <row r="629" spans="1:28" s="376" customFormat="1" x14ac:dyDescent="0.25">
      <c r="A629" s="2"/>
      <c r="B629" s="2"/>
      <c r="C629" s="2"/>
      <c r="D629" s="2"/>
      <c r="E629" s="2"/>
      <c r="F629" s="2"/>
      <c r="G629" s="2"/>
      <c r="H629" s="2"/>
      <c r="I629" s="2"/>
      <c r="J629" s="2"/>
      <c r="K629" s="2"/>
      <c r="L629" s="2"/>
      <c r="M629" s="2"/>
      <c r="N629" s="373"/>
      <c r="O629" s="373"/>
      <c r="P629" s="4"/>
      <c r="Q629" s="373"/>
      <c r="R629" s="373"/>
      <c r="S629" s="373"/>
      <c r="T629" s="373"/>
      <c r="U629" s="374"/>
      <c r="V629" s="373"/>
      <c r="W629" s="374"/>
      <c r="X629" s="373"/>
      <c r="Y629" s="374"/>
      <c r="Z629" s="373"/>
      <c r="AA629" s="374"/>
      <c r="AB629" s="375"/>
    </row>
    <row r="630" spans="1:28" s="376" customFormat="1" x14ac:dyDescent="0.25">
      <c r="A630" s="2"/>
      <c r="B630" s="2"/>
      <c r="C630" s="2"/>
      <c r="D630" s="2"/>
      <c r="E630" s="2"/>
      <c r="F630" s="2"/>
      <c r="G630" s="2"/>
      <c r="H630" s="2"/>
      <c r="I630" s="2"/>
      <c r="J630" s="2"/>
      <c r="K630" s="2"/>
      <c r="L630" s="2"/>
      <c r="M630" s="2"/>
      <c r="N630" s="373"/>
      <c r="O630" s="373"/>
      <c r="P630" s="4"/>
      <c r="Q630" s="373"/>
      <c r="R630" s="373"/>
      <c r="S630" s="373"/>
      <c r="T630" s="373"/>
      <c r="U630" s="374"/>
      <c r="V630" s="373"/>
      <c r="W630" s="374"/>
      <c r="X630" s="373"/>
      <c r="Y630" s="374"/>
      <c r="Z630" s="373"/>
      <c r="AA630" s="374"/>
      <c r="AB630" s="375"/>
    </row>
    <row r="631" spans="1:28" s="376" customFormat="1" x14ac:dyDescent="0.25">
      <c r="A631" s="2"/>
      <c r="B631" s="2"/>
      <c r="C631" s="2"/>
      <c r="D631" s="2"/>
      <c r="E631" s="2"/>
      <c r="F631" s="2"/>
      <c r="G631" s="2"/>
      <c r="H631" s="2"/>
      <c r="I631" s="2"/>
      <c r="J631" s="2"/>
      <c r="K631" s="2"/>
      <c r="L631" s="2"/>
      <c r="M631" s="2"/>
      <c r="N631" s="373"/>
      <c r="O631" s="373"/>
      <c r="P631" s="4"/>
      <c r="Q631" s="373"/>
      <c r="R631" s="373"/>
      <c r="S631" s="373"/>
      <c r="T631" s="373"/>
      <c r="U631" s="374"/>
      <c r="V631" s="373"/>
      <c r="W631" s="374"/>
      <c r="X631" s="373"/>
      <c r="Y631" s="374"/>
      <c r="Z631" s="373"/>
      <c r="AA631" s="374"/>
      <c r="AB631" s="375"/>
    </row>
    <row r="632" spans="1:28" s="376" customFormat="1" x14ac:dyDescent="0.25">
      <c r="A632" s="2"/>
      <c r="B632" s="2"/>
      <c r="C632" s="2"/>
      <c r="D632" s="2"/>
      <c r="E632" s="2"/>
      <c r="F632" s="2"/>
      <c r="G632" s="2"/>
      <c r="H632" s="2"/>
      <c r="I632" s="2"/>
      <c r="J632" s="2"/>
      <c r="K632" s="2"/>
      <c r="L632" s="2"/>
      <c r="M632" s="2"/>
      <c r="N632" s="373"/>
      <c r="O632" s="373"/>
      <c r="P632" s="4"/>
      <c r="Q632" s="373"/>
      <c r="R632" s="373"/>
      <c r="S632" s="373"/>
      <c r="T632" s="373"/>
      <c r="U632" s="374"/>
      <c r="V632" s="373"/>
      <c r="W632" s="374"/>
      <c r="X632" s="373"/>
      <c r="Y632" s="374"/>
      <c r="Z632" s="373"/>
      <c r="AA632" s="374"/>
      <c r="AB632" s="375"/>
    </row>
    <row r="633" spans="1:28" s="376" customFormat="1" x14ac:dyDescent="0.25">
      <c r="A633" s="2"/>
      <c r="B633" s="2"/>
      <c r="C633" s="2"/>
      <c r="D633" s="2"/>
      <c r="E633" s="2"/>
      <c r="F633" s="2"/>
      <c r="G633" s="2"/>
      <c r="H633" s="2"/>
      <c r="I633" s="2"/>
      <c r="J633" s="2"/>
      <c r="K633" s="2"/>
      <c r="L633" s="2"/>
      <c r="M633" s="2"/>
      <c r="N633" s="373"/>
      <c r="O633" s="373"/>
      <c r="P633" s="4"/>
      <c r="Q633" s="373"/>
      <c r="R633" s="373"/>
      <c r="S633" s="373"/>
      <c r="T633" s="373"/>
      <c r="U633" s="374"/>
      <c r="V633" s="373"/>
      <c r="W633" s="374"/>
      <c r="X633" s="373"/>
      <c r="Y633" s="374"/>
      <c r="Z633" s="373"/>
      <c r="AA633" s="374"/>
      <c r="AB633" s="375"/>
    </row>
    <row r="634" spans="1:28" s="376" customFormat="1" x14ac:dyDescent="0.25">
      <c r="A634" s="2"/>
      <c r="B634" s="2"/>
      <c r="C634" s="2"/>
      <c r="D634" s="2"/>
      <c r="E634" s="2"/>
      <c r="F634" s="2"/>
      <c r="G634" s="2"/>
      <c r="H634" s="2"/>
      <c r="I634" s="2"/>
      <c r="J634" s="2"/>
      <c r="K634" s="2"/>
      <c r="L634" s="2"/>
      <c r="M634" s="2"/>
      <c r="N634" s="373"/>
      <c r="O634" s="373"/>
      <c r="P634" s="4"/>
      <c r="Q634" s="373"/>
      <c r="R634" s="373"/>
      <c r="S634" s="373"/>
      <c r="T634" s="373"/>
      <c r="U634" s="374"/>
      <c r="V634" s="373"/>
      <c r="W634" s="374"/>
      <c r="X634" s="373"/>
      <c r="Y634" s="374"/>
      <c r="Z634" s="373"/>
      <c r="AA634" s="374"/>
      <c r="AB634" s="375"/>
    </row>
    <row r="635" spans="1:28" s="376" customFormat="1" x14ac:dyDescent="0.25">
      <c r="A635" s="2"/>
      <c r="B635" s="2"/>
      <c r="C635" s="2"/>
      <c r="D635" s="2"/>
      <c r="E635" s="2"/>
      <c r="F635" s="2"/>
      <c r="G635" s="2"/>
      <c r="H635" s="2"/>
      <c r="I635" s="2"/>
      <c r="J635" s="2"/>
      <c r="K635" s="2"/>
      <c r="L635" s="2"/>
      <c r="M635" s="2"/>
      <c r="N635" s="373"/>
      <c r="O635" s="373"/>
      <c r="P635" s="4"/>
      <c r="Q635" s="373"/>
      <c r="R635" s="373"/>
      <c r="S635" s="373"/>
      <c r="T635" s="373"/>
      <c r="U635" s="374"/>
      <c r="V635" s="373"/>
      <c r="W635" s="374"/>
      <c r="X635" s="373"/>
      <c r="Y635" s="374"/>
      <c r="Z635" s="373"/>
      <c r="AA635" s="374"/>
      <c r="AB635" s="375"/>
    </row>
    <row r="636" spans="1:28" s="376" customFormat="1" x14ac:dyDescent="0.25">
      <c r="A636" s="2"/>
      <c r="B636" s="2"/>
      <c r="C636" s="2"/>
      <c r="D636" s="2"/>
      <c r="E636" s="2"/>
      <c r="F636" s="2"/>
      <c r="G636" s="2"/>
      <c r="H636" s="2"/>
      <c r="I636" s="2"/>
      <c r="J636" s="2"/>
      <c r="K636" s="2"/>
      <c r="L636" s="2"/>
      <c r="M636" s="2"/>
      <c r="N636" s="373"/>
      <c r="O636" s="373"/>
      <c r="P636" s="4"/>
      <c r="Q636" s="373"/>
      <c r="R636" s="373"/>
      <c r="S636" s="373"/>
      <c r="T636" s="373"/>
      <c r="U636" s="374"/>
      <c r="V636" s="373"/>
      <c r="W636" s="374"/>
      <c r="X636" s="373"/>
      <c r="Y636" s="374"/>
      <c r="Z636" s="373"/>
      <c r="AA636" s="374"/>
      <c r="AB636" s="375"/>
    </row>
    <row r="637" spans="1:28" s="376" customFormat="1" x14ac:dyDescent="0.25">
      <c r="A637" s="2"/>
      <c r="B637" s="2"/>
      <c r="C637" s="2"/>
      <c r="D637" s="2"/>
      <c r="E637" s="2"/>
      <c r="F637" s="2"/>
      <c r="G637" s="2"/>
      <c r="H637" s="2"/>
      <c r="I637" s="2"/>
      <c r="J637" s="2"/>
      <c r="K637" s="2"/>
      <c r="L637" s="2"/>
      <c r="M637" s="2"/>
      <c r="N637" s="373"/>
      <c r="O637" s="373"/>
      <c r="P637" s="4"/>
      <c r="Q637" s="373"/>
      <c r="R637" s="373"/>
      <c r="S637" s="373"/>
      <c r="T637" s="373"/>
      <c r="U637" s="374"/>
      <c r="V637" s="373"/>
      <c r="W637" s="374"/>
      <c r="X637" s="373"/>
      <c r="Y637" s="374"/>
      <c r="Z637" s="373"/>
      <c r="AA637" s="374"/>
      <c r="AB637" s="375"/>
    </row>
    <row r="638" spans="1:28" s="376" customFormat="1" x14ac:dyDescent="0.25">
      <c r="A638" s="2"/>
      <c r="B638" s="2"/>
      <c r="C638" s="2"/>
      <c r="D638" s="2"/>
      <c r="E638" s="2"/>
      <c r="F638" s="2"/>
      <c r="G638" s="2"/>
      <c r="H638" s="2"/>
      <c r="I638" s="2"/>
      <c r="J638" s="2"/>
      <c r="K638" s="2"/>
      <c r="L638" s="2"/>
      <c r="M638" s="2"/>
      <c r="N638" s="373"/>
      <c r="O638" s="373"/>
      <c r="P638" s="4"/>
      <c r="Q638" s="373"/>
      <c r="R638" s="373"/>
      <c r="S638" s="373"/>
      <c r="T638" s="373"/>
      <c r="U638" s="374"/>
      <c r="V638" s="373"/>
      <c r="W638" s="374"/>
      <c r="X638" s="373"/>
      <c r="Y638" s="374"/>
      <c r="Z638" s="373"/>
      <c r="AA638" s="374"/>
      <c r="AB638" s="375"/>
    </row>
    <row r="639" spans="1:28" s="376" customFormat="1" x14ac:dyDescent="0.25">
      <c r="A639" s="2"/>
      <c r="B639" s="2"/>
      <c r="C639" s="2"/>
      <c r="D639" s="2"/>
      <c r="E639" s="2"/>
      <c r="F639" s="2"/>
      <c r="G639" s="2"/>
      <c r="H639" s="2"/>
      <c r="I639" s="2"/>
      <c r="J639" s="2"/>
      <c r="K639" s="2"/>
      <c r="L639" s="2"/>
      <c r="M639" s="2"/>
      <c r="N639" s="373"/>
      <c r="O639" s="373"/>
      <c r="P639" s="4"/>
      <c r="Q639" s="373"/>
      <c r="R639" s="373"/>
      <c r="S639" s="373"/>
      <c r="T639" s="373"/>
      <c r="U639" s="374"/>
      <c r="V639" s="373"/>
      <c r="W639" s="374"/>
      <c r="X639" s="373"/>
      <c r="Y639" s="374"/>
      <c r="Z639" s="373"/>
      <c r="AA639" s="374"/>
      <c r="AB639" s="375"/>
    </row>
    <row r="640" spans="1:28" s="376" customFormat="1" x14ac:dyDescent="0.25">
      <c r="A640" s="2"/>
      <c r="B640" s="2"/>
      <c r="C640" s="2"/>
      <c r="D640" s="2"/>
      <c r="E640" s="2"/>
      <c r="F640" s="2"/>
      <c r="G640" s="2"/>
      <c r="H640" s="2"/>
      <c r="I640" s="2"/>
      <c r="J640" s="2"/>
      <c r="K640" s="2"/>
      <c r="L640" s="2"/>
      <c r="M640" s="2"/>
      <c r="N640" s="373"/>
      <c r="O640" s="373"/>
      <c r="P640" s="4"/>
      <c r="Q640" s="373"/>
      <c r="R640" s="373"/>
      <c r="S640" s="373"/>
      <c r="T640" s="373"/>
      <c r="U640" s="374"/>
      <c r="V640" s="373"/>
      <c r="W640" s="374"/>
      <c r="X640" s="373"/>
      <c r="Y640" s="374"/>
      <c r="Z640" s="373"/>
      <c r="AA640" s="374"/>
      <c r="AB640" s="375"/>
    </row>
    <row r="641" spans="1:28" s="376" customFormat="1" x14ac:dyDescent="0.25">
      <c r="A641" s="2"/>
      <c r="B641" s="2"/>
      <c r="C641" s="2"/>
      <c r="D641" s="2"/>
      <c r="E641" s="2"/>
      <c r="F641" s="2"/>
      <c r="G641" s="2"/>
      <c r="H641" s="2"/>
      <c r="I641" s="2"/>
      <c r="J641" s="2"/>
      <c r="K641" s="2"/>
      <c r="L641" s="2"/>
      <c r="M641" s="2"/>
      <c r="N641" s="373"/>
      <c r="O641" s="373"/>
      <c r="P641" s="4"/>
      <c r="Q641" s="373"/>
      <c r="R641" s="373"/>
      <c r="S641" s="373"/>
      <c r="T641" s="373"/>
      <c r="U641" s="374"/>
      <c r="V641" s="373"/>
      <c r="W641" s="374"/>
      <c r="X641" s="373"/>
      <c r="Y641" s="374"/>
      <c r="Z641" s="373"/>
      <c r="AA641" s="374"/>
      <c r="AB641" s="375"/>
    </row>
    <row r="642" spans="1:28" s="376" customFormat="1" x14ac:dyDescent="0.25">
      <c r="A642" s="2"/>
      <c r="B642" s="2"/>
      <c r="C642" s="2"/>
      <c r="D642" s="2"/>
      <c r="E642" s="2"/>
      <c r="F642" s="2"/>
      <c r="G642" s="2"/>
      <c r="H642" s="2"/>
      <c r="I642" s="2"/>
      <c r="J642" s="2"/>
      <c r="K642" s="2"/>
      <c r="L642" s="2"/>
      <c r="M642" s="2"/>
      <c r="N642" s="373"/>
      <c r="O642" s="373"/>
      <c r="P642" s="4"/>
      <c r="Q642" s="373"/>
      <c r="R642" s="373"/>
      <c r="S642" s="373"/>
      <c r="T642" s="373"/>
      <c r="U642" s="374"/>
      <c r="V642" s="373"/>
      <c r="W642" s="374"/>
      <c r="X642" s="373"/>
      <c r="Y642" s="374"/>
      <c r="Z642" s="373"/>
      <c r="AA642" s="374"/>
      <c r="AB642" s="375"/>
    </row>
    <row r="643" spans="1:28" s="376" customFormat="1" x14ac:dyDescent="0.25">
      <c r="A643" s="2"/>
      <c r="B643" s="2"/>
      <c r="C643" s="2"/>
      <c r="D643" s="2"/>
      <c r="E643" s="2"/>
      <c r="F643" s="2"/>
      <c r="G643" s="2"/>
      <c r="H643" s="2"/>
      <c r="I643" s="2"/>
      <c r="J643" s="2"/>
      <c r="K643" s="2"/>
      <c r="L643" s="2"/>
      <c r="M643" s="2"/>
      <c r="N643" s="373"/>
      <c r="O643" s="373"/>
      <c r="P643" s="4"/>
      <c r="Q643" s="373"/>
      <c r="R643" s="373"/>
      <c r="S643" s="373"/>
      <c r="T643" s="373"/>
      <c r="U643" s="374"/>
      <c r="V643" s="373"/>
      <c r="W643" s="374"/>
      <c r="X643" s="373"/>
      <c r="Y643" s="374"/>
      <c r="Z643" s="373"/>
      <c r="AA643" s="374"/>
      <c r="AB643" s="375"/>
    </row>
    <row r="644" spans="1:28" s="376" customFormat="1" x14ac:dyDescent="0.25">
      <c r="A644" s="2"/>
      <c r="B644" s="2"/>
      <c r="C644" s="2"/>
      <c r="D644" s="2"/>
      <c r="E644" s="2"/>
      <c r="F644" s="2"/>
      <c r="G644" s="2"/>
      <c r="H644" s="2"/>
      <c r="I644" s="2"/>
      <c r="J644" s="2"/>
      <c r="K644" s="2"/>
      <c r="L644" s="2"/>
      <c r="M644" s="2"/>
      <c r="N644" s="373"/>
      <c r="O644" s="373"/>
      <c r="P644" s="4"/>
      <c r="Q644" s="373"/>
      <c r="R644" s="373"/>
      <c r="S644" s="373"/>
      <c r="T644" s="373"/>
      <c r="U644" s="374"/>
      <c r="V644" s="373"/>
      <c r="W644" s="374"/>
      <c r="X644" s="373"/>
      <c r="Y644" s="374"/>
      <c r="Z644" s="373"/>
      <c r="AA644" s="374"/>
      <c r="AB644" s="375"/>
    </row>
    <row r="645" spans="1:28" s="376" customFormat="1" x14ac:dyDescent="0.25">
      <c r="A645" s="2"/>
      <c r="B645" s="2"/>
      <c r="C645" s="2"/>
      <c r="D645" s="2"/>
      <c r="E645" s="2"/>
      <c r="F645" s="2"/>
      <c r="G645" s="2"/>
      <c r="H645" s="2"/>
      <c r="I645" s="2"/>
      <c r="J645" s="2"/>
      <c r="K645" s="2"/>
      <c r="L645" s="2"/>
      <c r="M645" s="2"/>
      <c r="N645" s="373"/>
      <c r="O645" s="373"/>
      <c r="P645" s="4"/>
      <c r="Q645" s="373"/>
      <c r="R645" s="373"/>
      <c r="S645" s="373"/>
      <c r="T645" s="373"/>
      <c r="U645" s="374"/>
      <c r="V645" s="373"/>
      <c r="W645" s="374"/>
      <c r="X645" s="373"/>
      <c r="Y645" s="374"/>
      <c r="Z645" s="373"/>
      <c r="AA645" s="374"/>
      <c r="AB645" s="375"/>
    </row>
    <row r="646" spans="1:28" s="376" customFormat="1" x14ac:dyDescent="0.25">
      <c r="A646" s="2"/>
      <c r="B646" s="2"/>
      <c r="C646" s="2"/>
      <c r="D646" s="2"/>
      <c r="E646" s="2"/>
      <c r="F646" s="2"/>
      <c r="G646" s="2"/>
      <c r="H646" s="2"/>
      <c r="I646" s="2"/>
      <c r="J646" s="2"/>
      <c r="K646" s="2"/>
      <c r="L646" s="2"/>
      <c r="M646" s="2"/>
      <c r="N646" s="373"/>
      <c r="O646" s="373"/>
      <c r="P646" s="4"/>
      <c r="Q646" s="373"/>
      <c r="R646" s="373"/>
      <c r="S646" s="373"/>
      <c r="T646" s="373"/>
      <c r="U646" s="374"/>
      <c r="V646" s="373"/>
      <c r="W646" s="374"/>
      <c r="X646" s="373"/>
      <c r="Y646" s="374"/>
      <c r="Z646" s="373"/>
      <c r="AA646" s="374"/>
      <c r="AB646" s="375"/>
    </row>
    <row r="647" spans="1:28" s="376" customFormat="1" x14ac:dyDescent="0.25">
      <c r="A647" s="2"/>
      <c r="B647" s="2"/>
      <c r="C647" s="2"/>
      <c r="D647" s="2"/>
      <c r="E647" s="2"/>
      <c r="F647" s="2"/>
      <c r="G647" s="2"/>
      <c r="H647" s="2"/>
      <c r="I647" s="2"/>
      <c r="J647" s="2"/>
      <c r="K647" s="2"/>
      <c r="L647" s="2"/>
      <c r="M647" s="2"/>
      <c r="N647" s="373"/>
      <c r="O647" s="373"/>
      <c r="P647" s="4"/>
      <c r="Q647" s="373"/>
      <c r="R647" s="373"/>
      <c r="S647" s="373"/>
      <c r="T647" s="373"/>
      <c r="U647" s="374"/>
      <c r="V647" s="373"/>
      <c r="W647" s="374"/>
      <c r="X647" s="373"/>
      <c r="Y647" s="374"/>
      <c r="Z647" s="373"/>
      <c r="AA647" s="374"/>
      <c r="AB647" s="375"/>
    </row>
    <row r="648" spans="1:28" s="376" customFormat="1" x14ac:dyDescent="0.25">
      <c r="A648" s="2"/>
      <c r="B648" s="2"/>
      <c r="C648" s="2"/>
      <c r="D648" s="2"/>
      <c r="E648" s="2"/>
      <c r="F648" s="2"/>
      <c r="G648" s="2"/>
      <c r="H648" s="2"/>
      <c r="I648" s="2"/>
      <c r="J648" s="2"/>
      <c r="K648" s="2"/>
      <c r="L648" s="2"/>
      <c r="M648" s="2"/>
      <c r="N648" s="373"/>
      <c r="O648" s="373"/>
      <c r="P648" s="4"/>
      <c r="Q648" s="373"/>
      <c r="R648" s="373"/>
      <c r="S648" s="373"/>
      <c r="T648" s="373"/>
      <c r="U648" s="374"/>
      <c r="V648" s="373"/>
      <c r="W648" s="374"/>
      <c r="X648" s="373"/>
      <c r="Y648" s="374"/>
      <c r="Z648" s="373"/>
      <c r="AA648" s="374"/>
      <c r="AB648" s="375"/>
    </row>
    <row r="649" spans="1:28" s="376" customFormat="1" x14ac:dyDescent="0.25">
      <c r="A649" s="2"/>
      <c r="B649" s="2"/>
      <c r="C649" s="2"/>
      <c r="D649" s="2"/>
      <c r="E649" s="2"/>
      <c r="F649" s="2"/>
      <c r="G649" s="2"/>
      <c r="H649" s="2"/>
      <c r="I649" s="2"/>
      <c r="J649" s="2"/>
      <c r="K649" s="2"/>
      <c r="L649" s="2"/>
      <c r="M649" s="2"/>
      <c r="N649" s="373"/>
      <c r="O649" s="373"/>
      <c r="P649" s="4"/>
      <c r="Q649" s="373"/>
      <c r="R649" s="373"/>
      <c r="S649" s="373"/>
      <c r="T649" s="373"/>
      <c r="U649" s="374"/>
      <c r="V649" s="373"/>
      <c r="W649" s="374"/>
      <c r="X649" s="373"/>
      <c r="Y649" s="374"/>
      <c r="Z649" s="373"/>
      <c r="AA649" s="374"/>
      <c r="AB649" s="375"/>
    </row>
    <row r="650" spans="1:28" s="376" customFormat="1" x14ac:dyDescent="0.25">
      <c r="A650" s="2"/>
      <c r="B650" s="2"/>
      <c r="C650" s="2"/>
      <c r="D650" s="2"/>
      <c r="E650" s="2"/>
      <c r="F650" s="2"/>
      <c r="G650" s="2"/>
      <c r="H650" s="2"/>
      <c r="I650" s="2"/>
      <c r="J650" s="2"/>
      <c r="K650" s="2"/>
      <c r="L650" s="2"/>
      <c r="M650" s="2"/>
      <c r="N650" s="373"/>
      <c r="O650" s="373"/>
      <c r="P650" s="4"/>
      <c r="Q650" s="373"/>
      <c r="R650" s="373"/>
      <c r="S650" s="373"/>
      <c r="T650" s="373"/>
      <c r="U650" s="374"/>
      <c r="V650" s="373"/>
      <c r="W650" s="374"/>
      <c r="X650" s="373"/>
      <c r="Y650" s="374"/>
      <c r="Z650" s="373"/>
      <c r="AA650" s="374"/>
      <c r="AB650" s="375"/>
    </row>
    <row r="651" spans="1:28" s="376" customFormat="1" x14ac:dyDescent="0.25">
      <c r="A651" s="2"/>
      <c r="B651" s="2"/>
      <c r="C651" s="2"/>
      <c r="D651" s="2"/>
      <c r="E651" s="2"/>
      <c r="F651" s="2"/>
      <c r="G651" s="2"/>
      <c r="H651" s="2"/>
      <c r="I651" s="2"/>
      <c r="J651" s="2"/>
      <c r="K651" s="2"/>
      <c r="L651" s="2"/>
      <c r="M651" s="2"/>
      <c r="N651" s="373"/>
      <c r="O651" s="373"/>
      <c r="P651" s="4"/>
      <c r="Q651" s="373"/>
      <c r="R651" s="373"/>
      <c r="S651" s="373"/>
      <c r="T651" s="373"/>
      <c r="U651" s="374"/>
      <c r="V651" s="373"/>
      <c r="W651" s="374"/>
      <c r="X651" s="373"/>
      <c r="Y651" s="374"/>
      <c r="Z651" s="373"/>
      <c r="AA651" s="374"/>
      <c r="AB651" s="375"/>
    </row>
    <row r="652" spans="1:28" s="376" customFormat="1" x14ac:dyDescent="0.25">
      <c r="A652" s="2"/>
      <c r="B652" s="2"/>
      <c r="C652" s="2"/>
      <c r="D652" s="2"/>
      <c r="E652" s="2"/>
      <c r="F652" s="2"/>
      <c r="G652" s="2"/>
      <c r="H652" s="2"/>
      <c r="I652" s="2"/>
      <c r="J652" s="2"/>
      <c r="K652" s="2"/>
      <c r="L652" s="2"/>
      <c r="M652" s="2"/>
      <c r="N652" s="373"/>
      <c r="O652" s="373"/>
      <c r="P652" s="4"/>
      <c r="Q652" s="373"/>
      <c r="R652" s="373"/>
      <c r="S652" s="373"/>
      <c r="T652" s="373"/>
      <c r="U652" s="374"/>
      <c r="V652" s="373"/>
      <c r="W652" s="374"/>
      <c r="X652" s="373"/>
      <c r="Y652" s="374"/>
      <c r="Z652" s="373"/>
      <c r="AA652" s="374"/>
      <c r="AB652" s="375"/>
    </row>
    <row r="653" spans="1:28" s="376" customFormat="1" x14ac:dyDescent="0.25">
      <c r="A653" s="2"/>
      <c r="B653" s="2"/>
      <c r="C653" s="2"/>
      <c r="D653" s="2"/>
      <c r="E653" s="2"/>
      <c r="F653" s="2"/>
      <c r="G653" s="2"/>
      <c r="H653" s="2"/>
      <c r="I653" s="2"/>
      <c r="J653" s="2"/>
      <c r="K653" s="2"/>
      <c r="L653" s="2"/>
      <c r="M653" s="2"/>
      <c r="N653" s="373"/>
      <c r="O653" s="373"/>
      <c r="P653" s="4"/>
      <c r="Q653" s="373"/>
      <c r="R653" s="373"/>
      <c r="S653" s="373"/>
      <c r="T653" s="373"/>
      <c r="U653" s="374"/>
      <c r="V653" s="373"/>
      <c r="W653" s="374"/>
      <c r="X653" s="373"/>
      <c r="Y653" s="374"/>
      <c r="Z653" s="373"/>
      <c r="AA653" s="374"/>
      <c r="AB653" s="375"/>
    </row>
    <row r="654" spans="1:28" s="376" customFormat="1" x14ac:dyDescent="0.25">
      <c r="A654" s="2"/>
      <c r="B654" s="2"/>
      <c r="C654" s="2"/>
      <c r="D654" s="2"/>
      <c r="E654" s="2"/>
      <c r="F654" s="2"/>
      <c r="G654" s="2"/>
      <c r="H654" s="2"/>
      <c r="I654" s="2"/>
      <c r="J654" s="2"/>
      <c r="K654" s="2"/>
      <c r="L654" s="2"/>
      <c r="M654" s="2"/>
      <c r="N654" s="373"/>
      <c r="O654" s="373"/>
      <c r="P654" s="4"/>
      <c r="Q654" s="373"/>
      <c r="R654" s="373"/>
      <c r="S654" s="373"/>
      <c r="T654" s="373"/>
      <c r="U654" s="374"/>
      <c r="V654" s="373"/>
      <c r="W654" s="374"/>
      <c r="X654" s="373"/>
      <c r="Y654" s="374"/>
      <c r="Z654" s="373"/>
      <c r="AA654" s="374"/>
      <c r="AB654" s="375"/>
    </row>
    <row r="655" spans="1:28" s="376" customFormat="1" x14ac:dyDescent="0.25">
      <c r="A655" s="2"/>
      <c r="B655" s="2"/>
      <c r="C655" s="2"/>
      <c r="D655" s="2"/>
      <c r="E655" s="2"/>
      <c r="F655" s="2"/>
      <c r="G655" s="2"/>
      <c r="H655" s="2"/>
      <c r="I655" s="2"/>
      <c r="J655" s="2"/>
      <c r="K655" s="2"/>
      <c r="L655" s="2"/>
      <c r="M655" s="2"/>
      <c r="N655" s="373"/>
      <c r="O655" s="373"/>
      <c r="P655" s="4"/>
      <c r="Q655" s="373"/>
      <c r="R655" s="373"/>
      <c r="S655" s="373"/>
      <c r="T655" s="373"/>
      <c r="U655" s="374"/>
      <c r="V655" s="373"/>
      <c r="W655" s="374"/>
      <c r="X655" s="373"/>
      <c r="Y655" s="374"/>
      <c r="Z655" s="373"/>
      <c r="AA655" s="374"/>
      <c r="AB655" s="375"/>
    </row>
    <row r="656" spans="1:28" s="376" customFormat="1" x14ac:dyDescent="0.25">
      <c r="A656" s="2"/>
      <c r="B656" s="2"/>
      <c r="C656" s="2"/>
      <c r="D656" s="2"/>
      <c r="E656" s="2"/>
      <c r="F656" s="2"/>
      <c r="G656" s="2"/>
      <c r="H656" s="2"/>
      <c r="I656" s="2"/>
      <c r="J656" s="2"/>
      <c r="K656" s="2"/>
      <c r="L656" s="2"/>
      <c r="M656" s="2"/>
      <c r="N656" s="373"/>
      <c r="O656" s="373"/>
      <c r="P656" s="4"/>
      <c r="Q656" s="373"/>
      <c r="R656" s="373"/>
      <c r="S656" s="373"/>
      <c r="T656" s="373"/>
      <c r="U656" s="374"/>
      <c r="V656" s="373"/>
      <c r="W656" s="374"/>
      <c r="X656" s="373"/>
      <c r="Y656" s="374"/>
      <c r="Z656" s="373"/>
      <c r="AA656" s="374"/>
      <c r="AB656" s="375"/>
    </row>
    <row r="657" spans="1:28" s="376" customFormat="1" x14ac:dyDescent="0.25">
      <c r="A657" s="2"/>
      <c r="B657" s="2"/>
      <c r="C657" s="2"/>
      <c r="D657" s="2"/>
      <c r="E657" s="2"/>
      <c r="F657" s="2"/>
      <c r="G657" s="2"/>
      <c r="H657" s="2"/>
      <c r="I657" s="2"/>
      <c r="J657" s="2"/>
      <c r="K657" s="2"/>
      <c r="L657" s="2"/>
      <c r="M657" s="2"/>
      <c r="N657" s="373"/>
      <c r="O657" s="373"/>
      <c r="P657" s="4"/>
      <c r="Q657" s="373"/>
      <c r="R657" s="373"/>
      <c r="S657" s="373"/>
      <c r="T657" s="373"/>
      <c r="U657" s="374"/>
      <c r="V657" s="373"/>
      <c r="W657" s="374"/>
      <c r="X657" s="373"/>
      <c r="Y657" s="374"/>
      <c r="Z657" s="373"/>
      <c r="AA657" s="374"/>
      <c r="AB657" s="375"/>
    </row>
    <row r="658" spans="1:28" s="376" customFormat="1" x14ac:dyDescent="0.25">
      <c r="A658" s="2"/>
      <c r="B658" s="2"/>
      <c r="C658" s="2"/>
      <c r="D658" s="2"/>
      <c r="E658" s="2"/>
      <c r="F658" s="2"/>
      <c r="G658" s="2"/>
      <c r="H658" s="2"/>
      <c r="I658" s="2"/>
      <c r="J658" s="2"/>
      <c r="K658" s="2"/>
      <c r="L658" s="2"/>
      <c r="M658" s="2"/>
      <c r="N658" s="373"/>
      <c r="O658" s="373"/>
      <c r="P658" s="4"/>
      <c r="Q658" s="373"/>
      <c r="R658" s="373"/>
      <c r="S658" s="373"/>
      <c r="T658" s="373"/>
      <c r="U658" s="374"/>
      <c r="V658" s="373"/>
      <c r="W658" s="374"/>
      <c r="X658" s="373"/>
      <c r="Y658" s="374"/>
      <c r="Z658" s="373"/>
      <c r="AA658" s="374"/>
      <c r="AB658" s="375"/>
    </row>
    <row r="659" spans="1:28" s="376" customFormat="1" x14ac:dyDescent="0.25">
      <c r="A659" s="2"/>
      <c r="B659" s="2"/>
      <c r="C659" s="2"/>
      <c r="D659" s="2"/>
      <c r="E659" s="2"/>
      <c r="F659" s="2"/>
      <c r="G659" s="2"/>
      <c r="H659" s="2"/>
      <c r="I659" s="2"/>
      <c r="J659" s="2"/>
      <c r="K659" s="2"/>
      <c r="L659" s="2"/>
      <c r="M659" s="2"/>
      <c r="N659" s="373"/>
      <c r="O659" s="373"/>
      <c r="P659" s="4"/>
      <c r="Q659" s="373"/>
      <c r="R659" s="373"/>
      <c r="S659" s="373"/>
      <c r="T659" s="373"/>
      <c r="U659" s="374"/>
      <c r="V659" s="373"/>
      <c r="W659" s="374"/>
      <c r="X659" s="373"/>
      <c r="Y659" s="374"/>
      <c r="Z659" s="373"/>
      <c r="AA659" s="374"/>
      <c r="AB659" s="375"/>
    </row>
    <row r="660" spans="1:28" s="376" customFormat="1" x14ac:dyDescent="0.25">
      <c r="A660" s="2"/>
      <c r="B660" s="2"/>
      <c r="C660" s="2"/>
      <c r="D660" s="2"/>
      <c r="E660" s="2"/>
      <c r="F660" s="2"/>
      <c r="G660" s="2"/>
      <c r="H660" s="2"/>
      <c r="I660" s="2"/>
      <c r="J660" s="2"/>
      <c r="K660" s="2"/>
      <c r="L660" s="2"/>
      <c r="M660" s="2"/>
      <c r="N660" s="373"/>
      <c r="O660" s="373"/>
      <c r="P660" s="4"/>
      <c r="Q660" s="373"/>
      <c r="R660" s="373"/>
      <c r="S660" s="373"/>
      <c r="T660" s="373"/>
      <c r="U660" s="374"/>
      <c r="V660" s="373"/>
      <c r="W660" s="374"/>
      <c r="X660" s="373"/>
      <c r="Y660" s="374"/>
      <c r="Z660" s="373"/>
      <c r="AA660" s="374"/>
      <c r="AB660" s="375"/>
    </row>
    <row r="661" spans="1:28" s="376" customFormat="1" x14ac:dyDescent="0.25">
      <c r="A661" s="2"/>
      <c r="B661" s="2"/>
      <c r="C661" s="2"/>
      <c r="D661" s="2"/>
      <c r="E661" s="2"/>
      <c r="F661" s="2"/>
      <c r="G661" s="2"/>
      <c r="H661" s="2"/>
      <c r="I661" s="2"/>
      <c r="J661" s="2"/>
      <c r="K661" s="2"/>
      <c r="L661" s="2"/>
      <c r="M661" s="2"/>
      <c r="N661" s="373"/>
      <c r="O661" s="373"/>
      <c r="P661" s="4"/>
      <c r="Q661" s="373"/>
      <c r="R661" s="373"/>
      <c r="S661" s="373"/>
      <c r="T661" s="373"/>
      <c r="U661" s="374"/>
      <c r="V661" s="373"/>
      <c r="W661" s="374"/>
      <c r="X661" s="373"/>
      <c r="Y661" s="374"/>
      <c r="Z661" s="373"/>
      <c r="AA661" s="374"/>
      <c r="AB661" s="375"/>
    </row>
    <row r="662" spans="1:28" s="376" customFormat="1" x14ac:dyDescent="0.25">
      <c r="A662" s="2"/>
      <c r="B662" s="2"/>
      <c r="C662" s="2"/>
      <c r="D662" s="2"/>
      <c r="E662" s="2"/>
      <c r="F662" s="2"/>
      <c r="G662" s="2"/>
      <c r="H662" s="2"/>
      <c r="I662" s="2"/>
      <c r="J662" s="2"/>
      <c r="K662" s="2"/>
      <c r="L662" s="2"/>
      <c r="M662" s="2"/>
      <c r="N662" s="373"/>
      <c r="O662" s="373"/>
      <c r="P662" s="4"/>
      <c r="Q662" s="373"/>
      <c r="R662" s="373"/>
      <c r="S662" s="373"/>
      <c r="T662" s="373"/>
      <c r="U662" s="374"/>
      <c r="V662" s="373"/>
      <c r="W662" s="374"/>
      <c r="X662" s="373"/>
      <c r="Y662" s="374"/>
      <c r="Z662" s="373"/>
      <c r="AA662" s="374"/>
      <c r="AB662" s="375"/>
    </row>
    <row r="663" spans="1:28" s="376" customFormat="1" x14ac:dyDescent="0.25">
      <c r="A663" s="2"/>
      <c r="B663" s="2"/>
      <c r="C663" s="2"/>
      <c r="D663" s="2"/>
      <c r="E663" s="2"/>
      <c r="F663" s="2"/>
      <c r="G663" s="2"/>
      <c r="H663" s="2"/>
      <c r="I663" s="2"/>
      <c r="J663" s="2"/>
      <c r="K663" s="2"/>
      <c r="L663" s="2"/>
      <c r="M663" s="2"/>
      <c r="N663" s="373"/>
      <c r="O663" s="373"/>
      <c r="P663" s="4"/>
      <c r="Q663" s="373"/>
      <c r="R663" s="373"/>
      <c r="S663" s="373"/>
      <c r="T663" s="373"/>
      <c r="U663" s="374"/>
      <c r="V663" s="373"/>
      <c r="W663" s="374"/>
      <c r="X663" s="373"/>
      <c r="Y663" s="374"/>
      <c r="Z663" s="373"/>
      <c r="AA663" s="374"/>
      <c r="AB663" s="375"/>
    </row>
    <row r="664" spans="1:28" s="376" customFormat="1" x14ac:dyDescent="0.25">
      <c r="A664" s="2"/>
      <c r="B664" s="2"/>
      <c r="C664" s="2"/>
      <c r="D664" s="2"/>
      <c r="E664" s="2"/>
      <c r="F664" s="2"/>
      <c r="G664" s="2"/>
      <c r="H664" s="2"/>
      <c r="I664" s="2"/>
      <c r="J664" s="2"/>
      <c r="K664" s="2"/>
      <c r="L664" s="2"/>
      <c r="M664" s="2"/>
      <c r="N664" s="373"/>
      <c r="O664" s="373"/>
      <c r="P664" s="4"/>
      <c r="Q664" s="373"/>
      <c r="R664" s="373"/>
      <c r="S664" s="373"/>
      <c r="T664" s="373"/>
      <c r="U664" s="374"/>
      <c r="V664" s="373"/>
      <c r="W664" s="374"/>
      <c r="X664" s="373"/>
      <c r="Y664" s="374"/>
      <c r="Z664" s="373"/>
      <c r="AA664" s="374"/>
      <c r="AB664" s="375"/>
    </row>
    <row r="665" spans="1:28" s="376" customFormat="1" x14ac:dyDescent="0.25">
      <c r="A665" s="2"/>
      <c r="B665" s="2"/>
      <c r="C665" s="2"/>
      <c r="D665" s="2"/>
      <c r="E665" s="2"/>
      <c r="F665" s="2"/>
      <c r="G665" s="2"/>
      <c r="H665" s="2"/>
      <c r="I665" s="2"/>
      <c r="J665" s="2"/>
      <c r="K665" s="2"/>
      <c r="L665" s="2"/>
      <c r="M665" s="2"/>
      <c r="N665" s="373"/>
      <c r="O665" s="373"/>
      <c r="P665" s="4"/>
      <c r="Q665" s="373"/>
      <c r="R665" s="373"/>
      <c r="S665" s="373"/>
      <c r="T665" s="373"/>
      <c r="U665" s="374"/>
      <c r="V665" s="373"/>
      <c r="W665" s="374"/>
      <c r="X665" s="373"/>
      <c r="Y665" s="374"/>
      <c r="Z665" s="373"/>
      <c r="AA665" s="374"/>
      <c r="AB665" s="375"/>
    </row>
    <row r="666" spans="1:28" s="376" customFormat="1" x14ac:dyDescent="0.25">
      <c r="A666" s="2"/>
      <c r="B666" s="2"/>
      <c r="C666" s="2"/>
      <c r="D666" s="2"/>
      <c r="E666" s="2"/>
      <c r="F666" s="2"/>
      <c r="G666" s="2"/>
      <c r="H666" s="2"/>
      <c r="I666" s="2"/>
      <c r="J666" s="2"/>
      <c r="K666" s="2"/>
      <c r="L666" s="2"/>
      <c r="M666" s="2"/>
      <c r="N666" s="373"/>
      <c r="O666" s="373"/>
      <c r="P666" s="4"/>
      <c r="Q666" s="373"/>
      <c r="R666" s="373"/>
      <c r="S666" s="373"/>
      <c r="T666" s="373"/>
      <c r="U666" s="374"/>
      <c r="V666" s="373"/>
      <c r="W666" s="374"/>
      <c r="X666" s="373"/>
      <c r="Y666" s="374"/>
      <c r="Z666" s="373"/>
      <c r="AA666" s="374"/>
      <c r="AB666" s="375"/>
    </row>
    <row r="667" spans="1:28" s="376" customFormat="1" x14ac:dyDescent="0.25">
      <c r="A667" s="2"/>
      <c r="B667" s="2"/>
      <c r="C667" s="2"/>
      <c r="D667" s="2"/>
      <c r="E667" s="2"/>
      <c r="F667" s="2"/>
      <c r="G667" s="2"/>
      <c r="H667" s="2"/>
      <c r="I667" s="2"/>
      <c r="J667" s="2"/>
      <c r="K667" s="2"/>
      <c r="L667" s="2"/>
      <c r="M667" s="2"/>
      <c r="N667" s="373"/>
      <c r="O667" s="373"/>
      <c r="P667" s="4"/>
      <c r="Q667" s="373"/>
      <c r="R667" s="373"/>
      <c r="S667" s="373"/>
      <c r="T667" s="373"/>
      <c r="U667" s="374"/>
      <c r="V667" s="373"/>
      <c r="W667" s="374"/>
      <c r="X667" s="373"/>
      <c r="Y667" s="374"/>
      <c r="Z667" s="373"/>
      <c r="AA667" s="374"/>
      <c r="AB667" s="375"/>
    </row>
    <row r="668" spans="1:28" s="376" customFormat="1" x14ac:dyDescent="0.25">
      <c r="A668" s="2"/>
      <c r="B668" s="2"/>
      <c r="C668" s="2"/>
      <c r="D668" s="2"/>
      <c r="E668" s="2"/>
      <c r="F668" s="2"/>
      <c r="G668" s="2"/>
      <c r="H668" s="2"/>
      <c r="I668" s="2"/>
      <c r="J668" s="2"/>
      <c r="K668" s="2"/>
      <c r="L668" s="2"/>
      <c r="M668" s="2"/>
      <c r="N668" s="373"/>
      <c r="O668" s="373"/>
      <c r="P668" s="4"/>
      <c r="Q668" s="373"/>
      <c r="R668" s="373"/>
      <c r="S668" s="373"/>
      <c r="T668" s="373"/>
      <c r="U668" s="374"/>
      <c r="V668" s="373"/>
      <c r="W668" s="374"/>
      <c r="X668" s="373"/>
      <c r="Y668" s="374"/>
      <c r="Z668" s="373"/>
      <c r="AA668" s="374"/>
      <c r="AB668" s="375"/>
    </row>
    <row r="669" spans="1:28" s="376" customFormat="1" x14ac:dyDescent="0.25">
      <c r="A669" s="2"/>
      <c r="B669" s="2"/>
      <c r="C669" s="2"/>
      <c r="D669" s="2"/>
      <c r="E669" s="2"/>
      <c r="F669" s="2"/>
      <c r="G669" s="2"/>
      <c r="H669" s="2"/>
      <c r="I669" s="2"/>
      <c r="J669" s="2"/>
      <c r="K669" s="2"/>
      <c r="L669" s="2"/>
      <c r="M669" s="2"/>
      <c r="N669" s="373"/>
      <c r="O669" s="373"/>
      <c r="P669" s="4"/>
      <c r="Q669" s="373"/>
      <c r="R669" s="373"/>
      <c r="S669" s="373"/>
      <c r="T669" s="373"/>
      <c r="U669" s="374"/>
      <c r="V669" s="373"/>
      <c r="W669" s="374"/>
      <c r="X669" s="373"/>
      <c r="Y669" s="374"/>
      <c r="Z669" s="373"/>
      <c r="AA669" s="374"/>
      <c r="AB669" s="375"/>
    </row>
    <row r="670" spans="1:28" s="376" customFormat="1" x14ac:dyDescent="0.25">
      <c r="A670" s="2"/>
      <c r="B670" s="2"/>
      <c r="C670" s="2"/>
      <c r="D670" s="2"/>
      <c r="E670" s="2"/>
      <c r="F670" s="2"/>
      <c r="G670" s="2"/>
      <c r="H670" s="2"/>
      <c r="I670" s="2"/>
      <c r="J670" s="2"/>
      <c r="K670" s="2"/>
      <c r="L670" s="2"/>
      <c r="M670" s="2"/>
      <c r="N670" s="373"/>
      <c r="O670" s="373"/>
      <c r="P670" s="4"/>
      <c r="Q670" s="373"/>
      <c r="R670" s="373"/>
      <c r="S670" s="373"/>
      <c r="T670" s="373"/>
      <c r="U670" s="374"/>
      <c r="V670" s="373"/>
      <c r="W670" s="374"/>
      <c r="X670" s="373"/>
      <c r="Y670" s="374"/>
      <c r="Z670" s="373"/>
      <c r="AA670" s="374"/>
      <c r="AB670" s="375"/>
    </row>
    <row r="671" spans="1:28" s="376" customFormat="1" x14ac:dyDescent="0.25">
      <c r="A671" s="2"/>
      <c r="B671" s="2"/>
      <c r="C671" s="2"/>
      <c r="D671" s="2"/>
      <c r="E671" s="2"/>
      <c r="F671" s="2"/>
      <c r="G671" s="2"/>
      <c r="H671" s="2"/>
      <c r="I671" s="2"/>
      <c r="J671" s="2"/>
      <c r="K671" s="2"/>
      <c r="L671" s="2"/>
      <c r="M671" s="2"/>
      <c r="N671" s="373"/>
      <c r="O671" s="373"/>
      <c r="P671" s="4"/>
      <c r="Q671" s="373"/>
      <c r="R671" s="373"/>
      <c r="S671" s="373"/>
      <c r="T671" s="373"/>
      <c r="U671" s="374"/>
      <c r="V671" s="373"/>
      <c r="W671" s="374"/>
      <c r="X671" s="373"/>
      <c r="Y671" s="374"/>
      <c r="Z671" s="373"/>
      <c r="AA671" s="374"/>
      <c r="AB671" s="375"/>
    </row>
    <row r="672" spans="1:28" s="376" customFormat="1" x14ac:dyDescent="0.25">
      <c r="A672" s="2"/>
      <c r="B672" s="2"/>
      <c r="C672" s="2"/>
      <c r="D672" s="2"/>
      <c r="E672" s="2"/>
      <c r="F672" s="2"/>
      <c r="G672" s="2"/>
      <c r="H672" s="2"/>
      <c r="I672" s="2"/>
      <c r="J672" s="2"/>
      <c r="K672" s="2"/>
      <c r="L672" s="2"/>
      <c r="M672" s="2"/>
      <c r="N672" s="373"/>
      <c r="O672" s="373"/>
      <c r="P672" s="4"/>
      <c r="Q672" s="373"/>
      <c r="R672" s="373"/>
      <c r="S672" s="373"/>
      <c r="T672" s="373"/>
      <c r="U672" s="374"/>
      <c r="V672" s="373"/>
      <c r="W672" s="374"/>
      <c r="X672" s="373"/>
      <c r="Y672" s="374"/>
      <c r="Z672" s="373"/>
      <c r="AA672" s="374"/>
      <c r="AB672" s="375"/>
    </row>
    <row r="673" spans="1:28" s="376" customFormat="1" x14ac:dyDescent="0.25">
      <c r="A673" s="2"/>
      <c r="B673" s="2"/>
      <c r="C673" s="2"/>
      <c r="D673" s="2"/>
      <c r="E673" s="2"/>
      <c r="F673" s="2"/>
      <c r="G673" s="2"/>
      <c r="H673" s="2"/>
      <c r="I673" s="2"/>
      <c r="J673" s="2"/>
      <c r="K673" s="2"/>
      <c r="L673" s="2"/>
      <c r="M673" s="2"/>
      <c r="N673" s="373"/>
      <c r="O673" s="373"/>
      <c r="P673" s="4"/>
      <c r="Q673" s="373"/>
      <c r="R673" s="373"/>
      <c r="S673" s="373"/>
      <c r="T673" s="373"/>
      <c r="U673" s="374"/>
      <c r="V673" s="373"/>
      <c r="W673" s="374"/>
      <c r="X673" s="373"/>
      <c r="Y673" s="374"/>
      <c r="Z673" s="373"/>
      <c r="AA673" s="374"/>
      <c r="AB673" s="375"/>
    </row>
    <row r="674" spans="1:28" s="376" customFormat="1" x14ac:dyDescent="0.25">
      <c r="A674" s="2"/>
      <c r="B674" s="2"/>
      <c r="C674" s="2"/>
      <c r="D674" s="2"/>
      <c r="E674" s="2"/>
      <c r="F674" s="2"/>
      <c r="G674" s="2"/>
      <c r="H674" s="2"/>
      <c r="I674" s="2"/>
      <c r="J674" s="2"/>
      <c r="K674" s="2"/>
      <c r="L674" s="2"/>
      <c r="M674" s="2"/>
      <c r="N674" s="373"/>
      <c r="O674" s="373"/>
      <c r="P674" s="4"/>
      <c r="Q674" s="373"/>
      <c r="R674" s="373"/>
      <c r="S674" s="373"/>
      <c r="T674" s="373"/>
      <c r="U674" s="374"/>
      <c r="V674" s="373"/>
      <c r="W674" s="374"/>
      <c r="X674" s="373"/>
      <c r="Y674" s="374"/>
      <c r="Z674" s="373"/>
      <c r="AA674" s="374"/>
      <c r="AB674" s="375"/>
    </row>
    <row r="675" spans="1:28" s="376" customFormat="1" x14ac:dyDescent="0.25">
      <c r="A675" s="2"/>
      <c r="B675" s="2"/>
      <c r="C675" s="2"/>
      <c r="D675" s="2"/>
      <c r="E675" s="2"/>
      <c r="F675" s="2"/>
      <c r="G675" s="2"/>
      <c r="H675" s="2"/>
      <c r="I675" s="2"/>
      <c r="J675" s="2"/>
      <c r="K675" s="2"/>
      <c r="L675" s="2"/>
      <c r="M675" s="2"/>
      <c r="N675" s="373"/>
      <c r="O675" s="373"/>
      <c r="P675" s="4"/>
      <c r="Q675" s="373"/>
      <c r="R675" s="373"/>
      <c r="S675" s="373"/>
      <c r="T675" s="373"/>
      <c r="U675" s="374"/>
      <c r="V675" s="373"/>
      <c r="W675" s="374"/>
      <c r="X675" s="373"/>
      <c r="Y675" s="374"/>
      <c r="Z675" s="373"/>
      <c r="AA675" s="374"/>
      <c r="AB675" s="375"/>
    </row>
    <row r="676" spans="1:28" s="376" customFormat="1" x14ac:dyDescent="0.25">
      <c r="A676" s="2"/>
      <c r="B676" s="2"/>
      <c r="C676" s="2"/>
      <c r="D676" s="2"/>
      <c r="E676" s="2"/>
      <c r="F676" s="2"/>
      <c r="G676" s="2"/>
      <c r="H676" s="2"/>
      <c r="I676" s="2"/>
      <c r="J676" s="2"/>
      <c r="K676" s="2"/>
      <c r="L676" s="2"/>
      <c r="M676" s="2"/>
      <c r="N676" s="373"/>
      <c r="O676" s="373"/>
      <c r="P676" s="4"/>
      <c r="Q676" s="373"/>
      <c r="R676" s="373"/>
      <c r="S676" s="373"/>
      <c r="T676" s="373"/>
      <c r="U676" s="374"/>
      <c r="V676" s="373"/>
      <c r="W676" s="374"/>
      <c r="X676" s="373"/>
      <c r="Y676" s="374"/>
      <c r="Z676" s="373"/>
      <c r="AA676" s="374"/>
      <c r="AB676" s="375"/>
    </row>
    <row r="677" spans="1:28" s="376" customFormat="1" x14ac:dyDescent="0.25">
      <c r="A677" s="2"/>
      <c r="B677" s="2"/>
      <c r="C677" s="2"/>
      <c r="D677" s="2"/>
      <c r="E677" s="2"/>
      <c r="F677" s="2"/>
      <c r="G677" s="2"/>
      <c r="H677" s="2"/>
      <c r="I677" s="2"/>
      <c r="J677" s="2"/>
      <c r="K677" s="2"/>
      <c r="L677" s="2"/>
      <c r="M677" s="2"/>
      <c r="N677" s="373"/>
      <c r="O677" s="373"/>
      <c r="P677" s="4"/>
      <c r="Q677" s="373"/>
      <c r="R677" s="373"/>
      <c r="S677" s="373"/>
      <c r="T677" s="373"/>
      <c r="U677" s="374"/>
      <c r="V677" s="373"/>
      <c r="W677" s="374"/>
      <c r="X677" s="373"/>
      <c r="Y677" s="374"/>
      <c r="Z677" s="373"/>
      <c r="AA677" s="374"/>
      <c r="AB677" s="375"/>
    </row>
    <row r="678" spans="1:28" s="376" customFormat="1" x14ac:dyDescent="0.25">
      <c r="A678" s="2"/>
      <c r="B678" s="2"/>
      <c r="C678" s="2"/>
      <c r="D678" s="2"/>
      <c r="E678" s="2"/>
      <c r="F678" s="2"/>
      <c r="G678" s="2"/>
      <c r="H678" s="2"/>
      <c r="I678" s="2"/>
      <c r="J678" s="2"/>
      <c r="K678" s="2"/>
      <c r="L678" s="2"/>
      <c r="M678" s="2"/>
      <c r="N678" s="373"/>
      <c r="O678" s="373"/>
      <c r="P678" s="4"/>
      <c r="Q678" s="373"/>
      <c r="R678" s="373"/>
      <c r="S678" s="373"/>
      <c r="T678" s="373"/>
      <c r="U678" s="374"/>
      <c r="V678" s="373"/>
      <c r="W678" s="374"/>
      <c r="X678" s="373"/>
      <c r="Y678" s="374"/>
      <c r="Z678" s="373"/>
      <c r="AA678" s="374"/>
      <c r="AB678" s="375"/>
    </row>
    <row r="679" spans="1:28" s="376" customFormat="1" x14ac:dyDescent="0.25">
      <c r="A679" s="2"/>
      <c r="B679" s="2"/>
      <c r="C679" s="2"/>
      <c r="D679" s="2"/>
      <c r="E679" s="2"/>
      <c r="F679" s="2"/>
      <c r="G679" s="2"/>
      <c r="H679" s="2"/>
      <c r="I679" s="2"/>
      <c r="J679" s="2"/>
      <c r="K679" s="2"/>
      <c r="L679" s="2"/>
      <c r="M679" s="2"/>
      <c r="N679" s="373"/>
      <c r="O679" s="373"/>
      <c r="P679" s="4"/>
      <c r="Q679" s="373"/>
      <c r="R679" s="373"/>
      <c r="S679" s="373"/>
      <c r="T679" s="373"/>
      <c r="U679" s="374"/>
      <c r="V679" s="373"/>
      <c r="W679" s="374"/>
      <c r="X679" s="373"/>
      <c r="Y679" s="374"/>
      <c r="Z679" s="373"/>
      <c r="AA679" s="374"/>
      <c r="AB679" s="375"/>
    </row>
    <row r="680" spans="1:28" s="376" customFormat="1" x14ac:dyDescent="0.25">
      <c r="A680" s="2"/>
      <c r="B680" s="2"/>
      <c r="C680" s="2"/>
      <c r="D680" s="2"/>
      <c r="E680" s="2"/>
      <c r="F680" s="2"/>
      <c r="G680" s="2"/>
      <c r="H680" s="2"/>
      <c r="I680" s="2"/>
      <c r="J680" s="2"/>
      <c r="K680" s="2"/>
      <c r="L680" s="2"/>
      <c r="M680" s="2"/>
      <c r="N680" s="373"/>
      <c r="O680" s="373"/>
      <c r="P680" s="4"/>
      <c r="Q680" s="373"/>
      <c r="R680" s="373"/>
      <c r="S680" s="373"/>
      <c r="T680" s="373"/>
      <c r="U680" s="374"/>
      <c r="V680" s="373"/>
      <c r="W680" s="374"/>
      <c r="X680" s="373"/>
      <c r="Y680" s="374"/>
      <c r="Z680" s="373"/>
      <c r="AA680" s="374"/>
      <c r="AB680" s="375"/>
    </row>
    <row r="681" spans="1:28" s="376" customFormat="1" x14ac:dyDescent="0.25">
      <c r="A681" s="2"/>
      <c r="B681" s="2"/>
      <c r="C681" s="2"/>
      <c r="D681" s="2"/>
      <c r="E681" s="2"/>
      <c r="F681" s="2"/>
      <c r="G681" s="2"/>
      <c r="H681" s="2"/>
      <c r="I681" s="2"/>
      <c r="J681" s="2"/>
      <c r="K681" s="2"/>
      <c r="L681" s="2"/>
      <c r="M681" s="2"/>
      <c r="N681" s="373"/>
      <c r="O681" s="373"/>
      <c r="P681" s="4"/>
      <c r="Q681" s="373"/>
      <c r="R681" s="373"/>
      <c r="S681" s="373"/>
      <c r="T681" s="373"/>
      <c r="U681" s="374"/>
      <c r="V681" s="373"/>
      <c r="W681" s="374"/>
      <c r="X681" s="373"/>
      <c r="Y681" s="374"/>
      <c r="Z681" s="373"/>
      <c r="AA681" s="374"/>
      <c r="AB681" s="375"/>
    </row>
    <row r="682" spans="1:28" s="376" customFormat="1" x14ac:dyDescent="0.25">
      <c r="A682" s="2"/>
      <c r="B682" s="2"/>
      <c r="C682" s="2"/>
      <c r="D682" s="2"/>
      <c r="E682" s="2"/>
      <c r="F682" s="2"/>
      <c r="G682" s="2"/>
      <c r="H682" s="2"/>
      <c r="I682" s="2"/>
      <c r="J682" s="2"/>
      <c r="K682" s="2"/>
      <c r="L682" s="2"/>
      <c r="M682" s="2"/>
      <c r="N682" s="373"/>
      <c r="O682" s="373"/>
      <c r="P682" s="4"/>
      <c r="Q682" s="373"/>
      <c r="R682" s="373"/>
      <c r="S682" s="373"/>
      <c r="T682" s="373"/>
      <c r="U682" s="374"/>
      <c r="V682" s="373"/>
      <c r="W682" s="374"/>
      <c r="X682" s="373"/>
      <c r="Y682" s="374"/>
      <c r="Z682" s="373"/>
      <c r="AA682" s="374"/>
      <c r="AB682" s="375"/>
    </row>
    <row r="683" spans="1:28" s="376" customFormat="1" x14ac:dyDescent="0.25">
      <c r="A683" s="2"/>
      <c r="B683" s="2"/>
      <c r="C683" s="2"/>
      <c r="D683" s="2"/>
      <c r="E683" s="2"/>
      <c r="F683" s="2"/>
      <c r="G683" s="2"/>
      <c r="H683" s="2"/>
      <c r="I683" s="2"/>
      <c r="J683" s="2"/>
      <c r="K683" s="2"/>
      <c r="L683" s="2"/>
      <c r="M683" s="2"/>
      <c r="N683" s="373"/>
      <c r="O683" s="373"/>
      <c r="P683" s="4"/>
      <c r="Q683" s="373"/>
      <c r="R683" s="373"/>
      <c r="S683" s="373"/>
      <c r="T683" s="373"/>
      <c r="U683" s="374"/>
      <c r="V683" s="373"/>
      <c r="W683" s="374"/>
      <c r="X683" s="373"/>
      <c r="Y683" s="374"/>
      <c r="Z683" s="373"/>
      <c r="AA683" s="374"/>
      <c r="AB683" s="375"/>
    </row>
    <row r="684" spans="1:28" s="376" customFormat="1" x14ac:dyDescent="0.25">
      <c r="A684" s="2"/>
      <c r="B684" s="2"/>
      <c r="C684" s="2"/>
      <c r="D684" s="2"/>
      <c r="E684" s="2"/>
      <c r="F684" s="2"/>
      <c r="G684" s="2"/>
      <c r="H684" s="2"/>
      <c r="I684" s="2"/>
      <c r="J684" s="2"/>
      <c r="K684" s="2"/>
      <c r="L684" s="2"/>
      <c r="M684" s="2"/>
      <c r="N684" s="373"/>
      <c r="O684" s="373"/>
      <c r="P684" s="4"/>
      <c r="Q684" s="373"/>
      <c r="R684" s="373"/>
      <c r="S684" s="373"/>
      <c r="T684" s="373"/>
      <c r="U684" s="374"/>
      <c r="V684" s="373"/>
      <c r="W684" s="374"/>
      <c r="X684" s="373"/>
      <c r="Y684" s="374"/>
      <c r="Z684" s="373"/>
      <c r="AA684" s="374"/>
      <c r="AB684" s="375"/>
    </row>
    <row r="685" spans="1:28" s="376" customFormat="1" x14ac:dyDescent="0.25">
      <c r="A685" s="2"/>
      <c r="B685" s="2"/>
      <c r="C685" s="2"/>
      <c r="D685" s="2"/>
      <c r="E685" s="2"/>
      <c r="F685" s="2"/>
      <c r="G685" s="2"/>
      <c r="H685" s="2"/>
      <c r="I685" s="2"/>
      <c r="J685" s="2"/>
      <c r="K685" s="2"/>
      <c r="L685" s="2"/>
      <c r="M685" s="2"/>
      <c r="N685" s="373"/>
      <c r="O685" s="373"/>
      <c r="P685" s="4"/>
      <c r="Q685" s="373"/>
      <c r="R685" s="373"/>
      <c r="S685" s="373"/>
      <c r="T685" s="373"/>
      <c r="U685" s="374"/>
      <c r="V685" s="373"/>
      <c r="W685" s="374"/>
      <c r="X685" s="373"/>
      <c r="Y685" s="374"/>
      <c r="Z685" s="373"/>
      <c r="AA685" s="374"/>
      <c r="AB685" s="375"/>
    </row>
  </sheetData>
  <mergeCells count="256">
    <mergeCell ref="A1:I1"/>
    <mergeCell ref="A2:A3"/>
    <mergeCell ref="B2:B3"/>
    <mergeCell ref="C2:C3"/>
    <mergeCell ref="D2:D3"/>
    <mergeCell ref="E2:E3"/>
    <mergeCell ref="F2:F3"/>
    <mergeCell ref="G2:G3"/>
    <mergeCell ref="H2:H3"/>
    <mergeCell ref="I2:I3"/>
    <mergeCell ref="V2:W2"/>
    <mergeCell ref="X2:Y2"/>
    <mergeCell ref="Z2:AA2"/>
    <mergeCell ref="AB2:AB3"/>
    <mergeCell ref="A4:A51"/>
    <mergeCell ref="B4:B23"/>
    <mergeCell ref="C4:C10"/>
    <mergeCell ref="C11:C13"/>
    <mergeCell ref="C14:C17"/>
    <mergeCell ref="C18:C23"/>
    <mergeCell ref="J2:M2"/>
    <mergeCell ref="N2:O2"/>
    <mergeCell ref="P2:P3"/>
    <mergeCell ref="Q2:R2"/>
    <mergeCell ref="S2:S3"/>
    <mergeCell ref="T2:U2"/>
    <mergeCell ref="AB36:AB41"/>
    <mergeCell ref="AB32:AB35"/>
    <mergeCell ref="B24:B30"/>
    <mergeCell ref="C24:C26"/>
    <mergeCell ref="C27:C28"/>
    <mergeCell ref="C29:C30"/>
    <mergeCell ref="P18:P20"/>
    <mergeCell ref="Q18:Q20"/>
    <mergeCell ref="R18:R20"/>
    <mergeCell ref="S18:S20"/>
    <mergeCell ref="T18:T20"/>
    <mergeCell ref="U18:U20"/>
    <mergeCell ref="J18:J20"/>
    <mergeCell ref="K18:K20"/>
    <mergeCell ref="L18:L20"/>
    <mergeCell ref="M18:M20"/>
    <mergeCell ref="N18:N20"/>
    <mergeCell ref="O18:O20"/>
    <mergeCell ref="P36:P37"/>
    <mergeCell ref="Z32:Z35"/>
    <mergeCell ref="AA32:AA35"/>
    <mergeCell ref="C36:C42"/>
    <mergeCell ref="D36:D41"/>
    <mergeCell ref="E36:E41"/>
    <mergeCell ref="F36:F41"/>
    <mergeCell ref="G36:G41"/>
    <mergeCell ref="H36:H41"/>
    <mergeCell ref="I36:I37"/>
    <mergeCell ref="J36:J37"/>
    <mergeCell ref="H32:H35"/>
    <mergeCell ref="I32:I35"/>
    <mergeCell ref="V32:V35"/>
    <mergeCell ref="W32:W35"/>
    <mergeCell ref="X32:X35"/>
    <mergeCell ref="Y32:Y35"/>
    <mergeCell ref="C31:C35"/>
    <mergeCell ref="D32:D35"/>
    <mergeCell ref="W36:W41"/>
    <mergeCell ref="X36:X41"/>
    <mergeCell ref="Y36:Y41"/>
    <mergeCell ref="Z36:Z41"/>
    <mergeCell ref="AA36:AA41"/>
    <mergeCell ref="Q36:Q37"/>
    <mergeCell ref="R36:R37"/>
    <mergeCell ref="S36:S37"/>
    <mergeCell ref="T36:T37"/>
    <mergeCell ref="U36:U37"/>
    <mergeCell ref="V36:V41"/>
    <mergeCell ref="R48:R49"/>
    <mergeCell ref="S48:S49"/>
    <mergeCell ref="T48:T49"/>
    <mergeCell ref="U48:U49"/>
    <mergeCell ref="P48:P49"/>
    <mergeCell ref="Q48:Q49"/>
    <mergeCell ref="O50:O51"/>
    <mergeCell ref="J50:J51"/>
    <mergeCell ref="K50:K51"/>
    <mergeCell ref="L50:L51"/>
    <mergeCell ref="M50:M51"/>
    <mergeCell ref="N50:N51"/>
    <mergeCell ref="U50:U51"/>
    <mergeCell ref="P50:P51"/>
    <mergeCell ref="Q50:Q51"/>
    <mergeCell ref="R50:R51"/>
    <mergeCell ref="S50:S51"/>
    <mergeCell ref="T50:T51"/>
    <mergeCell ref="C43:C47"/>
    <mergeCell ref="C48:C51"/>
    <mergeCell ref="K36:K37"/>
    <mergeCell ref="L36:L37"/>
    <mergeCell ref="M36:M37"/>
    <mergeCell ref="N36:N37"/>
    <mergeCell ref="O36:O37"/>
    <mergeCell ref="B31:B51"/>
    <mergeCell ref="E32:E35"/>
    <mergeCell ref="F32:F35"/>
    <mergeCell ref="G32:G35"/>
    <mergeCell ref="J48:J49"/>
    <mergeCell ref="K48:K49"/>
    <mergeCell ref="L48:L49"/>
    <mergeCell ref="M48:M49"/>
    <mergeCell ref="N48:N49"/>
    <mergeCell ref="O48:O49"/>
    <mergeCell ref="U53:U55"/>
    <mergeCell ref="B56:B61"/>
    <mergeCell ref="C57:C59"/>
    <mergeCell ref="J57:J60"/>
    <mergeCell ref="K57:K60"/>
    <mergeCell ref="L57:L60"/>
    <mergeCell ref="M57:M60"/>
    <mergeCell ref="N57:N60"/>
    <mergeCell ref="O57:O60"/>
    <mergeCell ref="O53:O55"/>
    <mergeCell ref="P53:P55"/>
    <mergeCell ref="Q53:Q55"/>
    <mergeCell ref="R53:R55"/>
    <mergeCell ref="S53:S55"/>
    <mergeCell ref="T53:T55"/>
    <mergeCell ref="C60:C61"/>
    <mergeCell ref="P57:P60"/>
    <mergeCell ref="Q57:Q60"/>
    <mergeCell ref="R57:R60"/>
    <mergeCell ref="S57:S60"/>
    <mergeCell ref="T57:T60"/>
    <mergeCell ref="U57:U60"/>
    <mergeCell ref="B52:B55"/>
    <mergeCell ref="C52:C55"/>
    <mergeCell ref="A68:A84"/>
    <mergeCell ref="B68:B76"/>
    <mergeCell ref="C68:C71"/>
    <mergeCell ref="C72:C76"/>
    <mergeCell ref="B77:B84"/>
    <mergeCell ref="C77:C79"/>
    <mergeCell ref="P62:P67"/>
    <mergeCell ref="Q62:Q67"/>
    <mergeCell ref="R62:R67"/>
    <mergeCell ref="C80:C84"/>
    <mergeCell ref="A52:A67"/>
    <mergeCell ref="J53:J55"/>
    <mergeCell ref="K53:K55"/>
    <mergeCell ref="L53:L55"/>
    <mergeCell ref="M53:M55"/>
    <mergeCell ref="N53:N55"/>
    <mergeCell ref="M62:M67"/>
    <mergeCell ref="N62:N67"/>
    <mergeCell ref="O62:O67"/>
    <mergeCell ref="B66:B67"/>
    <mergeCell ref="C66:C67"/>
    <mergeCell ref="B62:B65"/>
    <mergeCell ref="C62:C65"/>
    <mergeCell ref="J62:J67"/>
    <mergeCell ref="S62:S67"/>
    <mergeCell ref="T62:T67"/>
    <mergeCell ref="U62:U67"/>
    <mergeCell ref="Q78:Q81"/>
    <mergeCell ref="R78:R81"/>
    <mergeCell ref="S78:S81"/>
    <mergeCell ref="T78:T81"/>
    <mergeCell ref="U78:U81"/>
    <mergeCell ref="J78:J81"/>
    <mergeCell ref="K78:K81"/>
    <mergeCell ref="L78:L81"/>
    <mergeCell ref="N78:N81"/>
    <mergeCell ref="O78:O81"/>
    <mergeCell ref="P78:P81"/>
    <mergeCell ref="K62:K67"/>
    <mergeCell ref="L62:L67"/>
    <mergeCell ref="K93:K94"/>
    <mergeCell ref="L93:L94"/>
    <mergeCell ref="M93:M94"/>
    <mergeCell ref="N93:N94"/>
    <mergeCell ref="O93:O94"/>
    <mergeCell ref="P93:P94"/>
    <mergeCell ref="A85:A108"/>
    <mergeCell ref="B85:B96"/>
    <mergeCell ref="C85:C89"/>
    <mergeCell ref="N88:N89"/>
    <mergeCell ref="O88:O89"/>
    <mergeCell ref="J96:J98"/>
    <mergeCell ref="K96:K98"/>
    <mergeCell ref="L96:L98"/>
    <mergeCell ref="M96:M98"/>
    <mergeCell ref="B100:B108"/>
    <mergeCell ref="C100:C107"/>
    <mergeCell ref="J100:J101"/>
    <mergeCell ref="K100:K101"/>
    <mergeCell ref="L100:L101"/>
    <mergeCell ref="P88:P89"/>
    <mergeCell ref="Q88:Q89"/>
    <mergeCell ref="R88:R89"/>
    <mergeCell ref="S88:S89"/>
    <mergeCell ref="T88:T89"/>
    <mergeCell ref="U88:U89"/>
    <mergeCell ref="T96:T98"/>
    <mergeCell ref="U96:U98"/>
    <mergeCell ref="B97:B99"/>
    <mergeCell ref="C97:C99"/>
    <mergeCell ref="J99:M99"/>
    <mergeCell ref="N96:N98"/>
    <mergeCell ref="O96:O98"/>
    <mergeCell ref="P96:P98"/>
    <mergeCell ref="Q96:Q98"/>
    <mergeCell ref="R96:R98"/>
    <mergeCell ref="S96:S98"/>
    <mergeCell ref="Q93:Q94"/>
    <mergeCell ref="R93:R94"/>
    <mergeCell ref="S93:S94"/>
    <mergeCell ref="T93:T94"/>
    <mergeCell ref="U93:U94"/>
    <mergeCell ref="C90:C96"/>
    <mergeCell ref="I93:I94"/>
    <mergeCell ref="J93:J94"/>
    <mergeCell ref="S100:S101"/>
    <mergeCell ref="T100:T101"/>
    <mergeCell ref="U100:U101"/>
    <mergeCell ref="J106:J107"/>
    <mergeCell ref="K106:K107"/>
    <mergeCell ref="L106:L107"/>
    <mergeCell ref="M106:M107"/>
    <mergeCell ref="N106:N107"/>
    <mergeCell ref="O106:O107"/>
    <mergeCell ref="M100:M101"/>
    <mergeCell ref="N100:N101"/>
    <mergeCell ref="O100:O101"/>
    <mergeCell ref="P100:P101"/>
    <mergeCell ref="Q100:Q101"/>
    <mergeCell ref="R100:R101"/>
    <mergeCell ref="P106:P107"/>
    <mergeCell ref="Q106:Q107"/>
    <mergeCell ref="R106:R107"/>
    <mergeCell ref="S106:S107"/>
    <mergeCell ref="T106:T107"/>
    <mergeCell ref="U106:U107"/>
    <mergeCell ref="P109:P120"/>
    <mergeCell ref="Q109:Q120"/>
    <mergeCell ref="R109:R120"/>
    <mergeCell ref="T109:T120"/>
    <mergeCell ref="U109:U120"/>
    <mergeCell ref="A109:A120"/>
    <mergeCell ref="B109:B118"/>
    <mergeCell ref="C109:C110"/>
    <mergeCell ref="J109:J120"/>
    <mergeCell ref="K109:K120"/>
    <mergeCell ref="L109:L120"/>
    <mergeCell ref="M109:M120"/>
    <mergeCell ref="N109:N120"/>
    <mergeCell ref="O109:O120"/>
    <mergeCell ref="C111:C118"/>
    <mergeCell ref="B119:B120"/>
    <mergeCell ref="C119:C120"/>
  </mergeCells>
  <conditionalFormatting sqref="L44">
    <cfRule type="duplicateValues" dxfId="535" priority="522"/>
  </conditionalFormatting>
  <conditionalFormatting sqref="L39">
    <cfRule type="duplicateValues" dxfId="534" priority="521"/>
  </conditionalFormatting>
  <conditionalFormatting sqref="L18">
    <cfRule type="duplicateValues" dxfId="533" priority="520"/>
  </conditionalFormatting>
  <conditionalFormatting sqref="L42">
    <cfRule type="duplicateValues" dxfId="532" priority="519"/>
  </conditionalFormatting>
  <conditionalFormatting sqref="L50">
    <cfRule type="duplicateValues" dxfId="531" priority="518"/>
  </conditionalFormatting>
  <conditionalFormatting sqref="P42:P120 P36 P4 P7:P32">
    <cfRule type="cellIs" dxfId="530" priority="513" operator="lessThan">
      <formula>0.4</formula>
    </cfRule>
    <cfRule type="cellIs" dxfId="529" priority="514" operator="between">
      <formula>0.4</formula>
      <formula>0.5999</formula>
    </cfRule>
    <cfRule type="cellIs" dxfId="528" priority="515" operator="between">
      <formula>0.6</formula>
      <formula>0.6999</formula>
    </cfRule>
    <cfRule type="cellIs" dxfId="527" priority="516" operator="between">
      <formula>0.7</formula>
      <formula>0.7999</formula>
    </cfRule>
    <cfRule type="cellIs" dxfId="526" priority="517" operator="greaterThan">
      <formula>0.7999</formula>
    </cfRule>
  </conditionalFormatting>
  <conditionalFormatting sqref="P4:P10 P99 P12:P18 P21:P29 P56 P34 P52 P43:P44 P46:P48 P36 P38:P41">
    <cfRule type="cellIs" dxfId="525" priority="508" operator="lessThan">
      <formula>0.4</formula>
    </cfRule>
    <cfRule type="cellIs" dxfId="524" priority="509" operator="between">
      <formula>0.4</formula>
      <formula>0.5999</formula>
    </cfRule>
    <cfRule type="cellIs" dxfId="523" priority="510" operator="between">
      <formula>0.6</formula>
      <formula>0.6999</formula>
    </cfRule>
    <cfRule type="cellIs" dxfId="522" priority="511" operator="between">
      <formula>0.7</formula>
      <formula>0.7999</formula>
    </cfRule>
    <cfRule type="cellIs" dxfId="521" priority="512" operator="greaterThan">
      <formula>0.7999</formula>
    </cfRule>
  </conditionalFormatting>
  <conditionalFormatting sqref="P61 P72 P91:P92 P68:P69 P82 P87 P95 P74:P75">
    <cfRule type="cellIs" dxfId="520" priority="503" operator="lessThan">
      <formula>0.4</formula>
    </cfRule>
    <cfRule type="cellIs" dxfId="519" priority="504" operator="between">
      <formula>0.4</formula>
      <formula>0.5999</formula>
    </cfRule>
    <cfRule type="cellIs" dxfId="518" priority="505" operator="between">
      <formula>0.6</formula>
      <formula>0.6999</formula>
    </cfRule>
    <cfRule type="cellIs" dxfId="517" priority="506" operator="between">
      <formula>0.7</formula>
      <formula>0.7999</formula>
    </cfRule>
    <cfRule type="cellIs" dxfId="516" priority="507" operator="greaterThan">
      <formula>0.7999</formula>
    </cfRule>
  </conditionalFormatting>
  <conditionalFormatting sqref="P11">
    <cfRule type="cellIs" dxfId="515" priority="498" operator="lessThan">
      <formula>0.4</formula>
    </cfRule>
    <cfRule type="cellIs" dxfId="514" priority="499" operator="between">
      <formula>0.4</formula>
      <formula>0.5999</formula>
    </cfRule>
    <cfRule type="cellIs" dxfId="513" priority="500" operator="between">
      <formula>0.6</formula>
      <formula>0.6999</formula>
    </cfRule>
    <cfRule type="cellIs" dxfId="512" priority="501" operator="between">
      <formula>0.7</formula>
      <formula>0.7999</formula>
    </cfRule>
    <cfRule type="cellIs" dxfId="511" priority="502" operator="greaterThan">
      <formula>0.7999</formula>
    </cfRule>
  </conditionalFormatting>
  <conditionalFormatting sqref="P71">
    <cfRule type="cellIs" dxfId="510" priority="493" operator="lessThan">
      <formula>0.4</formula>
    </cfRule>
    <cfRule type="cellIs" dxfId="509" priority="494" operator="between">
      <formula>0.4</formula>
      <formula>0.5999</formula>
    </cfRule>
    <cfRule type="cellIs" dxfId="508" priority="495" operator="between">
      <formula>0.6</formula>
      <formula>0.6999</formula>
    </cfRule>
    <cfRule type="cellIs" dxfId="507" priority="496" operator="between">
      <formula>0.7</formula>
      <formula>0.7999</formula>
    </cfRule>
    <cfRule type="cellIs" dxfId="506" priority="497" operator="greaterThan">
      <formula>0.7999</formula>
    </cfRule>
  </conditionalFormatting>
  <conditionalFormatting sqref="P90">
    <cfRule type="cellIs" dxfId="505" priority="488" operator="lessThan">
      <formula>0.4</formula>
    </cfRule>
    <cfRule type="cellIs" dxfId="504" priority="489" operator="between">
      <formula>0.4</formula>
      <formula>0.5999</formula>
    </cfRule>
    <cfRule type="cellIs" dxfId="503" priority="490" operator="between">
      <formula>0.6</formula>
      <formula>0.6999</formula>
    </cfRule>
    <cfRule type="cellIs" dxfId="502" priority="491" operator="between">
      <formula>0.7</formula>
      <formula>0.7999</formula>
    </cfRule>
    <cfRule type="cellIs" dxfId="501" priority="492" operator="greaterThan">
      <formula>0.7999</formula>
    </cfRule>
  </conditionalFormatting>
  <conditionalFormatting sqref="P30:P32">
    <cfRule type="cellIs" dxfId="500" priority="483" operator="lessThan">
      <formula>0.4</formula>
    </cfRule>
    <cfRule type="cellIs" dxfId="499" priority="484" operator="between">
      <formula>0.4</formula>
      <formula>0.5999</formula>
    </cfRule>
    <cfRule type="cellIs" dxfId="498" priority="485" operator="between">
      <formula>0.6</formula>
      <formula>0.6999</formula>
    </cfRule>
    <cfRule type="cellIs" dxfId="497" priority="486" operator="between">
      <formula>0.7</formula>
      <formula>0.7999</formula>
    </cfRule>
    <cfRule type="cellIs" dxfId="496" priority="487" operator="greaterThan">
      <formula>0.7999</formula>
    </cfRule>
  </conditionalFormatting>
  <conditionalFormatting sqref="P53">
    <cfRule type="cellIs" dxfId="495" priority="478" operator="lessThan">
      <formula>0.4</formula>
    </cfRule>
    <cfRule type="cellIs" dxfId="494" priority="479" operator="between">
      <formula>0.4</formula>
      <formula>0.5999</formula>
    </cfRule>
    <cfRule type="cellIs" dxfId="493" priority="480" operator="between">
      <formula>0.6</formula>
      <formula>0.6999</formula>
    </cfRule>
    <cfRule type="cellIs" dxfId="492" priority="481" operator="between">
      <formula>0.7</formula>
      <formula>0.7999</formula>
    </cfRule>
    <cfRule type="cellIs" dxfId="491" priority="482" operator="greaterThan">
      <formula>0.7999</formula>
    </cfRule>
  </conditionalFormatting>
  <conditionalFormatting sqref="P57">
    <cfRule type="cellIs" dxfId="490" priority="473" operator="lessThan">
      <formula>0.4</formula>
    </cfRule>
    <cfRule type="cellIs" dxfId="489" priority="474" operator="between">
      <formula>0.4</formula>
      <formula>0.5999</formula>
    </cfRule>
    <cfRule type="cellIs" dxfId="488" priority="475" operator="between">
      <formula>0.6</formula>
      <formula>0.6999</formula>
    </cfRule>
    <cfRule type="cellIs" dxfId="487" priority="476" operator="between">
      <formula>0.7</formula>
      <formula>0.7999</formula>
    </cfRule>
    <cfRule type="cellIs" dxfId="486" priority="477" operator="greaterThan">
      <formula>0.7999</formula>
    </cfRule>
  </conditionalFormatting>
  <conditionalFormatting sqref="P62">
    <cfRule type="cellIs" dxfId="485" priority="468" operator="lessThan">
      <formula>0.4</formula>
    </cfRule>
    <cfRule type="cellIs" dxfId="484" priority="469" operator="between">
      <formula>0.4</formula>
      <formula>0.5999</formula>
    </cfRule>
    <cfRule type="cellIs" dxfId="483" priority="470" operator="between">
      <formula>0.6</formula>
      <formula>0.6999</formula>
    </cfRule>
    <cfRule type="cellIs" dxfId="482" priority="471" operator="between">
      <formula>0.7</formula>
      <formula>0.7999</formula>
    </cfRule>
    <cfRule type="cellIs" dxfId="481" priority="472" operator="greaterThan">
      <formula>0.7999</formula>
    </cfRule>
  </conditionalFormatting>
  <conditionalFormatting sqref="P109">
    <cfRule type="cellIs" dxfId="480" priority="463" operator="lessThan">
      <formula>0.4</formula>
    </cfRule>
    <cfRule type="cellIs" dxfId="479" priority="464" operator="between">
      <formula>0.4</formula>
      <formula>0.5999</formula>
    </cfRule>
    <cfRule type="cellIs" dxfId="478" priority="465" operator="between">
      <formula>0.6</formula>
      <formula>0.6999</formula>
    </cfRule>
    <cfRule type="cellIs" dxfId="477" priority="466" operator="between">
      <formula>0.7</formula>
      <formula>0.7999</formula>
    </cfRule>
    <cfRule type="cellIs" dxfId="476" priority="467" operator="greaterThan">
      <formula>0.7999</formula>
    </cfRule>
  </conditionalFormatting>
  <conditionalFormatting sqref="P78">
    <cfRule type="cellIs" dxfId="475" priority="458" operator="lessThan">
      <formula>0.4</formula>
    </cfRule>
    <cfRule type="cellIs" dxfId="474" priority="459" operator="between">
      <formula>0.4</formula>
      <formula>0.5999</formula>
    </cfRule>
    <cfRule type="cellIs" dxfId="473" priority="460" operator="between">
      <formula>0.6</formula>
      <formula>0.6999</formula>
    </cfRule>
    <cfRule type="cellIs" dxfId="472" priority="461" operator="between">
      <formula>0.7</formula>
      <formula>0.7999</formula>
    </cfRule>
    <cfRule type="cellIs" dxfId="471" priority="462" operator="greaterThan">
      <formula>0.7999</formula>
    </cfRule>
  </conditionalFormatting>
  <conditionalFormatting sqref="P83:P84 P86">
    <cfRule type="cellIs" dxfId="470" priority="453" operator="lessThan">
      <formula>0.4</formula>
    </cfRule>
    <cfRule type="cellIs" dxfId="469" priority="454" operator="between">
      <formula>0.4</formula>
      <formula>0.5999</formula>
    </cfRule>
    <cfRule type="cellIs" dxfId="468" priority="455" operator="between">
      <formula>0.6</formula>
      <formula>0.6999</formula>
    </cfRule>
    <cfRule type="cellIs" dxfId="467" priority="456" operator="between">
      <formula>0.7</formula>
      <formula>0.7999</formula>
    </cfRule>
    <cfRule type="cellIs" dxfId="466" priority="457" operator="greaterThan">
      <formula>0.7999</formula>
    </cfRule>
  </conditionalFormatting>
  <conditionalFormatting sqref="P88">
    <cfRule type="cellIs" dxfId="465" priority="448" operator="lessThan">
      <formula>0.4</formula>
    </cfRule>
    <cfRule type="cellIs" dxfId="464" priority="449" operator="between">
      <formula>0.4</formula>
      <formula>0.5999</formula>
    </cfRule>
    <cfRule type="cellIs" dxfId="463" priority="450" operator="between">
      <formula>0.6</formula>
      <formula>0.6999</formula>
    </cfRule>
    <cfRule type="cellIs" dxfId="462" priority="451" operator="between">
      <formula>0.7</formula>
      <formula>0.7999</formula>
    </cfRule>
    <cfRule type="cellIs" dxfId="461" priority="452" operator="greaterThan">
      <formula>0.7999</formula>
    </cfRule>
  </conditionalFormatting>
  <conditionalFormatting sqref="P106">
    <cfRule type="cellIs" dxfId="460" priority="443" operator="lessThan">
      <formula>0.4</formula>
    </cfRule>
    <cfRule type="cellIs" dxfId="459" priority="444" operator="between">
      <formula>0.4</formula>
      <formula>0.5999</formula>
    </cfRule>
    <cfRule type="cellIs" dxfId="458" priority="445" operator="between">
      <formula>0.6</formula>
      <formula>0.6999</formula>
    </cfRule>
    <cfRule type="cellIs" dxfId="457" priority="446" operator="between">
      <formula>0.7</formula>
      <formula>0.7999</formula>
    </cfRule>
    <cfRule type="cellIs" dxfId="456" priority="447" operator="greaterThan">
      <formula>0.7999</formula>
    </cfRule>
  </conditionalFormatting>
  <conditionalFormatting sqref="P102">
    <cfRule type="cellIs" dxfId="455" priority="438" operator="lessThan">
      <formula>0.4</formula>
    </cfRule>
    <cfRule type="cellIs" dxfId="454" priority="439" operator="between">
      <formula>0.4</formula>
      <formula>0.5999</formula>
    </cfRule>
    <cfRule type="cellIs" dxfId="453" priority="440" operator="between">
      <formula>0.6</formula>
      <formula>0.6999</formula>
    </cfRule>
    <cfRule type="cellIs" dxfId="452" priority="441" operator="between">
      <formula>0.7</formula>
      <formula>0.7999</formula>
    </cfRule>
    <cfRule type="cellIs" dxfId="451" priority="442" operator="greaterThan">
      <formula>0.7999</formula>
    </cfRule>
  </conditionalFormatting>
  <conditionalFormatting sqref="P100">
    <cfRule type="cellIs" dxfId="450" priority="433" operator="lessThan">
      <formula>0.4</formula>
    </cfRule>
    <cfRule type="cellIs" dxfId="449" priority="434" operator="between">
      <formula>0.4</formula>
      <formula>0.5999</formula>
    </cfRule>
    <cfRule type="cellIs" dxfId="448" priority="435" operator="between">
      <formula>0.6</formula>
      <formula>0.6999</formula>
    </cfRule>
    <cfRule type="cellIs" dxfId="447" priority="436" operator="between">
      <formula>0.7</formula>
      <formula>0.7999</formula>
    </cfRule>
    <cfRule type="cellIs" dxfId="446" priority="437" operator="greaterThan">
      <formula>0.7999</formula>
    </cfRule>
  </conditionalFormatting>
  <conditionalFormatting sqref="P96">
    <cfRule type="cellIs" dxfId="445" priority="428" operator="lessThan">
      <formula>0.4</formula>
    </cfRule>
    <cfRule type="cellIs" dxfId="444" priority="429" operator="between">
      <formula>0.4</formula>
      <formula>0.5999</formula>
    </cfRule>
    <cfRule type="cellIs" dxfId="443" priority="430" operator="between">
      <formula>0.6</formula>
      <formula>0.6999</formula>
    </cfRule>
    <cfRule type="cellIs" dxfId="442" priority="431" operator="between">
      <formula>0.7</formula>
      <formula>0.7999</formula>
    </cfRule>
    <cfRule type="cellIs" dxfId="441" priority="432" operator="greaterThan">
      <formula>0.7999</formula>
    </cfRule>
  </conditionalFormatting>
  <conditionalFormatting sqref="P93">
    <cfRule type="cellIs" dxfId="440" priority="423" operator="lessThan">
      <formula>0.4</formula>
    </cfRule>
    <cfRule type="cellIs" dxfId="439" priority="424" operator="between">
      <formula>0.4</formula>
      <formula>0.5999</formula>
    </cfRule>
    <cfRule type="cellIs" dxfId="438" priority="425" operator="between">
      <formula>0.6</formula>
      <formula>0.6999</formula>
    </cfRule>
    <cfRule type="cellIs" dxfId="437" priority="426" operator="between">
      <formula>0.7</formula>
      <formula>0.7999</formula>
    </cfRule>
    <cfRule type="cellIs" dxfId="436" priority="427" operator="greaterThan">
      <formula>0.7999</formula>
    </cfRule>
  </conditionalFormatting>
  <conditionalFormatting sqref="P76">
    <cfRule type="cellIs" dxfId="435" priority="418" operator="lessThan">
      <formula>0.4</formula>
    </cfRule>
    <cfRule type="cellIs" dxfId="434" priority="419" operator="between">
      <formula>0.4</formula>
      <formula>0.5999</formula>
    </cfRule>
    <cfRule type="cellIs" dxfId="433" priority="420" operator="between">
      <formula>0.6</formula>
      <formula>0.6999</formula>
    </cfRule>
    <cfRule type="cellIs" dxfId="432" priority="421" operator="between">
      <formula>0.7</formula>
      <formula>0.7999</formula>
    </cfRule>
    <cfRule type="cellIs" dxfId="431" priority="422" operator="greaterThan">
      <formula>0.7999</formula>
    </cfRule>
  </conditionalFormatting>
  <conditionalFormatting sqref="P73">
    <cfRule type="cellIs" dxfId="430" priority="413" operator="lessThan">
      <formula>0.4</formula>
    </cfRule>
    <cfRule type="cellIs" dxfId="429" priority="414" operator="between">
      <formula>0.4</formula>
      <formula>0.5999</formula>
    </cfRule>
    <cfRule type="cellIs" dxfId="428" priority="415" operator="between">
      <formula>0.6</formula>
      <formula>0.6999</formula>
    </cfRule>
    <cfRule type="cellIs" dxfId="427" priority="416" operator="between">
      <formula>0.7</formula>
      <formula>0.7999</formula>
    </cfRule>
    <cfRule type="cellIs" dxfId="426" priority="417" operator="greaterThan">
      <formula>0.7999</formula>
    </cfRule>
  </conditionalFormatting>
  <conditionalFormatting sqref="P104">
    <cfRule type="cellIs" dxfId="425" priority="408" operator="lessThan">
      <formula>0.4</formula>
    </cfRule>
    <cfRule type="cellIs" dxfId="424" priority="409" operator="between">
      <formula>0.4</formula>
      <formula>0.5999</formula>
    </cfRule>
    <cfRule type="cellIs" dxfId="423" priority="410" operator="between">
      <formula>0.6</formula>
      <formula>0.6999</formula>
    </cfRule>
    <cfRule type="cellIs" dxfId="422" priority="411" operator="between">
      <formula>0.7</formula>
      <formula>0.7999</formula>
    </cfRule>
    <cfRule type="cellIs" dxfId="421" priority="412" operator="greaterThan">
      <formula>0.7999</formula>
    </cfRule>
  </conditionalFormatting>
  <conditionalFormatting sqref="P108">
    <cfRule type="cellIs" dxfId="420" priority="403" operator="lessThan">
      <formula>0.4</formula>
    </cfRule>
    <cfRule type="cellIs" dxfId="419" priority="404" operator="between">
      <formula>0.4</formula>
      <formula>0.5999</formula>
    </cfRule>
    <cfRule type="cellIs" dxfId="418" priority="405" operator="between">
      <formula>0.6</formula>
      <formula>0.6999</formula>
    </cfRule>
    <cfRule type="cellIs" dxfId="417" priority="406" operator="between">
      <formula>0.7</formula>
      <formula>0.7999</formula>
    </cfRule>
    <cfRule type="cellIs" dxfId="416" priority="407" operator="greaterThan">
      <formula>0.7999</formula>
    </cfRule>
  </conditionalFormatting>
  <conditionalFormatting sqref="P103">
    <cfRule type="cellIs" dxfId="415" priority="398" operator="lessThan">
      <formula>0.4</formula>
    </cfRule>
    <cfRule type="cellIs" dxfId="414" priority="399" operator="between">
      <formula>0.4</formula>
      <formula>0.5999</formula>
    </cfRule>
    <cfRule type="cellIs" dxfId="413" priority="400" operator="between">
      <formula>0.6</formula>
      <formula>0.6999</formula>
    </cfRule>
    <cfRule type="cellIs" dxfId="412" priority="401" operator="between">
      <formula>0.7</formula>
      <formula>0.7999</formula>
    </cfRule>
    <cfRule type="cellIs" dxfId="411" priority="402" operator="greaterThan">
      <formula>0.7999</formula>
    </cfRule>
  </conditionalFormatting>
  <conditionalFormatting sqref="P85">
    <cfRule type="cellIs" dxfId="410" priority="393" operator="lessThan">
      <formula>0.4</formula>
    </cfRule>
    <cfRule type="cellIs" dxfId="409" priority="394" operator="between">
      <formula>0.4</formula>
      <formula>0.5999</formula>
    </cfRule>
    <cfRule type="cellIs" dxfId="408" priority="395" operator="between">
      <formula>0.6</formula>
      <formula>0.6999</formula>
    </cfRule>
    <cfRule type="cellIs" dxfId="407" priority="396" operator="between">
      <formula>0.7</formula>
      <formula>0.7999</formula>
    </cfRule>
    <cfRule type="cellIs" dxfId="406" priority="397" operator="greaterThan">
      <formula>0.7999</formula>
    </cfRule>
  </conditionalFormatting>
  <conditionalFormatting sqref="P77">
    <cfRule type="cellIs" dxfId="405" priority="388" operator="lessThan">
      <formula>0.4</formula>
    </cfRule>
    <cfRule type="cellIs" dxfId="404" priority="389" operator="between">
      <formula>0.4</formula>
      <formula>0.5999</formula>
    </cfRule>
    <cfRule type="cellIs" dxfId="403" priority="390" operator="between">
      <formula>0.6</formula>
      <formula>0.6999</formula>
    </cfRule>
    <cfRule type="cellIs" dxfId="402" priority="391" operator="between">
      <formula>0.7</formula>
      <formula>0.7999</formula>
    </cfRule>
    <cfRule type="cellIs" dxfId="401" priority="392" operator="greaterThan">
      <formula>0.7999</formula>
    </cfRule>
  </conditionalFormatting>
  <conditionalFormatting sqref="P42">
    <cfRule type="cellIs" dxfId="400" priority="383" operator="lessThan">
      <formula>0.4</formula>
    </cfRule>
    <cfRule type="cellIs" dxfId="399" priority="384" operator="between">
      <formula>0.4</formula>
      <formula>0.5999</formula>
    </cfRule>
    <cfRule type="cellIs" dxfId="398" priority="385" operator="between">
      <formula>0.6</formula>
      <formula>0.6999</formula>
    </cfRule>
    <cfRule type="cellIs" dxfId="397" priority="386" operator="between">
      <formula>0.7</formula>
      <formula>0.7999</formula>
    </cfRule>
    <cfRule type="cellIs" dxfId="396" priority="387" operator="greaterThan">
      <formula>0.7999</formula>
    </cfRule>
  </conditionalFormatting>
  <conditionalFormatting sqref="P33">
    <cfRule type="cellIs" dxfId="395" priority="378" operator="lessThan">
      <formula>0.4</formula>
    </cfRule>
    <cfRule type="cellIs" dxfId="394" priority="379" operator="between">
      <formula>0.4</formula>
      <formula>0.5999</formula>
    </cfRule>
    <cfRule type="cellIs" dxfId="393" priority="380" operator="between">
      <formula>0.6</formula>
      <formula>0.6999</formula>
    </cfRule>
    <cfRule type="cellIs" dxfId="392" priority="381" operator="between">
      <formula>0.7</formula>
      <formula>0.7999</formula>
    </cfRule>
    <cfRule type="cellIs" dxfId="391" priority="382" operator="greaterThan">
      <formula>0.7999</formula>
    </cfRule>
  </conditionalFormatting>
  <conditionalFormatting sqref="P45">
    <cfRule type="cellIs" dxfId="390" priority="373" operator="lessThan">
      <formula>0.4</formula>
    </cfRule>
    <cfRule type="cellIs" dxfId="389" priority="374" operator="between">
      <formula>0.4</formula>
      <formula>0.5999</formula>
    </cfRule>
    <cfRule type="cellIs" dxfId="388" priority="375" operator="between">
      <formula>0.6</formula>
      <formula>0.6999</formula>
    </cfRule>
    <cfRule type="cellIs" dxfId="387" priority="376" operator="between">
      <formula>0.7</formula>
      <formula>0.7999</formula>
    </cfRule>
    <cfRule type="cellIs" dxfId="386" priority="377" operator="greaterThan">
      <formula>0.7999</formula>
    </cfRule>
  </conditionalFormatting>
  <conditionalFormatting sqref="P105">
    <cfRule type="cellIs" dxfId="385" priority="368" operator="lessThan">
      <formula>0.4</formula>
    </cfRule>
    <cfRule type="cellIs" dxfId="384" priority="369" operator="between">
      <formula>0.4</formula>
      <formula>0.5999</formula>
    </cfRule>
    <cfRule type="cellIs" dxfId="383" priority="370" operator="between">
      <formula>0.6</formula>
      <formula>0.6999</formula>
    </cfRule>
    <cfRule type="cellIs" dxfId="382" priority="371" operator="between">
      <formula>0.7</formula>
      <formula>0.7999</formula>
    </cfRule>
    <cfRule type="cellIs" dxfId="381" priority="372" operator="greaterThan">
      <formula>0.7999</formula>
    </cfRule>
  </conditionalFormatting>
  <conditionalFormatting sqref="P35">
    <cfRule type="cellIs" dxfId="380" priority="363" operator="lessThan">
      <formula>0.4</formula>
    </cfRule>
    <cfRule type="cellIs" dxfId="379" priority="364" operator="between">
      <formula>0.4</formula>
      <formula>0.5999</formula>
    </cfRule>
    <cfRule type="cellIs" dxfId="378" priority="365" operator="between">
      <formula>0.6</formula>
      <formula>0.6999</formula>
    </cfRule>
    <cfRule type="cellIs" dxfId="377" priority="366" operator="between">
      <formula>0.7</formula>
      <formula>0.7999</formula>
    </cfRule>
    <cfRule type="cellIs" dxfId="376" priority="367" operator="greaterThan">
      <formula>0.7999</formula>
    </cfRule>
  </conditionalFormatting>
  <conditionalFormatting sqref="P50">
    <cfRule type="cellIs" dxfId="375" priority="358" operator="lessThan">
      <formula>0.4</formula>
    </cfRule>
    <cfRule type="cellIs" dxfId="374" priority="359" operator="between">
      <formula>0.4</formula>
      <formula>0.5999</formula>
    </cfRule>
    <cfRule type="cellIs" dxfId="373" priority="360" operator="between">
      <formula>0.6</formula>
      <formula>0.6999</formula>
    </cfRule>
    <cfRule type="cellIs" dxfId="372" priority="361" operator="between">
      <formula>0.7</formula>
      <formula>0.7999</formula>
    </cfRule>
    <cfRule type="cellIs" dxfId="371" priority="362" operator="greaterThan">
      <formula>0.7999</formula>
    </cfRule>
  </conditionalFormatting>
  <conditionalFormatting sqref="P70">
    <cfRule type="cellIs" dxfId="370" priority="353" operator="lessThan">
      <formula>0.4</formula>
    </cfRule>
    <cfRule type="cellIs" dxfId="369" priority="354" operator="between">
      <formula>0.4</formula>
      <formula>0.5999</formula>
    </cfRule>
    <cfRule type="cellIs" dxfId="368" priority="355" operator="between">
      <formula>0.6</formula>
      <formula>0.6999</formula>
    </cfRule>
    <cfRule type="cellIs" dxfId="367" priority="356" operator="between">
      <formula>0.7</formula>
      <formula>0.7999</formula>
    </cfRule>
    <cfRule type="cellIs" dxfId="366" priority="357" operator="greaterThan">
      <formula>0.7999</formula>
    </cfRule>
  </conditionalFormatting>
  <conditionalFormatting sqref="L44">
    <cfRule type="duplicateValues" dxfId="365" priority="352"/>
  </conditionalFormatting>
  <conditionalFormatting sqref="L39">
    <cfRule type="duplicateValues" dxfId="364" priority="351"/>
  </conditionalFormatting>
  <conditionalFormatting sqref="L18">
    <cfRule type="duplicateValues" dxfId="363" priority="350"/>
  </conditionalFormatting>
  <conditionalFormatting sqref="L42">
    <cfRule type="duplicateValues" dxfId="362" priority="349"/>
  </conditionalFormatting>
  <conditionalFormatting sqref="L50">
    <cfRule type="duplicateValues" dxfId="361" priority="348"/>
  </conditionalFormatting>
  <conditionalFormatting sqref="K75">
    <cfRule type="duplicateValues" dxfId="360" priority="347"/>
  </conditionalFormatting>
  <conditionalFormatting sqref="L109">
    <cfRule type="duplicateValues" dxfId="359" priority="346"/>
  </conditionalFormatting>
  <conditionalFormatting sqref="P4:P10 P99 P12:P18 P21:P29 P56 P34 P52 P43:P44 P46:P48 P36 P38:P41">
    <cfRule type="cellIs" dxfId="358" priority="341" operator="lessThan">
      <formula>0.4</formula>
    </cfRule>
    <cfRule type="cellIs" dxfId="357" priority="342" operator="between">
      <formula>0.4</formula>
      <formula>0.5999</formula>
    </cfRule>
    <cfRule type="cellIs" dxfId="356" priority="343" operator="between">
      <formula>0.6</formula>
      <formula>0.6999</formula>
    </cfRule>
    <cfRule type="cellIs" dxfId="355" priority="344" operator="between">
      <formula>0.7</formula>
      <formula>0.7999</formula>
    </cfRule>
    <cfRule type="cellIs" dxfId="354" priority="345" operator="greaterThan">
      <formula>0.7999</formula>
    </cfRule>
  </conditionalFormatting>
  <conditionalFormatting sqref="S4:S5 S99 S12:S18 S21:S29 S34 S52 S43:S44 S46:S48 S36 S38:S41 S7 S9:S10">
    <cfRule type="cellIs" dxfId="353" priority="336" operator="lessThan">
      <formula>0.4</formula>
    </cfRule>
    <cfRule type="cellIs" dxfId="352" priority="337" operator="between">
      <formula>0.4</formula>
      <formula>0.5999</formula>
    </cfRule>
    <cfRule type="cellIs" dxfId="351" priority="338" operator="between">
      <formula>0.6</formula>
      <formula>0.6999</formula>
    </cfRule>
    <cfRule type="cellIs" dxfId="350" priority="339" operator="between">
      <formula>0.7</formula>
      <formula>0.7999</formula>
    </cfRule>
    <cfRule type="cellIs" dxfId="349" priority="340" operator="greaterThan">
      <formula>0.7999</formula>
    </cfRule>
  </conditionalFormatting>
  <conditionalFormatting sqref="P61 P72 P91:P92 P68:P69 P82 P87 P95 P74:P75">
    <cfRule type="cellIs" dxfId="348" priority="331" operator="lessThan">
      <formula>0.4</formula>
    </cfRule>
    <cfRule type="cellIs" dxfId="347" priority="332" operator="between">
      <formula>0.4</formula>
      <formula>0.5999</formula>
    </cfRule>
    <cfRule type="cellIs" dxfId="346" priority="333" operator="between">
      <formula>0.6</formula>
      <formula>0.6999</formula>
    </cfRule>
    <cfRule type="cellIs" dxfId="345" priority="334" operator="between">
      <formula>0.7</formula>
      <formula>0.7999</formula>
    </cfRule>
    <cfRule type="cellIs" dxfId="344" priority="335" operator="greaterThan">
      <formula>0.7999</formula>
    </cfRule>
  </conditionalFormatting>
  <conditionalFormatting sqref="S61 S72 S91:S92 S68:S69 S82 S87 S95 S74:S75">
    <cfRule type="cellIs" dxfId="343" priority="326" operator="lessThan">
      <formula>0.4</formula>
    </cfRule>
    <cfRule type="cellIs" dxfId="342" priority="327" operator="between">
      <formula>0.4</formula>
      <formula>0.5999</formula>
    </cfRule>
    <cfRule type="cellIs" dxfId="341" priority="328" operator="between">
      <formula>0.6</formula>
      <formula>0.6999</formula>
    </cfRule>
    <cfRule type="cellIs" dxfId="340" priority="329" operator="between">
      <formula>0.7</formula>
      <formula>0.7999</formula>
    </cfRule>
    <cfRule type="cellIs" dxfId="339" priority="330" operator="greaterThan">
      <formula>0.7999</formula>
    </cfRule>
  </conditionalFormatting>
  <conditionalFormatting sqref="P11">
    <cfRule type="cellIs" dxfId="338" priority="321" operator="lessThan">
      <formula>0.4</formula>
    </cfRule>
    <cfRule type="cellIs" dxfId="337" priority="322" operator="between">
      <formula>0.4</formula>
      <formula>0.5999</formula>
    </cfRule>
    <cfRule type="cellIs" dxfId="336" priority="323" operator="between">
      <formula>0.6</formula>
      <formula>0.6999</formula>
    </cfRule>
    <cfRule type="cellIs" dxfId="335" priority="324" operator="between">
      <formula>0.7</formula>
      <formula>0.7999</formula>
    </cfRule>
    <cfRule type="cellIs" dxfId="334" priority="325" operator="greaterThan">
      <formula>0.7999</formula>
    </cfRule>
  </conditionalFormatting>
  <conditionalFormatting sqref="S11">
    <cfRule type="cellIs" dxfId="333" priority="316" operator="lessThan">
      <formula>0.4</formula>
    </cfRule>
    <cfRule type="cellIs" dxfId="332" priority="317" operator="between">
      <formula>0.4</formula>
      <formula>0.5999</formula>
    </cfRule>
    <cfRule type="cellIs" dxfId="331" priority="318" operator="between">
      <formula>0.6</formula>
      <formula>0.6999</formula>
    </cfRule>
    <cfRule type="cellIs" dxfId="330" priority="319" operator="between">
      <formula>0.7</formula>
      <formula>0.7999</formula>
    </cfRule>
    <cfRule type="cellIs" dxfId="329" priority="320" operator="greaterThan">
      <formula>0.7999</formula>
    </cfRule>
  </conditionalFormatting>
  <conditionalFormatting sqref="P71">
    <cfRule type="cellIs" dxfId="328" priority="311" operator="lessThan">
      <formula>0.4</formula>
    </cfRule>
    <cfRule type="cellIs" dxfId="327" priority="312" operator="between">
      <formula>0.4</formula>
      <formula>0.5999</formula>
    </cfRule>
    <cfRule type="cellIs" dxfId="326" priority="313" operator="between">
      <formula>0.6</formula>
      <formula>0.6999</formula>
    </cfRule>
    <cfRule type="cellIs" dxfId="325" priority="314" operator="between">
      <formula>0.7</formula>
      <formula>0.7999</formula>
    </cfRule>
    <cfRule type="cellIs" dxfId="324" priority="315" operator="greaterThan">
      <formula>0.7999</formula>
    </cfRule>
  </conditionalFormatting>
  <conditionalFormatting sqref="S71">
    <cfRule type="cellIs" dxfId="323" priority="306" operator="lessThan">
      <formula>0.4</formula>
    </cfRule>
    <cfRule type="cellIs" dxfId="322" priority="307" operator="between">
      <formula>0.4</formula>
      <formula>0.5999</formula>
    </cfRule>
    <cfRule type="cellIs" dxfId="321" priority="308" operator="between">
      <formula>0.6</formula>
      <formula>0.6999</formula>
    </cfRule>
    <cfRule type="cellIs" dxfId="320" priority="309" operator="between">
      <formula>0.7</formula>
      <formula>0.7999</formula>
    </cfRule>
    <cfRule type="cellIs" dxfId="319" priority="310" operator="greaterThan">
      <formula>0.7999</formula>
    </cfRule>
  </conditionalFormatting>
  <conditionalFormatting sqref="P90">
    <cfRule type="cellIs" dxfId="318" priority="301" operator="lessThan">
      <formula>0.4</formula>
    </cfRule>
    <cfRule type="cellIs" dxfId="317" priority="302" operator="between">
      <formula>0.4</formula>
      <formula>0.5999</formula>
    </cfRule>
    <cfRule type="cellIs" dxfId="316" priority="303" operator="between">
      <formula>0.6</formula>
      <formula>0.6999</formula>
    </cfRule>
    <cfRule type="cellIs" dxfId="315" priority="304" operator="between">
      <formula>0.7</formula>
      <formula>0.7999</formula>
    </cfRule>
    <cfRule type="cellIs" dxfId="314" priority="305" operator="greaterThan">
      <formula>0.7999</formula>
    </cfRule>
  </conditionalFormatting>
  <conditionalFormatting sqref="S90">
    <cfRule type="cellIs" dxfId="313" priority="296" operator="lessThan">
      <formula>0.4</formula>
    </cfRule>
    <cfRule type="cellIs" dxfId="312" priority="297" operator="between">
      <formula>0.4</formula>
      <formula>0.5999</formula>
    </cfRule>
    <cfRule type="cellIs" dxfId="311" priority="298" operator="between">
      <formula>0.6</formula>
      <formula>0.6999</formula>
    </cfRule>
    <cfRule type="cellIs" dxfId="310" priority="299" operator="between">
      <formula>0.7</formula>
      <formula>0.7999</formula>
    </cfRule>
    <cfRule type="cellIs" dxfId="309" priority="300" operator="greaterThan">
      <formula>0.7999</formula>
    </cfRule>
  </conditionalFormatting>
  <conditionalFormatting sqref="P30:P32">
    <cfRule type="cellIs" dxfId="308" priority="291" operator="lessThan">
      <formula>0.4</formula>
    </cfRule>
    <cfRule type="cellIs" dxfId="307" priority="292" operator="between">
      <formula>0.4</formula>
      <formula>0.5999</formula>
    </cfRule>
    <cfRule type="cellIs" dxfId="306" priority="293" operator="between">
      <formula>0.6</formula>
      <formula>0.6999</formula>
    </cfRule>
    <cfRule type="cellIs" dxfId="305" priority="294" operator="between">
      <formula>0.7</formula>
      <formula>0.7999</formula>
    </cfRule>
    <cfRule type="cellIs" dxfId="304" priority="295" operator="greaterThan">
      <formula>0.7999</formula>
    </cfRule>
  </conditionalFormatting>
  <conditionalFormatting sqref="S31:S32">
    <cfRule type="cellIs" dxfId="303" priority="286" operator="lessThan">
      <formula>0.4</formula>
    </cfRule>
    <cfRule type="cellIs" dxfId="302" priority="287" operator="between">
      <formula>0.4</formula>
      <formula>0.5999</formula>
    </cfRule>
    <cfRule type="cellIs" dxfId="301" priority="288" operator="between">
      <formula>0.6</formula>
      <formula>0.6999</formula>
    </cfRule>
    <cfRule type="cellIs" dxfId="300" priority="289" operator="between">
      <formula>0.7</formula>
      <formula>0.7999</formula>
    </cfRule>
    <cfRule type="cellIs" dxfId="299" priority="290" operator="greaterThan">
      <formula>0.7999</formula>
    </cfRule>
  </conditionalFormatting>
  <conditionalFormatting sqref="P53">
    <cfRule type="cellIs" dxfId="298" priority="281" operator="lessThan">
      <formula>0.4</formula>
    </cfRule>
    <cfRule type="cellIs" dxfId="297" priority="282" operator="between">
      <formula>0.4</formula>
      <formula>0.5999</formula>
    </cfRule>
    <cfRule type="cellIs" dxfId="296" priority="283" operator="between">
      <formula>0.6</formula>
      <formula>0.6999</formula>
    </cfRule>
    <cfRule type="cellIs" dxfId="295" priority="284" operator="between">
      <formula>0.7</formula>
      <formula>0.7999</formula>
    </cfRule>
    <cfRule type="cellIs" dxfId="294" priority="285" operator="greaterThan">
      <formula>0.7999</formula>
    </cfRule>
  </conditionalFormatting>
  <conditionalFormatting sqref="S53">
    <cfRule type="cellIs" dxfId="293" priority="276" operator="lessThan">
      <formula>0.4</formula>
    </cfRule>
    <cfRule type="cellIs" dxfId="292" priority="277" operator="between">
      <formula>0.4</formula>
      <formula>0.5999</formula>
    </cfRule>
    <cfRule type="cellIs" dxfId="291" priority="278" operator="between">
      <formula>0.6</formula>
      <formula>0.6999</formula>
    </cfRule>
    <cfRule type="cellIs" dxfId="290" priority="279" operator="between">
      <formula>0.7</formula>
      <formula>0.7999</formula>
    </cfRule>
    <cfRule type="cellIs" dxfId="289" priority="280" operator="greaterThan">
      <formula>0.7999</formula>
    </cfRule>
  </conditionalFormatting>
  <conditionalFormatting sqref="P57">
    <cfRule type="cellIs" dxfId="288" priority="271" operator="lessThan">
      <formula>0.4</formula>
    </cfRule>
    <cfRule type="cellIs" dxfId="287" priority="272" operator="between">
      <formula>0.4</formula>
      <formula>0.5999</formula>
    </cfRule>
    <cfRule type="cellIs" dxfId="286" priority="273" operator="between">
      <formula>0.6</formula>
      <formula>0.6999</formula>
    </cfRule>
    <cfRule type="cellIs" dxfId="285" priority="274" operator="between">
      <formula>0.7</formula>
      <formula>0.7999</formula>
    </cfRule>
    <cfRule type="cellIs" dxfId="284" priority="275" operator="greaterThan">
      <formula>0.7999</formula>
    </cfRule>
  </conditionalFormatting>
  <conditionalFormatting sqref="S57">
    <cfRule type="cellIs" dxfId="283" priority="266" operator="lessThan">
      <formula>0.4</formula>
    </cfRule>
    <cfRule type="cellIs" dxfId="282" priority="267" operator="between">
      <formula>0.4</formula>
      <formula>0.5999</formula>
    </cfRule>
    <cfRule type="cellIs" dxfId="281" priority="268" operator="between">
      <formula>0.6</formula>
      <formula>0.6999</formula>
    </cfRule>
    <cfRule type="cellIs" dxfId="280" priority="269" operator="between">
      <formula>0.7</formula>
      <formula>0.7999</formula>
    </cfRule>
    <cfRule type="cellIs" dxfId="279" priority="270" operator="greaterThan">
      <formula>0.7999</formula>
    </cfRule>
  </conditionalFormatting>
  <conditionalFormatting sqref="P62">
    <cfRule type="cellIs" dxfId="278" priority="261" operator="lessThan">
      <formula>0.4</formula>
    </cfRule>
    <cfRule type="cellIs" dxfId="277" priority="262" operator="between">
      <formula>0.4</formula>
      <formula>0.5999</formula>
    </cfRule>
    <cfRule type="cellIs" dxfId="276" priority="263" operator="between">
      <formula>0.6</formula>
      <formula>0.6999</formula>
    </cfRule>
    <cfRule type="cellIs" dxfId="275" priority="264" operator="between">
      <formula>0.7</formula>
      <formula>0.7999</formula>
    </cfRule>
    <cfRule type="cellIs" dxfId="274" priority="265" operator="greaterThan">
      <formula>0.7999</formula>
    </cfRule>
  </conditionalFormatting>
  <conditionalFormatting sqref="S62">
    <cfRule type="cellIs" dxfId="273" priority="256" operator="lessThan">
      <formula>0.4</formula>
    </cfRule>
    <cfRule type="cellIs" dxfId="272" priority="257" operator="between">
      <formula>0.4</formula>
      <formula>0.5999</formula>
    </cfRule>
    <cfRule type="cellIs" dxfId="271" priority="258" operator="between">
      <formula>0.6</formula>
      <formula>0.6999</formula>
    </cfRule>
    <cfRule type="cellIs" dxfId="270" priority="259" operator="between">
      <formula>0.7</formula>
      <formula>0.7999</formula>
    </cfRule>
    <cfRule type="cellIs" dxfId="269" priority="260" operator="greaterThan">
      <formula>0.7999</formula>
    </cfRule>
  </conditionalFormatting>
  <conditionalFormatting sqref="P109">
    <cfRule type="cellIs" dxfId="268" priority="251" operator="lessThan">
      <formula>0.4</formula>
    </cfRule>
    <cfRule type="cellIs" dxfId="267" priority="252" operator="between">
      <formula>0.4</formula>
      <formula>0.5999</formula>
    </cfRule>
    <cfRule type="cellIs" dxfId="266" priority="253" operator="between">
      <formula>0.6</formula>
      <formula>0.6999</formula>
    </cfRule>
    <cfRule type="cellIs" dxfId="265" priority="254" operator="between">
      <formula>0.7</formula>
      <formula>0.7999</formula>
    </cfRule>
    <cfRule type="cellIs" dxfId="264" priority="255" operator="greaterThan">
      <formula>0.7999</formula>
    </cfRule>
  </conditionalFormatting>
  <conditionalFormatting sqref="S109:S120">
    <cfRule type="cellIs" dxfId="263" priority="246" operator="lessThan">
      <formula>0.4</formula>
    </cfRule>
    <cfRule type="cellIs" dxfId="262" priority="247" operator="between">
      <formula>0.4</formula>
      <formula>0.5999</formula>
    </cfRule>
    <cfRule type="cellIs" dxfId="261" priority="248" operator="between">
      <formula>0.6</formula>
      <formula>0.6999</formula>
    </cfRule>
    <cfRule type="cellIs" dxfId="260" priority="249" operator="between">
      <formula>0.7</formula>
      <formula>0.7999</formula>
    </cfRule>
    <cfRule type="cellIs" dxfId="259" priority="250" operator="greaterThan">
      <formula>0.7999</formula>
    </cfRule>
  </conditionalFormatting>
  <conditionalFormatting sqref="P78">
    <cfRule type="cellIs" dxfId="258" priority="241" operator="lessThan">
      <formula>0.4</formula>
    </cfRule>
    <cfRule type="cellIs" dxfId="257" priority="242" operator="between">
      <formula>0.4</formula>
      <formula>0.5999</formula>
    </cfRule>
    <cfRule type="cellIs" dxfId="256" priority="243" operator="between">
      <formula>0.6</formula>
      <formula>0.6999</formula>
    </cfRule>
    <cfRule type="cellIs" dxfId="255" priority="244" operator="between">
      <formula>0.7</formula>
      <formula>0.7999</formula>
    </cfRule>
    <cfRule type="cellIs" dxfId="254" priority="245" operator="greaterThan">
      <formula>0.7999</formula>
    </cfRule>
  </conditionalFormatting>
  <conditionalFormatting sqref="S78">
    <cfRule type="cellIs" dxfId="253" priority="236" operator="lessThan">
      <formula>0.4</formula>
    </cfRule>
    <cfRule type="cellIs" dxfId="252" priority="237" operator="between">
      <formula>0.4</formula>
      <formula>0.5999</formula>
    </cfRule>
    <cfRule type="cellIs" dxfId="251" priority="238" operator="between">
      <formula>0.6</formula>
      <formula>0.6999</formula>
    </cfRule>
    <cfRule type="cellIs" dxfId="250" priority="239" operator="between">
      <formula>0.7</formula>
      <formula>0.7999</formula>
    </cfRule>
    <cfRule type="cellIs" dxfId="249" priority="240" operator="greaterThan">
      <formula>0.7999</formula>
    </cfRule>
  </conditionalFormatting>
  <conditionalFormatting sqref="P83:P84 P86">
    <cfRule type="cellIs" dxfId="248" priority="231" operator="lessThan">
      <formula>0.4</formula>
    </cfRule>
    <cfRule type="cellIs" dxfId="247" priority="232" operator="between">
      <formula>0.4</formula>
      <formula>0.5999</formula>
    </cfRule>
    <cfRule type="cellIs" dxfId="246" priority="233" operator="between">
      <formula>0.6</formula>
      <formula>0.6999</formula>
    </cfRule>
    <cfRule type="cellIs" dxfId="245" priority="234" operator="between">
      <formula>0.7</formula>
      <formula>0.7999</formula>
    </cfRule>
    <cfRule type="cellIs" dxfId="244" priority="235" operator="greaterThan">
      <formula>0.7999</formula>
    </cfRule>
  </conditionalFormatting>
  <conditionalFormatting sqref="S83:S84 S86">
    <cfRule type="cellIs" dxfId="243" priority="226" operator="lessThan">
      <formula>0.4</formula>
    </cfRule>
    <cfRule type="cellIs" dxfId="242" priority="227" operator="between">
      <formula>0.4</formula>
      <formula>0.5999</formula>
    </cfRule>
    <cfRule type="cellIs" dxfId="241" priority="228" operator="between">
      <formula>0.6</formula>
      <formula>0.6999</formula>
    </cfRule>
    <cfRule type="cellIs" dxfId="240" priority="229" operator="between">
      <formula>0.7</formula>
      <formula>0.7999</formula>
    </cfRule>
    <cfRule type="cellIs" dxfId="239" priority="230" operator="greaterThan">
      <formula>0.7999</formula>
    </cfRule>
  </conditionalFormatting>
  <conditionalFormatting sqref="P88">
    <cfRule type="cellIs" dxfId="238" priority="221" operator="lessThan">
      <formula>0.4</formula>
    </cfRule>
    <cfRule type="cellIs" dxfId="237" priority="222" operator="between">
      <formula>0.4</formula>
      <formula>0.5999</formula>
    </cfRule>
    <cfRule type="cellIs" dxfId="236" priority="223" operator="between">
      <formula>0.6</formula>
      <formula>0.6999</formula>
    </cfRule>
    <cfRule type="cellIs" dxfId="235" priority="224" operator="between">
      <formula>0.7</formula>
      <formula>0.7999</formula>
    </cfRule>
    <cfRule type="cellIs" dxfId="234" priority="225" operator="greaterThan">
      <formula>0.7999</formula>
    </cfRule>
  </conditionalFormatting>
  <conditionalFormatting sqref="S88">
    <cfRule type="cellIs" dxfId="233" priority="216" operator="lessThan">
      <formula>0.4</formula>
    </cfRule>
    <cfRule type="cellIs" dxfId="232" priority="217" operator="between">
      <formula>0.4</formula>
      <formula>0.5999</formula>
    </cfRule>
    <cfRule type="cellIs" dxfId="231" priority="218" operator="between">
      <formula>0.6</formula>
      <formula>0.6999</formula>
    </cfRule>
    <cfRule type="cellIs" dxfId="230" priority="219" operator="between">
      <formula>0.7</formula>
      <formula>0.7999</formula>
    </cfRule>
    <cfRule type="cellIs" dxfId="229" priority="220" operator="greaterThan">
      <formula>0.7999</formula>
    </cfRule>
  </conditionalFormatting>
  <conditionalFormatting sqref="P106">
    <cfRule type="cellIs" dxfId="228" priority="211" operator="lessThan">
      <formula>0.4</formula>
    </cfRule>
    <cfRule type="cellIs" dxfId="227" priority="212" operator="between">
      <formula>0.4</formula>
      <formula>0.5999</formula>
    </cfRule>
    <cfRule type="cellIs" dxfId="226" priority="213" operator="between">
      <formula>0.6</formula>
      <formula>0.6999</formula>
    </cfRule>
    <cfRule type="cellIs" dxfId="225" priority="214" operator="between">
      <formula>0.7</formula>
      <formula>0.7999</formula>
    </cfRule>
    <cfRule type="cellIs" dxfId="224" priority="215" operator="greaterThan">
      <formula>0.7999</formula>
    </cfRule>
  </conditionalFormatting>
  <conditionalFormatting sqref="S106">
    <cfRule type="cellIs" dxfId="223" priority="206" operator="lessThan">
      <formula>0.4</formula>
    </cfRule>
    <cfRule type="cellIs" dxfId="222" priority="207" operator="between">
      <formula>0.4</formula>
      <formula>0.5999</formula>
    </cfRule>
    <cfRule type="cellIs" dxfId="221" priority="208" operator="between">
      <formula>0.6</formula>
      <formula>0.6999</formula>
    </cfRule>
    <cfRule type="cellIs" dxfId="220" priority="209" operator="between">
      <formula>0.7</formula>
      <formula>0.7999</formula>
    </cfRule>
    <cfRule type="cellIs" dxfId="219" priority="210" operator="greaterThan">
      <formula>0.7999</formula>
    </cfRule>
  </conditionalFormatting>
  <conditionalFormatting sqref="P102">
    <cfRule type="cellIs" dxfId="218" priority="201" operator="lessThan">
      <formula>0.4</formula>
    </cfRule>
    <cfRule type="cellIs" dxfId="217" priority="202" operator="between">
      <formula>0.4</formula>
      <formula>0.5999</formula>
    </cfRule>
    <cfRule type="cellIs" dxfId="216" priority="203" operator="between">
      <formula>0.6</formula>
      <formula>0.6999</formula>
    </cfRule>
    <cfRule type="cellIs" dxfId="215" priority="204" operator="between">
      <formula>0.7</formula>
      <formula>0.7999</formula>
    </cfRule>
    <cfRule type="cellIs" dxfId="214" priority="205" operator="greaterThan">
      <formula>0.7999</formula>
    </cfRule>
  </conditionalFormatting>
  <conditionalFormatting sqref="S102">
    <cfRule type="cellIs" dxfId="213" priority="196" operator="lessThan">
      <formula>0.4</formula>
    </cfRule>
    <cfRule type="cellIs" dxfId="212" priority="197" operator="between">
      <formula>0.4</formula>
      <formula>0.5999</formula>
    </cfRule>
    <cfRule type="cellIs" dxfId="211" priority="198" operator="between">
      <formula>0.6</formula>
      <formula>0.6999</formula>
    </cfRule>
    <cfRule type="cellIs" dxfId="210" priority="199" operator="between">
      <formula>0.7</formula>
      <formula>0.7999</formula>
    </cfRule>
    <cfRule type="cellIs" dxfId="209" priority="200" operator="greaterThan">
      <formula>0.7999</formula>
    </cfRule>
  </conditionalFormatting>
  <conditionalFormatting sqref="P100">
    <cfRule type="cellIs" dxfId="208" priority="191" operator="lessThan">
      <formula>0.4</formula>
    </cfRule>
    <cfRule type="cellIs" dxfId="207" priority="192" operator="between">
      <formula>0.4</formula>
      <formula>0.5999</formula>
    </cfRule>
    <cfRule type="cellIs" dxfId="206" priority="193" operator="between">
      <formula>0.6</formula>
      <formula>0.6999</formula>
    </cfRule>
    <cfRule type="cellIs" dxfId="205" priority="194" operator="between">
      <formula>0.7</formula>
      <formula>0.7999</formula>
    </cfRule>
    <cfRule type="cellIs" dxfId="204" priority="195" operator="greaterThan">
      <formula>0.7999</formula>
    </cfRule>
  </conditionalFormatting>
  <conditionalFormatting sqref="S100">
    <cfRule type="cellIs" dxfId="203" priority="186" operator="lessThan">
      <formula>0.4</formula>
    </cfRule>
    <cfRule type="cellIs" dxfId="202" priority="187" operator="between">
      <formula>0.4</formula>
      <formula>0.5999</formula>
    </cfRule>
    <cfRule type="cellIs" dxfId="201" priority="188" operator="between">
      <formula>0.6</formula>
      <formula>0.6999</formula>
    </cfRule>
    <cfRule type="cellIs" dxfId="200" priority="189" operator="between">
      <formula>0.7</formula>
      <formula>0.7999</formula>
    </cfRule>
    <cfRule type="cellIs" dxfId="199" priority="190" operator="greaterThan">
      <formula>0.7999</formula>
    </cfRule>
  </conditionalFormatting>
  <conditionalFormatting sqref="P96">
    <cfRule type="cellIs" dxfId="198" priority="181" operator="lessThan">
      <formula>0.4</formula>
    </cfRule>
    <cfRule type="cellIs" dxfId="197" priority="182" operator="between">
      <formula>0.4</formula>
      <formula>0.5999</formula>
    </cfRule>
    <cfRule type="cellIs" dxfId="196" priority="183" operator="between">
      <formula>0.6</formula>
      <formula>0.6999</formula>
    </cfRule>
    <cfRule type="cellIs" dxfId="195" priority="184" operator="between">
      <formula>0.7</formula>
      <formula>0.7999</formula>
    </cfRule>
    <cfRule type="cellIs" dxfId="194" priority="185" operator="greaterThan">
      <formula>0.7999</formula>
    </cfRule>
  </conditionalFormatting>
  <conditionalFormatting sqref="S96">
    <cfRule type="cellIs" dxfId="193" priority="176" operator="lessThan">
      <formula>0.4</formula>
    </cfRule>
    <cfRule type="cellIs" dxfId="192" priority="177" operator="between">
      <formula>0.4</formula>
      <formula>0.5999</formula>
    </cfRule>
    <cfRule type="cellIs" dxfId="191" priority="178" operator="between">
      <formula>0.6</formula>
      <formula>0.6999</formula>
    </cfRule>
    <cfRule type="cellIs" dxfId="190" priority="179" operator="between">
      <formula>0.7</formula>
      <formula>0.7999</formula>
    </cfRule>
    <cfRule type="cellIs" dxfId="189" priority="180" operator="greaterThan">
      <formula>0.7999</formula>
    </cfRule>
  </conditionalFormatting>
  <conditionalFormatting sqref="P93">
    <cfRule type="cellIs" dxfId="188" priority="171" operator="lessThan">
      <formula>0.4</formula>
    </cfRule>
    <cfRule type="cellIs" dxfId="187" priority="172" operator="between">
      <formula>0.4</formula>
      <formula>0.5999</formula>
    </cfRule>
    <cfRule type="cellIs" dxfId="186" priority="173" operator="between">
      <formula>0.6</formula>
      <formula>0.6999</formula>
    </cfRule>
    <cfRule type="cellIs" dxfId="185" priority="174" operator="between">
      <formula>0.7</formula>
      <formula>0.7999</formula>
    </cfRule>
    <cfRule type="cellIs" dxfId="184" priority="175" operator="greaterThan">
      <formula>0.7999</formula>
    </cfRule>
  </conditionalFormatting>
  <conditionalFormatting sqref="S93">
    <cfRule type="cellIs" dxfId="183" priority="166" operator="lessThan">
      <formula>0.4</formula>
    </cfRule>
    <cfRule type="cellIs" dxfId="182" priority="167" operator="between">
      <formula>0.4</formula>
      <formula>0.5999</formula>
    </cfRule>
    <cfRule type="cellIs" dxfId="181" priority="168" operator="between">
      <formula>0.6</formula>
      <formula>0.6999</formula>
    </cfRule>
    <cfRule type="cellIs" dxfId="180" priority="169" operator="between">
      <formula>0.7</formula>
      <formula>0.7999</formula>
    </cfRule>
    <cfRule type="cellIs" dxfId="179" priority="170" operator="greaterThan">
      <formula>0.7999</formula>
    </cfRule>
  </conditionalFormatting>
  <conditionalFormatting sqref="P76">
    <cfRule type="cellIs" dxfId="178" priority="161" operator="lessThan">
      <formula>0.4</formula>
    </cfRule>
    <cfRule type="cellIs" dxfId="177" priority="162" operator="between">
      <formula>0.4</formula>
      <formula>0.5999</formula>
    </cfRule>
    <cfRule type="cellIs" dxfId="176" priority="163" operator="between">
      <formula>0.6</formula>
      <formula>0.6999</formula>
    </cfRule>
    <cfRule type="cellIs" dxfId="175" priority="164" operator="between">
      <formula>0.7</formula>
      <formula>0.7999</formula>
    </cfRule>
    <cfRule type="cellIs" dxfId="174" priority="165" operator="greaterThan">
      <formula>0.7999</formula>
    </cfRule>
  </conditionalFormatting>
  <conditionalFormatting sqref="S76">
    <cfRule type="cellIs" dxfId="173" priority="156" operator="lessThan">
      <formula>0.4</formula>
    </cfRule>
    <cfRule type="cellIs" dxfId="172" priority="157" operator="between">
      <formula>0.4</formula>
      <formula>0.5999</formula>
    </cfRule>
    <cfRule type="cellIs" dxfId="171" priority="158" operator="between">
      <formula>0.6</formula>
      <formula>0.6999</formula>
    </cfRule>
    <cfRule type="cellIs" dxfId="170" priority="159" operator="between">
      <formula>0.7</formula>
      <formula>0.7999</formula>
    </cfRule>
    <cfRule type="cellIs" dxfId="169" priority="160" operator="greaterThan">
      <formula>0.7999</formula>
    </cfRule>
  </conditionalFormatting>
  <conditionalFormatting sqref="P73">
    <cfRule type="cellIs" dxfId="168" priority="151" operator="lessThan">
      <formula>0.4</formula>
    </cfRule>
    <cfRule type="cellIs" dxfId="167" priority="152" operator="between">
      <formula>0.4</formula>
      <formula>0.5999</formula>
    </cfRule>
    <cfRule type="cellIs" dxfId="166" priority="153" operator="between">
      <formula>0.6</formula>
      <formula>0.6999</formula>
    </cfRule>
    <cfRule type="cellIs" dxfId="165" priority="154" operator="between">
      <formula>0.7</formula>
      <formula>0.7999</formula>
    </cfRule>
    <cfRule type="cellIs" dxfId="164" priority="155" operator="greaterThan">
      <formula>0.7999</formula>
    </cfRule>
  </conditionalFormatting>
  <conditionalFormatting sqref="S73">
    <cfRule type="cellIs" dxfId="163" priority="146" operator="lessThan">
      <formula>0.4</formula>
    </cfRule>
    <cfRule type="cellIs" dxfId="162" priority="147" operator="between">
      <formula>0.4</formula>
      <formula>0.5999</formula>
    </cfRule>
    <cfRule type="cellIs" dxfId="161" priority="148" operator="between">
      <formula>0.6</formula>
      <formula>0.6999</formula>
    </cfRule>
    <cfRule type="cellIs" dxfId="160" priority="149" operator="between">
      <formula>0.7</formula>
      <formula>0.7999</formula>
    </cfRule>
    <cfRule type="cellIs" dxfId="159" priority="150" operator="greaterThan">
      <formula>0.7999</formula>
    </cfRule>
  </conditionalFormatting>
  <conditionalFormatting sqref="S56">
    <cfRule type="cellIs" dxfId="158" priority="141" operator="lessThan">
      <formula>0.4</formula>
    </cfRule>
    <cfRule type="cellIs" dxfId="157" priority="142" operator="between">
      <formula>0.4</formula>
      <formula>0.5999</formula>
    </cfRule>
    <cfRule type="cellIs" dxfId="156" priority="143" operator="between">
      <formula>0.6</formula>
      <formula>0.6999</formula>
    </cfRule>
    <cfRule type="cellIs" dxfId="155" priority="144" operator="between">
      <formula>0.7</formula>
      <formula>0.7999</formula>
    </cfRule>
    <cfRule type="cellIs" dxfId="154" priority="145" operator="greaterThan">
      <formula>0.7999</formula>
    </cfRule>
  </conditionalFormatting>
  <conditionalFormatting sqref="P104">
    <cfRule type="cellIs" dxfId="153" priority="136" operator="lessThan">
      <formula>0.4</formula>
    </cfRule>
    <cfRule type="cellIs" dxfId="152" priority="137" operator="between">
      <formula>0.4</formula>
      <formula>0.5999</formula>
    </cfRule>
    <cfRule type="cellIs" dxfId="151" priority="138" operator="between">
      <formula>0.6</formula>
      <formula>0.6999</formula>
    </cfRule>
    <cfRule type="cellIs" dxfId="150" priority="139" operator="between">
      <formula>0.7</formula>
      <formula>0.7999</formula>
    </cfRule>
    <cfRule type="cellIs" dxfId="149" priority="140" operator="greaterThan">
      <formula>0.7999</formula>
    </cfRule>
  </conditionalFormatting>
  <conditionalFormatting sqref="S104">
    <cfRule type="cellIs" dxfId="148" priority="131" operator="lessThan">
      <formula>0.4</formula>
    </cfRule>
    <cfRule type="cellIs" dxfId="147" priority="132" operator="between">
      <formula>0.4</formula>
      <formula>0.5999</formula>
    </cfRule>
    <cfRule type="cellIs" dxfId="146" priority="133" operator="between">
      <formula>0.6</formula>
      <formula>0.6999</formula>
    </cfRule>
    <cfRule type="cellIs" dxfId="145" priority="134" operator="between">
      <formula>0.7</formula>
      <formula>0.7999</formula>
    </cfRule>
    <cfRule type="cellIs" dxfId="144" priority="135" operator="greaterThan">
      <formula>0.7999</formula>
    </cfRule>
  </conditionalFormatting>
  <conditionalFormatting sqref="P108">
    <cfRule type="cellIs" dxfId="143" priority="126" operator="lessThan">
      <formula>0.4</formula>
    </cfRule>
    <cfRule type="cellIs" dxfId="142" priority="127" operator="between">
      <formula>0.4</formula>
      <formula>0.5999</formula>
    </cfRule>
    <cfRule type="cellIs" dxfId="141" priority="128" operator="between">
      <formula>0.6</formula>
      <formula>0.6999</formula>
    </cfRule>
    <cfRule type="cellIs" dxfId="140" priority="129" operator="between">
      <formula>0.7</formula>
      <formula>0.7999</formula>
    </cfRule>
    <cfRule type="cellIs" dxfId="139" priority="130" operator="greaterThan">
      <formula>0.7999</formula>
    </cfRule>
  </conditionalFormatting>
  <conditionalFormatting sqref="S108">
    <cfRule type="cellIs" dxfId="138" priority="121" operator="lessThan">
      <formula>0.4</formula>
    </cfRule>
    <cfRule type="cellIs" dxfId="137" priority="122" operator="between">
      <formula>0.4</formula>
      <formula>0.5999</formula>
    </cfRule>
    <cfRule type="cellIs" dxfId="136" priority="123" operator="between">
      <formula>0.6</formula>
      <formula>0.6999</formula>
    </cfRule>
    <cfRule type="cellIs" dxfId="135" priority="124" operator="between">
      <formula>0.7</formula>
      <formula>0.7999</formula>
    </cfRule>
    <cfRule type="cellIs" dxfId="134" priority="125" operator="greaterThan">
      <formula>0.7999</formula>
    </cfRule>
  </conditionalFormatting>
  <conditionalFormatting sqref="P103">
    <cfRule type="cellIs" dxfId="133" priority="116" operator="lessThan">
      <formula>0.4</formula>
    </cfRule>
    <cfRule type="cellIs" dxfId="132" priority="117" operator="between">
      <formula>0.4</formula>
      <formula>0.5999</formula>
    </cfRule>
    <cfRule type="cellIs" dxfId="131" priority="118" operator="between">
      <formula>0.6</formula>
      <formula>0.6999</formula>
    </cfRule>
    <cfRule type="cellIs" dxfId="130" priority="119" operator="between">
      <formula>0.7</formula>
      <formula>0.7999</formula>
    </cfRule>
    <cfRule type="cellIs" dxfId="129" priority="120" operator="greaterThan">
      <formula>0.7999</formula>
    </cfRule>
  </conditionalFormatting>
  <conditionalFormatting sqref="S103">
    <cfRule type="cellIs" dxfId="128" priority="111" operator="lessThan">
      <formula>0.4</formula>
    </cfRule>
    <cfRule type="cellIs" dxfId="127" priority="112" operator="between">
      <formula>0.4</formula>
      <formula>0.5999</formula>
    </cfRule>
    <cfRule type="cellIs" dxfId="126" priority="113" operator="between">
      <formula>0.6</formula>
      <formula>0.6999</formula>
    </cfRule>
    <cfRule type="cellIs" dxfId="125" priority="114" operator="between">
      <formula>0.7</formula>
      <formula>0.7999</formula>
    </cfRule>
    <cfRule type="cellIs" dxfId="124" priority="115" operator="greaterThan">
      <formula>0.7999</formula>
    </cfRule>
  </conditionalFormatting>
  <conditionalFormatting sqref="P85">
    <cfRule type="cellIs" dxfId="123" priority="106" operator="lessThan">
      <formula>0.4</formula>
    </cfRule>
    <cfRule type="cellIs" dxfId="122" priority="107" operator="between">
      <formula>0.4</formula>
      <formula>0.5999</formula>
    </cfRule>
    <cfRule type="cellIs" dxfId="121" priority="108" operator="between">
      <formula>0.6</formula>
      <formula>0.6999</formula>
    </cfRule>
    <cfRule type="cellIs" dxfId="120" priority="109" operator="between">
      <formula>0.7</formula>
      <formula>0.7999</formula>
    </cfRule>
    <cfRule type="cellIs" dxfId="119" priority="110" operator="greaterThan">
      <formula>0.7999</formula>
    </cfRule>
  </conditionalFormatting>
  <conditionalFormatting sqref="S85">
    <cfRule type="cellIs" dxfId="118" priority="101" operator="lessThan">
      <formula>0.4</formula>
    </cfRule>
    <cfRule type="cellIs" dxfId="117" priority="102" operator="between">
      <formula>0.4</formula>
      <formula>0.5999</formula>
    </cfRule>
    <cfRule type="cellIs" dxfId="116" priority="103" operator="between">
      <formula>0.6</formula>
      <formula>0.6999</formula>
    </cfRule>
    <cfRule type="cellIs" dxfId="115" priority="104" operator="between">
      <formula>0.7</formula>
      <formula>0.7999</formula>
    </cfRule>
    <cfRule type="cellIs" dxfId="114" priority="105" operator="greaterThan">
      <formula>0.7999</formula>
    </cfRule>
  </conditionalFormatting>
  <conditionalFormatting sqref="P77">
    <cfRule type="cellIs" dxfId="113" priority="96" operator="lessThan">
      <formula>0.4</formula>
    </cfRule>
    <cfRule type="cellIs" dxfId="112" priority="97" operator="between">
      <formula>0.4</formula>
      <formula>0.5999</formula>
    </cfRule>
    <cfRule type="cellIs" dxfId="111" priority="98" operator="between">
      <formula>0.6</formula>
      <formula>0.6999</formula>
    </cfRule>
    <cfRule type="cellIs" dxfId="110" priority="99" operator="between">
      <formula>0.7</formula>
      <formula>0.7999</formula>
    </cfRule>
    <cfRule type="cellIs" dxfId="109" priority="100" operator="greaterThan">
      <formula>0.7999</formula>
    </cfRule>
  </conditionalFormatting>
  <conditionalFormatting sqref="S77">
    <cfRule type="cellIs" dxfId="108" priority="91" operator="lessThan">
      <formula>0.4</formula>
    </cfRule>
    <cfRule type="cellIs" dxfId="107" priority="92" operator="between">
      <formula>0.4</formula>
      <formula>0.5999</formula>
    </cfRule>
    <cfRule type="cellIs" dxfId="106" priority="93" operator="between">
      <formula>0.6</formula>
      <formula>0.6999</formula>
    </cfRule>
    <cfRule type="cellIs" dxfId="105" priority="94" operator="between">
      <formula>0.7</formula>
      <formula>0.7999</formula>
    </cfRule>
    <cfRule type="cellIs" dxfId="104" priority="95" operator="greaterThan">
      <formula>0.7999</formula>
    </cfRule>
  </conditionalFormatting>
  <conditionalFormatting sqref="P42">
    <cfRule type="cellIs" dxfId="103" priority="86" operator="lessThan">
      <formula>0.4</formula>
    </cfRule>
    <cfRule type="cellIs" dxfId="102" priority="87" operator="between">
      <formula>0.4</formula>
      <formula>0.5999</formula>
    </cfRule>
    <cfRule type="cellIs" dxfId="101" priority="88" operator="between">
      <formula>0.6</formula>
      <formula>0.6999</formula>
    </cfRule>
    <cfRule type="cellIs" dxfId="100" priority="89" operator="between">
      <formula>0.7</formula>
      <formula>0.7999</formula>
    </cfRule>
    <cfRule type="cellIs" dxfId="99" priority="90" operator="greaterThan">
      <formula>0.7999</formula>
    </cfRule>
  </conditionalFormatting>
  <conditionalFormatting sqref="S42">
    <cfRule type="cellIs" dxfId="98" priority="81" operator="lessThan">
      <formula>0.4</formula>
    </cfRule>
    <cfRule type="cellIs" dxfId="97" priority="82" operator="between">
      <formula>0.4</formula>
      <formula>0.5999</formula>
    </cfRule>
    <cfRule type="cellIs" dxfId="96" priority="83" operator="between">
      <formula>0.6</formula>
      <formula>0.6999</formula>
    </cfRule>
    <cfRule type="cellIs" dxfId="95" priority="84" operator="between">
      <formula>0.7</formula>
      <formula>0.7999</formula>
    </cfRule>
    <cfRule type="cellIs" dxfId="94" priority="85" operator="greaterThan">
      <formula>0.7999</formula>
    </cfRule>
  </conditionalFormatting>
  <conditionalFormatting sqref="P33">
    <cfRule type="cellIs" dxfId="93" priority="76" operator="lessThan">
      <formula>0.4</formula>
    </cfRule>
    <cfRule type="cellIs" dxfId="92" priority="77" operator="between">
      <formula>0.4</formula>
      <formula>0.5999</formula>
    </cfRule>
    <cfRule type="cellIs" dxfId="91" priority="78" operator="between">
      <formula>0.6</formula>
      <formula>0.6999</formula>
    </cfRule>
    <cfRule type="cellIs" dxfId="90" priority="79" operator="between">
      <formula>0.7</formula>
      <formula>0.7999</formula>
    </cfRule>
    <cfRule type="cellIs" dxfId="89" priority="80" operator="greaterThan">
      <formula>0.7999</formula>
    </cfRule>
  </conditionalFormatting>
  <conditionalFormatting sqref="S33">
    <cfRule type="cellIs" dxfId="88" priority="71" operator="lessThan">
      <formula>0.4</formula>
    </cfRule>
    <cfRule type="cellIs" dxfId="87" priority="72" operator="between">
      <formula>0.4</formula>
      <formula>0.5999</formula>
    </cfRule>
    <cfRule type="cellIs" dxfId="86" priority="73" operator="between">
      <formula>0.6</formula>
      <formula>0.6999</formula>
    </cfRule>
    <cfRule type="cellIs" dxfId="85" priority="74" operator="between">
      <formula>0.7</formula>
      <formula>0.7999</formula>
    </cfRule>
    <cfRule type="cellIs" dxfId="84" priority="75" operator="greaterThan">
      <formula>0.7999</formula>
    </cfRule>
  </conditionalFormatting>
  <conditionalFormatting sqref="P45">
    <cfRule type="cellIs" dxfId="83" priority="66" operator="lessThan">
      <formula>0.4</formula>
    </cfRule>
    <cfRule type="cellIs" dxfId="82" priority="67" operator="between">
      <formula>0.4</formula>
      <formula>0.5999</formula>
    </cfRule>
    <cfRule type="cellIs" dxfId="81" priority="68" operator="between">
      <formula>0.6</formula>
      <formula>0.6999</formula>
    </cfRule>
    <cfRule type="cellIs" dxfId="80" priority="69" operator="between">
      <formula>0.7</formula>
      <formula>0.7999</formula>
    </cfRule>
    <cfRule type="cellIs" dxfId="79" priority="70" operator="greaterThan">
      <formula>0.7999</formula>
    </cfRule>
  </conditionalFormatting>
  <conditionalFormatting sqref="S45">
    <cfRule type="cellIs" dxfId="78" priority="61" operator="lessThan">
      <formula>0.4</formula>
    </cfRule>
    <cfRule type="cellIs" dxfId="77" priority="62" operator="between">
      <formula>0.4</formula>
      <formula>0.5999</formula>
    </cfRule>
    <cfRule type="cellIs" dxfId="76" priority="63" operator="between">
      <formula>0.6</formula>
      <formula>0.6999</formula>
    </cfRule>
    <cfRule type="cellIs" dxfId="75" priority="64" operator="between">
      <formula>0.7</formula>
      <formula>0.7999</formula>
    </cfRule>
    <cfRule type="cellIs" dxfId="74" priority="65" operator="greaterThan">
      <formula>0.7999</formula>
    </cfRule>
  </conditionalFormatting>
  <conditionalFormatting sqref="P105">
    <cfRule type="cellIs" dxfId="73" priority="56" operator="lessThan">
      <formula>0.4</formula>
    </cfRule>
    <cfRule type="cellIs" dxfId="72" priority="57" operator="between">
      <formula>0.4</formula>
      <formula>0.5999</formula>
    </cfRule>
    <cfRule type="cellIs" dxfId="71" priority="58" operator="between">
      <formula>0.6</formula>
      <formula>0.6999</formula>
    </cfRule>
    <cfRule type="cellIs" dxfId="70" priority="59" operator="between">
      <formula>0.7</formula>
      <formula>0.7999</formula>
    </cfRule>
    <cfRule type="cellIs" dxfId="69" priority="60" operator="greaterThan">
      <formula>0.7999</formula>
    </cfRule>
  </conditionalFormatting>
  <conditionalFormatting sqref="S105">
    <cfRule type="cellIs" dxfId="68" priority="51" operator="lessThan">
      <formula>0.4</formula>
    </cfRule>
    <cfRule type="cellIs" dxfId="67" priority="52" operator="between">
      <formula>0.4</formula>
      <formula>0.5999</formula>
    </cfRule>
    <cfRule type="cellIs" dxfId="66" priority="53" operator="between">
      <formula>0.6</formula>
      <formula>0.6999</formula>
    </cfRule>
    <cfRule type="cellIs" dxfId="65" priority="54" operator="between">
      <formula>0.7</formula>
      <formula>0.7999</formula>
    </cfRule>
    <cfRule type="cellIs" dxfId="64" priority="55" operator="greaterThan">
      <formula>0.7999</formula>
    </cfRule>
  </conditionalFormatting>
  <conditionalFormatting sqref="P35">
    <cfRule type="cellIs" dxfId="63" priority="46" operator="lessThan">
      <formula>0.4</formula>
    </cfRule>
    <cfRule type="cellIs" dxfId="62" priority="47" operator="between">
      <formula>0.4</formula>
      <formula>0.5999</formula>
    </cfRule>
    <cfRule type="cellIs" dxfId="61" priority="48" operator="between">
      <formula>0.6</formula>
      <formula>0.6999</formula>
    </cfRule>
    <cfRule type="cellIs" dxfId="60" priority="49" operator="between">
      <formula>0.7</formula>
      <formula>0.7999</formula>
    </cfRule>
    <cfRule type="cellIs" dxfId="59" priority="50" operator="greaterThan">
      <formula>0.7999</formula>
    </cfRule>
  </conditionalFormatting>
  <conditionalFormatting sqref="S35">
    <cfRule type="cellIs" dxfId="58" priority="41" operator="lessThan">
      <formula>0.4</formula>
    </cfRule>
    <cfRule type="cellIs" dxfId="57" priority="42" operator="between">
      <formula>0.4</formula>
      <formula>0.5999</formula>
    </cfRule>
    <cfRule type="cellIs" dxfId="56" priority="43" operator="between">
      <formula>0.6</formula>
      <formula>0.6999</formula>
    </cfRule>
    <cfRule type="cellIs" dxfId="55" priority="44" operator="between">
      <formula>0.7</formula>
      <formula>0.7999</formula>
    </cfRule>
    <cfRule type="cellIs" dxfId="54" priority="45" operator="greaterThan">
      <formula>0.7999</formula>
    </cfRule>
  </conditionalFormatting>
  <conditionalFormatting sqref="P50">
    <cfRule type="cellIs" dxfId="53" priority="36" operator="lessThan">
      <formula>0.4</formula>
    </cfRule>
    <cfRule type="cellIs" dxfId="52" priority="37" operator="between">
      <formula>0.4</formula>
      <formula>0.5999</formula>
    </cfRule>
    <cfRule type="cellIs" dxfId="51" priority="38" operator="between">
      <formula>0.6</formula>
      <formula>0.6999</formula>
    </cfRule>
    <cfRule type="cellIs" dxfId="50" priority="39" operator="between">
      <formula>0.7</formula>
      <formula>0.7999</formula>
    </cfRule>
    <cfRule type="cellIs" dxfId="49" priority="40" operator="greaterThan">
      <formula>0.7999</formula>
    </cfRule>
  </conditionalFormatting>
  <conditionalFormatting sqref="S50">
    <cfRule type="cellIs" dxfId="48" priority="31" operator="lessThan">
      <formula>0.4</formula>
    </cfRule>
    <cfRule type="cellIs" dxfId="47" priority="32" operator="between">
      <formula>0.4</formula>
      <formula>0.5999</formula>
    </cfRule>
    <cfRule type="cellIs" dxfId="46" priority="33" operator="between">
      <formula>0.6</formula>
      <formula>0.6999</formula>
    </cfRule>
    <cfRule type="cellIs" dxfId="45" priority="34" operator="between">
      <formula>0.7</formula>
      <formula>0.7999</formula>
    </cfRule>
    <cfRule type="cellIs" dxfId="44" priority="35" operator="greaterThan">
      <formula>0.7999</formula>
    </cfRule>
  </conditionalFormatting>
  <conditionalFormatting sqref="S6">
    <cfRule type="cellIs" dxfId="43" priority="26" operator="lessThan">
      <formula>0.4</formula>
    </cfRule>
    <cfRule type="cellIs" dxfId="42" priority="27" operator="between">
      <formula>0.4</formula>
      <formula>0.5999</formula>
    </cfRule>
    <cfRule type="cellIs" dxfId="41" priority="28" operator="between">
      <formula>0.6</formula>
      <formula>0.6999</formula>
    </cfRule>
    <cfRule type="cellIs" dxfId="40" priority="29" operator="between">
      <formula>0.7</formula>
      <formula>0.7999</formula>
    </cfRule>
    <cfRule type="cellIs" dxfId="39" priority="30" operator="greaterThan">
      <formula>0.7999</formula>
    </cfRule>
  </conditionalFormatting>
  <conditionalFormatting sqref="S8">
    <cfRule type="cellIs" dxfId="38" priority="21" operator="lessThan">
      <formula>0.4</formula>
    </cfRule>
    <cfRule type="cellIs" dxfId="37" priority="22" operator="between">
      <formula>0.4</formula>
      <formula>0.5999</formula>
    </cfRule>
    <cfRule type="cellIs" dxfId="36" priority="23" operator="between">
      <formula>0.6</formula>
      <formula>0.6999</formula>
    </cfRule>
    <cfRule type="cellIs" dxfId="35" priority="24" operator="between">
      <formula>0.7</formula>
      <formula>0.7999</formula>
    </cfRule>
    <cfRule type="cellIs" dxfId="34" priority="25" operator="greaterThan">
      <formula>0.7999</formula>
    </cfRule>
  </conditionalFormatting>
  <conditionalFormatting sqref="P70">
    <cfRule type="cellIs" dxfId="33" priority="16" operator="lessThan">
      <formula>0.4</formula>
    </cfRule>
    <cfRule type="cellIs" dxfId="32" priority="17" operator="between">
      <formula>0.4</formula>
      <formula>0.5999</formula>
    </cfRule>
    <cfRule type="cellIs" dxfId="31" priority="18" operator="between">
      <formula>0.6</formula>
      <formula>0.6999</formula>
    </cfRule>
    <cfRule type="cellIs" dxfId="30" priority="19" operator="between">
      <formula>0.7</formula>
      <formula>0.7999</formula>
    </cfRule>
    <cfRule type="cellIs" dxfId="29" priority="20" operator="greaterThan">
      <formula>0.7999</formula>
    </cfRule>
  </conditionalFormatting>
  <conditionalFormatting sqref="S70">
    <cfRule type="cellIs" dxfId="28" priority="11" operator="lessThan">
      <formula>0.4</formula>
    </cfRule>
    <cfRule type="cellIs" dxfId="27" priority="12" operator="between">
      <formula>0.4</formula>
      <formula>0.5999</formula>
    </cfRule>
    <cfRule type="cellIs" dxfId="26" priority="13" operator="between">
      <formula>0.6</formula>
      <formula>0.6999</formula>
    </cfRule>
    <cfRule type="cellIs" dxfId="25" priority="14" operator="between">
      <formula>0.7</formula>
      <formula>0.7999</formula>
    </cfRule>
    <cfRule type="cellIs" dxfId="24" priority="15" operator="greaterThan">
      <formula>0.7999</formula>
    </cfRule>
  </conditionalFormatting>
  <conditionalFormatting sqref="S30">
    <cfRule type="cellIs" dxfId="23" priority="6" operator="lessThan">
      <formula>0.4</formula>
    </cfRule>
    <cfRule type="cellIs" dxfId="22" priority="7" operator="between">
      <formula>0.4</formula>
      <formula>0.5999</formula>
    </cfRule>
    <cfRule type="cellIs" dxfId="21" priority="8" operator="between">
      <formula>0.6</formula>
      <formula>0.6999</formula>
    </cfRule>
    <cfRule type="cellIs" dxfId="20" priority="9" operator="between">
      <formula>0.7</formula>
      <formula>0.7999</formula>
    </cfRule>
    <cfRule type="cellIs" dxfId="19" priority="10" operator="greaterThan">
      <formula>0.7999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GENERAL 2015-2025</vt:lpstr>
      <vt:lpstr>Plan Decenal</vt:lpstr>
      <vt:lpstr>GRAFICA 2</vt:lpstr>
      <vt:lpstr>2015</vt:lpstr>
      <vt:lpstr>2016</vt:lpstr>
      <vt:lpstr>2017</vt:lpstr>
      <vt:lpstr>2018</vt:lpstr>
      <vt:lpstr>2019</vt:lpstr>
      <vt:lpstr>2020</vt:lpstr>
      <vt:lpstr>2021</vt:lpstr>
      <vt:lpstr>2022</vt:lpstr>
      <vt:lpstr>2023</vt:lpstr>
      <vt:lpstr>'GENERAL 2015-2025'!Área_de_impresión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Laura</cp:lastModifiedBy>
  <cp:lastPrinted>2018-05-10T21:54:50Z</cp:lastPrinted>
  <dcterms:created xsi:type="dcterms:W3CDTF">2018-04-02T15:00:12Z</dcterms:created>
  <dcterms:modified xsi:type="dcterms:W3CDTF">2023-12-27T16:51:28Z</dcterms:modified>
</cp:coreProperties>
</file>