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1.xml" ContentType="application/vnd.ms-excel.person+xml"/>
  <Override PartName="/xl/persons/person2.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ownloads\"/>
    </mc:Choice>
  </mc:AlternateContent>
  <xr:revisionPtr revIDLastSave="0" documentId="13_ncr:1_{E8A40692-49B6-44A3-ABBA-EB5D2A7F26C2}" xr6:coauthVersionLast="47" xr6:coauthVersionMax="47" xr10:uidLastSave="{00000000-0000-0000-0000-000000000000}"/>
  <bookViews>
    <workbookView xWindow="20370" yWindow="-120" windowWidth="20730" windowHeight="11160" xr2:uid="{00000000-000D-0000-FFFF-FFFF00000000}"/>
  </bookViews>
  <sheets>
    <sheet name="SEGUIMIENTO" sheetId="2" r:id="rId1"/>
    <sheet name="SEGUIMIENTO (2)" sheetId="5" state="hidden" r:id="rId2"/>
    <sheet name="TABLAS " sheetId="4" r:id="rId3"/>
  </sheets>
  <definedNames>
    <definedName name="_xlnm._FilterDatabase" localSheetId="0" hidden="1">SEGUIMIENTO!$A$3:$BLC$34</definedName>
    <definedName name="_xlnm._FilterDatabase" localSheetId="1" hidden="1">'SEGUIMIENTO (2)'!$A$3:$BKO$35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2" i="2" l="1"/>
  <c r="BC33" i="2"/>
  <c r="W19" i="4"/>
  <c r="BC4" i="2" l="1"/>
  <c r="AW8" i="2" l="1"/>
  <c r="AX8" i="2" s="1"/>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3" i="2"/>
  <c r="AV34" i="2"/>
  <c r="AV4" i="2"/>
  <c r="BC13" i="2"/>
  <c r="BC20" i="2"/>
  <c r="BC24" i="2"/>
  <c r="K8" i="4"/>
  <c r="BC6" i="2" l="1"/>
  <c r="AO5" i="2" l="1"/>
  <c r="AO6" i="2"/>
  <c r="AO7" i="2"/>
  <c r="AR6" i="2" l="1"/>
  <c r="V20" i="4" l="1"/>
  <c r="U20" i="4"/>
  <c r="T20" i="4"/>
  <c r="S20" i="4"/>
  <c r="R20" i="4"/>
  <c r="Q20" i="4"/>
  <c r="W18" i="4"/>
  <c r="W17" i="4"/>
  <c r="W20" i="4" s="1"/>
  <c r="W15" i="4"/>
  <c r="BC18" i="2" l="1"/>
  <c r="BC23" i="2"/>
  <c r="AK13" i="2" l="1"/>
  <c r="K7" i="4" l="1"/>
  <c r="K6" i="4"/>
  <c r="K4" i="4"/>
  <c r="E9" i="4"/>
  <c r="K9" i="4" l="1"/>
  <c r="AK20" i="2"/>
  <c r="AK18" i="2" l="1"/>
  <c r="AH18" i="2" l="1"/>
  <c r="AM35" i="5" l="1"/>
  <c r="AM34" i="5"/>
  <c r="AD34" i="5"/>
  <c r="AK33" i="5"/>
  <c r="AH33" i="5"/>
  <c r="AM33" i="5" s="1"/>
  <c r="AM32" i="5"/>
  <c r="AM31" i="5"/>
  <c r="AM30" i="5"/>
  <c r="AM29" i="5"/>
  <c r="AH28" i="5"/>
  <c r="AM28" i="5" s="1"/>
  <c r="AH27" i="5"/>
  <c r="AM27" i="5" s="1"/>
  <c r="AK26" i="5"/>
  <c r="AH26" i="5"/>
  <c r="AM26" i="5" s="1"/>
  <c r="AM25" i="5"/>
  <c r="AK24" i="5"/>
  <c r="AH24" i="5"/>
  <c r="AM24" i="5" s="1"/>
  <c r="AM23" i="5"/>
  <c r="AK22" i="5"/>
  <c r="AH22" i="5"/>
  <c r="AM22" i="5" s="1"/>
  <c r="AM21" i="5"/>
  <c r="AM20" i="5"/>
  <c r="AH19" i="5"/>
  <c r="AM19" i="5" s="1"/>
  <c r="AM18" i="5"/>
  <c r="AM17" i="5"/>
  <c r="AM16" i="5"/>
  <c r="AM15" i="5"/>
  <c r="AM14" i="5"/>
  <c r="AH13" i="5"/>
  <c r="AM13" i="5" s="1"/>
  <c r="AH12" i="5"/>
  <c r="AM12" i="5" s="1"/>
  <c r="AM11" i="5"/>
  <c r="AH10" i="5"/>
  <c r="AM10" i="5" s="1"/>
  <c r="AM9" i="5"/>
  <c r="AJ8" i="5"/>
  <c r="AI8" i="5"/>
  <c r="AH8" i="5"/>
  <c r="AM8" i="5" s="1"/>
  <c r="AH7" i="5"/>
  <c r="AM7" i="5" s="1"/>
  <c r="AK6" i="5"/>
  <c r="AH6" i="5"/>
  <c r="AM6" i="5" s="1"/>
  <c r="AK5" i="5"/>
  <c r="AH5" i="5"/>
  <c r="AM5" i="5" s="1"/>
  <c r="AK4" i="5"/>
  <c r="AH4" i="5"/>
  <c r="AM4" i="5" s="1"/>
  <c r="AK8" i="5" l="1"/>
  <c r="AK12" i="5"/>
  <c r="AK13" i="5"/>
  <c r="G9" i="4"/>
  <c r="H9" i="4"/>
  <c r="I9" i="4"/>
  <c r="J9" i="4"/>
  <c r="J11" i="4" s="1"/>
  <c r="BC9" i="2" l="1"/>
  <c r="BC14" i="2"/>
  <c r="BC15" i="2"/>
  <c r="BC17" i="2"/>
  <c r="BC21" i="2"/>
  <c r="BC25" i="2"/>
  <c r="BC30" i="2"/>
  <c r="BC32" i="2"/>
  <c r="AJ8" i="2" l="1"/>
  <c r="AI8" i="2"/>
  <c r="AH8" i="2"/>
  <c r="AK8" i="2" l="1"/>
  <c r="AH13" i="2"/>
  <c r="AH24" i="2"/>
  <c r="AK24" i="2"/>
  <c r="AH6" i="2" l="1"/>
  <c r="F9" i="4" l="1"/>
  <c r="F11" i="4" s="1"/>
  <c r="AH10" i="2" l="1"/>
  <c r="AD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AUXFAMILIA23</author>
  </authors>
  <commentList>
    <comment ref="AH3" authorId="0" shapeId="0" xr:uid="{00000000-0006-0000-0000-000001000000}">
      <text>
        <r>
          <rPr>
            <b/>
            <sz val="9"/>
            <color indexed="81"/>
            <rFont val="Tahoma"/>
            <family val="2"/>
          </rPr>
          <t>AUXFAMILIA23:</t>
        </r>
        <r>
          <rPr>
            <sz val="9"/>
            <color indexed="81"/>
            <rFont val="Tahoma"/>
            <family val="2"/>
          </rPr>
          <t xml:space="preserve">
semaforo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AUXFAMILIA23</author>
  </authors>
  <commentList>
    <comment ref="AH3" authorId="0" shapeId="0" xr:uid="{00000000-0006-0000-0100-000001000000}">
      <text>
        <r>
          <rPr>
            <b/>
            <sz val="9"/>
            <color indexed="81"/>
            <rFont val="Tahoma"/>
            <family val="2"/>
          </rPr>
          <t>AUXFAMILIA23:</t>
        </r>
        <r>
          <rPr>
            <sz val="9"/>
            <color indexed="81"/>
            <rFont val="Tahoma"/>
            <family val="2"/>
          </rPr>
          <t xml:space="preserve">
semaforo
</t>
        </r>
      </text>
    </comment>
  </commentList>
</comments>
</file>

<file path=xl/sharedStrings.xml><?xml version="1.0" encoding="utf-8"?>
<sst xmlns="http://schemas.openxmlformats.org/spreadsheetml/2006/main" count="956" uniqueCount="387">
  <si>
    <t>DNP</t>
  </si>
  <si>
    <t xml:space="preserve">Secretaria de Familia </t>
  </si>
  <si>
    <t>4.3.1.1 Politica publica con seguimiento y evaluación hecho.</t>
  </si>
  <si>
    <t>Hacer seguimiento y evaluación a la PP NARP del Departamento del Quindio</t>
  </si>
  <si>
    <t>4.3.1Seguimiento y control social</t>
  </si>
  <si>
    <t>4.3 SEGUIMIENTO DE LA POLITICA PUBLICA</t>
  </si>
  <si>
    <t>Secretaría del Interior</t>
  </si>
  <si>
    <t>4.2.2.3 estrategia de fortalecimiento de las organizaciones de base social y comunitaria con enfoque diferencial NARP existentes en el Departamento del Quindio elaborada e implementada.</t>
  </si>
  <si>
    <t>Elaborar e implementar una estrategia de fortalecimiento de las organizaciones de base social y comunitaria con enfoque diferencial NARP existentes en el Departamento del Quindio.</t>
  </si>
  <si>
    <t>4.2.2.2 acciones de promoción de nuevas organizaciones con enfoque de derechos y étnico NARP en los Municipios del Departamento ejecutadas</t>
  </si>
  <si>
    <t>Ejecutar acciones de promoción de nuevas organizaciones con enfoque de derechos y étnico NARP en los Municipios del Departamento</t>
  </si>
  <si>
    <t>4.2.2. Fortalecimiento de las organizaciones comunitarias NARP</t>
  </si>
  <si>
    <t>4.2.1.1 Municipios del departamento con asistencia técnica para la inclusión de población NARP en los espacios de participación y concertación existentes</t>
  </si>
  <si>
    <t>Brindar asistencia técnica a los municipios del departamento para la inclusión de población NARP en los espacios de participación y concertación existentes</t>
  </si>
  <si>
    <t>4.2.1. Promoción de la participación y visibilizacion de la poblacion NARP</t>
  </si>
  <si>
    <t>4.2 Participación y Organización.</t>
  </si>
  <si>
    <t>4.1.2.2 Programa de formación sobre Resolución pacífica de conflictos, dirigido a población NARP elaborado e implementado</t>
  </si>
  <si>
    <t>Elaborar e implementar un programa de formación sobre Resolución pacífica de conflictos, dirigido a población NARP.</t>
  </si>
  <si>
    <t>4.1.2.1 Inlcusion del enfoque étnico NARP en los planes integrales de seguridad y convivencia ciudadana promovida</t>
  </si>
  <si>
    <t>Promover la inlcusion del enfoque étnico NARP en los planes integrales de seguridad y convivencia ciudadana.</t>
  </si>
  <si>
    <t>4.1.2 Seguridad ciudadana y promoción de la convivencia pacífica</t>
  </si>
  <si>
    <t xml:space="preserve">4.1.1.1 Plan concertado de promoción y protección de derechos humanos  con la comunidad NARP del departamento del Quindío diseñado e implementado </t>
  </si>
  <si>
    <t>Diseñar y ejecutar un plan concertado de promoción y protección de derechos humanos  con la comunidad NARP del departamento del Quindío</t>
  </si>
  <si>
    <t>4.1.1. Derechos humanos, inclusion y garantia de derechos</t>
  </si>
  <si>
    <t>4.1   Convivencia y Seguridad.</t>
  </si>
  <si>
    <t>4.INSTITUCIONAL</t>
  </si>
  <si>
    <t>3.2.2.1 Municipios del departamento con asistencia técnica para la inclusión del enfoque NARP en sus planes municipales de gestión de riesgo de desastres.</t>
  </si>
  <si>
    <t>Brindar asistencia técnica a los municipios del departamento para la inclusión del enfoque NARP en los planes municipales de gestión de riesgo de desastres.</t>
  </si>
  <si>
    <t>3.2.2 Mitigación del riesgo y la vulnerabilidad antrópica</t>
  </si>
  <si>
    <t>Secretaría de Salud</t>
  </si>
  <si>
    <t>3.2.1.2 Redes de prevención del riesgo y promocion de habitos conformadas en cada municipio del Quindio.</t>
  </si>
  <si>
    <t>Conformar redes de prevención del riesgo y promoción de hábitos para evitar daños ambientales</t>
  </si>
  <si>
    <t xml:space="preserve"> Secretaria de Agricultura, desarrollo rural y Medio Ambiente</t>
  </si>
  <si>
    <t>3.2.1.1 Estrategia de apropiación del patrimonio ambiental que incluya a la población NARP del Departamento del Quindío diseñada e implementada</t>
  </si>
  <si>
    <t>Diseñar e implementar una estratégia de apropiación del patrimonio ambiental que incluya a la población NARP del Departamento del Quindío</t>
  </si>
  <si>
    <t>3.2.1 Gestión y Educacion ambiental</t>
  </si>
  <si>
    <t>3.2 Gestión ambiental y del riesgo.</t>
  </si>
  <si>
    <t xml:space="preserve">Vivienda de interés prioritario urbanas y/o rurales mejoradas. </t>
  </si>
  <si>
    <t>Viviendas de Interés Prioritario urbanas mejoradas</t>
  </si>
  <si>
    <t xml:space="preserve">Viviendas de Interés Prioritario urbanas  y/o rurales  mejoradas </t>
  </si>
  <si>
    <t>Acceso a soluciones de vivienda Tu y yo con vivienda digna</t>
  </si>
  <si>
    <t>Territorio, ambiente y desarrollo sostenible</t>
  </si>
  <si>
    <t>Promotora de Vivienda</t>
  </si>
  <si>
    <t>3.1.2.1 Acciones anuales de promoción del mejoramiento de vivienda para población NARP ejecutadas</t>
  </si>
  <si>
    <t xml:space="preserve">Ejecutar acciones anuales de mejoramiento de vivienda para población NARP </t>
  </si>
  <si>
    <t>3.1.2 Mejoramiento de entornos habitacionales</t>
  </si>
  <si>
    <t xml:space="preserve">Viviendas de interés prioritario urbanas y/o rurales construidas. </t>
  </si>
  <si>
    <t>Viviendas de Interés Prioritario urbanas construidas</t>
  </si>
  <si>
    <t xml:space="preserve">Viviendas de Interés Prioritario urbanas  y/o rurales costruidas </t>
  </si>
  <si>
    <t>3.1.1.2 Acciones anuales de promoción del acceso a vivienda para población NARP ejecutadas</t>
  </si>
  <si>
    <t xml:space="preserve">Ejecutar acciones anuales de promoción del acceso a vivienda para población NARP </t>
  </si>
  <si>
    <t>3.1.1.1 Caracterización de las condiciones de vivienda de la población NARP del Departamento del Quindío hecha</t>
  </si>
  <si>
    <t>Hacer una caracterización de las condiciones de vivienda de la población NARP del Departamento del Quindío y actualizarla cada nuevo período de gobierno</t>
  </si>
  <si>
    <t>3.1.1 Acceso a vivienda</t>
  </si>
  <si>
    <t>3.1 Habitat sostenible y Vivienda.</t>
  </si>
  <si>
    <t>2.2.2.1 Acciones de promoción de de la economía naranja con población NARP del Departamento del Quindío ejecutadas</t>
  </si>
  <si>
    <t>Ejecutar acciones de promoción de de la economía naranja con población NARP del Departamento del Quindío</t>
  </si>
  <si>
    <t>2.2.2 Participación en procesos de economía naranja</t>
  </si>
  <si>
    <t>EMPRENDIMIENTO FORTALECIDO</t>
  </si>
  <si>
    <t xml:space="preserve">SERVICIO DE ASESORIA TECNICA PARA EL EMPRENDIMIENTO </t>
  </si>
  <si>
    <t>3602 GENERACION Y FORMALIZACION DEL EMPLEO "TUYO YO  CON EMPLEO DE CALIDAD</t>
  </si>
  <si>
    <t>TRABAJO (36)</t>
  </si>
  <si>
    <t xml:space="preserve"> Secretaria de Turismo  Industria, y Comercio </t>
  </si>
  <si>
    <t>2.2.1.1 Emprendimientos de población NARP en el Departamento del Quindío fortalecidos</t>
  </si>
  <si>
    <t>Fortalecer anualmente  emprendimientos de población NARP en el Departamento del Quindío</t>
  </si>
  <si>
    <t>2.2.1. Apoyo a emprendimientos</t>
  </si>
  <si>
    <t>2.2 Emprendimiento y economía naranja</t>
  </si>
  <si>
    <t>Secretaría de agricultura, desarrollo y medio ambiente</t>
  </si>
  <si>
    <t>Ejecutar acciones para el fomento productivo orientado a la conservación, protección y sostenibilidad del PCC incluyendo el enfoque de NARP en el Departamento del Quindío</t>
  </si>
  <si>
    <t>2.1.2.1 Acciones para el acceso a crédito de pequeñas y medianas productoras del departamento del Quindío incluyendo el enfoque étnico NARP impulsadas.</t>
  </si>
  <si>
    <t>Impulsar acciones para el acceso a crédito de pequeñas y medianas productoras del departamento del Quindío incluyendo el enfoque étnico NARP.</t>
  </si>
  <si>
    <t xml:space="preserve"> 2.1.2. Apalancamiento y cofinanciación de proyectos productivos </t>
  </si>
  <si>
    <t>2.1.1.1 Programa para la promoción de las personas NARP capacitadas para el empleo, el mejoramiento de la mano de obra, la calificación y certificación por competencias creado e implementado.</t>
  </si>
  <si>
    <t>Crear e implementar un programa para la promoción de las personas NARP capacitadas para el empleo, el mejoramiento de la mano de obra, la calificación y certificación por competencias.</t>
  </si>
  <si>
    <t>2.1.1. Calificación laboral y formación en competencias</t>
  </si>
  <si>
    <t>2.1. Oportunidades laborales y estabilización de ingresos</t>
  </si>
  <si>
    <t xml:space="preserve">2. ECONOMICO </t>
  </si>
  <si>
    <t xml:space="preserve"> Indeportes Quindio </t>
  </si>
  <si>
    <t xml:space="preserve">1.4.1.3 Municipios del Departamento del Quindío fortalecidos para la inclusión de población NARP en la formación deportiva </t>
  </si>
  <si>
    <t>Fortalecer en los municipios del departamento del Quindío la inclusión de población NARP en la formación deportiva.</t>
  </si>
  <si>
    <t xml:space="preserve">1.4.1.2 Acciones para el apoyo a torneos y encuentros deportivos población NARP en el Departamento del Quindío ejecutadas </t>
  </si>
  <si>
    <t>Ejecutar acciones para el apoyo a torneos y encuentros deportivos de población NARP en el Departamento del Quindío.</t>
  </si>
  <si>
    <t>1.4.1.1 Acciones anuales deportivas,  recreativas y de actividad física orientadas a la promoción de hábitos saludables, la lúdica y el uso adecuado del tiempo libre de la población NARP del Departamento del Quindío ejecutadas</t>
  </si>
  <si>
    <t>Ejecutar acciones anuales deportivas,  recreativas y de actividad física orientadas a la promoción de hábitos saludables, la lúdica y el uso adecuado del tiempo libre de población NARP del Departamento del Quindío.</t>
  </si>
  <si>
    <t>1.4.1. Acceso a programas del Estado para la recreación y el deporte</t>
  </si>
  <si>
    <t>1.4 Deporte, recreación y actividad física</t>
  </si>
  <si>
    <t>95.</t>
  </si>
  <si>
    <t xml:space="preserve">ENTIDADES DE ADMINISTRADORADE PLANES BASICA "EAPB" CON RUTA DE OBLIGATORIO   cumplimiento  implementada </t>
  </si>
  <si>
    <t>12.16</t>
  </si>
  <si>
    <t xml:space="preserve">REALIZAR SEGUIMIENTO  Y MONITOREO  A LA  ENTIDEDES DE PLANES Y BENEFICIOS "EAPD" EN LA IMPLEMMETACION DE LA RUTA  DE ATENCION  Y LA PROMCION  Y MANTENIMIENTO DE SALUD MATERNO PERINATAL EN DEPARTAMENTO DEL QUINDIO </t>
  </si>
  <si>
    <t>12.6</t>
  </si>
  <si>
    <t xml:space="preserve">DRECHOSEXUALES Y REPRODUCTIVOS </t>
  </si>
  <si>
    <t xml:space="preserve">1.3.2.1 Enfoque diferencial NARP y de interseccionalidad en el sistema de acceso con calidad y oportunidad a servicios integrales de salud en el Departamento del Quindío. </t>
  </si>
  <si>
    <t>Incluir el enfoque diferencial NARP y de interseccionalidad en el sistema de acceso con calidad y oportunidad a servicios integrales de salud en el Departamento del Quindío.</t>
  </si>
  <si>
    <t>1.3.2. Acceso a la oferta de servicios estatales de salud</t>
  </si>
  <si>
    <t xml:space="preserve">Diseñar e implementar una estrategia institucional con enfoque étnico NARP que fomente estilos de vida y práctcas saludables a partir del reconocimiento de valores culturales de la población NARP </t>
  </si>
  <si>
    <t>1.3.1. Estilos de vida y prácticas saludables</t>
  </si>
  <si>
    <t>1.3 Acceso a la protección social</t>
  </si>
  <si>
    <t>Entidades y organizaciones asistidas técnicamente</t>
  </si>
  <si>
    <t>Servicio de asistencia técnica en educación inicial, preescolar, básica y media</t>
  </si>
  <si>
    <t>Calidad, cobertura y fortalecimiento de la educación inicial, prescolar, básica y media. "Tú y yo con educación y de calidad"</t>
  </si>
  <si>
    <t>1. Inclusión social y equidad</t>
  </si>
  <si>
    <t xml:space="preserve"> Secretaria de Educación </t>
  </si>
  <si>
    <t>Formular e implementar una estrategia de etnoeducación en el el contexto educativo</t>
  </si>
  <si>
    <t>1.2.2. Etno - educación y reconocimiento de prácticas    ancestrales</t>
  </si>
  <si>
    <t>Secretaría de Educación</t>
  </si>
  <si>
    <t>Capacitar a la comunidad educativa de las instituciones eduactivas de los 11 municipios no certificados del departamento del Quindío, en inclusión escolar con enfoque diferencial y de interseccionalidad</t>
  </si>
  <si>
    <t>1.2.1.2 Una semana anual para la promoción en el entorno educativo de la paz, la resolución alternativa de conflictos, la democracia y la ciudadanía  institucionalizada, la inclusióny el gobierno escolar promoción de los elementos identitarios de la población NARP.</t>
  </si>
  <si>
    <t>Institucionalizar una semana anual para la promoción en el entorno educativo de la paz, la resolución alternativa de conflictos, la democracia, la ciudadanía, la inclusión, el gobierno escolar y promoción de los elementos identitarios de la población NARP.</t>
  </si>
  <si>
    <t>Beneficiarios de la alimentación escolar</t>
  </si>
  <si>
    <t>Servicio de apoyo a la permanencia con alimentación escolar</t>
  </si>
  <si>
    <t>1.2.1.1 Acciones para el fomento del acceso y la permanencia educativa de niños, niñas, adolescentes y jóvenes con enfoque diferencial NARP al sistema educativo en los 11 municipios  no certificados del Departamento del Quindío implementadas</t>
  </si>
  <si>
    <t>Implementar acciones para el fomento del acceso y la permanencia educativa de niños, niñas, adolescentes y jóvenes con enfoque diferencial NARP al sistema educativo en los 11 municipios  no certificados del Departamento del Quindío</t>
  </si>
  <si>
    <t>1.2.1. Sistema educativo incluyente</t>
  </si>
  <si>
    <t>1.2. Educación incluyente y etno- educación</t>
  </si>
  <si>
    <t>PRODUCIONES ARTISTICA EN CIRCULACION</t>
  </si>
  <si>
    <t>SERVICIO DE CIRCULACION ARTISTICA Y CULTURAL</t>
  </si>
  <si>
    <t>PROMOCION Y ACENSO  EFECTIVO A PROCESO CULTURALES Y ARTISTICO "TU YYO SOMOS  CULTURA QUINDIAN</t>
  </si>
  <si>
    <t>Secretaría de Cultura</t>
  </si>
  <si>
    <t>1.2.2 Estrategia de estímulos a talentos y/o expresiones artisticas y culturales NARP en el Departamento del Quindío creada e implementada.</t>
  </si>
  <si>
    <t>Crear e implementar una estrategia de estímulos a talentos y/o expresiones artisticas y culturales NARP en el Departamento del Quindío</t>
  </si>
  <si>
    <t xml:space="preserve">PERSONA CAPACITADA </t>
  </si>
  <si>
    <t xml:space="preserve">SERVICIO DE EDUCACION INFORMAL EN AREA ARTIISTICA Y CULTURA </t>
  </si>
  <si>
    <t>1.2.1 Proyecto de formación y divulgación de diversas manifestaciones del arte y la cultura de la población NARP del Departamento del Quindo diseñado e impulsado</t>
  </si>
  <si>
    <t>1.2. Promoción y formación cultural</t>
  </si>
  <si>
    <t xml:space="preserve">1.1.2 Estrategia orientada a la  recuperación, conservación y promoción de las prácticas culturales de la población NARP del Departamento formulada e implementada  </t>
  </si>
  <si>
    <t xml:space="preserve">Formular e implementar una estrategia orientada a la  recuperación, conservación y promoción de las prácticas culturales de la población NARP del Departamento. </t>
  </si>
  <si>
    <t xml:space="preserve">SERVICIO DE INFORMACION DEL SECTOR ARTISTICO  CULTURA  EN OPERACIÓN </t>
  </si>
  <si>
    <t xml:space="preserve">SERVICIO DE INFORMACIOPARA EL SECTOR ARTISTICO Y CULTURAL </t>
  </si>
  <si>
    <t>1.1.1 Diagnóstico de los elementos identitarios  de la poblacion NARP del Quindio elaborado</t>
  </si>
  <si>
    <t>Elaborar un diagnóstico de los elementos identitarios  de la poblacion NARP del Quindio</t>
  </si>
  <si>
    <t xml:space="preserve">1.1. Recuperación y conservación de la identidad cultural </t>
  </si>
  <si>
    <t>1. Promoción y conservación de la identidad cultural</t>
  </si>
  <si>
    <t>1. SOCIAL</t>
  </si>
  <si>
    <t>Presupuesto ejecutado</t>
  </si>
  <si>
    <t>Meta del cuatrenio</t>
  </si>
  <si>
    <t>Nombre del indicador</t>
  </si>
  <si>
    <t>Código del indicador de producto</t>
  </si>
  <si>
    <t>Producto</t>
  </si>
  <si>
    <t>Código del producto</t>
  </si>
  <si>
    <t>Programa presupuestal</t>
  </si>
  <si>
    <t>Línea estratégica</t>
  </si>
  <si>
    <t>CO-RESPONSABLE</t>
  </si>
  <si>
    <t>RESPONSABLE</t>
  </si>
  <si>
    <t>LINEA 
BASE</t>
  </si>
  <si>
    <t>INDICADOR</t>
  </si>
  <si>
    <t>OBJETIVO</t>
  </si>
  <si>
    <t xml:space="preserve">SUBPROGRAMA  </t>
  </si>
  <si>
    <t xml:space="preserve">PROGRAMA </t>
  </si>
  <si>
    <t xml:space="preserve">EJE ESTRATÉGICO </t>
  </si>
  <si>
    <t>Plan Departamental de Desarrollo</t>
  </si>
  <si>
    <t>SEGUIMIENTO 2021</t>
  </si>
  <si>
    <t>Cantidad de Acciones ejecutadas 2021</t>
  </si>
  <si>
    <t>Presupuesto Programado</t>
  </si>
  <si>
    <t>Porcentaje de avance</t>
  </si>
  <si>
    <t>OBSERVACIONES</t>
  </si>
  <si>
    <t>Porcentaje de avance- Semaforización</t>
  </si>
  <si>
    <t xml:space="preserve">Diseñar e implementar un proyecto de formación y divulgación de diversas manifestaciones del arte y la cultura de la población NARP del Departamento del Quindo. </t>
  </si>
  <si>
    <t xml:space="preserve">META 
</t>
  </si>
  <si>
    <t xml:space="preserve">Secrertaria de Familia </t>
  </si>
  <si>
    <t xml:space="preserve">La Secretaría de Cultura, se encuentra aun en el proceso de identificación  de gestores Culturales,  Una vez  finalizado este proceso se continuara con la elaboración del diagnostico. </t>
  </si>
  <si>
    <t>o</t>
  </si>
  <si>
    <t xml:space="preserve">La estrrategia de fortalecimiento, se encuentra en revisión. </t>
  </si>
  <si>
    <t xml:space="preserve">No existe información sobre la acciones realizadas por el  profesional contratado </t>
  </si>
  <si>
    <t>Indeporte No reportan municipios con formación deportiva para población NARP</t>
  </si>
  <si>
    <t xml:space="preserve">La secretaria de Turismo, no han realizado avances para el fortalecimiento de empredimiento de la población NARP. </t>
  </si>
  <si>
    <t xml:space="preserve">La  Secretaria de turismo no reporta información </t>
  </si>
  <si>
    <t xml:space="preserve">La Secretaria de Agricultura no discrina el impacto genenrado para las comunidades NARP. </t>
  </si>
  <si>
    <t xml:space="preserve">No se generaron acciones para corte de la vigencia. </t>
  </si>
  <si>
    <t xml:space="preserve">Proyecta  a la fecha no ha generado la caracterizacion de  las necesidades de vivienda en los diferentes municipios. </t>
  </si>
  <si>
    <t xml:space="preserve">Proyecta  a la fecha no ha generado Promoción de Vivienda para la población NARP. </t>
  </si>
  <si>
    <t xml:space="preserve">Proyecta a la fecha no genenrado mejoramiento de viivienda. </t>
  </si>
  <si>
    <t xml:space="preserve">Durante el periodo informado no se adelantaron acciones para dar cumplimiento del indicador. </t>
  </si>
  <si>
    <t xml:space="preserve">Desde la  Secreteria de turismo no  evidencia adelantos para la creación del programa establecido dentro del lineamiento de la Política Pública </t>
  </si>
  <si>
    <t>PROMOCION Y ASCENSO  EFECTIVO A PROCESO CULTURALES Y ARTISTICO "TU YYO SOMOS  CULTURA QUINDIANA "</t>
  </si>
  <si>
    <t xml:space="preserve">Desde la Secretaria de Familia, se han realizado los seguimientos a la Política Pública NARP. </t>
  </si>
  <si>
    <t>1.3.1.1 Estrategia institucional con enfoque étnico NARP que fomente estilos de vida y prácticas saludables a partir del reconocimiento de valores culturales de la población NARP diseñada e implementada.</t>
  </si>
  <si>
    <t xml:space="preserve">FOMENTO A LA RECREACIÓN, LA ACTIVIDAD FISICA Y EL DEPORTE PARA DESARROLLAR ENTORNOS DE CONVIVENCIA Y PAZ. " TU Y YO EN LA RECREACIÓN Y EN DEPORTE". </t>
  </si>
  <si>
    <t>SERVICIO DE PROMOCIÓN DE LA ACTIVIDAD FISICA ,LA RECREACIÓN Y EL DEPORTE</t>
  </si>
  <si>
    <t xml:space="preserve">MUNICIPIOS IMPLEMENTANDO PROGRAMAS DE RECREACIÓN ACTIVIDAD FISCIA Y DEPORTE SOCIAL COMUNITARIO. </t>
  </si>
  <si>
    <t>MUNICIPIOS VINCULADOS AL PROGRAMA SUPERATES- INTERCOLEGIADOS.</t>
  </si>
  <si>
    <t xml:space="preserve">SERVICIOS DE ESCUELAS DEPORTIVAS </t>
  </si>
  <si>
    <t xml:space="preserve">MUNICIPIOS CON  ESCUELAS ESCUELAS DEPORTIVAS </t>
  </si>
  <si>
    <t>INCLUSIÓN SOCIAL Y EQUIDAD</t>
  </si>
  <si>
    <t xml:space="preserve">INCLUSIO SOCIAL Y EQUIDAD </t>
  </si>
  <si>
    <t>1202004OO</t>
  </si>
  <si>
    <t>ENTIDADES TERRITORIALES ASISTIDAS TÉCNICAMENTE</t>
  </si>
  <si>
    <t>INSTITUCIONES PÚBLICAS Y PRIVADAS ASISTIDAS TECNICA MENTE EN METODOS DE RESOLUCIÓN DE CONFLICTOS.</t>
  </si>
  <si>
    <t xml:space="preserve">CALIDAD CONERTURA Y FORTALECIMIENTO D ELA EDUCACION INICIAL,PRFESCOLAR,BASICA Y MEDIA </t>
  </si>
  <si>
    <t xml:space="preserve">SERVICOS DE JESTIÓN DE RIEGOS Y DESASTRES EN ESTABLECIMIENTOS EDUCATIVOS. </t>
  </si>
  <si>
    <t xml:space="preserve">ESTABLECIMIENTO EDUCATIVOS CON ACCIONES DE GESTIÓN DEL RIESGO IMPLEMENTADAS. </t>
  </si>
  <si>
    <t>PROMOCIÓN AL ACCESO A LA JUSTICIA."TU Y YO CON JUSTICIA".</t>
  </si>
  <si>
    <t xml:space="preserve">SERVICIO DE ASISTENCIA TÉCNICA PARA LA ARTICULACIÓN  DE LOS OPERADORES DE SERVICIO DE JUSTICIA. </t>
  </si>
  <si>
    <t>SERVICIO DE ASISTENCIA TÉCNICA PARA LA IMPLEMENTACIÓN DE LOS METODOS DE RESOLUCIÓN DE CONFLICTOS</t>
  </si>
  <si>
    <t>PROMOCION AL ACCESO A LA JUSTICIA."TU Y YO CON JUSTICIA".</t>
  </si>
  <si>
    <t xml:space="preserve">PROMOCIÓN DE LOS METODOS DE RESOLUCIÓN DE CONFLICTOS. " TU Y YO RESOLVEMOS LOS CONFLICTOS". </t>
  </si>
  <si>
    <t>INLUSIÓN SOCIAL Y PRODUCTIVA</t>
  </si>
  <si>
    <t xml:space="preserve">INCLUSIÓN SOCIAL Y EQUIDAD </t>
  </si>
  <si>
    <t xml:space="preserve">INCLUSIÓN SOCIAL  Y EQUIDAD </t>
  </si>
  <si>
    <t xml:space="preserve">Formular e implementar la Política Pública para la comunidad Negra,Afrocolombiana,Raizal y Palenquera residente en el Departamento del Quindío. </t>
  </si>
  <si>
    <t xml:space="preserve">Política Pública para la comunidad Negra,Afrocolombiana,Raizal y Palenquera residente en el Departamento del Quindío implementada. </t>
  </si>
  <si>
    <t>PROGRAMACIÓN DECENAL</t>
  </si>
  <si>
    <t>N/A</t>
  </si>
  <si>
    <t xml:space="preserve"> La Secretaria de Cultura  no reporta aciones que den cumplimiento a una estrategia de estímulos a talentos y/o expresiones artisticas y culturales NARP. Aunque su medición esta a partir del 2023 </t>
  </si>
  <si>
    <t xml:space="preserve">La actividad genereda por la Secretaría de Cultura, no da cumplimiento a una estrategia orientada a la recuperación conservación y promoción de las prácticas culturales de la población NARP. Aunque su medición esta a partir del 2023 </t>
  </si>
  <si>
    <t xml:space="preserve">No presentan acciones que conlleven a un Proyecto de formación y divulgación de diversas manifestaciones del arte y la cultura de la población NARP. Aunque su medición esta a partir del 2023 </t>
  </si>
  <si>
    <t>PORCENTAJE DE AVANCE TOTAL DE LA POLÍTICA PÚBLICA AL 2022</t>
  </si>
  <si>
    <t xml:space="preserve">La Secretaria de Educación no  reporta acciones generadas al cierre de la vigencia 2021,parafomento del acceso y la permanencia educativa de niños, niñas, adolescentes y jóvenes con enfoque diferencial NARP al sistema educativo,   es de aclarar que su medición esta apartir del 2023. </t>
  </si>
  <si>
    <t xml:space="preserve">La secrtetaría de Salud realizo acciones, que no estan enfocada a la estrategia poblacional </t>
  </si>
  <si>
    <t xml:space="preserve"> a secretaría de Educación no reporta información. </t>
  </si>
  <si>
    <t>La Secretaría de Salud no  ha logrado avances en el cumplimiento del indicador , en el sentido de establecer un  enfoque diferencial NARP y de interseccionalidad en el sistema de acceso con calidad y oportunidad a servicios integrales de salud en el Departamento del Quindío</t>
  </si>
  <si>
    <t>Indeporte No reportan acciones con formación deportiva para población NARP</t>
  </si>
  <si>
    <t xml:space="preserve">Durante el periodo informado no se adelantaron acciones para dar cumplimiento al  indicador. </t>
  </si>
  <si>
    <t>2.1.2.2 Acciones para el fomento productivo orientado a la conservación, protección y sostenibilidad del PCC incluyendo el enfoque NARP en el Departamento del Quindío.</t>
  </si>
  <si>
    <t xml:space="preserve">Durante el periodo informado no se adelantaron acciones para dar cumplimiento al indicador. </t>
  </si>
  <si>
    <t>AVANCE POLÍTICA PÚBLICA DECENAL</t>
  </si>
  <si>
    <t>SEGUIMIENTO A LA POLÍTICA PÚBLICA DE MANERA ANUAL</t>
  </si>
  <si>
    <t xml:space="preserve">La secretaría de Educación no reporta información. </t>
  </si>
  <si>
    <t xml:space="preserve">Meta fisica programada </t>
  </si>
  <si>
    <t>Meta fisica ejecutada</t>
  </si>
  <si>
    <t>porcentaje avance meta fisica</t>
  </si>
  <si>
    <t>Líneas</t>
  </si>
  <si>
    <t>Líneas estratégicas</t>
  </si>
  <si>
    <t>Indicadores</t>
  </si>
  <si>
    <t>Critico</t>
  </si>
  <si>
    <t>Bajo</t>
  </si>
  <si>
    <t>Medio</t>
  </si>
  <si>
    <t>Satisfactorio</t>
  </si>
  <si>
    <t>Sobresaliente</t>
  </si>
  <si>
    <t>Total</t>
  </si>
  <si>
    <t>SOCIAL</t>
  </si>
  <si>
    <t>ECONÓMICO</t>
  </si>
  <si>
    <t>TERRITORIAL</t>
  </si>
  <si>
    <t>INSTITUCIONAL</t>
  </si>
  <si>
    <t>Total, Indicadores</t>
  </si>
  <si>
    <t>3.TERRITORIAL</t>
  </si>
  <si>
    <t>1.2.1.3 Comunidad educativa de las instituciones educativas de los 11 municipios no certificados del departamento del Quindío,  capacitada cada año en inclusión educativa con enfoque diferencial y de interseccionalidad</t>
  </si>
  <si>
    <t>La unidad Departamental para la Gestión del Riesgo de Desastres UDEGERD ha asistido técnicamente a las 12 entidades territoriales del Departamento, por intermedio de las áreas de conocimiento y manejo convocando a mesas de trabajo para actualización de los diferentes instrumentos de planificación. (fortalecimiento de las capacidades de manejo, reduccion y conomientos frente a las nuevos procesos de manejo en cada una de las lineas de accion).
Se han realizado capacitaciones para la comunidad n general de acuerdo a solicitudes y requerimientos de las mismas.</t>
  </si>
  <si>
    <t xml:space="preserve">La unidad Departamental para la Gestión del Riesgo de Desastres UDEGERD, dentro de su meta "Servicio de educación informal", con el fin de fortalecer los procesos de conocimiento, a través de los profesionales de apoyo, realizó capacitaciones a 5000 personas en 10 municipios del departamento del Quindío: Armenia, La Tebaida,  Buenavista, Cordoba, Quimbaya, Génova, Pijao, Calarcá, Montenegro y Circasia. En temas enmarcados en la Ley 1523 de 2012, vendavales, incendios forestales, movimientos en masa, prevención de riesgo volcánico, kit de emergencias y deslizamientos. </t>
  </si>
  <si>
    <t>No se han logrado avances que apunte al cumplimiento del indicador</t>
  </si>
  <si>
    <t xml:space="preserve">La secretaria de cultura desarrollo actividades con todo sector artístico y cultural del departamento, sin distinción de población. Dentro de la caracterizacion que la poblacion NARP hace poca asistencia de las actividades realizadas. </t>
  </si>
  <si>
    <t>Para el apoyo a productores con activos productivos y de comercialización, dentro del convenio de tasa subsidiada con el Banco Agrario, se logró certificar la aprobación de tasa ante el banco de 166 solicitudes de crédito de los municipios del Departamento del Quindío.
Se realizaron las acciones de socializacion de los proyectos a uno de los intergrantes de la consultiva departamental con el  Banco Agrario sobre los programas que se ofrecen a las comunidades NARP, en razon de adquirir creditos para la implementacion de programas y proyectos para el AGRO.</t>
  </si>
  <si>
    <t>Desde el proyecto de Cambio Climatico, se convoco a la poblacion narp del departametno, generandoles la posibilidad de fomentar proyectos de impacto para el PCC 
Se solicito a las alcaldias el reporte de la poblacion NARP para iniciar procesos de acciones dirigidos al fomento prodcutivo orientado a la conservacion del PCC 
se adjuntan evidencias de la informacion solicitada a los municipios de : 
Salento-Genova-Filandia-Quimbaya-Cordoba.</t>
  </si>
  <si>
    <t xml:space="preserve">Durante la vigencia 2022 se realizaron 60 talleres en 10 instituciones educativas del Departamento en el tema de prevencion de la Discriminacion a la Poblacion Narp. Estos talleres se plasmaran en la estrategia que se encuentra en la fase de diseño la cual ya fue revisada por la secretaria de Planeacion se complementaran las observaciones realizadas por esta secretaria y posteriormente sera concertada con la Consultiva Departamental. </t>
  </si>
  <si>
    <t xml:space="preserve">Para la vigencia 2022 la Empresa Proyecta no conto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</si>
  <si>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realizó 9 caracterizaciones de condiciones de hogar de población Narp, en los Municipios de Montenegro y La Tebaida, con el fin de aunar esfuerzos con los municpios para el mejoramiento de vivienda. </t>
  </si>
  <si>
    <t>Se brinda apoyo a la estrategia Institucional con enfoque etnico,realizando acciones de Prevención del riesgo y promoción de hábitos de estilos de vida Saludable dirigido a la población Afrodescendiente en 5 Municipios del Departamento del Quindío. (Montenegro, Circasia, La Tebaida, Quimbaya y Córdoba.</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</si>
  <si>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</si>
  <si>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Durante la vigencia 2022, no se desarrollaron actividades para el cumplimineto de estos indicadores</t>
  </si>
  <si>
    <t>MATRIZ DE PLANIFICACIÓN POLÍTICA PÚBLICA NARP 2020 - 2030</t>
  </si>
  <si>
    <t>Los proyectos presentados en el programa de concertacion y estimulos no se registro ninguno que fuece presentado por esta poblacion,  pero si se beneficiaron en la ejecucion de los mismos con una totalidad de 45 personas NARP.</t>
  </si>
  <si>
    <t>En la plataforma soy cultura quedaron capacitados 8 personas e impactadas a 42 de esta poblacion.</t>
  </si>
  <si>
    <t xml:space="preserve">No reporto informacion </t>
  </si>
  <si>
    <t>SEGUIMIENTO 2022 OCTUBRE-DICIEMBRE</t>
  </si>
  <si>
    <t xml:space="preserve">META (FISICA) 2020-2022 (Cuarto trimestre) </t>
  </si>
  <si>
    <t>En el proceso de formacion informal realizada en los municipios del departamento en las areas de danza musica , teatro y  artes plasticas han participado en este trimestre 7 personas de esta poblacion. Y en programa de lectura y oralidad se han capacitado 71 personas de esta poblacion.</t>
  </si>
  <si>
    <t xml:space="preserve">CRITICO </t>
  </si>
  <si>
    <t xml:space="preserve">BAJO </t>
  </si>
  <si>
    <t xml:space="preserve">MEDIO </t>
  </si>
  <si>
    <t>SATISFACTORIO</t>
  </si>
  <si>
    <t xml:space="preserve">SOBRESALIENTE </t>
  </si>
  <si>
    <t>ECONOMICO</t>
  </si>
  <si>
    <t xml:space="preserve">INSTITUCIONAL </t>
  </si>
  <si>
    <t xml:space="preserve">La Empresa para el Desarrollo Teritorial Proyecta realizó 9 caracterizaciones de condiciones de hogar de población Narp, en los Municipios de Montenegro y La Tebaida,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t>
  </si>
  <si>
    <t xml:space="preserve">Para el desarrollo de esta actividad la Direccion de Desarrollo y Medio ambiente, propendera por concertar con la comunidad NARP, estrategias de apropiacion del patrimonio ambiental. </t>
  </si>
  <si>
    <t xml:space="preserve">1.2.2.1 Estrategia de etnoeducación en el  contexto educativo formulada e implementada  </t>
  </si>
  <si>
    <t>implementacion de la consulta preconsepcional, control penatral , interrupcion voluntaria de el embarazo , atencion del parto humanizado , atencion  del puerperio y atencion del  recien  nacido y atencion  madre  e hijo,con enfoque diferencial e intercultural</t>
  </si>
  <si>
    <t>1.2.1.2 Una semana anual para la promoción en el entorno educativo de la paz, la resolución alternativa de conflictos, la democracia y la ciudadanía  institucionalizada, la inclusión y el gobierno escolar promoción de los elementos identitarios de la población NARP.</t>
  </si>
  <si>
    <t xml:space="preserve">1.2.1.3 comunidad educativa de las instituciones educativas de los 11 municipios nocertificados del Departamento del Quindío, capacitada cada año en inclusión educativa con enfoque diferencial y de interseccionalidad. </t>
  </si>
  <si>
    <t xml:space="preserve">La Secretaria de Familia ha realizado asistencias tecnicas a la Secretaria de cultura con el fin de establecer acciones que apunten al cumplimiento del indicador </t>
  </si>
  <si>
    <t>La Secretaria de Interior informa que no se han logrado avances que apunte al cumplimiento del indicador</t>
  </si>
  <si>
    <t>Indicador programado para darle cumplimiento a partir de la vigencia 2023</t>
  </si>
  <si>
    <t>La Secretaria de Educacion informa que durante la vigencia 2022, no se desarrollaron actividades para el cumplimineto de este indicador</t>
  </si>
  <si>
    <t>Indicador programado para darle cumplimiento a partir de   la vigencia 2023</t>
  </si>
  <si>
    <t xml:space="preserve">'A través del convenio de tasa subsidiada con el Banco Agrario, se realizo en la consultiva departamental la socialización sobre los programas que se ofrecen a las comunidades NARP. </t>
  </si>
  <si>
    <t>Cuatro (4) emprendimientos de población NARP fortalecidos a través del CINNE Centro de Innovación y Emprendimiento en etapa preliminar y/o preparatoria en los ciclos y/o etapas de mejoramiento de las ideas de negocio.  
Es importantes tener en cuenta que las 4 iniciativas siguen recibiendo apoyo técnico desde el CINNE (Centro de Innovación y Emprendimiento), con el objetivo de sus ideas de negocio vayan avanzando de acuerdo a la metodología utilizada en el este centro e ir avanzando en las diferentes etapas de maduración de dichos emprendimientos.</t>
  </si>
  <si>
    <t>No programados</t>
  </si>
  <si>
    <t xml:space="preserve">SEGUIMIENTO 2022 </t>
  </si>
  <si>
    <t>SEGUIMIENTO PRIMER TRIMESTRE 2023</t>
  </si>
  <si>
    <t>Seguimiento Decenio</t>
  </si>
  <si>
    <t xml:space="preserve">Meta Programada </t>
  </si>
  <si>
    <t xml:space="preserve">Meta Acumulada </t>
  </si>
  <si>
    <t xml:space="preserve">PORCENTAJE DE AVANCE TOTAL DE LA POLÍTICA PÚBLICA </t>
  </si>
  <si>
    <t xml:space="preserve">Para la vigencia 2023 la Empresa Proyecta no conto para el 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</si>
  <si>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de acuerdo a la iniciativa para el mejoramiento de vivienda que se estableció con el Municipio de Buenavista, dentro de las 72 caracterizaciones se encontrarón dos (2) hogares con población Narp. </t>
  </si>
  <si>
    <t xml:space="preserve">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</si>
  <si>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</si>
  <si>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 En este periodo no se realiazó acciones referentes a brindar  asistencia  Resolución pacífica de conflictos para la inclusión de la población NARP en los espacios de participación y concertación de manera especifica, ya que las acciones adelantadas se realizarón mediante oferta institucional dirigido a la población en general. </t>
  </si>
  <si>
    <t>En este periodo no se realizarón acciones de promoción para nuevas organizaciones con enfoque de derechos  étnico NARP</t>
  </si>
  <si>
    <t xml:space="preserve">Observaciones cumplimiento Politica </t>
  </si>
  <si>
    <t>0.1</t>
  </si>
  <si>
    <t xml:space="preserve">
 La Secretaría de Cultura elaboró  el formato para realizar el diagnostico identitario cultural de la población NARP, se pasara  para la revisión, sugerencias  y aprobación de la consultiva.
</t>
  </si>
  <si>
    <t xml:space="preserve">La secretaría de Educación durante los periodos 2021,2022 y 2023 no reporta información de  una estrategia etnoeducativa en el contexto educativo </t>
  </si>
  <si>
    <t xml:space="preserve">La Secretaía de Cultura y  secretaria de Familia como Corresponsable de la politica NARP, adelantan acciones para la elaboraciónnde la estrategia orientada a la recuperación, conservación y promoción d elas practicas culturalres de la población NARP. </t>
  </si>
  <si>
    <t xml:space="preserve">La secretaria de Cultura no ha adenatado acciones para   crear e implementar una esrategia de estimulos a talentos y/o expresiones artisticas y culturales NARP en el departamento del Quindío. </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</si>
  <si>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</si>
  <si>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r>
      <t xml:space="preserve">Desde la Secretaria de Educación se le ha dado cumplimiento al indicador cada año en los 11 municipios a través  de las siguientes acciones:   en el </t>
    </r>
    <r>
      <rPr>
        <b/>
        <sz val="12"/>
        <color theme="1"/>
        <rFont val="Arial"/>
        <family val="2"/>
      </rPr>
      <t>2023,</t>
    </r>
    <r>
      <rPr>
        <sz val="12"/>
        <color theme="1"/>
        <rFont val="Arial"/>
        <family val="2"/>
      </rPr>
      <t xml:space="preserve">   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 y en el</t>
    </r>
    <r>
      <rPr>
        <b/>
        <sz val="12"/>
        <color theme="1"/>
        <rFont val="Arial"/>
        <family val="2"/>
      </rPr>
      <t xml:space="preserve"> 2022 ; </t>
    </r>
    <r>
      <rPr>
        <sz val="12"/>
        <color theme="1"/>
        <rFont val="Arial"/>
        <family val="2"/>
      </rPr>
      <t>La Secretaría de Educación, ejecuta como estrategias de acceso y permanencia para la población en edad escolar del Departamento del Quindío (No Incluye Armenia).
* Estrategia 1, Programa de Alimentación Escolar: 459 Estudiantes 
* Estrategia 2, Transporte Escolar 111 Estudiantes</t>
    </r>
  </si>
  <si>
    <t xml:space="preserve">Para el  periodo reportado no se han adealntado acciones para el cumplimiento del indicador. </t>
  </si>
  <si>
    <t xml:space="preserve"> Para el periodo reportado 2023 , Indeportes, realizo  gestiones de articualaciión  con la Secretaría de Familia  e   intergrantes de la Consultiva Departamental NARP, con la finalidad de  proporcionar  la oferta institucional oreintada a la promoción de  habitos saludables, la ludica  y el usos adecuado del tiempo libre de la población NARP , Y  disponibilidad de intervención.</t>
  </si>
  <si>
    <t xml:space="preserve">Durante el periodo 2023, Para este trimestre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</si>
  <si>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 Para el periodo reportado no se adelantaron acciones en cumplimiento del indoicador, sin embargo Para este trimestre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</si>
  <si>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La Secretaria de Turismo en el 2022, reporto que brindo apoyo 4 emprendimientos de la comunidad NARP  en  los municipio de la Tebaida, Quimbaya,circasia para el periodo 2023 no se han reportado acciones de cumpliento con el imdicador. </t>
  </si>
  <si>
    <t>0.05</t>
  </si>
  <si>
    <t>0.4</t>
  </si>
  <si>
    <t xml:space="preserve"> No se han adelantado acciones para el cumplimiento del indicador.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</si>
  <si>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t>
  </si>
  <si>
    <t>Para el periodo reportado 2023, Indeportes realizo gestiones con la Secretaría de Familia para realizar acciones directas con la Población Narp, en donde Indeportes Quindío proporciona la oferta  y disponibilidad de intervención para torneos y encuentros deportivos.</t>
  </si>
  <si>
    <t xml:space="preserve"> En el 2022, la Secretaria de Agricultura realizo la sigueinte acción : A través del convenio de tasa subsidiada con el Banco Agrario, se realizo en la consultiva departamental la socialización sobre los programas que se ofrecen a las comunidades NARP. </t>
  </si>
  <si>
    <t xml:space="preserve">Durante el periodo reportado no  adelantaron  acciones en cumplimidento al indicador.  </t>
  </si>
  <si>
    <t xml:space="preserve">Para el  periodo reportado no se han adelantado acciones en  el cumplimiento del indicador. </t>
  </si>
  <si>
    <t xml:space="preserve">En el 2022 la Empresa para el Desarrollo Teritorial Proyecta realizó 9 caracterizaciones de condiciones de hogar de población Narp, en los Municipios de Montenegro y La Tebaida, con el fin de aunar esfuerzos con los municpios para el mejoramiento de vivienda. </t>
  </si>
  <si>
    <r>
      <t xml:space="preserve">En el </t>
    </r>
    <r>
      <rPr>
        <b/>
        <sz val="12"/>
        <color theme="1"/>
        <rFont val="Arial"/>
        <family val="2"/>
      </rPr>
      <t xml:space="preserve">2022 </t>
    </r>
    <r>
      <rPr>
        <sz val="12"/>
        <color theme="1"/>
        <rFont val="Arial"/>
        <family val="2"/>
      </rPr>
      <t>, la Empresa para el Desarrollo Teritorial Proyecta reporto que  realizó 9 caracterizaciones de condiciones de hogar de población Narp, en los Municipios de Montenegro y La Tebaida, con el fin de aunar esfuerzos con los municpios para el mejoramiento de vivienda. Y en el periodo</t>
    </r>
    <r>
      <rPr>
        <b/>
        <sz val="12"/>
        <color theme="1"/>
        <rFont val="Arial"/>
        <family val="2"/>
      </rPr>
      <t xml:space="preserve"> 2023 La Empresa para el Desarrollo Teritorial Proyecta, de acuerdo a la iniciativa para el mejoramiento de vivienda que se estableció con el Municipio de Buenavista, dentro de las 72 caracterizaciones se encontrarón dos (2) hogares con población Narp. </t>
    </r>
  </si>
  <si>
    <t xml:space="preserve">En los periodos 2021,2022 y 2023, Desde la Secretaria de Familia, se han realizado los seguimientos a la Política Pública NARP. </t>
  </si>
  <si>
    <t>1.2.2.1.Una estrategia e etnoeducación en el contexto educativo formulada e implementada.</t>
  </si>
  <si>
    <t>2.2.2.1 Acciones de promoción  de la economía naranja con población NARP del Departamento del Quindío ejecutadas</t>
  </si>
  <si>
    <t xml:space="preserve">Durante el periodo reportado no adelantaron acciones en cumplimidento al indicador.  </t>
  </si>
  <si>
    <t xml:space="preserve">En el momento no se han adelantado procesos con la poblacion Narp , esta pendiente  una reunion con el representante de la comunidad NARP. </t>
  </si>
  <si>
    <t>Para este periodo no se realizarón actividades relacionadas.</t>
  </si>
  <si>
    <t xml:space="preserve">En este periodo no se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t>
  </si>
  <si>
    <t>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t>
  </si>
  <si>
    <t>Se realizaron gestiones con la Secretaría de Familia para realizar acciones directas con la Población Narp, en donde Indeportes Quindío proporciona la oferta de distintos programas y disponibilidad de intervención.</t>
  </si>
  <si>
    <t>Se realizaron gestiones con la Secretaría de Familia para realizar acciones directas con la Población Narp, en donde Indeportes Quindío proporciona la oferta  y disponibilidad de intervención para torneos y encuentros deportivos.</t>
  </si>
  <si>
    <t>12 Municipios del departamento del Quindío  que durante enero y marzo de 2023 dispusieron de oferta  para la inclusión de población NARP en la formación deportiva, mediante las escuelas de formación</t>
  </si>
  <si>
    <t>En el momento se encuentran en viabilidad juridica los convenios para poderse suscribir y adelantar avances a la meta</t>
  </si>
  <si>
    <t>En el momento no se han adelantado procesos con la poblacion esta pendiente la sitacion a una reunion con el representante de la comunidad.</t>
  </si>
  <si>
    <r>
      <t>La Empresa para el Desarrollo Teritorial Proyecta realizó 1</t>
    </r>
    <r>
      <rPr>
        <sz val="12"/>
        <color rgb="FFFF0000"/>
        <rFont val="Arial"/>
        <family val="2"/>
      </rPr>
      <t xml:space="preserve"> </t>
    </r>
    <r>
      <rPr>
        <sz val="12"/>
        <rFont val="Arial"/>
        <family val="2"/>
      </rPr>
      <t>caracterización de condiciones de hogar de población Narp, en el Municipio de Buenavista,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Con relación al porcentaje de avance en caracterizaciones, se requiere conocer el número de población total NARP del departamento del Quindío, para realizar la comparación entre lo adelantando y el total, por lo anterior no se diligencia la casilla O</t>
    </r>
  </si>
  <si>
    <t xml:space="preserve">La Secretaria de Familia se encuentra diseñando la Estrategias de fortalecimiento  de las organizaciones de base social y comunitaria con enfoque diferencial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</si>
  <si>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t>
  </si>
  <si>
    <t xml:space="preserve">No se han adelantado acciones para el cumplimiento del indicador. </t>
  </si>
  <si>
    <t>Durante el periodo ejecutado no se realizaron acciones en cumplimiento al indicador en razon a que este esta programado a partir del año 2025</t>
  </si>
  <si>
    <t>0.3</t>
  </si>
  <si>
    <t>En el 2022 la Secretaria de Salud adelanto acciones de  Enfoque diferencial NARP y de interseccionalidad en el sistema de acceso con calidad y oportunidad a servicios integrales de salud en el Departamento del Quindío. Confome  a lo siguiente;  implementacion de la consulta preconsepcional, control penatral , interrupcion voluntaria de el embarazo , atencion del parto humanizado , atencion  del puerperio y atencion del  recien  nacido y atencion  madre  e hijo,con enfoque diferencial e intercultural</t>
  </si>
  <si>
    <t>La Secretaria de Cultura no ha adelabtado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t>
  </si>
  <si>
    <r>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Nota ;el presupuesto reportado correspon de a las acciones adelantadas por la Secretaria del Cultura en su oferta de formacióin en areas artisticas para la comunidad en general. 
</t>
    </r>
    <r>
      <rPr>
        <b/>
        <sz val="12"/>
        <color theme="1"/>
        <rFont val="Arial"/>
        <family val="2"/>
      </rPr>
      <t>51</t>
    </r>
    <r>
      <rPr>
        <sz val="12"/>
        <color theme="1"/>
        <rFont val="Arial"/>
        <family val="2"/>
      </rPr>
      <t xml:space="preserve">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t>
    </r>
  </si>
  <si>
    <t>Presupesto Programado</t>
  </si>
  <si>
    <t>Meta Física programada</t>
  </si>
  <si>
    <t>Meta física ejecutada</t>
  </si>
  <si>
    <t xml:space="preserve">Para la vigencia 2023, la Empresa Proyecta no contó para el II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</si>
  <si>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En  virtud al acta # 63, se incluyó dentro del contrato de prestación de servicios profesionales N° 3113 del 2023, la obligación del apoyo en  la creación del plan de promoción y protección de los DDHH de las comunidades NARP. Así mismo  y en ocasiones a las actividades de oferta institucional que brinda la secretaria del interior;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</si>
  <si>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Desde la Dirección de participación ciudadana, se consolida y se adelantan las gestiones para la programación de una agenda de trabajo para el siguiente periodo del enfoque NARP en los temas relacionados con la seguridad y convivencia ciudadana.</t>
  </si>
  <si>
    <t xml:space="preserve">En este período no se realizaron acciones tendientes a la resolución pacifica de conflictos de la población NARP, sin embargo,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t>
  </si>
  <si>
    <t xml:space="preserve">Para este periodo,  en virtud a la reunión de acercamiento con los enlaces NARP de los municipios, se realizó acercamiento con las direcciones de  participación ciudadana y Derechos Humanos de la secretaria del interior junto al equipo psicosocial  para definir ly crear plan de trabajo para la inclusión del  enfoque  NARP en las actividades en relación al acta N°63 </t>
  </si>
  <si>
    <t>12 Municipios del departamento del Quindío  que durante enero y junio de 2023 dispusieron de oferta deportiva inclusiva, mediante las escuelas de formación</t>
  </si>
  <si>
    <t xml:space="preserve">La Secretaría de Cultura se encuentra en la elaboración del formato para realizar el diagnóstico identitario cultural de la población NARP, se pasa para la revisión, sugerencias  y aprobación de la consultiva.                          </t>
  </si>
  <si>
    <t>la secretaría de familia en articulación con Indeportes anuarán esfuerzos en acciones que den cumplimiento con el indicador orientadas con enfoque diferencial a la población NARP, el cual se llevará a cabo a partir del tercer trimestre.                                                                                    Indeportes realiza 1 acción deportiva, recrerativa y de actividad fisica orientada a la promoción de  hábitos saludables, la lúdica y el uso adecuado del tiempo libre de población NARP del Departamento del Quindío. Se realizaron gestiones con la Secretaría de Familia para realizar acciones directas con la Población Narp, en donde Indeportes Quindío proporciona la oferta de distintos programas y disponibilidad de intervención.</t>
  </si>
  <si>
    <t>1 acción para el apoyo a torneos y encuentros deportivos de población NARP en el departamento del Quindío. Se realizaron gestiones con la Secretaría de Familia para realizar acciones directas con la Población Narp, en donde Indeportes Quindío proporciona la oferta  y disponibilidad de intervención para torneos y encuentros deportivos, se articularán con la SEcretaría de familia para llevar a cabo los torneos con la población NARP, el cual se llevará a cabo en el tercer trimestre.</t>
  </si>
  <si>
    <t xml:space="preserve">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Sin embargo la secretari de Familia en articulación con la secretaria del interior establecieron compromisos para brinadar asistencia técnica en los municipios del departamento, la cual se llevara acabo a partir del  tercer trimestre del 2023. </t>
  </si>
  <si>
    <t xml:space="preserve">Porcentaje de avance meta fisica </t>
  </si>
  <si>
    <t>La Secretaía de Cultura y  secretaria de Familia como Corresponsable de la politica NARP, adelantan acciones para la elaboraciónn de la estrategia orientada a la recuperación, conservación y promoción de las practicas culturalres de la población NARP. 
Sin embargo La Secretaría de Cultura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 con las asociaciones NARP no esta formulado el  documento de la Estrategia orientada a la  recuperación, conservación y promoción de las prácticas culturales de la población NARP del Departamento</t>
  </si>
  <si>
    <t xml:space="preserve">La Secretaía de Cultura y  secretaria de Familia como Corresponsable de la politica NARP, adelantan acciones para la elaboración de la estrategia orientada a la recuperación, conservación y promoción de las practicas culturalres de la población NARP. </t>
  </si>
  <si>
    <t>La Secretaria de Cultura no ha adelantado acciones que den cumplimiento con el indicador. Durante las convocatorias ofertadas por el Ministerio del Interior, en el  programa de concertación, quedaron ganadores los proyectos Fundeafro y Afrofuturo de la Población NARP.</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</si>
  <si>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donde se haran los respetivos reportes apartir del tercer trimestre 2023.  </t>
  </si>
  <si>
    <t xml:space="preserve"> Desde la Secretaria de Familia, se han realizado los seguimientos a la Política Pública NARP.</t>
  </si>
  <si>
    <t>La secretaria de Interior para el segundo trimestre no  realizaron acciones de promoción para la creación de nuevas organizaciones con enfoque NARP.</t>
  </si>
  <si>
    <t xml:space="preserve">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t>
  </si>
  <si>
    <t>0%-  39%</t>
  </si>
  <si>
    <t>40% - 59%</t>
  </si>
  <si>
    <t>60% -69%</t>
  </si>
  <si>
    <t>70% -79%</t>
  </si>
  <si>
    <t>80% - 100%</t>
  </si>
  <si>
    <t xml:space="preserve">La Secretaria de Turismo, Industria y Comercio no cuenta con la competencia para abordar en el territorio aspectos asociados a la Economia Naranja. Sin embargo, se analizara con las dependencias competentes la articulacion necesaria para tal fin. </t>
  </si>
  <si>
    <t xml:space="preserve">Para el primer trimestre La Empresa para el Desarrollo Teritorial Proyecta, de acuerdo a la iniciativa para el mejoramiento de vivienda que se estableció con el Municipio de Buenavista, dentro de las 72 caracterizaciones se encontrarón dos (2) hogares con población Narp.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Para el segundo trimestre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La entidad proyecta a la fecha, no ha realizado las visitas técnicas y sociales para identiificar los beneficiarios que serán parte del mejoramiento de vivienda, los cuales se reportarán en el tercer trimestre. </t>
  </si>
  <si>
    <t xml:space="preserve"> La Secretaria de Agricultura,  en el momento no se han adelantado procesos con la poblacion NARP. Esta pendiente  una reunion con el representante de la comunidad. </t>
  </si>
  <si>
    <t>La secretaria de Agricultura, desarrollo y medio ambiente;  en el momento se encuentran en viabilidad juridica los convenios para poderse suscribir y adelantar avances,  a la meta</t>
  </si>
  <si>
    <t xml:space="preserve"> Desde la Secretaria de Agricultura ,en el momento no se han adelantado procesos con la poblacion NARP.  esta pendiente la citacion a una reunion con el representante de la comunidad.</t>
  </si>
  <si>
    <t xml:space="preserve">Para el  periodo reportado no se han adelantado acciones para el cumplimiento del indicador. </t>
  </si>
  <si>
    <t xml:space="preserve">Para el  periodo reportado no se han adelantado  acciones para el cumplimiento del indicador. </t>
  </si>
  <si>
    <t xml:space="preserve">La Secretaria de Educación, para el periodo reportado  no  han adealantado  acciones para el cumplimiento del indicador. </t>
  </si>
  <si>
    <t xml:space="preserve">META (FISICA) 2023  (Segundo trimestre) </t>
  </si>
  <si>
    <t xml:space="preserve">sobresaliente </t>
  </si>
  <si>
    <t xml:space="preserve">Sobresaliente </t>
  </si>
  <si>
    <t xml:space="preserve">No programado </t>
  </si>
  <si>
    <t xml:space="preserve">Critico </t>
  </si>
  <si>
    <t xml:space="preserve">Bajo </t>
  </si>
  <si>
    <t xml:space="preserve">La secretaria de Turismo Industria y Comercio, Para este trimestre  no  ha  adelantado actividades que le den cumplimiento al indicador .                          </t>
  </si>
  <si>
    <t xml:space="preserve">   Para el primer trimestre 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  para el segundo trimestre La secretaría de Educación Dentro de la implementación de acciones se realiza: Oferta de Grados para  niños, niñas, adolescentes y jóvenes con enfoque diferencial NARP al sistema educativo en los 11 municipios  no certificados del Departamento del Quindío a traves de la plataforma Simat . Campañas de matriculas en los diferentes municipios del departamento. Implementación del PAE.</t>
  </si>
  <si>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Para  el  primer trimestre del  2023: La Secretaria de Cultura  en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Nota ;el presupuesto reportado correspon de a las acciones adelantadas por la Secretaria del Cultura en su oferta de formacióin en areas artisticas para la comunidad en general. 
51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se realizó acompañamiento en la Institucion Educativa la Adiela Sede la Cecilia, se apoyó con la celebracion de la afrocolombianidad paisaje cultural cafetero, pero no se identifca el proyecto de información y divulgación del arte y la cultura de la Población NARP.</t>
  </si>
  <si>
    <r>
      <t>La Secretaria de Familia y Cultura se encuentran en proceso de articulación   para diseñar e implementar un proyecto de formulación y divulgación de las diversas manifestaciones del arte y la cultura  de la población NARP.                                                                                                                                                                                                                                        Sin embargo la Secretaria de Cultura ha adelantado  para la vigencia 2023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t>
    </r>
    <r>
      <rPr>
        <b/>
        <sz val="12"/>
        <color theme="1"/>
        <rFont val="Arial"/>
        <family val="2"/>
      </rPr>
      <t>51</t>
    </r>
    <r>
      <rPr>
        <sz val="12"/>
        <color theme="1"/>
        <rFont val="Arial"/>
        <family val="2"/>
      </rPr>
      <t xml:space="preserve">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t>
    </r>
  </si>
  <si>
    <t>Para la vigencia 2023,  Indeportes reportan que los  12 municipios  dispusieron de oferta deportiva inclusiva, mediante las escuelas de formación deportiva.</t>
  </si>
  <si>
    <t xml:space="preserve">La Secretaria de Familia  en la vigencia 2023, diseño la  Estrategia de fortalecimiento  de las organizaciones de base social y comunitaria con enfoque diferencial NARP  denominada “TU y YO FORTALECIENDO COMUNIDADES NARP” , la cual  fue  normalizada  por MIPG con el codigo: PR-FAM-03. Sin embargo se encuentra en proceso  de socialización para  la implementación. </t>
  </si>
  <si>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El presupuesto relacionado deriva de estas acciones.</t>
  </si>
  <si>
    <t xml:space="preserve">
La  Secretaria de Turismo El día 11 de mayo de 2023 se realizó el taller “Herramienta de google para promocionar mi emprendimiento”el cual se lllevo a cabo de manera virtual, y donde participaron 38 mujeres, una de ellas de la población objeto. El presupuesto relacionado deriva de estas acciones.                                                                                                                                      Sin embargo,  no se evidencia el programa  para la promoción de las personas NARP capacitadas para el empleo, el mejoramiento de la mano de obra, la calificación y certificación por competencias creado e implementado.</t>
  </si>
  <si>
    <t xml:space="preserve">Para  la vigencia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</si>
  <si>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 Para el cumplimiento del indicador la secretarìa de familia se encuentra estructurando la ficha de caracterización de la Población Negra, Afrodescendiente, Raizal y Palenquera residentes en el Departamento del Quindío en el marco de su autonomía., posteriormente se esta a la espera de que la consultiva narp la apruebe, y ser normalizada  a traves de MIPG.  La empresa Proyecta   manifiesta que la  Caracterización de las condiciones de vivienda de las diferentes poblaciones se adelatan siempre y cuando "Proyecta" vaya a desarrollar proyectos y/o convenios con los entes territoriales para construcción o mejoramientos de vivienda.                La Empresa para el Desarrollo Teritorial Proyecta no realizó caracterizaciones de condiciones de hogar de población Narp, en el departamento del Quindío.  
Con relación al porcentaje de avance en caracterizaciones, se requiere conocer el número de población total NARP del departamento del Quindío, para realizar la comparación entre lo adelantando y el total, por lo anterior no se diligencia la casilla O.                                                                                                                                                                                                                                                                     *</t>
  </si>
  <si>
    <t xml:space="preserve"> Para la vigencia  2023, se llevó a cabo la siguiente acción:                                                                                                                                   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</si>
  <si>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Para la vigencia  2023, se llevó a cabo la siguiente acción:                                                                                                                                           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</si>
  <si>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SEGUIMIENTO II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</si>
</sst>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4" formatCode="_-&quot;$&quot;\ * #,##0.00_-;\-&quot;$&quot;\ * #,##0.00_-;_-&quot;$&quot;\ * &quot;-&quot;??_-;_-@_-"/>
    <numFmt numFmtId="43" formatCode="_-* #,##0.00_-;\-* #,##0.00_-;_-* &quot;-&quot;??_-;_-@_-"/>
    <numFmt numFmtId="164" formatCode="_(&quot;$&quot;\ * #,##0.00_);_(&quot;$&quot;\ * \(#,##0.00\);_(&quot;$&quot;\ * &quot;-&quot;??_);_(@_)"/>
    <numFmt numFmtId="165" formatCode="_-* #,##0.000_-;\-* #,##0.000_-;_-* &quot;-&quot;??_-;_-@_-"/>
    <numFmt numFmtId="166" formatCode="&quot;$&quot;\ #,##0"/>
    <numFmt numFmtId="167" formatCode="_-* #,##0_-;\-* #,##0_-;_-* &quot;-&quot;??_-;_-@_-"/>
    <numFmt numFmtId="168" formatCode="_(&quot;$&quot;\ * #,##0_);_(&quot;$&quot;\ * \(#,##0\);_(&quot;$&quot;\ * &quot;-&quot;??_);_(@_)"/>
    <numFmt numFmtId="169" formatCode="0.0%"/>
    <numFmt numFmtId="170" formatCode="_-[$$-240A]\ * #,##0.00_-;\-[$$-240A]\ * #,##0.00_-;_-[$$-240A]\ *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b/>
      <sz val="11"/>
      <color theme="1"/>
      <name val="Tahoma"/>
      <family val="2"/>
    </font>
    <font>
      <b/>
      <sz val="12"/>
      <name val="Arial"/>
      <family val="2"/>
    </font>
    <font>
      <sz val="11"/>
      <name val="Calibri"/>
      <family val="2"/>
      <scheme val="minor"/>
    </font>
    <font>
      <sz val="11"/>
      <color theme="1"/>
      <name val="Tahoma"/>
      <family val="2"/>
    </font>
    <font>
      <b/>
      <sz val="16"/>
      <color theme="1"/>
      <name val="Arial"/>
      <family val="2"/>
    </font>
    <font>
      <sz val="9"/>
      <color indexed="81"/>
      <name val="Tahoma"/>
      <family val="2"/>
    </font>
    <font>
      <b/>
      <sz val="9"/>
      <color indexed="81"/>
      <name val="Tahoma"/>
      <family val="2"/>
    </font>
    <font>
      <b/>
      <sz val="14"/>
      <color theme="1"/>
      <name val="Calibri"/>
      <family val="2"/>
      <scheme val="minor"/>
    </font>
    <font>
      <b/>
      <sz val="8"/>
      <color rgb="FF000000"/>
      <name val="Arial"/>
      <family val="2"/>
    </font>
    <font>
      <b/>
      <sz val="12"/>
      <color rgb="FF000000"/>
      <name val="Arial"/>
      <family val="2"/>
    </font>
    <font>
      <sz val="12"/>
      <color rgb="FF000000"/>
      <name val="Arial"/>
      <family val="2"/>
    </font>
    <font>
      <b/>
      <sz val="10"/>
      <color rgb="FF000000"/>
      <name val="Arial"/>
      <family val="2"/>
    </font>
    <font>
      <sz val="10"/>
      <color rgb="FF000000"/>
      <name val="Arial"/>
      <family val="2"/>
    </font>
    <font>
      <b/>
      <sz val="11"/>
      <color rgb="FF000000"/>
      <name val="Calibri"/>
      <family val="2"/>
      <scheme val="minor"/>
    </font>
    <font>
      <sz val="10"/>
      <color theme="1"/>
      <name val="Arial"/>
      <family val="2"/>
    </font>
    <font>
      <b/>
      <sz val="14"/>
      <color theme="1"/>
      <name val="Arial"/>
      <family val="2"/>
    </font>
    <font>
      <b/>
      <sz val="14"/>
      <name val="Arial"/>
      <family val="2"/>
    </font>
    <font>
      <sz val="12"/>
      <color rgb="FFFF0000"/>
      <name val="Arial"/>
      <family val="2"/>
    </font>
    <font>
      <b/>
      <sz val="16"/>
      <name val="Arial"/>
      <family val="2"/>
    </font>
    <font>
      <sz val="12"/>
      <name val="Calibri"/>
      <family val="2"/>
      <scheme val="minor"/>
    </font>
    <font>
      <b/>
      <sz val="11"/>
      <color theme="0"/>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rgb="FFBFBFBF"/>
        <bgColor indexed="64"/>
      </patternFill>
    </fill>
    <fill>
      <patternFill patternType="solid">
        <fgColor rgb="FFD9D9D9"/>
        <bgColor indexed="64"/>
      </patternFill>
    </fill>
    <fill>
      <patternFill patternType="solid">
        <fgColor rgb="FFFFFFFF"/>
        <bgColor indexed="64"/>
      </patternFill>
    </fill>
    <fill>
      <patternFill patternType="solid">
        <fgColor rgb="FF00B0F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7030A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522B5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rgb="FFECECEC"/>
      </left>
      <right style="medium">
        <color rgb="FFECECEC"/>
      </right>
      <top style="medium">
        <color rgb="FFECECEC"/>
      </top>
      <bottom style="medium">
        <color rgb="FFECECEC"/>
      </bottom>
      <diagonal/>
    </border>
  </borders>
  <cellStyleXfs count="9">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6" fillId="20" borderId="27">
      <alignment horizontal="center" vertical="center" wrapText="1"/>
    </xf>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50">
    <xf numFmtId="0" fontId="0" fillId="0" borderId="0" xfId="0"/>
    <xf numFmtId="0" fontId="3" fillId="0" borderId="0" xfId="0" applyFont="1"/>
    <xf numFmtId="4" fontId="3"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2" borderId="1" xfId="0" applyFont="1" applyFill="1" applyBorder="1" applyAlignment="1">
      <alignment horizontal="left" vertical="center" wrapText="1"/>
    </xf>
    <xf numFmtId="0" fontId="3" fillId="3" borderId="0" xfId="0" applyFont="1" applyFill="1"/>
    <xf numFmtId="0" fontId="3" fillId="0" borderId="1" xfId="0" applyFont="1" applyBorder="1" applyAlignment="1">
      <alignment wrapText="1"/>
    </xf>
    <xf numFmtId="0" fontId="3" fillId="2" borderId="0" xfId="0" applyFont="1" applyFill="1"/>
    <xf numFmtId="0" fontId="3" fillId="2" borderId="1" xfId="0" applyFont="1" applyFill="1" applyBorder="1"/>
    <xf numFmtId="0" fontId="3" fillId="2" borderId="1" xfId="0" applyFont="1" applyFill="1" applyBorder="1" applyAlignment="1">
      <alignment vertical="center" wrapText="1"/>
    </xf>
    <xf numFmtId="0" fontId="3" fillId="4" borderId="0" xfId="0" applyFont="1" applyFill="1"/>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6" fontId="0" fillId="2" borderId="1" xfId="0" applyNumberFormat="1" applyFill="1" applyBorder="1" applyAlignment="1">
      <alignment horizontal="center" vertical="center"/>
    </xf>
    <xf numFmtId="0" fontId="3" fillId="2" borderId="1" xfId="0" applyFont="1" applyFill="1" applyBorder="1" applyAlignment="1">
      <alignment wrapText="1"/>
    </xf>
    <xf numFmtId="0" fontId="3" fillId="2" borderId="0" xfId="0" applyFont="1" applyFill="1" applyAlignment="1">
      <alignment horizontal="center" vertical="center"/>
    </xf>
    <xf numFmtId="0" fontId="4" fillId="5"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9" fontId="5" fillId="8" borderId="1" xfId="3" applyFont="1" applyFill="1" applyBorder="1" applyAlignment="1">
      <alignment horizontal="center" vertical="center" wrapText="1"/>
    </xf>
    <xf numFmtId="43" fontId="0" fillId="2" borderId="1" xfId="1" applyFont="1" applyFill="1" applyBorder="1" applyAlignment="1">
      <alignment horizontal="center" vertical="center"/>
    </xf>
    <xf numFmtId="0" fontId="3" fillId="2" borderId="1" xfId="0" applyFont="1" applyFill="1" applyBorder="1" applyAlignment="1">
      <alignment vertical="center"/>
    </xf>
    <xf numFmtId="9" fontId="10" fillId="0" borderId="1" xfId="0" applyNumberFormat="1" applyFont="1" applyBorder="1" applyAlignment="1">
      <alignment horizontal="center" vertical="center"/>
    </xf>
    <xf numFmtId="9" fontId="5" fillId="0" borderId="1" xfId="3" applyFont="1" applyFill="1" applyBorder="1" applyAlignment="1">
      <alignment horizontal="center" vertical="center" wrapText="1"/>
    </xf>
    <xf numFmtId="9" fontId="10" fillId="2" borderId="1"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9" fontId="5" fillId="10" borderId="1" xfId="3" applyFont="1" applyFill="1" applyBorder="1" applyAlignment="1">
      <alignment horizontal="center" vertical="center" wrapText="1"/>
    </xf>
    <xf numFmtId="167" fontId="5" fillId="2" borderId="1" xfId="1" applyNumberFormat="1" applyFont="1" applyFill="1" applyBorder="1" applyAlignment="1">
      <alignment horizontal="center" vertical="center" wrapText="1"/>
    </xf>
    <xf numFmtId="0" fontId="3" fillId="0" borderId="1" xfId="0" applyFont="1" applyBorder="1" applyAlignment="1">
      <alignment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5" fillId="2" borderId="1" xfId="0" applyFont="1" applyFill="1" applyBorder="1" applyAlignment="1">
      <alignment horizontal="justify" vertical="center" wrapText="1"/>
    </xf>
    <xf numFmtId="9" fontId="8" fillId="0" borderId="1"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8" fillId="11" borderId="12" xfId="0" applyFont="1" applyFill="1" applyBorder="1" applyAlignment="1">
      <alignment horizontal="center" vertical="center" wrapText="1"/>
    </xf>
    <xf numFmtId="0" fontId="16" fillId="0" borderId="12" xfId="0" applyFont="1" applyBorder="1" applyAlignment="1">
      <alignment horizontal="center" vertical="center"/>
    </xf>
    <xf numFmtId="0" fontId="17" fillId="0" borderId="12" xfId="0" applyFont="1" applyBorder="1" applyAlignment="1">
      <alignment horizontal="center" vertical="center" wrapText="1"/>
    </xf>
    <xf numFmtId="0" fontId="19" fillId="0" borderId="12" xfId="0" applyFont="1" applyBorder="1" applyAlignment="1">
      <alignment horizontal="center" vertical="center"/>
    </xf>
    <xf numFmtId="0" fontId="18" fillId="10" borderId="12" xfId="0" applyFont="1" applyFill="1" applyBorder="1" applyAlignment="1">
      <alignment horizontal="center" vertical="center"/>
    </xf>
    <xf numFmtId="0" fontId="18" fillId="8" borderId="12" xfId="0" applyFont="1" applyFill="1" applyBorder="1" applyAlignment="1">
      <alignment horizontal="center" vertical="center"/>
    </xf>
    <xf numFmtId="0" fontId="20" fillId="10" borderId="12" xfId="0" applyFont="1" applyFill="1" applyBorder="1" applyAlignment="1">
      <alignment horizontal="center" vertical="center"/>
    </xf>
    <xf numFmtId="0" fontId="17" fillId="0" borderId="12" xfId="0" applyFont="1" applyBorder="1" applyAlignment="1">
      <alignment horizontal="center" vertical="center"/>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vertical="center" wrapText="1"/>
    </xf>
    <xf numFmtId="9" fontId="3" fillId="2" borderId="1" xfId="1" applyNumberFormat="1" applyFont="1" applyFill="1" applyBorder="1" applyAlignment="1">
      <alignment horizontal="center" vertical="center" wrapText="1"/>
    </xf>
    <xf numFmtId="0" fontId="5" fillId="2" borderId="1" xfId="0" quotePrefix="1" applyFont="1" applyFill="1" applyBorder="1" applyAlignment="1">
      <alignment horizontal="justify" vertical="center" wrapText="1"/>
    </xf>
    <xf numFmtId="168" fontId="3" fillId="0" borderId="1" xfId="2" applyNumberFormat="1" applyFont="1" applyBorder="1" applyAlignment="1">
      <alignment horizontal="center" vertical="center"/>
    </xf>
    <xf numFmtId="168" fontId="3" fillId="0" borderId="1" xfId="1" applyNumberFormat="1" applyFont="1" applyBorder="1" applyAlignment="1">
      <alignment horizontal="center" vertical="center"/>
    </xf>
    <xf numFmtId="168" fontId="5" fillId="2" borderId="1" xfId="2"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 fontId="9" fillId="2" borderId="1" xfId="0" applyNumberFormat="1" applyFont="1" applyFill="1" applyBorder="1" applyAlignment="1">
      <alignment horizontal="center" vertical="center"/>
    </xf>
    <xf numFmtId="0" fontId="3" fillId="2" borderId="5" xfId="0" applyFont="1" applyFill="1" applyBorder="1" applyAlignment="1">
      <alignment horizontal="center" vertical="center"/>
    </xf>
    <xf numFmtId="43" fontId="3" fillId="2" borderId="1" xfId="1" applyFont="1" applyFill="1" applyBorder="1" applyAlignment="1">
      <alignment horizontal="center" vertical="center"/>
    </xf>
    <xf numFmtId="165" fontId="3" fillId="2" borderId="1"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0" fillId="2" borderId="1" xfId="0" applyFill="1" applyBorder="1" applyAlignment="1">
      <alignment horizontal="center" vertical="center"/>
    </xf>
    <xf numFmtId="43" fontId="5" fillId="2" borderId="1" xfId="1" applyFont="1" applyFill="1" applyBorder="1" applyAlignment="1">
      <alignment horizontal="center" vertical="center"/>
    </xf>
    <xf numFmtId="164" fontId="5" fillId="2" borderId="1" xfId="2" applyFont="1" applyFill="1" applyBorder="1" applyAlignment="1">
      <alignment horizontal="center" vertical="center"/>
    </xf>
    <xf numFmtId="4" fontId="5"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6" fontId="5" fillId="2" borderId="1" xfId="0" applyNumberFormat="1" applyFont="1" applyFill="1" applyBorder="1" applyAlignment="1">
      <alignment horizontal="center" vertical="center"/>
    </xf>
    <xf numFmtId="43" fontId="3" fillId="0" borderId="1" xfId="1" applyFont="1" applyBorder="1" applyAlignment="1">
      <alignment horizontal="center" vertical="center"/>
    </xf>
    <xf numFmtId="4" fontId="5" fillId="2" borderId="1" xfId="0" applyNumberFormat="1" applyFont="1" applyFill="1" applyBorder="1" applyAlignment="1">
      <alignment horizontal="center" vertical="center" wrapText="1"/>
    </xf>
    <xf numFmtId="9" fontId="21" fillId="9" borderId="1" xfId="0" applyNumberFormat="1" applyFont="1" applyFill="1" applyBorder="1" applyAlignment="1">
      <alignment horizontal="center" vertical="center"/>
    </xf>
    <xf numFmtId="9" fontId="22" fillId="0" borderId="1" xfId="3" applyFont="1" applyFill="1" applyBorder="1" applyAlignment="1">
      <alignment horizontal="center" vertical="center" wrapText="1"/>
    </xf>
    <xf numFmtId="0" fontId="5" fillId="14" borderId="1" xfId="0" applyFont="1" applyFill="1" applyBorder="1" applyAlignment="1">
      <alignment horizontal="center" vertical="center"/>
    </xf>
    <xf numFmtId="0" fontId="3" fillId="14" borderId="1" xfId="1" applyNumberFormat="1" applyFont="1" applyFill="1" applyBorder="1" applyAlignment="1">
      <alignment horizontal="center" vertical="center"/>
    </xf>
    <xf numFmtId="0" fontId="5" fillId="0" borderId="1" xfId="0" applyFont="1" applyBorder="1" applyAlignment="1">
      <alignment horizontal="center" vertical="center"/>
    </xf>
    <xf numFmtId="0" fontId="8" fillId="14" borderId="1" xfId="0" applyFont="1" applyFill="1" applyBorder="1" applyAlignment="1">
      <alignment horizontal="center" vertical="center"/>
    </xf>
    <xf numFmtId="0" fontId="0" fillId="9" borderId="0" xfId="0" applyFill="1"/>
    <xf numFmtId="0" fontId="0" fillId="8" borderId="0" xfId="0" applyFill="1"/>
    <xf numFmtId="0" fontId="0" fillId="3" borderId="0" xfId="0" applyFill="1"/>
    <xf numFmtId="0" fontId="0" fillId="15" borderId="0" xfId="0" applyFill="1"/>
    <xf numFmtId="0" fontId="5" fillId="14" borderId="1" xfId="0" applyFont="1" applyFill="1" applyBorder="1" applyAlignment="1">
      <alignment horizontal="justify" vertical="center" wrapText="1"/>
    </xf>
    <xf numFmtId="0" fontId="0" fillId="10" borderId="0" xfId="0" applyFill="1"/>
    <xf numFmtId="0" fontId="5" fillId="0" borderId="1" xfId="0" applyFont="1" applyBorder="1" applyAlignment="1">
      <alignment horizontal="justify" vertical="center" wrapText="1"/>
    </xf>
    <xf numFmtId="0" fontId="5" fillId="14" borderId="1" xfId="0" quotePrefix="1" applyFont="1" applyFill="1" applyBorder="1" applyAlignment="1">
      <alignment horizontal="justify" vertical="center" wrapText="1"/>
    </xf>
    <xf numFmtId="169" fontId="5" fillId="2" borderId="1" xfId="0" applyNumberFormat="1" applyFont="1" applyFill="1" applyBorder="1" applyAlignment="1">
      <alignment horizontal="center" vertical="center" wrapText="1"/>
    </xf>
    <xf numFmtId="169" fontId="5" fillId="0" borderId="1" xfId="3" applyNumberFormat="1" applyFont="1" applyFill="1" applyBorder="1" applyAlignment="1">
      <alignment horizontal="center" vertical="center" wrapText="1"/>
    </xf>
    <xf numFmtId="9" fontId="5" fillId="9" borderId="1" xfId="3" applyFont="1" applyFill="1" applyBorder="1" applyAlignment="1">
      <alignment horizontal="center" vertical="center" wrapText="1"/>
    </xf>
    <xf numFmtId="0" fontId="18" fillId="9" borderId="9" xfId="0" applyFont="1" applyFill="1" applyBorder="1" applyAlignment="1">
      <alignment horizontal="center" vertical="center"/>
    </xf>
    <xf numFmtId="0" fontId="18" fillId="3" borderId="16" xfId="0" applyFont="1" applyFill="1" applyBorder="1" applyAlignment="1">
      <alignment horizontal="center" vertical="center"/>
    </xf>
    <xf numFmtId="0" fontId="20" fillId="3" borderId="16" xfId="0" applyFont="1" applyFill="1" applyBorder="1" applyAlignment="1">
      <alignment horizontal="center" vertical="center"/>
    </xf>
    <xf numFmtId="0" fontId="14" fillId="0" borderId="17" xfId="0" applyFont="1" applyBorder="1" applyAlignment="1">
      <alignment horizontal="center" vertical="center" wrapText="1"/>
    </xf>
    <xf numFmtId="0" fontId="17" fillId="0" borderId="18" xfId="0" applyFont="1" applyBorder="1" applyAlignment="1">
      <alignment horizontal="center" vertical="center"/>
    </xf>
    <xf numFmtId="0" fontId="0" fillId="15" borderId="12" xfId="0" applyFill="1" applyBorder="1" applyAlignment="1">
      <alignment horizontal="center"/>
    </xf>
    <xf numFmtId="169" fontId="0" fillId="0" borderId="0" xfId="3" applyNumberFormat="1" applyFont="1"/>
    <xf numFmtId="0" fontId="4" fillId="16"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4" fillId="16" borderId="10" xfId="0" applyFont="1" applyFill="1" applyBorder="1" applyAlignment="1">
      <alignment horizontal="center" vertical="center" wrapText="1"/>
    </xf>
    <xf numFmtId="9" fontId="5" fillId="17" borderId="1" xfId="3" applyFont="1" applyFill="1" applyBorder="1" applyAlignment="1">
      <alignment horizontal="center" vertical="center" wrapText="1"/>
    </xf>
    <xf numFmtId="0" fontId="3" fillId="17" borderId="0" xfId="0" applyFont="1" applyFill="1"/>
    <xf numFmtId="0" fontId="3" fillId="0" borderId="1" xfId="1" applyNumberFormat="1" applyFont="1" applyFill="1" applyBorder="1" applyAlignment="1">
      <alignment horizontal="center" vertical="center"/>
    </xf>
    <xf numFmtId="0" fontId="5" fillId="0" borderId="1" xfId="0" quotePrefix="1" applyFont="1" applyBorder="1" applyAlignment="1">
      <alignment horizontal="justify" vertical="center" wrapText="1"/>
    </xf>
    <xf numFmtId="167" fontId="5"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166" fontId="5" fillId="0" borderId="1" xfId="0" applyNumberFormat="1" applyFont="1" applyBorder="1" applyAlignment="1">
      <alignment horizontal="center" vertical="center" wrapText="1"/>
    </xf>
    <xf numFmtId="9" fontId="5" fillId="8"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0" xfId="0" applyFont="1" applyFill="1" applyBorder="1" applyAlignment="1">
      <alignment horizontal="center" vertical="center" wrapText="1"/>
    </xf>
    <xf numFmtId="9" fontId="5" fillId="0" borderId="10" xfId="3" applyFont="1" applyFill="1" applyBorder="1" applyAlignment="1">
      <alignment horizontal="center" vertical="center" wrapText="1"/>
    </xf>
    <xf numFmtId="9" fontId="5" fillId="8" borderId="10" xfId="3" applyFont="1" applyFill="1" applyBorder="1" applyAlignment="1">
      <alignment horizontal="center" vertical="center" wrapText="1"/>
    </xf>
    <xf numFmtId="9" fontId="5" fillId="17" borderId="10" xfId="3" applyFont="1" applyFill="1" applyBorder="1" applyAlignment="1">
      <alignment horizontal="center" vertical="center" wrapText="1"/>
    </xf>
    <xf numFmtId="0" fontId="5" fillId="3" borderId="0" xfId="0" applyFont="1" applyFill="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4" fontId="5" fillId="0" borderId="1" xfId="2" applyFont="1" applyFill="1" applyBorder="1" applyAlignment="1">
      <alignment horizontal="center" vertical="center"/>
    </xf>
    <xf numFmtId="4" fontId="5" fillId="0" borderId="1" xfId="0" applyNumberFormat="1" applyFont="1" applyBorder="1" applyAlignment="1">
      <alignment horizontal="center" vertical="center"/>
    </xf>
    <xf numFmtId="9" fontId="24" fillId="0" borderId="1" xfId="0" applyNumberFormat="1" applyFont="1" applyBorder="1" applyAlignment="1">
      <alignment horizontal="center" vertical="center"/>
    </xf>
    <xf numFmtId="169" fontId="5" fillId="0" borderId="1" xfId="0" applyNumberFormat="1" applyFont="1" applyBorder="1" applyAlignment="1">
      <alignment horizontal="center" vertical="center" wrapText="1"/>
    </xf>
    <xf numFmtId="168" fontId="5" fillId="0" borderId="1" xfId="2" applyNumberFormat="1" applyFont="1" applyFill="1" applyBorder="1" applyAlignment="1">
      <alignment horizontal="center" vertical="center"/>
    </xf>
    <xf numFmtId="6" fontId="5" fillId="0" borderId="1" xfId="0" applyNumberFormat="1" applyFont="1" applyBorder="1" applyAlignment="1">
      <alignment horizontal="justify" vertical="center" wrapText="1"/>
    </xf>
    <xf numFmtId="169" fontId="5" fillId="0" borderId="10" xfId="3" applyNumberFormat="1" applyFont="1" applyFill="1" applyBorder="1" applyAlignment="1">
      <alignment horizontal="center" vertical="center" wrapText="1"/>
    </xf>
    <xf numFmtId="0" fontId="5" fillId="0" borderId="0" xfId="0" applyFont="1"/>
    <xf numFmtId="4" fontId="5" fillId="0" borderId="1" xfId="0" applyNumberFormat="1" applyFont="1" applyBorder="1" applyAlignment="1">
      <alignment horizontal="center" vertical="center" wrapText="1"/>
    </xf>
    <xf numFmtId="0" fontId="5" fillId="0" borderId="26" xfId="0" applyFont="1" applyBorder="1" applyAlignment="1">
      <alignment horizontal="justify" vertical="center" wrapText="1"/>
    </xf>
    <xf numFmtId="0" fontId="4" fillId="18" borderId="5" xfId="0" applyFont="1" applyFill="1" applyBorder="1" applyAlignment="1">
      <alignment horizontal="center" vertical="center" wrapText="1"/>
    </xf>
    <xf numFmtId="6" fontId="9" fillId="2" borderId="1" xfId="0" applyNumberFormat="1" applyFont="1" applyFill="1" applyBorder="1" applyAlignment="1">
      <alignment vertical="center" wrapText="1"/>
    </xf>
    <xf numFmtId="9" fontId="5" fillId="0" borderId="1" xfId="0" applyNumberFormat="1" applyFont="1" applyBorder="1" applyAlignment="1">
      <alignment horizontal="justify"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wrapText="1"/>
    </xf>
    <xf numFmtId="9" fontId="5" fillId="2" borderId="10" xfId="3" applyFont="1" applyFill="1" applyBorder="1" applyAlignment="1">
      <alignment horizontal="center" vertical="center" wrapText="1"/>
    </xf>
    <xf numFmtId="43" fontId="5" fillId="0" borderId="1" xfId="1" applyFont="1" applyBorder="1" applyAlignment="1">
      <alignment horizontal="justify" vertical="center" wrapText="1"/>
    </xf>
    <xf numFmtId="170" fontId="25" fillId="0" borderId="1" xfId="0" applyNumberFormat="1" applyFont="1" applyBorder="1" applyAlignment="1">
      <alignment horizontal="center" vertical="center" wrapText="1"/>
    </xf>
    <xf numFmtId="0" fontId="4" fillId="18" borderId="13"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167" fontId="3" fillId="0" borderId="0" xfId="1" applyNumberFormat="1" applyFont="1"/>
    <xf numFmtId="167" fontId="3" fillId="0" borderId="0" xfId="0" applyNumberFormat="1" applyFont="1"/>
    <xf numFmtId="0" fontId="3" fillId="0" borderId="7" xfId="0" applyFont="1" applyBorder="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4" fillId="18" borderId="5" xfId="0" applyFont="1" applyFill="1" applyBorder="1" applyAlignment="1">
      <alignment horizontal="center" vertical="center"/>
    </xf>
    <xf numFmtId="1" fontId="5" fillId="0" borderId="10" xfId="0" applyNumberFormat="1" applyFont="1" applyBorder="1" applyAlignment="1">
      <alignment horizontal="justify" vertical="center" wrapText="1"/>
    </xf>
    <xf numFmtId="0" fontId="5" fillId="2" borderId="10" xfId="0" applyFont="1" applyFill="1" applyBorder="1" applyAlignment="1">
      <alignment horizontal="justify" vertical="center" wrapText="1"/>
    </xf>
    <xf numFmtId="0" fontId="3" fillId="0" borderId="10" xfId="0" applyFont="1" applyBorder="1" applyAlignment="1">
      <alignment horizontal="justify" vertical="center" wrapText="1"/>
    </xf>
    <xf numFmtId="0" fontId="3" fillId="2"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9" fillId="2" borderId="10" xfId="0" applyFont="1" applyFill="1" applyBorder="1" applyAlignment="1">
      <alignment horizontal="justify" vertical="center" wrapText="1"/>
    </xf>
    <xf numFmtId="0" fontId="25" fillId="0" borderId="10" xfId="0" applyFont="1" applyBorder="1" applyAlignment="1">
      <alignment horizontal="justify" vertical="center" wrapText="1"/>
    </xf>
    <xf numFmtId="0" fontId="3" fillId="2" borderId="7" xfId="0" applyFont="1" applyFill="1" applyBorder="1" applyAlignment="1">
      <alignment horizontal="center" vertical="center" wrapText="1"/>
    </xf>
    <xf numFmtId="9" fontId="21" fillId="2" borderId="1" xfId="0" applyNumberFormat="1" applyFont="1" applyFill="1" applyBorder="1" applyAlignment="1">
      <alignment horizontal="center" vertical="center"/>
    </xf>
    <xf numFmtId="9" fontId="22" fillId="2" borderId="1" xfId="3"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wrapText="1"/>
    </xf>
    <xf numFmtId="0" fontId="5" fillId="2" borderId="26" xfId="0" applyFont="1" applyFill="1" applyBorder="1" applyAlignment="1">
      <alignment horizontal="justify" vertical="center" wrapText="1"/>
    </xf>
    <xf numFmtId="6" fontId="5"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3" fontId="5" fillId="2" borderId="26" xfId="0" applyNumberFormat="1" applyFont="1" applyFill="1" applyBorder="1" applyAlignment="1">
      <alignment horizontal="justify" vertical="center" wrapText="1"/>
    </xf>
    <xf numFmtId="0" fontId="3" fillId="2" borderId="1" xfId="0" applyFont="1" applyFill="1" applyBorder="1" applyAlignment="1">
      <alignment horizontal="justify" vertical="center"/>
    </xf>
    <xf numFmtId="170" fontId="0" fillId="0" borderId="1" xfId="0" applyNumberFormat="1" applyBorder="1" applyAlignment="1">
      <alignment horizontal="center" vertical="center"/>
    </xf>
    <xf numFmtId="0" fontId="5" fillId="2" borderId="1" xfId="0" applyFont="1" applyFill="1" applyBorder="1" applyAlignment="1">
      <alignment horizontal="justify" vertical="center"/>
    </xf>
    <xf numFmtId="0" fontId="4" fillId="19"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19" borderId="1" xfId="0" applyFont="1" applyFill="1" applyBorder="1" applyAlignment="1">
      <alignment horizontal="center" vertical="center"/>
    </xf>
    <xf numFmtId="0" fontId="4" fillId="0" borderId="1" xfId="0" applyFont="1" applyBorder="1" applyAlignment="1">
      <alignment horizontal="center" vertical="center"/>
    </xf>
    <xf numFmtId="0" fontId="4" fillId="7" borderId="9" xfId="0" applyFont="1" applyFill="1" applyBorder="1" applyAlignment="1">
      <alignment horizontal="center" vertical="center"/>
    </xf>
    <xf numFmtId="0" fontId="4" fillId="7" borderId="15" xfId="0" applyFont="1" applyFill="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3" fillId="16" borderId="19" xfId="0" applyFont="1" applyFill="1" applyBorder="1" applyAlignment="1">
      <alignment horizontal="center" vertical="center" wrapText="1"/>
    </xf>
    <xf numFmtId="0" fontId="13" fillId="16" borderId="20"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4" fillId="18" borderId="1"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3" fillId="5" borderId="13"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6" borderId="0" xfId="0" applyFont="1" applyFill="1" applyAlignment="1">
      <alignment horizontal="center" vertical="center" wrapText="1"/>
    </xf>
    <xf numFmtId="0" fontId="6" fillId="6" borderId="1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1"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wrapText="1"/>
    </xf>
    <xf numFmtId="0" fontId="3" fillId="0" borderId="25" xfId="0" applyFont="1" applyBorder="1" applyAlignment="1">
      <alignment horizontal="center"/>
    </xf>
    <xf numFmtId="0" fontId="3" fillId="0" borderId="1" xfId="0" applyFont="1" applyBorder="1" applyAlignment="1">
      <alignment horizontal="center"/>
    </xf>
    <xf numFmtId="0" fontId="3" fillId="2" borderId="25" xfId="0" applyFont="1" applyFill="1" applyBorder="1" applyAlignment="1">
      <alignment horizont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20" fillId="12" borderId="9" xfId="0" applyFont="1" applyFill="1" applyBorder="1" applyAlignment="1">
      <alignment horizontal="center" vertical="center"/>
    </xf>
    <xf numFmtId="0" fontId="20" fillId="12" borderId="16" xfId="0" applyFont="1" applyFill="1" applyBorder="1" applyAlignment="1">
      <alignment horizontal="center" vertical="center"/>
    </xf>
    <xf numFmtId="0" fontId="18" fillId="9" borderId="9" xfId="0" applyFont="1" applyFill="1" applyBorder="1" applyAlignment="1">
      <alignment horizontal="center" vertical="center"/>
    </xf>
    <xf numFmtId="0" fontId="0" fillId="15" borderId="17" xfId="0" applyFill="1" applyBorder="1" applyAlignment="1">
      <alignment horizontal="center" vertical="center"/>
    </xf>
    <xf numFmtId="0" fontId="0" fillId="15" borderId="18" xfId="0" applyFill="1" applyBorder="1" applyAlignment="1">
      <alignment horizontal="center" vertical="center"/>
    </xf>
    <xf numFmtId="0" fontId="18" fillId="3" borderId="16" xfId="0" applyFont="1" applyFill="1" applyBorder="1" applyAlignment="1">
      <alignment horizontal="center" vertical="center"/>
    </xf>
    <xf numFmtId="0" fontId="15" fillId="13" borderId="12" xfId="0" applyFont="1" applyFill="1" applyBorder="1" applyAlignment="1">
      <alignment horizontal="center" vertical="center"/>
    </xf>
    <xf numFmtId="0" fontId="17" fillId="0" borderId="12" xfId="0" applyFont="1" applyBorder="1" applyAlignment="1">
      <alignment horizontal="center" vertical="center"/>
    </xf>
    <xf numFmtId="0" fontId="20" fillId="12" borderId="12" xfId="0" applyFont="1" applyFill="1" applyBorder="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2" xfId="0" applyFont="1" applyBorder="1" applyAlignment="1">
      <alignment horizontal="center" vertical="center"/>
    </xf>
    <xf numFmtId="0" fontId="17" fillId="0" borderId="12" xfId="0" applyFont="1" applyBorder="1" applyAlignment="1">
      <alignment horizontal="center" vertical="center" wrapText="1"/>
    </xf>
    <xf numFmtId="0" fontId="19" fillId="0" borderId="12" xfId="0" applyFont="1" applyBorder="1" applyAlignment="1">
      <alignment horizontal="center" vertical="center"/>
    </xf>
    <xf numFmtId="0" fontId="18" fillId="10" borderId="12" xfId="0" applyFont="1" applyFill="1" applyBorder="1" applyAlignment="1">
      <alignment horizontal="center" vertical="center"/>
    </xf>
    <xf numFmtId="0" fontId="18" fillId="8" borderId="12" xfId="0" applyFont="1" applyFill="1" applyBorder="1" applyAlignment="1">
      <alignment horizontal="center" vertical="center"/>
    </xf>
    <xf numFmtId="0" fontId="18" fillId="12" borderId="12" xfId="0" applyFont="1" applyFill="1" applyBorder="1" applyAlignment="1">
      <alignment horizontal="center" vertical="center"/>
    </xf>
    <xf numFmtId="0" fontId="18" fillId="11" borderId="17" xfId="0" applyFont="1" applyFill="1" applyBorder="1" applyAlignment="1">
      <alignment horizontal="center" vertical="center" wrapText="1"/>
    </xf>
    <xf numFmtId="0" fontId="18" fillId="11" borderId="18" xfId="0"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quotePrefix="1" applyBorder="1" applyAlignment="1">
      <alignment horizontal="justify" wrapText="1"/>
    </xf>
    <xf numFmtId="0" fontId="0" fillId="0" borderId="1" xfId="0" applyBorder="1" applyAlignment="1">
      <alignment horizontal="justify" wrapText="1"/>
    </xf>
    <xf numFmtId="0" fontId="0" fillId="2" borderId="1" xfId="0" applyFill="1" applyBorder="1" applyAlignment="1">
      <alignment horizontal="justify" vertical="center" wrapText="1"/>
    </xf>
    <xf numFmtId="0" fontId="3" fillId="0" borderId="0" xfId="0" applyFont="1" applyAlignment="1">
      <alignment horizontal="justify"/>
    </xf>
    <xf numFmtId="0" fontId="4" fillId="16" borderId="1" xfId="0" applyFont="1" applyFill="1" applyBorder="1" applyAlignment="1">
      <alignment horizontal="center" vertical="center"/>
    </xf>
    <xf numFmtId="0" fontId="4" fillId="16" borderId="13" xfId="0" applyFont="1" applyFill="1" applyBorder="1" applyAlignment="1">
      <alignment horizontal="center" vertical="center" wrapText="1"/>
    </xf>
  </cellXfs>
  <cellStyles count="9">
    <cellStyle name="KPT04_Main" xfId="4" xr:uid="{00000000-0005-0000-0000-000000000000}"/>
    <cellStyle name="Millares" xfId="1" builtinId="3"/>
    <cellStyle name="Millares 2" xfId="6" xr:uid="{00000000-0005-0000-0000-000002000000}"/>
    <cellStyle name="Millares 3" xfId="7" xr:uid="{00000000-0005-0000-0000-000003000000}"/>
    <cellStyle name="Moneda" xfId="2" builtinId="4"/>
    <cellStyle name="Moneda 2" xfId="5" xr:uid="{00000000-0005-0000-0000-000005000000}"/>
    <cellStyle name="Moneda 3" xfId="8" xr:uid="{00000000-0005-0000-0000-000006000000}"/>
    <cellStyle name="Normal" xfId="0" builtinId="0"/>
    <cellStyle name="Porcentaje" xfId="3" builtinId="5"/>
  </cellStyles>
  <dxfs count="40">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s>
  <tableStyles count="0" defaultTableStyle="TableStyleMedium2" defaultPivotStyle="PivotStyleLight16"/>
  <colors>
    <mruColors>
      <color rgb="FFF6A70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NUL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NUL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NULL"/><Relationship Id="rId5" Type="http://schemas.openxmlformats.org/officeDocument/2006/relationships/styles" Target="styles.xml"/><Relationship Id="rId15" Type="http://schemas.microsoft.com/office/2017/10/relationships/person" Target="persons/person1.xml"/><Relationship Id="rId10" Type="http://schemas.microsoft.com/office/2017/10/relationships/person" Target="persons/person2.xml"/><Relationship Id="rId4" Type="http://schemas.openxmlformats.org/officeDocument/2006/relationships/theme" Target="theme/theme1.xml"/><Relationship Id="rId14" Type="http://schemas.microsoft.com/office/2017/10/relationships/person" Target="persons/person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C4F-4A55-9E0F-3BFD869AD64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C4F-4A55-9E0F-3BFD869AD64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7C4F-4A55-9E0F-3BFD869AD64A}"/>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7C4F-4A55-9E0F-3BFD869AD64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'TABLAS '!$O$24:$O$27</c:f>
              <c:strCache>
                <c:ptCount val="4"/>
                <c:pt idx="0">
                  <c:v>Sobresaliente </c:v>
                </c:pt>
                <c:pt idx="1">
                  <c:v>No programado </c:v>
                </c:pt>
                <c:pt idx="2">
                  <c:v>Critico </c:v>
                </c:pt>
                <c:pt idx="3">
                  <c:v>Bajo </c:v>
                </c:pt>
              </c:strCache>
            </c:strRef>
          </c:cat>
          <c:val>
            <c:numRef>
              <c:f>'TABLAS '!$P$24:$P$27</c:f>
              <c:numCache>
                <c:formatCode>General</c:formatCode>
                <c:ptCount val="4"/>
                <c:pt idx="0">
                  <c:v>5</c:v>
                </c:pt>
                <c:pt idx="1">
                  <c:v>1</c:v>
                </c:pt>
                <c:pt idx="2">
                  <c:v>23</c:v>
                </c:pt>
                <c:pt idx="3">
                  <c:v>2</c:v>
                </c:pt>
              </c:numCache>
            </c:numRef>
          </c:val>
          <c:extLst>
            <c:ext xmlns:c16="http://schemas.microsoft.com/office/drawing/2014/chart" uri="{C3380CC4-5D6E-409C-BE32-E72D297353CC}">
              <c16:uniqueId val="{00000008-7C4F-4A55-9E0F-3BFD869AD64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678656</xdr:colOff>
      <xdr:row>24</xdr:row>
      <xdr:rowOff>98820</xdr:rowOff>
    </xdr:from>
    <xdr:to>
      <xdr:col>21</xdr:col>
      <xdr:colOff>869156</xdr:colOff>
      <xdr:row>38</xdr:row>
      <xdr:rowOff>175020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C175"/>
  <sheetViews>
    <sheetView tabSelected="1" topLeftCell="C2" zoomScale="60" zoomScaleNormal="60" zoomScaleSheetLayoutView="90" workbookViewId="0">
      <pane xSplit="7170" ySplit="1440" topLeftCell="AT4" activePane="bottomRight"/>
      <selection activeCell="C2" sqref="C2"/>
      <selection pane="topRight" activeCell="AT2" sqref="AT2:BD2"/>
      <selection pane="bottomLeft" activeCell="O5" sqref="O5"/>
      <selection pane="bottomRight" activeCell="AZ4" sqref="AZ4"/>
    </sheetView>
  </sheetViews>
  <sheetFormatPr baseColWidth="10" defaultColWidth="11.42578125" defaultRowHeight="15" x14ac:dyDescent="0.2"/>
  <cols>
    <col min="1" max="1" width="12.28515625" style="3" hidden="1" customWidth="1"/>
    <col min="2" max="2" width="14.7109375" style="3" hidden="1" customWidth="1"/>
    <col min="3" max="3" width="16.140625" style="3" customWidth="1"/>
    <col min="4" max="4" width="24.5703125" style="3" customWidth="1"/>
    <col min="5" max="5" width="23" style="3" customWidth="1"/>
    <col min="6" max="6" width="7.42578125" style="4" customWidth="1"/>
    <col min="7" max="7" width="9.85546875" style="3" customWidth="1"/>
    <col min="8" max="8" width="15.5703125" style="3" customWidth="1"/>
    <col min="9" max="9" width="11.7109375" style="3" customWidth="1"/>
    <col min="10" max="11" width="11.42578125" style="1" customWidth="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31.7109375" style="1" customWidth="1"/>
    <col min="27" max="27" width="22.85546875" style="1" customWidth="1"/>
    <col min="28" max="28" width="33" style="2" customWidth="1"/>
    <col min="29" max="29" width="31.5703125" style="2" customWidth="1"/>
    <col min="30" max="30" width="27" style="1" customWidth="1"/>
    <col min="31" max="31" width="89.140625" style="1" customWidth="1"/>
    <col min="32" max="32" width="25.85546875" style="1" customWidth="1"/>
    <col min="33" max="33" width="11.85546875" style="1" customWidth="1"/>
    <col min="34" max="34" width="13" style="1" customWidth="1"/>
    <col min="35" max="35" width="20.85546875" style="1" customWidth="1"/>
    <col min="36" max="36" width="28.140625" style="1" customWidth="1"/>
    <col min="37" max="37" width="11.7109375" style="1" customWidth="1"/>
    <col min="38" max="38" width="53" style="1" customWidth="1"/>
    <col min="39" max="39" width="8.140625" style="1" customWidth="1"/>
    <col min="40" max="40" width="9.5703125" style="1" customWidth="1"/>
    <col min="41" max="41" width="11.7109375" style="1" customWidth="1"/>
    <col min="42" max="42" width="25.140625" style="1" bestFit="1" customWidth="1"/>
    <col min="43" max="43" width="20.42578125" style="1" customWidth="1"/>
    <col min="44" max="44" width="11.7109375" style="1" customWidth="1"/>
    <col min="45" max="45" width="68.140625" style="1" customWidth="1"/>
    <col min="46" max="46" width="19.140625" style="1" customWidth="1"/>
    <col min="47" max="47" width="17" style="1" customWidth="1"/>
    <col min="48" max="48" width="19" style="1" customWidth="1"/>
    <col min="49" max="49" width="21.7109375" style="1" customWidth="1"/>
    <col min="50" max="50" width="18.42578125" style="1" customWidth="1"/>
    <col min="51" max="51" width="11.28515625" style="1" customWidth="1"/>
    <col min="52" max="52" width="85.85546875" style="247" customWidth="1"/>
    <col min="53" max="54" width="9" style="1" customWidth="1"/>
    <col min="55" max="55" width="11.5703125" style="1" customWidth="1"/>
    <col min="56" max="56" width="49" style="157" customWidth="1"/>
    <col min="57" max="57" width="20.42578125" style="1" customWidth="1"/>
    <col min="58" max="87" width="11.42578125" style="1" hidden="1" customWidth="1"/>
    <col min="88" max="16384" width="11.42578125" style="1"/>
  </cols>
  <sheetData>
    <row r="1" spans="1:216" ht="107.45" hidden="1" customHeight="1" thickBot="1" x14ac:dyDescent="0.25">
      <c r="A1" s="203" t="s">
        <v>249</v>
      </c>
      <c r="B1" s="203"/>
      <c r="C1" s="203"/>
      <c r="D1" s="203"/>
      <c r="E1" s="203"/>
      <c r="F1" s="203"/>
      <c r="G1" s="203"/>
      <c r="H1" s="203"/>
      <c r="I1" s="203"/>
      <c r="J1" s="201" t="s">
        <v>201</v>
      </c>
      <c r="K1" s="201"/>
      <c r="L1" s="201"/>
      <c r="M1" s="201"/>
      <c r="N1" s="201"/>
      <c r="O1" s="201"/>
      <c r="P1" s="201"/>
      <c r="Q1" s="201"/>
      <c r="R1" s="201"/>
      <c r="S1" s="201"/>
      <c r="T1" s="201" t="s">
        <v>150</v>
      </c>
      <c r="U1" s="201"/>
      <c r="V1" s="201"/>
      <c r="W1" s="201"/>
      <c r="X1" s="201"/>
      <c r="Y1" s="201"/>
      <c r="Z1" s="201"/>
      <c r="AA1" s="185" t="s">
        <v>216</v>
      </c>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55"/>
    </row>
    <row r="2" spans="1:216" ht="24.75" customHeight="1" thickBot="1" x14ac:dyDescent="0.25">
      <c r="A2" s="204"/>
      <c r="B2" s="204"/>
      <c r="C2" s="204"/>
      <c r="D2" s="204"/>
      <c r="E2" s="204"/>
      <c r="F2" s="204"/>
      <c r="G2" s="204"/>
      <c r="H2" s="204"/>
      <c r="I2" s="204"/>
      <c r="J2" s="202"/>
      <c r="K2" s="202"/>
      <c r="L2" s="202"/>
      <c r="M2" s="202"/>
      <c r="N2" s="202"/>
      <c r="O2" s="202"/>
      <c r="P2" s="202"/>
      <c r="Q2" s="202"/>
      <c r="R2" s="202"/>
      <c r="S2" s="202"/>
      <c r="T2" s="202"/>
      <c r="U2" s="202"/>
      <c r="V2" s="202"/>
      <c r="W2" s="202"/>
      <c r="X2" s="202"/>
      <c r="Y2" s="202"/>
      <c r="Z2" s="202"/>
      <c r="AA2" s="197" t="s">
        <v>151</v>
      </c>
      <c r="AB2" s="198"/>
      <c r="AC2" s="198"/>
      <c r="AD2" s="198"/>
      <c r="AE2" s="199"/>
      <c r="AF2" s="190" t="s">
        <v>277</v>
      </c>
      <c r="AG2" s="191"/>
      <c r="AH2" s="191"/>
      <c r="AI2" s="191"/>
      <c r="AJ2" s="191"/>
      <c r="AK2" s="191"/>
      <c r="AL2" s="192"/>
      <c r="AM2" s="183" t="s">
        <v>278</v>
      </c>
      <c r="AN2" s="184"/>
      <c r="AO2" s="184"/>
      <c r="AP2" s="184"/>
      <c r="AQ2" s="184"/>
      <c r="AR2" s="184"/>
      <c r="AS2" s="184"/>
      <c r="AT2" s="248" t="s">
        <v>386</v>
      </c>
      <c r="AU2" s="248"/>
      <c r="AV2" s="248"/>
      <c r="AW2" s="248"/>
      <c r="AX2" s="248"/>
      <c r="AY2" s="248"/>
      <c r="AZ2" s="248"/>
      <c r="BA2" s="193" t="s">
        <v>279</v>
      </c>
      <c r="BB2" s="193"/>
      <c r="BC2" s="193"/>
      <c r="BD2" s="193"/>
    </row>
    <row r="3" spans="1:216" ht="80.25" customHeight="1" thickBot="1" x14ac:dyDescent="0.25">
      <c r="A3" s="21" t="s">
        <v>149</v>
      </c>
      <c r="B3" s="20" t="s">
        <v>148</v>
      </c>
      <c r="C3" s="20" t="s">
        <v>147</v>
      </c>
      <c r="D3" s="20" t="s">
        <v>146</v>
      </c>
      <c r="E3" s="20"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9" t="s">
        <v>141</v>
      </c>
      <c r="U3" s="19" t="s">
        <v>140</v>
      </c>
      <c r="V3" s="19" t="s">
        <v>139</v>
      </c>
      <c r="W3" s="19" t="s">
        <v>138</v>
      </c>
      <c r="X3" s="19" t="s">
        <v>137</v>
      </c>
      <c r="Y3" s="19" t="s">
        <v>136</v>
      </c>
      <c r="Z3" s="19" t="s">
        <v>135</v>
      </c>
      <c r="AA3" s="18" t="s">
        <v>152</v>
      </c>
      <c r="AB3" s="18" t="s">
        <v>153</v>
      </c>
      <c r="AC3" s="18" t="s">
        <v>134</v>
      </c>
      <c r="AD3" s="28" t="s">
        <v>156</v>
      </c>
      <c r="AE3" s="28" t="s">
        <v>155</v>
      </c>
      <c r="AF3" s="113" t="s">
        <v>218</v>
      </c>
      <c r="AG3" s="113" t="s">
        <v>219</v>
      </c>
      <c r="AH3" s="113" t="s">
        <v>220</v>
      </c>
      <c r="AI3" s="114" t="s">
        <v>153</v>
      </c>
      <c r="AJ3" s="114" t="s">
        <v>134</v>
      </c>
      <c r="AK3" s="113" t="s">
        <v>154</v>
      </c>
      <c r="AL3" s="115" t="s">
        <v>155</v>
      </c>
      <c r="AM3" s="20" t="s">
        <v>218</v>
      </c>
      <c r="AN3" s="20" t="s">
        <v>219</v>
      </c>
      <c r="AO3" s="20" t="s">
        <v>347</v>
      </c>
      <c r="AP3" s="124" t="s">
        <v>153</v>
      </c>
      <c r="AQ3" s="124" t="s">
        <v>134</v>
      </c>
      <c r="AR3" s="20" t="s">
        <v>154</v>
      </c>
      <c r="AS3" s="125" t="s">
        <v>155</v>
      </c>
      <c r="AT3" s="249" t="s">
        <v>335</v>
      </c>
      <c r="AU3" s="249" t="s">
        <v>336</v>
      </c>
      <c r="AV3" s="249" t="s">
        <v>347</v>
      </c>
      <c r="AW3" s="249" t="s">
        <v>334</v>
      </c>
      <c r="AX3" s="249" t="s">
        <v>134</v>
      </c>
      <c r="AY3" s="249" t="s">
        <v>154</v>
      </c>
      <c r="AZ3" s="249" t="s">
        <v>155</v>
      </c>
      <c r="BA3" s="143" t="s">
        <v>280</v>
      </c>
      <c r="BB3" s="143" t="s">
        <v>281</v>
      </c>
      <c r="BC3" s="151" t="s">
        <v>282</v>
      </c>
      <c r="BD3" s="158" t="s">
        <v>289</v>
      </c>
    </row>
    <row r="4" spans="1:216" s="12" customFormat="1" ht="298.5" customHeight="1" x14ac:dyDescent="0.2">
      <c r="A4" s="194" t="s">
        <v>133</v>
      </c>
      <c r="B4" s="200" t="s">
        <v>132</v>
      </c>
      <c r="C4" s="200" t="s">
        <v>131</v>
      </c>
      <c r="D4" s="9" t="s">
        <v>130</v>
      </c>
      <c r="E4" s="9" t="s">
        <v>129</v>
      </c>
      <c r="F4" s="171">
        <v>1</v>
      </c>
      <c r="G4" s="22">
        <v>0</v>
      </c>
      <c r="H4" s="8" t="s">
        <v>118</v>
      </c>
      <c r="I4" s="14" t="s">
        <v>1</v>
      </c>
      <c r="J4" s="66">
        <v>1</v>
      </c>
      <c r="K4" s="66">
        <v>1</v>
      </c>
      <c r="L4" s="32">
        <v>1</v>
      </c>
      <c r="M4" s="32">
        <v>1</v>
      </c>
      <c r="N4" s="32">
        <v>1</v>
      </c>
      <c r="O4" s="32">
        <v>1</v>
      </c>
      <c r="P4" s="32">
        <v>1</v>
      </c>
      <c r="Q4" s="32">
        <v>1</v>
      </c>
      <c r="R4" s="32">
        <v>1</v>
      </c>
      <c r="S4" s="32">
        <v>1</v>
      </c>
      <c r="T4" s="32" t="s">
        <v>198</v>
      </c>
      <c r="U4" s="32" t="s">
        <v>174</v>
      </c>
      <c r="V4" s="32">
        <v>331099</v>
      </c>
      <c r="W4" s="32" t="s">
        <v>128</v>
      </c>
      <c r="X4" s="32">
        <v>330109900</v>
      </c>
      <c r="Y4" s="32" t="s">
        <v>127</v>
      </c>
      <c r="Z4" s="75">
        <v>1</v>
      </c>
      <c r="AA4" s="75">
        <v>0</v>
      </c>
      <c r="AB4" s="76"/>
      <c r="AC4" s="76">
        <v>1800000</v>
      </c>
      <c r="AD4" s="36" t="s">
        <v>202</v>
      </c>
      <c r="AE4" s="30" t="s">
        <v>160</v>
      </c>
      <c r="AF4" s="93">
        <v>1</v>
      </c>
      <c r="AG4" s="29">
        <v>0</v>
      </c>
      <c r="AH4" s="45">
        <v>0</v>
      </c>
      <c r="AI4" s="31">
        <v>0</v>
      </c>
      <c r="AJ4" s="31">
        <v>0</v>
      </c>
      <c r="AK4" s="37">
        <v>0</v>
      </c>
      <c r="AL4" s="101" t="s">
        <v>269</v>
      </c>
      <c r="AM4" s="101">
        <v>1</v>
      </c>
      <c r="AN4" s="101" t="s">
        <v>290</v>
      </c>
      <c r="AO4" s="116">
        <v>0.1</v>
      </c>
      <c r="AP4" s="152">
        <v>0</v>
      </c>
      <c r="AQ4" s="152">
        <v>0</v>
      </c>
      <c r="AR4" s="37">
        <v>0</v>
      </c>
      <c r="AS4" s="55" t="s">
        <v>291</v>
      </c>
      <c r="AT4" s="55">
        <v>1</v>
      </c>
      <c r="AU4" s="55">
        <v>0.1</v>
      </c>
      <c r="AV4" s="116">
        <f>+AU4/AT4</f>
        <v>0.1</v>
      </c>
      <c r="AW4" s="55">
        <v>0</v>
      </c>
      <c r="AX4" s="55">
        <v>0</v>
      </c>
      <c r="AY4" s="116">
        <v>0</v>
      </c>
      <c r="AZ4" s="55" t="s">
        <v>343</v>
      </c>
      <c r="BA4" s="101">
        <v>1</v>
      </c>
      <c r="BB4" s="145">
        <v>0.1</v>
      </c>
      <c r="BC4" s="128">
        <f>+BB4/BA4</f>
        <v>0.1</v>
      </c>
      <c r="BD4" s="159" t="s">
        <v>291</v>
      </c>
      <c r="BE4" s="179" t="s">
        <v>133</v>
      </c>
    </row>
    <row r="5" spans="1:216" s="12" customFormat="1" ht="312" customHeight="1" x14ac:dyDescent="0.2">
      <c r="A5" s="195"/>
      <c r="B5" s="200"/>
      <c r="C5" s="200"/>
      <c r="D5" s="9" t="s">
        <v>126</v>
      </c>
      <c r="E5" s="9"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77">
        <v>0</v>
      </c>
      <c r="AB5" s="78">
        <v>0</v>
      </c>
      <c r="AC5" s="78">
        <v>0</v>
      </c>
      <c r="AD5" s="36">
        <v>0</v>
      </c>
      <c r="AE5" s="30" t="s">
        <v>204</v>
      </c>
      <c r="AF5" s="29">
        <v>0</v>
      </c>
      <c r="AG5" s="29">
        <v>0</v>
      </c>
      <c r="AH5" s="45">
        <v>0</v>
      </c>
      <c r="AI5" s="31">
        <v>0</v>
      </c>
      <c r="AJ5" s="31">
        <v>0</v>
      </c>
      <c r="AK5" s="37">
        <v>0</v>
      </c>
      <c r="AL5" s="101" t="s">
        <v>271</v>
      </c>
      <c r="AM5" s="101">
        <v>1</v>
      </c>
      <c r="AN5" s="101">
        <v>0.1</v>
      </c>
      <c r="AO5" s="37">
        <f>+AN5/AM5</f>
        <v>0.1</v>
      </c>
      <c r="AP5" s="131">
        <v>0</v>
      </c>
      <c r="AQ5" s="131">
        <v>0</v>
      </c>
      <c r="AR5" s="37">
        <v>0</v>
      </c>
      <c r="AS5" s="55" t="s">
        <v>349</v>
      </c>
      <c r="AT5" s="55">
        <v>1</v>
      </c>
      <c r="AU5" s="55">
        <v>0.1</v>
      </c>
      <c r="AV5" s="116">
        <f t="shared" ref="AV5:AV34" si="0">+AU5/AT5</f>
        <v>0.1</v>
      </c>
      <c r="AW5" s="55">
        <v>0</v>
      </c>
      <c r="AX5" s="55">
        <v>0</v>
      </c>
      <c r="AY5" s="116">
        <v>0</v>
      </c>
      <c r="AZ5" s="55" t="s">
        <v>348</v>
      </c>
      <c r="BA5" s="101">
        <v>1</v>
      </c>
      <c r="BB5" s="145" t="s">
        <v>290</v>
      </c>
      <c r="BC5" s="126">
        <v>0.1</v>
      </c>
      <c r="BD5" s="160" t="s">
        <v>293</v>
      </c>
      <c r="BE5" s="179"/>
    </row>
    <row r="6" spans="1:216" s="27" customFormat="1" ht="409.5" x14ac:dyDescent="0.25">
      <c r="A6" s="195"/>
      <c r="B6" s="200"/>
      <c r="C6" s="200" t="s">
        <v>124</v>
      </c>
      <c r="D6" s="9" t="s">
        <v>157</v>
      </c>
      <c r="E6" s="9" t="s">
        <v>123</v>
      </c>
      <c r="F6" s="22">
        <v>1</v>
      </c>
      <c r="G6" s="22">
        <v>0</v>
      </c>
      <c r="H6" s="67"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78">
        <v>8655000</v>
      </c>
      <c r="AC6" s="78">
        <v>8655000</v>
      </c>
      <c r="AD6" s="36" t="s">
        <v>202</v>
      </c>
      <c r="AE6" s="29" t="s">
        <v>205</v>
      </c>
      <c r="AF6" s="93">
        <v>1</v>
      </c>
      <c r="AG6" s="29"/>
      <c r="AH6" s="45">
        <f t="shared" ref="AH6" si="1">+AG6/AF6</f>
        <v>0</v>
      </c>
      <c r="AI6" s="31">
        <v>0</v>
      </c>
      <c r="AJ6" s="31">
        <v>0</v>
      </c>
      <c r="AK6" s="37">
        <v>0</v>
      </c>
      <c r="AL6" s="101" t="s">
        <v>269</v>
      </c>
      <c r="AM6" s="101">
        <v>1</v>
      </c>
      <c r="AN6" s="101">
        <v>0</v>
      </c>
      <c r="AO6" s="37">
        <f>+AN6/AM6</f>
        <v>0</v>
      </c>
      <c r="AP6" s="141">
        <v>3800000</v>
      </c>
      <c r="AQ6" s="141">
        <v>3800000</v>
      </c>
      <c r="AR6" s="37">
        <f>+AQ6/AP6</f>
        <v>1</v>
      </c>
      <c r="AS6" s="55" t="s">
        <v>333</v>
      </c>
      <c r="AT6" s="55">
        <v>1</v>
      </c>
      <c r="AU6" s="55">
        <v>0</v>
      </c>
      <c r="AV6" s="116">
        <f t="shared" si="0"/>
        <v>0</v>
      </c>
      <c r="AW6" s="55">
        <v>0</v>
      </c>
      <c r="AX6" s="55">
        <v>0</v>
      </c>
      <c r="AY6" s="37">
        <v>0</v>
      </c>
      <c r="AZ6" s="55" t="s">
        <v>376</v>
      </c>
      <c r="BA6" s="101">
        <v>1</v>
      </c>
      <c r="BB6" s="145">
        <v>0</v>
      </c>
      <c r="BC6" s="126">
        <f>+BB6/BA6</f>
        <v>0</v>
      </c>
      <c r="BD6" s="162" t="s">
        <v>377</v>
      </c>
      <c r="BE6" s="179"/>
    </row>
    <row r="7" spans="1:216" s="12" customFormat="1" ht="162" customHeight="1" x14ac:dyDescent="0.2">
      <c r="A7" s="195"/>
      <c r="B7" s="200"/>
      <c r="C7" s="200"/>
      <c r="D7" s="9" t="s">
        <v>120</v>
      </c>
      <c r="E7" s="9" t="s">
        <v>119</v>
      </c>
      <c r="F7" s="16">
        <v>1</v>
      </c>
      <c r="G7" s="22">
        <v>0</v>
      </c>
      <c r="H7" s="14"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8" t="s">
        <v>202</v>
      </c>
      <c r="AE7" s="30" t="s">
        <v>203</v>
      </c>
      <c r="AF7" s="29">
        <v>1</v>
      </c>
      <c r="AG7" s="29">
        <v>0</v>
      </c>
      <c r="AH7" s="45">
        <v>0</v>
      </c>
      <c r="AI7" s="31">
        <v>0</v>
      </c>
      <c r="AJ7" s="31">
        <v>0</v>
      </c>
      <c r="AK7" s="44">
        <v>0</v>
      </c>
      <c r="AL7" s="55" t="s">
        <v>271</v>
      </c>
      <c r="AM7" s="55">
        <v>1</v>
      </c>
      <c r="AN7" s="55">
        <v>0</v>
      </c>
      <c r="AO7" s="44">
        <f>+AN7/AM7</f>
        <v>0</v>
      </c>
      <c r="AP7" s="169">
        <v>0</v>
      </c>
      <c r="AQ7" s="30">
        <v>0</v>
      </c>
      <c r="AR7" s="44">
        <v>0</v>
      </c>
      <c r="AS7" s="55" t="s">
        <v>332</v>
      </c>
      <c r="AT7" s="55">
        <v>1</v>
      </c>
      <c r="AU7" s="55">
        <v>0</v>
      </c>
      <c r="AV7" s="116">
        <f t="shared" si="0"/>
        <v>0</v>
      </c>
      <c r="AW7" s="55">
        <v>0</v>
      </c>
      <c r="AX7" s="55">
        <v>0</v>
      </c>
      <c r="AY7" s="44">
        <v>0</v>
      </c>
      <c r="AZ7" s="55" t="s">
        <v>350</v>
      </c>
      <c r="BA7" s="55">
        <v>1</v>
      </c>
      <c r="BB7" s="170">
        <v>0</v>
      </c>
      <c r="BC7" s="148">
        <v>0</v>
      </c>
      <c r="BD7" s="162" t="s">
        <v>294</v>
      </c>
      <c r="BE7" s="179"/>
    </row>
    <row r="8" spans="1:216" s="12" customFormat="1" ht="361.5" x14ac:dyDescent="0.2">
      <c r="A8" s="195"/>
      <c r="B8" s="200" t="s">
        <v>114</v>
      </c>
      <c r="C8" s="200" t="s">
        <v>113</v>
      </c>
      <c r="D8" s="9" t="s">
        <v>112</v>
      </c>
      <c r="E8" s="9"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78"/>
      <c r="AC8" s="78">
        <v>0</v>
      </c>
      <c r="AD8" s="36" t="s">
        <v>202</v>
      </c>
      <c r="AE8" s="30" t="s">
        <v>207</v>
      </c>
      <c r="AF8" s="93">
        <v>11</v>
      </c>
      <c r="AG8" s="29">
        <v>11</v>
      </c>
      <c r="AH8" s="44">
        <f>+AG8/AF8</f>
        <v>1</v>
      </c>
      <c r="AI8" s="88">
        <f>14049858249.51+(577000000)</f>
        <v>14626858249.51</v>
      </c>
      <c r="AJ8" s="88">
        <f>12902520459.5+(562000000)</f>
        <v>13464520459.5</v>
      </c>
      <c r="AK8" s="90">
        <f>+AJ8/AI8</f>
        <v>0.92053400872679281</v>
      </c>
      <c r="AL8" s="101" t="s">
        <v>295</v>
      </c>
      <c r="AM8" s="101">
        <v>11</v>
      </c>
      <c r="AN8" s="101">
        <v>11</v>
      </c>
      <c r="AO8" s="90">
        <v>1</v>
      </c>
      <c r="AP8" s="131">
        <v>0</v>
      </c>
      <c r="AQ8" s="131">
        <v>0</v>
      </c>
      <c r="AR8" s="90">
        <v>0</v>
      </c>
      <c r="AS8" s="55" t="s">
        <v>319</v>
      </c>
      <c r="AT8" s="55">
        <v>11</v>
      </c>
      <c r="AU8" s="55">
        <v>11</v>
      </c>
      <c r="AV8" s="116">
        <f t="shared" si="0"/>
        <v>1</v>
      </c>
      <c r="AW8" s="177">
        <f>421023.34*139</f>
        <v>58522244.260000005</v>
      </c>
      <c r="AX8" s="177">
        <f>AW8/88*61</f>
        <v>40566555.68022728</v>
      </c>
      <c r="AY8" s="90">
        <v>1</v>
      </c>
      <c r="AZ8" s="55" t="s">
        <v>375</v>
      </c>
      <c r="BA8" s="101">
        <v>11</v>
      </c>
      <c r="BB8" s="101">
        <v>11</v>
      </c>
      <c r="BC8" s="126">
        <v>1</v>
      </c>
      <c r="BD8" s="162" t="s">
        <v>296</v>
      </c>
      <c r="BE8" s="179"/>
    </row>
    <row r="9" spans="1:216" s="12" customFormat="1" ht="240" x14ac:dyDescent="0.2">
      <c r="A9" s="195"/>
      <c r="B9" s="200"/>
      <c r="C9" s="200"/>
      <c r="D9" s="9" t="s">
        <v>108</v>
      </c>
      <c r="E9" s="9" t="s">
        <v>267</v>
      </c>
      <c r="F9" s="16">
        <v>1</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v>
      </c>
      <c r="AA9" s="29">
        <v>0</v>
      </c>
      <c r="AB9" s="79">
        <v>0</v>
      </c>
      <c r="AC9" s="17">
        <v>0</v>
      </c>
      <c r="AD9" s="38">
        <v>0</v>
      </c>
      <c r="AE9" s="29" t="s">
        <v>217</v>
      </c>
      <c r="AF9" s="29">
        <v>1</v>
      </c>
      <c r="AG9" s="29">
        <v>0</v>
      </c>
      <c r="AH9" s="30">
        <v>0</v>
      </c>
      <c r="AI9" s="30">
        <v>0</v>
      </c>
      <c r="AJ9" s="30">
        <v>0</v>
      </c>
      <c r="AK9" s="167">
        <v>0</v>
      </c>
      <c r="AL9" s="55" t="s">
        <v>272</v>
      </c>
      <c r="AM9" s="55">
        <v>1</v>
      </c>
      <c r="AN9" s="55">
        <v>0</v>
      </c>
      <c r="AO9" s="167">
        <v>0</v>
      </c>
      <c r="AP9" s="55">
        <v>0</v>
      </c>
      <c r="AQ9" s="55">
        <v>0</v>
      </c>
      <c r="AR9" s="167">
        <v>0</v>
      </c>
      <c r="AS9" s="55" t="s">
        <v>366</v>
      </c>
      <c r="AT9" s="55">
        <v>1</v>
      </c>
      <c r="AU9" s="55">
        <v>0</v>
      </c>
      <c r="AV9" s="116">
        <f t="shared" si="0"/>
        <v>0</v>
      </c>
      <c r="AW9" s="55">
        <v>0</v>
      </c>
      <c r="AX9" s="55">
        <v>0</v>
      </c>
      <c r="AY9" s="167">
        <v>0</v>
      </c>
      <c r="AZ9" s="178" t="s">
        <v>367</v>
      </c>
      <c r="BA9" s="55">
        <v>1</v>
      </c>
      <c r="BB9" s="55">
        <v>0</v>
      </c>
      <c r="BC9" s="148">
        <f t="shared" ref="BC9:BC32" si="2">+AH9</f>
        <v>0</v>
      </c>
      <c r="BD9" s="160" t="s">
        <v>304</v>
      </c>
      <c r="BE9" s="179"/>
    </row>
    <row r="10" spans="1:216" s="12" customFormat="1" ht="201" customHeight="1" x14ac:dyDescent="0.2">
      <c r="A10" s="195"/>
      <c r="B10" s="200"/>
      <c r="C10" s="200"/>
      <c r="D10" s="23" t="s">
        <v>106</v>
      </c>
      <c r="E10" s="23" t="s">
        <v>268</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9">
        <v>0</v>
      </c>
      <c r="AC10" s="17">
        <v>0</v>
      </c>
      <c r="AD10" s="38">
        <v>0</v>
      </c>
      <c r="AE10" s="29" t="s">
        <v>217</v>
      </c>
      <c r="AF10" s="29">
        <v>54</v>
      </c>
      <c r="AG10" s="29">
        <v>0</v>
      </c>
      <c r="AH10" s="44">
        <f>+AG10/AF10</f>
        <v>0</v>
      </c>
      <c r="AI10" s="30">
        <v>0</v>
      </c>
      <c r="AJ10" s="30">
        <v>0</v>
      </c>
      <c r="AK10" s="167">
        <v>0</v>
      </c>
      <c r="AL10" s="55" t="s">
        <v>272</v>
      </c>
      <c r="AM10" s="55">
        <v>54</v>
      </c>
      <c r="AN10" s="55">
        <v>0</v>
      </c>
      <c r="AO10" s="167">
        <v>0</v>
      </c>
      <c r="AP10" s="55">
        <v>0</v>
      </c>
      <c r="AQ10" s="55">
        <v>0</v>
      </c>
      <c r="AR10" s="167">
        <v>0</v>
      </c>
      <c r="AS10" s="55" t="s">
        <v>365</v>
      </c>
      <c r="AT10" s="55">
        <v>54</v>
      </c>
      <c r="AU10" s="55">
        <v>0</v>
      </c>
      <c r="AV10" s="116">
        <f t="shared" si="0"/>
        <v>0</v>
      </c>
      <c r="AW10" s="55">
        <v>0</v>
      </c>
      <c r="AX10" s="55">
        <v>0</v>
      </c>
      <c r="AY10" s="167">
        <v>0</v>
      </c>
      <c r="AZ10" s="178" t="s">
        <v>367</v>
      </c>
      <c r="BA10" s="55">
        <v>54</v>
      </c>
      <c r="BB10" s="55">
        <v>0</v>
      </c>
      <c r="BC10" s="148">
        <v>0</v>
      </c>
      <c r="BD10" s="160" t="s">
        <v>328</v>
      </c>
      <c r="BE10" s="179"/>
    </row>
    <row r="11" spans="1:216" s="12" customFormat="1" ht="128.25" customHeight="1" x14ac:dyDescent="0.2">
      <c r="A11" s="195"/>
      <c r="B11" s="200"/>
      <c r="C11" s="23" t="s">
        <v>104</v>
      </c>
      <c r="D11" s="23" t="s">
        <v>103</v>
      </c>
      <c r="E11" s="23" t="s">
        <v>313</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9">
        <v>0</v>
      </c>
      <c r="AC11" s="17">
        <v>0</v>
      </c>
      <c r="AD11" s="38" t="s">
        <v>202</v>
      </c>
      <c r="AE11" s="29" t="s">
        <v>209</v>
      </c>
      <c r="AF11" s="29">
        <v>1</v>
      </c>
      <c r="AG11" s="29">
        <v>0</v>
      </c>
      <c r="AH11" s="30">
        <v>0</v>
      </c>
      <c r="AI11" s="30">
        <v>0</v>
      </c>
      <c r="AJ11" s="30">
        <v>0</v>
      </c>
      <c r="AK11" s="168">
        <v>0</v>
      </c>
      <c r="AL11" s="55" t="s">
        <v>272</v>
      </c>
      <c r="AM11" s="55">
        <v>1</v>
      </c>
      <c r="AN11" s="55">
        <v>0</v>
      </c>
      <c r="AO11" s="168">
        <v>0</v>
      </c>
      <c r="AP11" s="55">
        <v>0</v>
      </c>
      <c r="AQ11" s="55">
        <v>0</v>
      </c>
      <c r="AR11" s="168">
        <v>0</v>
      </c>
      <c r="AS11" s="55" t="s">
        <v>366</v>
      </c>
      <c r="AT11" s="55">
        <v>1</v>
      </c>
      <c r="AU11" s="55">
        <v>0</v>
      </c>
      <c r="AV11" s="116">
        <f t="shared" si="0"/>
        <v>0</v>
      </c>
      <c r="AW11" s="55">
        <v>0</v>
      </c>
      <c r="AX11" s="55">
        <v>0</v>
      </c>
      <c r="AY11" s="168">
        <v>0</v>
      </c>
      <c r="AZ11" s="178" t="s">
        <v>367</v>
      </c>
      <c r="BA11" s="55">
        <v>1</v>
      </c>
      <c r="BB11" s="55">
        <v>0</v>
      </c>
      <c r="BC11" s="148">
        <v>0</v>
      </c>
      <c r="BD11" s="162" t="s">
        <v>292</v>
      </c>
      <c r="BE11" s="179"/>
    </row>
    <row r="12" spans="1:216" s="15" customFormat="1" ht="216" customHeight="1" x14ac:dyDescent="0.2">
      <c r="A12" s="195"/>
      <c r="B12" s="200" t="s">
        <v>97</v>
      </c>
      <c r="C12" s="23" t="s">
        <v>96</v>
      </c>
      <c r="D12" s="23" t="s">
        <v>95</v>
      </c>
      <c r="E12" s="23"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30" t="s">
        <v>208</v>
      </c>
      <c r="AF12" s="29">
        <v>1</v>
      </c>
      <c r="AG12" s="29">
        <v>0</v>
      </c>
      <c r="AH12" s="30">
        <v>0</v>
      </c>
      <c r="AI12" s="73">
        <v>0</v>
      </c>
      <c r="AJ12" s="74">
        <v>0</v>
      </c>
      <c r="AK12" s="37">
        <v>0</v>
      </c>
      <c r="AL12" s="101" t="s">
        <v>271</v>
      </c>
      <c r="AM12" s="101">
        <v>1</v>
      </c>
      <c r="AN12" s="101">
        <v>0</v>
      </c>
      <c r="AO12" s="37">
        <v>0</v>
      </c>
      <c r="AP12" s="144">
        <v>0</v>
      </c>
      <c r="AQ12" s="144">
        <v>0</v>
      </c>
      <c r="AR12" s="37">
        <v>0</v>
      </c>
      <c r="AS12" s="55" t="s">
        <v>327</v>
      </c>
      <c r="AT12" s="55">
        <v>1</v>
      </c>
      <c r="AU12" s="55">
        <v>0</v>
      </c>
      <c r="AV12" s="116">
        <f t="shared" si="0"/>
        <v>0</v>
      </c>
      <c r="AW12" s="173">
        <v>3200000</v>
      </c>
      <c r="AX12" s="173">
        <v>3200000</v>
      </c>
      <c r="AY12" s="37">
        <f>+AX12/AW12</f>
        <v>1</v>
      </c>
      <c r="AZ12" s="55" t="s">
        <v>380</v>
      </c>
      <c r="BA12" s="101">
        <v>1</v>
      </c>
      <c r="BB12" s="101">
        <v>0</v>
      </c>
      <c r="BC12" s="126">
        <v>0</v>
      </c>
      <c r="BD12" s="164" t="s">
        <v>305</v>
      </c>
      <c r="BE12" s="179"/>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row>
    <row r="13" spans="1:216" s="15" customFormat="1" ht="176.45" customHeight="1" x14ac:dyDescent="0.2">
      <c r="A13" s="195"/>
      <c r="B13" s="200"/>
      <c r="C13" s="23" t="s">
        <v>94</v>
      </c>
      <c r="D13" s="23" t="s">
        <v>93</v>
      </c>
      <c r="E13" s="23"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80" t="s">
        <v>210</v>
      </c>
      <c r="AF13" s="118">
        <v>1</v>
      </c>
      <c r="AG13" s="80">
        <v>0.4</v>
      </c>
      <c r="AH13" s="69">
        <f>+AG13/AF13</f>
        <v>0.4</v>
      </c>
      <c r="AI13" s="73">
        <v>22840000</v>
      </c>
      <c r="AJ13" s="73">
        <v>22840000</v>
      </c>
      <c r="AK13" s="37">
        <f>+AJ13/AI13</f>
        <v>1</v>
      </c>
      <c r="AL13" s="101" t="s">
        <v>266</v>
      </c>
      <c r="AM13" s="101">
        <v>1</v>
      </c>
      <c r="AN13" s="55">
        <v>0</v>
      </c>
      <c r="AO13" s="37">
        <v>0</v>
      </c>
      <c r="AP13" s="101">
        <v>0</v>
      </c>
      <c r="AQ13" s="101">
        <v>0</v>
      </c>
      <c r="AR13" s="37">
        <v>0</v>
      </c>
      <c r="AS13" s="55" t="s">
        <v>297</v>
      </c>
      <c r="AT13" s="55">
        <v>1</v>
      </c>
      <c r="AU13" s="55"/>
      <c r="AV13" s="116">
        <f t="shared" si="0"/>
        <v>0</v>
      </c>
      <c r="AW13" s="55"/>
      <c r="AX13" s="55"/>
      <c r="AY13" s="37">
        <v>0</v>
      </c>
      <c r="AZ13" s="55" t="s">
        <v>366</v>
      </c>
      <c r="BA13" s="101">
        <v>1</v>
      </c>
      <c r="BB13" s="55">
        <v>0.4</v>
      </c>
      <c r="BC13" s="126">
        <f>BB13/BA13</f>
        <v>0.4</v>
      </c>
      <c r="BD13" s="160" t="s">
        <v>331</v>
      </c>
      <c r="BE13" s="179"/>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row>
    <row r="14" spans="1:216" s="12" customFormat="1" ht="199.5" customHeight="1" x14ac:dyDescent="0.2">
      <c r="A14" s="195"/>
      <c r="B14" s="205" t="s">
        <v>85</v>
      </c>
      <c r="C14" s="187" t="s">
        <v>84</v>
      </c>
      <c r="D14" s="23" t="s">
        <v>83</v>
      </c>
      <c r="E14" s="23"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81">
        <v>0</v>
      </c>
      <c r="AB14" s="34">
        <v>382688000</v>
      </c>
      <c r="AC14" s="25">
        <v>0</v>
      </c>
      <c r="AD14" s="36" t="s">
        <v>202</v>
      </c>
      <c r="AE14" s="29" t="s">
        <v>211</v>
      </c>
      <c r="AF14" s="93">
        <v>0</v>
      </c>
      <c r="AG14" s="29">
        <v>0</v>
      </c>
      <c r="AH14" s="45">
        <v>0</v>
      </c>
      <c r="AI14" s="30">
        <v>0</v>
      </c>
      <c r="AJ14" s="30">
        <v>0</v>
      </c>
      <c r="AK14" s="37">
        <v>0</v>
      </c>
      <c r="AL14" s="101" t="s">
        <v>273</v>
      </c>
      <c r="AM14" s="101">
        <v>2</v>
      </c>
      <c r="AN14" s="101">
        <v>0</v>
      </c>
      <c r="AO14" s="37">
        <v>0</v>
      </c>
      <c r="AP14" s="101">
        <v>0</v>
      </c>
      <c r="AQ14" s="101">
        <v>0</v>
      </c>
      <c r="AR14" s="37">
        <v>0</v>
      </c>
      <c r="AS14" s="55" t="s">
        <v>320</v>
      </c>
      <c r="AT14" s="55">
        <v>2</v>
      </c>
      <c r="AU14" s="55">
        <v>0</v>
      </c>
      <c r="AV14" s="116">
        <f t="shared" si="0"/>
        <v>0</v>
      </c>
      <c r="AW14" s="55">
        <v>0</v>
      </c>
      <c r="AX14" s="55">
        <v>0</v>
      </c>
      <c r="AY14" s="37">
        <v>0</v>
      </c>
      <c r="AZ14" s="55" t="s">
        <v>344</v>
      </c>
      <c r="BA14" s="101">
        <v>2</v>
      </c>
      <c r="BB14" s="101">
        <v>0</v>
      </c>
      <c r="BC14" s="126">
        <f t="shared" si="2"/>
        <v>0</v>
      </c>
      <c r="BD14" s="165" t="s">
        <v>298</v>
      </c>
      <c r="BE14" s="179"/>
    </row>
    <row r="15" spans="1:216" s="12" customFormat="1" ht="146.25" customHeight="1" x14ac:dyDescent="0.2">
      <c r="A15" s="195"/>
      <c r="B15" s="206"/>
      <c r="C15" s="188"/>
      <c r="D15" s="23" t="s">
        <v>81</v>
      </c>
      <c r="E15" s="23"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101" t="s">
        <v>273</v>
      </c>
      <c r="AM15" s="101">
        <v>1</v>
      </c>
      <c r="AN15" s="101">
        <v>0</v>
      </c>
      <c r="AO15" s="37">
        <v>0</v>
      </c>
      <c r="AP15" s="101">
        <v>0</v>
      </c>
      <c r="AQ15" s="101">
        <v>0</v>
      </c>
      <c r="AR15" s="37">
        <v>0</v>
      </c>
      <c r="AS15" s="55" t="s">
        <v>321</v>
      </c>
      <c r="AT15" s="55">
        <v>1</v>
      </c>
      <c r="AU15" s="55">
        <v>0</v>
      </c>
      <c r="AV15" s="116">
        <f t="shared" si="0"/>
        <v>0</v>
      </c>
      <c r="AW15" s="55">
        <v>0</v>
      </c>
      <c r="AX15" s="55">
        <v>0</v>
      </c>
      <c r="AY15" s="37">
        <v>0</v>
      </c>
      <c r="AZ15" s="55" t="s">
        <v>345</v>
      </c>
      <c r="BA15" s="101">
        <v>1</v>
      </c>
      <c r="BB15" s="101">
        <v>0</v>
      </c>
      <c r="BC15" s="126">
        <f t="shared" si="2"/>
        <v>0</v>
      </c>
      <c r="BD15" s="160" t="s">
        <v>306</v>
      </c>
      <c r="BE15" s="179"/>
    </row>
    <row r="16" spans="1:216" s="12" customFormat="1" ht="189" customHeight="1" thickBot="1" x14ac:dyDescent="0.25">
      <c r="A16" s="196"/>
      <c r="B16" s="207"/>
      <c r="C16" s="189"/>
      <c r="D16" s="23" t="s">
        <v>79</v>
      </c>
      <c r="E16" s="23"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81">
        <v>0</v>
      </c>
      <c r="AB16" s="25">
        <v>0</v>
      </c>
      <c r="AC16" s="25">
        <v>0</v>
      </c>
      <c r="AD16" s="36" t="s">
        <v>202</v>
      </c>
      <c r="AE16" s="82" t="s">
        <v>164</v>
      </c>
      <c r="AF16" s="29">
        <v>0</v>
      </c>
      <c r="AG16" s="29">
        <v>0</v>
      </c>
      <c r="AH16" s="45">
        <v>0</v>
      </c>
      <c r="AI16" s="30">
        <v>0</v>
      </c>
      <c r="AJ16" s="30">
        <v>0</v>
      </c>
      <c r="AK16" s="37">
        <v>0</v>
      </c>
      <c r="AL16" s="101" t="s">
        <v>273</v>
      </c>
      <c r="AM16" s="101">
        <v>12</v>
      </c>
      <c r="AN16" s="101">
        <v>12</v>
      </c>
      <c r="AO16" s="37">
        <v>1</v>
      </c>
      <c r="AP16" s="150">
        <v>27850000</v>
      </c>
      <c r="AQ16" s="150">
        <v>27850000</v>
      </c>
      <c r="AR16" s="37">
        <v>1</v>
      </c>
      <c r="AS16" s="55" t="s">
        <v>322</v>
      </c>
      <c r="AT16" s="55">
        <v>12</v>
      </c>
      <c r="AU16" s="55">
        <v>12</v>
      </c>
      <c r="AV16" s="116">
        <f t="shared" si="0"/>
        <v>1</v>
      </c>
      <c r="AW16" s="173">
        <v>60000000</v>
      </c>
      <c r="AX16" s="173">
        <v>60000000</v>
      </c>
      <c r="AY16" s="37">
        <v>1</v>
      </c>
      <c r="AZ16" s="55" t="s">
        <v>342</v>
      </c>
      <c r="BA16" s="101">
        <v>12</v>
      </c>
      <c r="BB16" s="101">
        <v>12</v>
      </c>
      <c r="BC16" s="126">
        <v>1</v>
      </c>
      <c r="BD16" s="160" t="s">
        <v>378</v>
      </c>
      <c r="BE16" s="179"/>
    </row>
    <row r="17" spans="1:1667" s="10" customFormat="1" ht="211.5" customHeight="1" thickBot="1" x14ac:dyDescent="0.25">
      <c r="A17" s="210" t="s">
        <v>76</v>
      </c>
      <c r="B17" s="205" t="s">
        <v>75</v>
      </c>
      <c r="C17" s="23" t="s">
        <v>74</v>
      </c>
      <c r="D17" s="23" t="s">
        <v>73</v>
      </c>
      <c r="E17" s="23"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101" t="s">
        <v>273</v>
      </c>
      <c r="AM17" s="101">
        <v>1</v>
      </c>
      <c r="AN17" s="101">
        <v>0</v>
      </c>
      <c r="AO17" s="37">
        <v>0</v>
      </c>
      <c r="AP17" s="101">
        <v>0</v>
      </c>
      <c r="AQ17" s="101">
        <v>0</v>
      </c>
      <c r="AR17" s="126">
        <v>0</v>
      </c>
      <c r="AS17" s="55" t="s">
        <v>299</v>
      </c>
      <c r="AT17" s="172">
        <v>1</v>
      </c>
      <c r="AU17" s="172">
        <v>0</v>
      </c>
      <c r="AV17" s="116">
        <f t="shared" si="0"/>
        <v>0</v>
      </c>
      <c r="AW17" s="175">
        <v>1500000</v>
      </c>
      <c r="AX17" s="175">
        <v>500000</v>
      </c>
      <c r="AY17" s="37">
        <v>0</v>
      </c>
      <c r="AZ17" s="243" t="s">
        <v>381</v>
      </c>
      <c r="BA17" s="142">
        <v>1</v>
      </c>
      <c r="BB17" s="101">
        <v>0</v>
      </c>
      <c r="BC17" s="126">
        <f t="shared" si="2"/>
        <v>0</v>
      </c>
      <c r="BD17" s="160" t="s">
        <v>382</v>
      </c>
      <c r="BE17" s="180" t="s">
        <v>76</v>
      </c>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c r="BKP17" s="12"/>
      <c r="BKQ17" s="12"/>
      <c r="BKR17" s="12"/>
      <c r="BKS17" s="12"/>
      <c r="BKT17" s="12"/>
      <c r="BKU17" s="12"/>
      <c r="BKV17" s="12"/>
      <c r="BKW17" s="12"/>
      <c r="BKX17" s="12"/>
      <c r="BKY17" s="12"/>
      <c r="BKZ17" s="12"/>
      <c r="BLA17" s="12"/>
      <c r="BLB17" s="12"/>
      <c r="BLC17" s="12"/>
    </row>
    <row r="18" spans="1:1667" ht="135.75" thickBot="1" x14ac:dyDescent="0.3">
      <c r="A18" s="210"/>
      <c r="B18" s="206"/>
      <c r="C18" s="205" t="s">
        <v>71</v>
      </c>
      <c r="D18" s="23" t="s">
        <v>70</v>
      </c>
      <c r="E18" s="23" t="s">
        <v>69</v>
      </c>
      <c r="F18" s="7">
        <v>2</v>
      </c>
      <c r="G18" s="7">
        <v>0</v>
      </c>
      <c r="H18" s="8" t="s">
        <v>67</v>
      </c>
      <c r="I18" s="8" t="s">
        <v>1</v>
      </c>
      <c r="J18" s="6">
        <v>2</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38">
        <v>0</v>
      </c>
      <c r="AE18" s="29" t="s">
        <v>167</v>
      </c>
      <c r="AF18" s="93">
        <v>2</v>
      </c>
      <c r="AG18" s="29">
        <v>1</v>
      </c>
      <c r="AH18" s="48">
        <f>+AG18/AF18</f>
        <v>0.5</v>
      </c>
      <c r="AI18" s="49">
        <v>13000000</v>
      </c>
      <c r="AJ18" s="49">
        <v>13000000</v>
      </c>
      <c r="AK18" s="41">
        <f>+AJ18/AI18</f>
        <v>1</v>
      </c>
      <c r="AL18" s="119" t="s">
        <v>274</v>
      </c>
      <c r="AM18" s="119">
        <v>2</v>
      </c>
      <c r="AN18" s="119">
        <v>0</v>
      </c>
      <c r="AO18" s="41">
        <v>0</v>
      </c>
      <c r="AP18" s="119">
        <v>0</v>
      </c>
      <c r="AQ18" s="119">
        <v>0</v>
      </c>
      <c r="AR18" s="41">
        <v>0</v>
      </c>
      <c r="AS18" s="55" t="s">
        <v>323</v>
      </c>
      <c r="AT18" s="55">
        <v>2</v>
      </c>
      <c r="AU18" s="55">
        <v>0</v>
      </c>
      <c r="AV18" s="116">
        <f t="shared" si="0"/>
        <v>0</v>
      </c>
      <c r="AW18" s="55">
        <v>0</v>
      </c>
      <c r="AX18" s="55">
        <v>0</v>
      </c>
      <c r="AY18" s="41">
        <v>0</v>
      </c>
      <c r="AZ18" s="244" t="s">
        <v>363</v>
      </c>
      <c r="BA18" s="119">
        <v>2</v>
      </c>
      <c r="BB18" s="119">
        <v>1</v>
      </c>
      <c r="BC18" s="126">
        <f>BB18/BA18</f>
        <v>0.5</v>
      </c>
      <c r="BD18" s="160" t="s">
        <v>307</v>
      </c>
      <c r="BE18" s="180"/>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c r="BKP18" s="12"/>
      <c r="BKQ18" s="12"/>
      <c r="BKR18" s="12"/>
      <c r="BKS18" s="12"/>
      <c r="BKT18" s="12"/>
      <c r="BKU18" s="12"/>
      <c r="BKV18" s="12"/>
      <c r="BKW18" s="12"/>
      <c r="BKX18" s="12"/>
      <c r="BKY18" s="12"/>
      <c r="BKZ18" s="12"/>
      <c r="BLA18" s="12"/>
      <c r="BLB18" s="12"/>
      <c r="BLC18" s="12"/>
    </row>
    <row r="19" spans="1:1667" ht="186.75" customHeight="1" thickBot="1" x14ac:dyDescent="0.3">
      <c r="A19" s="210"/>
      <c r="B19" s="207"/>
      <c r="C19" s="207"/>
      <c r="D19" s="23" t="s">
        <v>68</v>
      </c>
      <c r="E19" s="23" t="s">
        <v>213</v>
      </c>
      <c r="F19" s="7">
        <v>3</v>
      </c>
      <c r="G19" s="7">
        <v>3</v>
      </c>
      <c r="H19" s="68"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0</v>
      </c>
      <c r="AG19" s="29">
        <v>0</v>
      </c>
      <c r="AH19" s="45">
        <v>0</v>
      </c>
      <c r="AI19" s="30">
        <v>0</v>
      </c>
      <c r="AJ19" s="30">
        <v>0</v>
      </c>
      <c r="AK19" s="37">
        <v>0</v>
      </c>
      <c r="AL19" s="101" t="s">
        <v>273</v>
      </c>
      <c r="AM19" s="101">
        <v>3</v>
      </c>
      <c r="AN19" s="101">
        <v>0</v>
      </c>
      <c r="AO19" s="37">
        <v>0</v>
      </c>
      <c r="AP19" s="101">
        <v>0</v>
      </c>
      <c r="AQ19" s="101">
        <v>0</v>
      </c>
      <c r="AR19" s="37">
        <v>0</v>
      </c>
      <c r="AS19" s="55" t="s">
        <v>324</v>
      </c>
      <c r="AT19" s="55">
        <v>3</v>
      </c>
      <c r="AU19" s="55">
        <v>0</v>
      </c>
      <c r="AV19" s="116">
        <f t="shared" si="0"/>
        <v>0</v>
      </c>
      <c r="AW19" s="55">
        <v>0</v>
      </c>
      <c r="AX19" s="55">
        <v>0</v>
      </c>
      <c r="AY19" s="37">
        <v>0</v>
      </c>
      <c r="AZ19" s="245" t="s">
        <v>364</v>
      </c>
      <c r="BA19" s="101">
        <v>3</v>
      </c>
      <c r="BB19" s="101">
        <v>0</v>
      </c>
      <c r="BC19" s="126">
        <v>0</v>
      </c>
      <c r="BD19" s="160" t="s">
        <v>309</v>
      </c>
      <c r="BE19" s="180"/>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c r="BKP19" s="12"/>
      <c r="BKQ19" s="12"/>
      <c r="BKR19" s="12"/>
      <c r="BKS19" s="12"/>
      <c r="BKT19" s="12"/>
      <c r="BKU19" s="12"/>
      <c r="BKV19" s="12"/>
      <c r="BKW19" s="12"/>
      <c r="BKX19" s="12"/>
      <c r="BKY19" s="12"/>
      <c r="BKZ19" s="12"/>
      <c r="BLA19" s="12"/>
      <c r="BLB19" s="12"/>
      <c r="BLC19" s="12"/>
    </row>
    <row r="20" spans="1:1667" s="117" customFormat="1" ht="239.25" customHeight="1" thickBot="1" x14ac:dyDescent="0.25">
      <c r="A20" s="210"/>
      <c r="B20" s="200" t="s">
        <v>66</v>
      </c>
      <c r="C20" s="67" t="s">
        <v>65</v>
      </c>
      <c r="D20" s="67" t="s">
        <v>64</v>
      </c>
      <c r="E20" s="67" t="s">
        <v>63</v>
      </c>
      <c r="F20" s="22">
        <v>20</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93" t="s">
        <v>165</v>
      </c>
      <c r="AF20" s="93">
        <v>2</v>
      </c>
      <c r="AG20" s="93">
        <v>4</v>
      </c>
      <c r="AH20" s="123">
        <v>1</v>
      </c>
      <c r="AI20" s="120">
        <v>3000000</v>
      </c>
      <c r="AJ20" s="120">
        <v>3000000</v>
      </c>
      <c r="AK20" s="116">
        <f>+AJ20/AI20</f>
        <v>1</v>
      </c>
      <c r="AL20" s="101" t="s">
        <v>275</v>
      </c>
      <c r="AM20" s="101">
        <v>2</v>
      </c>
      <c r="AN20" s="101">
        <v>0</v>
      </c>
      <c r="AO20" s="116">
        <v>0</v>
      </c>
      <c r="AP20" s="101">
        <v>0</v>
      </c>
      <c r="AQ20" s="101">
        <v>0</v>
      </c>
      <c r="AR20" s="128">
        <v>0</v>
      </c>
      <c r="AS20" s="55" t="s">
        <v>300</v>
      </c>
      <c r="AT20" s="55">
        <v>2</v>
      </c>
      <c r="AU20" s="55">
        <v>0</v>
      </c>
      <c r="AV20" s="116">
        <f t="shared" si="0"/>
        <v>0</v>
      </c>
      <c r="AW20" s="55">
        <v>0</v>
      </c>
      <c r="AX20" s="55" t="s">
        <v>161</v>
      </c>
      <c r="AY20" s="116">
        <v>0</v>
      </c>
      <c r="AZ20" s="243" t="s">
        <v>374</v>
      </c>
      <c r="BA20" s="55">
        <v>20</v>
      </c>
      <c r="BB20" s="55">
        <v>4</v>
      </c>
      <c r="BC20" s="127">
        <f>BB20/BA20</f>
        <v>0.2</v>
      </c>
      <c r="BD20" s="160" t="s">
        <v>301</v>
      </c>
      <c r="BE20" s="180"/>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row>
    <row r="21" spans="1:1667" s="10" customFormat="1" ht="148.5" customHeight="1" thickBot="1" x14ac:dyDescent="0.25">
      <c r="A21" s="210"/>
      <c r="B21" s="200"/>
      <c r="C21" s="23" t="s">
        <v>57</v>
      </c>
      <c r="D21" s="23" t="s">
        <v>56</v>
      </c>
      <c r="E21" s="23" t="s">
        <v>314</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44">
        <v>0</v>
      </c>
      <c r="AI21" s="30">
        <v>0</v>
      </c>
      <c r="AJ21" s="30">
        <v>0</v>
      </c>
      <c r="AK21" s="37">
        <v>0</v>
      </c>
      <c r="AL21" s="101" t="s">
        <v>273</v>
      </c>
      <c r="AM21" s="101">
        <v>1</v>
      </c>
      <c r="AN21" s="101">
        <v>0</v>
      </c>
      <c r="AO21" s="37">
        <v>0</v>
      </c>
      <c r="AP21" s="101">
        <v>0</v>
      </c>
      <c r="AQ21" s="101">
        <v>0</v>
      </c>
      <c r="AR21" s="126">
        <v>0</v>
      </c>
      <c r="AS21" s="55" t="s">
        <v>315</v>
      </c>
      <c r="AT21" s="172">
        <v>1</v>
      </c>
      <c r="AU21" s="172">
        <v>0</v>
      </c>
      <c r="AV21" s="116">
        <f t="shared" si="0"/>
        <v>0</v>
      </c>
      <c r="AW21" s="172">
        <v>0</v>
      </c>
      <c r="AX21" s="172">
        <v>0</v>
      </c>
      <c r="AY21" s="37">
        <v>0</v>
      </c>
      <c r="AZ21" s="246" t="s">
        <v>360</v>
      </c>
      <c r="BA21" s="142">
        <v>1</v>
      </c>
      <c r="BB21" s="101">
        <v>0</v>
      </c>
      <c r="BC21" s="126">
        <f t="shared" si="2"/>
        <v>0</v>
      </c>
      <c r="BD21" s="160" t="s">
        <v>308</v>
      </c>
      <c r="BE21" s="180"/>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c r="BKP21" s="12"/>
      <c r="BKQ21" s="12"/>
      <c r="BKR21" s="12"/>
      <c r="BKS21" s="12"/>
      <c r="BKT21" s="12"/>
      <c r="BKU21" s="12"/>
      <c r="BKV21" s="12"/>
      <c r="BKW21" s="12"/>
      <c r="BKX21" s="12"/>
      <c r="BKY21" s="12"/>
      <c r="BKZ21" s="12"/>
      <c r="BLA21" s="12"/>
      <c r="BLB21" s="12"/>
      <c r="BLC21" s="12"/>
    </row>
    <row r="22" spans="1:1667" s="129" customFormat="1" ht="409.6" customHeight="1" x14ac:dyDescent="0.2">
      <c r="A22" s="208" t="s">
        <v>235</v>
      </c>
      <c r="B22" s="200" t="s">
        <v>54</v>
      </c>
      <c r="C22" s="200" t="s">
        <v>53</v>
      </c>
      <c r="D22" s="130" t="s">
        <v>52</v>
      </c>
      <c r="E22" s="130" t="s">
        <v>51</v>
      </c>
      <c r="F22" s="131">
        <v>1</v>
      </c>
      <c r="G22" s="131">
        <v>0</v>
      </c>
      <c r="H22" s="132" t="s">
        <v>42</v>
      </c>
      <c r="I22" s="132" t="s">
        <v>1</v>
      </c>
      <c r="J22" s="93">
        <v>1</v>
      </c>
      <c r="K22" s="93">
        <v>1</v>
      </c>
      <c r="L22" s="132">
        <v>1</v>
      </c>
      <c r="M22" s="132">
        <v>1</v>
      </c>
      <c r="N22" s="93">
        <v>1</v>
      </c>
      <c r="O22" s="130">
        <v>1</v>
      </c>
      <c r="P22" s="132">
        <v>1</v>
      </c>
      <c r="Q22" s="132">
        <v>1</v>
      </c>
      <c r="R22" s="93">
        <v>1</v>
      </c>
      <c r="S22" s="93">
        <v>1</v>
      </c>
      <c r="T22" s="132" t="s">
        <v>41</v>
      </c>
      <c r="U22" s="132" t="s">
        <v>40</v>
      </c>
      <c r="V22" s="93">
        <v>4001017</v>
      </c>
      <c r="W22" s="130" t="s">
        <v>48</v>
      </c>
      <c r="X22" s="132" t="s">
        <v>47</v>
      </c>
      <c r="Y22" s="132" t="s">
        <v>46</v>
      </c>
      <c r="Z22" s="93">
        <v>1</v>
      </c>
      <c r="AA22" s="93">
        <v>0</v>
      </c>
      <c r="AB22" s="133">
        <v>0</v>
      </c>
      <c r="AC22" s="134">
        <v>0</v>
      </c>
      <c r="AD22" s="135" t="s">
        <v>202</v>
      </c>
      <c r="AE22" s="131" t="s">
        <v>169</v>
      </c>
      <c r="AF22" s="93">
        <v>1</v>
      </c>
      <c r="AG22" s="93">
        <v>0.05</v>
      </c>
      <c r="AH22" s="136">
        <v>5.0000000000000001E-3</v>
      </c>
      <c r="AI22" s="137">
        <v>3445000</v>
      </c>
      <c r="AJ22" s="137">
        <v>3445000</v>
      </c>
      <c r="AK22" s="37">
        <v>1</v>
      </c>
      <c r="AL22" s="101" t="s">
        <v>263</v>
      </c>
      <c r="AM22" s="101">
        <v>1</v>
      </c>
      <c r="AN22" s="101">
        <v>0</v>
      </c>
      <c r="AO22" s="37">
        <v>0</v>
      </c>
      <c r="AP22" s="138">
        <v>23570000</v>
      </c>
      <c r="AQ22" s="149">
        <v>5892500</v>
      </c>
      <c r="AR22" s="37">
        <v>0</v>
      </c>
      <c r="AS22" s="55" t="s">
        <v>325</v>
      </c>
      <c r="AT22" s="55">
        <v>1</v>
      </c>
      <c r="AU22" s="55">
        <v>0</v>
      </c>
      <c r="AV22" s="116">
        <f t="shared" si="0"/>
        <v>0</v>
      </c>
      <c r="AW22" s="55">
        <v>0</v>
      </c>
      <c r="AX22" s="55">
        <v>0</v>
      </c>
      <c r="AY22" s="37">
        <v>0</v>
      </c>
      <c r="AZ22" s="55" t="s">
        <v>383</v>
      </c>
      <c r="BA22" s="101">
        <v>1</v>
      </c>
      <c r="BB22" s="101" t="s">
        <v>302</v>
      </c>
      <c r="BC22" s="139">
        <v>5.0000000000000001E-3</v>
      </c>
      <c r="BD22" s="160" t="s">
        <v>310</v>
      </c>
      <c r="BE22" s="181" t="s">
        <v>235</v>
      </c>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40"/>
      <c r="DL22" s="140"/>
      <c r="DM22" s="140"/>
      <c r="DN22" s="140"/>
      <c r="DO22" s="140"/>
      <c r="DP22" s="140"/>
      <c r="DQ22" s="140"/>
      <c r="DR22" s="140"/>
      <c r="DS22" s="140"/>
      <c r="DT22" s="140"/>
      <c r="DU22" s="140"/>
      <c r="DV22" s="140"/>
      <c r="DW22" s="140"/>
    </row>
    <row r="23" spans="1:1667" ht="288.95" customHeight="1" x14ac:dyDescent="0.2">
      <c r="A23" s="185"/>
      <c r="B23" s="200"/>
      <c r="C23" s="200"/>
      <c r="D23" s="23" t="s">
        <v>50</v>
      </c>
      <c r="E23" s="23" t="s">
        <v>49</v>
      </c>
      <c r="F23" s="22">
        <v>10</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83">
        <v>0</v>
      </c>
      <c r="AC23" s="84">
        <v>0</v>
      </c>
      <c r="AD23" s="36" t="s">
        <v>202</v>
      </c>
      <c r="AE23" s="29" t="s">
        <v>170</v>
      </c>
      <c r="AF23" s="93">
        <v>0</v>
      </c>
      <c r="AG23" s="29">
        <v>0</v>
      </c>
      <c r="AH23" s="45">
        <v>0</v>
      </c>
      <c r="AI23" s="72">
        <v>0</v>
      </c>
      <c r="AJ23" s="72">
        <v>0</v>
      </c>
      <c r="AK23" s="37">
        <v>0</v>
      </c>
      <c r="AL23" s="101" t="s">
        <v>273</v>
      </c>
      <c r="AM23" s="101">
        <v>1</v>
      </c>
      <c r="AN23" s="101">
        <v>0</v>
      </c>
      <c r="AO23" s="37">
        <v>0</v>
      </c>
      <c r="AP23" s="101">
        <v>0</v>
      </c>
      <c r="AQ23" s="101">
        <v>0</v>
      </c>
      <c r="AR23" s="37"/>
      <c r="AS23" s="55" t="s">
        <v>283</v>
      </c>
      <c r="AT23" s="55">
        <v>1</v>
      </c>
      <c r="AU23" s="55">
        <v>0</v>
      </c>
      <c r="AV23" s="116">
        <f t="shared" si="0"/>
        <v>0</v>
      </c>
      <c r="AW23" s="55"/>
      <c r="AX23" s="55"/>
      <c r="AY23" s="37">
        <v>0</v>
      </c>
      <c r="AZ23" s="174" t="s">
        <v>337</v>
      </c>
      <c r="BA23" s="101">
        <v>10</v>
      </c>
      <c r="BB23" s="55">
        <v>0</v>
      </c>
      <c r="BC23" s="126">
        <f>+AH23</f>
        <v>0</v>
      </c>
      <c r="BD23" s="163" t="s">
        <v>309</v>
      </c>
      <c r="BE23" s="181"/>
    </row>
    <row r="24" spans="1:1667" ht="200.25" customHeight="1" x14ac:dyDescent="0.2">
      <c r="A24" s="185"/>
      <c r="B24" s="205"/>
      <c r="C24" s="46" t="s">
        <v>45</v>
      </c>
      <c r="D24" s="46" t="s">
        <v>44</v>
      </c>
      <c r="E24" s="46" t="s">
        <v>43</v>
      </c>
      <c r="F24" s="166">
        <v>10</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83">
        <v>0</v>
      </c>
      <c r="AC24" s="84">
        <v>0</v>
      </c>
      <c r="AD24" s="36" t="s">
        <v>202</v>
      </c>
      <c r="AE24" s="29" t="s">
        <v>171</v>
      </c>
      <c r="AF24" s="93">
        <v>1</v>
      </c>
      <c r="AG24" s="29">
        <v>1</v>
      </c>
      <c r="AH24" s="45">
        <f>+AG24/AF24</f>
        <v>1</v>
      </c>
      <c r="AI24" s="72">
        <v>3445000</v>
      </c>
      <c r="AJ24" s="72">
        <v>3445000</v>
      </c>
      <c r="AK24" s="37">
        <f>+AJ24/AI24</f>
        <v>1</v>
      </c>
      <c r="AL24" s="101" t="s">
        <v>245</v>
      </c>
      <c r="AM24" s="101">
        <v>1</v>
      </c>
      <c r="AN24" s="101">
        <v>1</v>
      </c>
      <c r="AO24" s="37">
        <v>1</v>
      </c>
      <c r="AP24" s="101">
        <v>0</v>
      </c>
      <c r="AQ24" s="101">
        <v>0</v>
      </c>
      <c r="AR24" s="37">
        <v>0</v>
      </c>
      <c r="AS24" s="55" t="s">
        <v>284</v>
      </c>
      <c r="AT24" s="55">
        <v>1</v>
      </c>
      <c r="AU24" s="55">
        <v>1</v>
      </c>
      <c r="AV24" s="116">
        <f t="shared" si="0"/>
        <v>1</v>
      </c>
      <c r="AW24" s="55">
        <v>0</v>
      </c>
      <c r="AX24" s="55">
        <v>0</v>
      </c>
      <c r="AY24" s="37">
        <v>0</v>
      </c>
      <c r="AZ24" s="176" t="s">
        <v>361</v>
      </c>
      <c r="BA24" s="55">
        <v>10</v>
      </c>
      <c r="BB24" s="101">
        <v>2</v>
      </c>
      <c r="BC24" s="126">
        <f>+BB24/BA24</f>
        <v>0.2</v>
      </c>
      <c r="BD24" s="160" t="s">
        <v>311</v>
      </c>
      <c r="BE24" s="181"/>
    </row>
    <row r="25" spans="1:1667" ht="120" x14ac:dyDescent="0.25">
      <c r="A25" s="182"/>
      <c r="B25" s="200" t="s">
        <v>36</v>
      </c>
      <c r="C25" s="200" t="s">
        <v>35</v>
      </c>
      <c r="D25" s="23" t="s">
        <v>34</v>
      </c>
      <c r="E25" s="23"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101" t="s">
        <v>273</v>
      </c>
      <c r="AM25" s="101">
        <v>1</v>
      </c>
      <c r="AN25" s="101">
        <v>0</v>
      </c>
      <c r="AO25" s="37">
        <v>0</v>
      </c>
      <c r="AP25" s="101">
        <v>0</v>
      </c>
      <c r="AQ25" s="101">
        <v>0</v>
      </c>
      <c r="AR25" s="37">
        <v>0</v>
      </c>
      <c r="AS25" s="55" t="s">
        <v>316</v>
      </c>
      <c r="AT25" s="55">
        <v>1</v>
      </c>
      <c r="AU25" s="55">
        <v>0</v>
      </c>
      <c r="AV25" s="116">
        <f t="shared" si="0"/>
        <v>0</v>
      </c>
      <c r="AW25" s="55">
        <v>0</v>
      </c>
      <c r="AX25" s="55">
        <v>0</v>
      </c>
      <c r="AY25" s="37">
        <v>0</v>
      </c>
      <c r="AZ25" s="245" t="s">
        <v>362</v>
      </c>
      <c r="BA25" s="101">
        <v>1</v>
      </c>
      <c r="BB25" s="101">
        <v>0</v>
      </c>
      <c r="BC25" s="126">
        <f t="shared" si="2"/>
        <v>0</v>
      </c>
      <c r="BD25" s="163" t="s">
        <v>309</v>
      </c>
      <c r="BE25" s="181"/>
    </row>
    <row r="26" spans="1:1667" ht="238.5" customHeight="1" x14ac:dyDescent="0.2">
      <c r="A26" s="185"/>
      <c r="B26" s="207"/>
      <c r="C26" s="207"/>
      <c r="D26" s="47" t="s">
        <v>31</v>
      </c>
      <c r="E26" s="47"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121" t="s">
        <v>172</v>
      </c>
      <c r="AF26" s="85">
        <v>12</v>
      </c>
      <c r="AG26" s="85">
        <v>0</v>
      </c>
      <c r="AH26" s="56">
        <v>0</v>
      </c>
      <c r="AI26" s="30">
        <v>0</v>
      </c>
      <c r="AJ26" s="30">
        <v>0</v>
      </c>
      <c r="AK26" s="105">
        <v>0</v>
      </c>
      <c r="AL26" s="101" t="s">
        <v>273</v>
      </c>
      <c r="AM26" s="101">
        <v>12</v>
      </c>
      <c r="AN26" s="101">
        <v>0</v>
      </c>
      <c r="AO26" s="105">
        <v>0</v>
      </c>
      <c r="AP26" s="101">
        <v>0</v>
      </c>
      <c r="AQ26" s="101">
        <v>0</v>
      </c>
      <c r="AR26" s="105">
        <v>0</v>
      </c>
      <c r="AS26" s="55" t="s">
        <v>285</v>
      </c>
      <c r="AT26" s="55">
        <v>12</v>
      </c>
      <c r="AU26" s="55">
        <v>0</v>
      </c>
      <c r="AV26" s="116">
        <f t="shared" si="0"/>
        <v>0</v>
      </c>
      <c r="AW26" s="55">
        <v>0</v>
      </c>
      <c r="AX26" s="55">
        <v>0</v>
      </c>
      <c r="AY26" s="105">
        <v>0</v>
      </c>
      <c r="AZ26" s="55" t="s">
        <v>354</v>
      </c>
      <c r="BA26" s="101">
        <v>12</v>
      </c>
      <c r="BB26" s="101">
        <v>0</v>
      </c>
      <c r="BC26" s="126">
        <v>0</v>
      </c>
      <c r="BD26" s="162" t="s">
        <v>384</v>
      </c>
      <c r="BE26" s="181"/>
    </row>
    <row r="27" spans="1:1667" ht="180.75" thickBot="1" x14ac:dyDescent="0.25">
      <c r="A27" s="209"/>
      <c r="B27" s="200"/>
      <c r="C27" s="23" t="s">
        <v>28</v>
      </c>
      <c r="D27" s="23" t="s">
        <v>27</v>
      </c>
      <c r="E27" s="23" t="s">
        <v>26</v>
      </c>
      <c r="F27" s="22">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121" t="s">
        <v>214</v>
      </c>
      <c r="AF27" s="121">
        <v>0</v>
      </c>
      <c r="AG27" s="85">
        <v>0</v>
      </c>
      <c r="AH27" s="56">
        <v>0</v>
      </c>
      <c r="AI27" s="30">
        <v>0</v>
      </c>
      <c r="AJ27" s="30">
        <v>0</v>
      </c>
      <c r="AK27" s="37">
        <v>0</v>
      </c>
      <c r="AL27" s="101" t="s">
        <v>273</v>
      </c>
      <c r="AM27" s="101">
        <v>12</v>
      </c>
      <c r="AN27" s="101">
        <v>0</v>
      </c>
      <c r="AO27" s="37">
        <v>0</v>
      </c>
      <c r="AP27" s="101">
        <v>0</v>
      </c>
      <c r="AQ27" s="101">
        <v>0</v>
      </c>
      <c r="AR27" s="37">
        <v>0</v>
      </c>
      <c r="AS27" s="55" t="s">
        <v>317</v>
      </c>
      <c r="AT27" s="55">
        <v>12</v>
      </c>
      <c r="AU27" s="55">
        <v>0</v>
      </c>
      <c r="AV27" s="116">
        <f t="shared" si="0"/>
        <v>0</v>
      </c>
      <c r="AW27" s="55">
        <v>0</v>
      </c>
      <c r="AX27" s="55">
        <v>0</v>
      </c>
      <c r="AY27" s="37">
        <v>0</v>
      </c>
      <c r="AZ27" s="55" t="s">
        <v>346</v>
      </c>
      <c r="BA27" s="101">
        <v>12</v>
      </c>
      <c r="BB27" s="101">
        <v>0</v>
      </c>
      <c r="BC27" s="126">
        <v>0</v>
      </c>
      <c r="BD27" s="163" t="s">
        <v>309</v>
      </c>
      <c r="BE27" s="181"/>
    </row>
    <row r="28" spans="1:1667" ht="195" x14ac:dyDescent="0.2">
      <c r="A28" s="208" t="s">
        <v>25</v>
      </c>
      <c r="B28" s="200" t="s">
        <v>24</v>
      </c>
      <c r="C28" s="23" t="s">
        <v>23</v>
      </c>
      <c r="D28" s="23" t="s">
        <v>22</v>
      </c>
      <c r="E28" s="23"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86">
        <v>5000000</v>
      </c>
      <c r="AC28" s="86">
        <v>5000000</v>
      </c>
      <c r="AD28" s="36" t="s">
        <v>202</v>
      </c>
      <c r="AE28" s="85" t="s">
        <v>214</v>
      </c>
      <c r="AF28" s="85">
        <v>0</v>
      </c>
      <c r="AG28" s="85">
        <v>0</v>
      </c>
      <c r="AH28" s="56">
        <v>0</v>
      </c>
      <c r="AI28" s="30">
        <v>0</v>
      </c>
      <c r="AJ28" s="30">
        <v>0</v>
      </c>
      <c r="AK28" s="37">
        <v>0</v>
      </c>
      <c r="AL28" s="101" t="s">
        <v>273</v>
      </c>
      <c r="AM28" s="101">
        <v>1</v>
      </c>
      <c r="AN28" s="101">
        <v>0</v>
      </c>
      <c r="AO28" s="37">
        <v>0</v>
      </c>
      <c r="AP28" s="101">
        <v>0</v>
      </c>
      <c r="AQ28" s="101">
        <v>0</v>
      </c>
      <c r="AR28" s="37">
        <v>0</v>
      </c>
      <c r="AS28" s="55" t="s">
        <v>286</v>
      </c>
      <c r="AT28" s="55">
        <v>1</v>
      </c>
      <c r="AU28" s="55">
        <v>0</v>
      </c>
      <c r="AV28" s="116">
        <f t="shared" si="0"/>
        <v>0</v>
      </c>
      <c r="AW28" s="55">
        <v>0</v>
      </c>
      <c r="AX28" s="55">
        <v>0</v>
      </c>
      <c r="AY28" s="37">
        <v>0</v>
      </c>
      <c r="AZ28" s="55" t="s">
        <v>338</v>
      </c>
      <c r="BA28" s="101">
        <v>1</v>
      </c>
      <c r="BB28" s="101">
        <v>0</v>
      </c>
      <c r="BC28" s="126">
        <v>0</v>
      </c>
      <c r="BD28" s="162" t="s">
        <v>385</v>
      </c>
      <c r="BE28" s="182" t="s">
        <v>25</v>
      </c>
    </row>
    <row r="29" spans="1:1667" ht="153.6" customHeight="1" x14ac:dyDescent="0.2">
      <c r="A29" s="185"/>
      <c r="B29" s="200"/>
      <c r="C29" s="200" t="s">
        <v>20</v>
      </c>
      <c r="D29" s="23" t="s">
        <v>19</v>
      </c>
      <c r="E29" s="23" t="s">
        <v>18</v>
      </c>
      <c r="F29" s="7">
        <v>12</v>
      </c>
      <c r="G29" s="7">
        <v>0</v>
      </c>
      <c r="H29" s="8" t="s">
        <v>6</v>
      </c>
      <c r="I29" s="8" t="s">
        <v>1</v>
      </c>
      <c r="J29" s="6">
        <v>0</v>
      </c>
      <c r="K29" s="6">
        <v>0</v>
      </c>
      <c r="L29" s="6">
        <v>0</v>
      </c>
      <c r="M29" s="6">
        <v>0</v>
      </c>
      <c r="N29" s="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85" t="s">
        <v>214</v>
      </c>
      <c r="AF29" s="85">
        <v>0</v>
      </c>
      <c r="AG29" s="85">
        <v>0</v>
      </c>
      <c r="AH29" s="56">
        <v>0</v>
      </c>
      <c r="AI29" s="30">
        <v>0</v>
      </c>
      <c r="AJ29" s="30">
        <v>0</v>
      </c>
      <c r="AK29" s="37">
        <v>0</v>
      </c>
      <c r="AL29" s="101" t="s">
        <v>273</v>
      </c>
      <c r="AM29" s="101">
        <v>12</v>
      </c>
      <c r="AN29" s="101">
        <v>0</v>
      </c>
      <c r="AO29" s="37">
        <v>0</v>
      </c>
      <c r="AP29" s="101">
        <v>0</v>
      </c>
      <c r="AQ29" s="101">
        <v>0</v>
      </c>
      <c r="AR29" s="37">
        <v>0</v>
      </c>
      <c r="AS29" s="55" t="s">
        <v>329</v>
      </c>
      <c r="AT29" s="55">
        <v>12</v>
      </c>
      <c r="AU29" s="55">
        <v>0</v>
      </c>
      <c r="AV29" s="116">
        <f t="shared" si="0"/>
        <v>0</v>
      </c>
      <c r="AW29" s="55">
        <v>0</v>
      </c>
      <c r="AX29" s="55">
        <v>0</v>
      </c>
      <c r="AY29" s="37">
        <v>0</v>
      </c>
      <c r="AZ29" s="55" t="s">
        <v>339</v>
      </c>
      <c r="BA29" s="101">
        <v>12</v>
      </c>
      <c r="BB29" s="101">
        <v>0</v>
      </c>
      <c r="BC29" s="126">
        <v>0</v>
      </c>
      <c r="BD29" s="160" t="s">
        <v>329</v>
      </c>
      <c r="BE29" s="182"/>
    </row>
    <row r="30" spans="1:1667" ht="125.45" customHeight="1" x14ac:dyDescent="0.2">
      <c r="A30" s="185"/>
      <c r="B30" s="200"/>
      <c r="C30" s="200"/>
      <c r="D30" s="23" t="s">
        <v>17</v>
      </c>
      <c r="E30" s="23"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85" t="s">
        <v>214</v>
      </c>
      <c r="AF30" s="85">
        <v>0</v>
      </c>
      <c r="AG30" s="85">
        <v>0</v>
      </c>
      <c r="AH30" s="56">
        <v>0</v>
      </c>
      <c r="AI30" s="30">
        <v>0</v>
      </c>
      <c r="AJ30" s="30">
        <v>0</v>
      </c>
      <c r="AK30" s="37">
        <v>0</v>
      </c>
      <c r="AL30" s="101" t="s">
        <v>273</v>
      </c>
      <c r="AM30" s="101">
        <v>1</v>
      </c>
      <c r="AN30" s="101">
        <v>0</v>
      </c>
      <c r="AO30" s="37">
        <v>0</v>
      </c>
      <c r="AP30" s="101">
        <v>0</v>
      </c>
      <c r="AQ30" s="101">
        <v>0</v>
      </c>
      <c r="AR30" s="37">
        <v>0</v>
      </c>
      <c r="AS30" s="55" t="s">
        <v>287</v>
      </c>
      <c r="AT30" s="55">
        <v>1</v>
      </c>
      <c r="AU30" s="55">
        <v>0</v>
      </c>
      <c r="AV30" s="116">
        <f t="shared" si="0"/>
        <v>0</v>
      </c>
      <c r="AW30" s="55">
        <v>0</v>
      </c>
      <c r="AX30" s="55">
        <v>0</v>
      </c>
      <c r="AY30" s="37">
        <v>0</v>
      </c>
      <c r="AZ30" s="55" t="s">
        <v>340</v>
      </c>
      <c r="BA30" s="101">
        <v>1</v>
      </c>
      <c r="BB30" s="101">
        <v>0</v>
      </c>
      <c r="BC30" s="126">
        <f t="shared" si="2"/>
        <v>0</v>
      </c>
      <c r="BD30" s="163" t="s">
        <v>309</v>
      </c>
      <c r="BE30" s="182"/>
    </row>
    <row r="31" spans="1:1667" ht="155.44999999999999" customHeight="1" x14ac:dyDescent="0.2">
      <c r="A31" s="185"/>
      <c r="B31" s="200" t="s">
        <v>15</v>
      </c>
      <c r="C31" s="23" t="s">
        <v>14</v>
      </c>
      <c r="D31" s="9" t="s">
        <v>13</v>
      </c>
      <c r="E31" s="23"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85" t="s">
        <v>212</v>
      </c>
      <c r="AF31" s="85">
        <v>0</v>
      </c>
      <c r="AG31" s="85">
        <v>0</v>
      </c>
      <c r="AH31" s="56">
        <v>0</v>
      </c>
      <c r="AI31" s="30">
        <v>0</v>
      </c>
      <c r="AJ31" s="30">
        <v>0</v>
      </c>
      <c r="AK31" s="37">
        <v>0</v>
      </c>
      <c r="AL31" s="101" t="s">
        <v>273</v>
      </c>
      <c r="AM31" s="101">
        <v>2</v>
      </c>
      <c r="AN31" s="101">
        <v>0</v>
      </c>
      <c r="AO31" s="37">
        <v>0</v>
      </c>
      <c r="AP31" s="101">
        <v>0</v>
      </c>
      <c r="AQ31" s="101">
        <v>0</v>
      </c>
      <c r="AR31" s="37">
        <v>0</v>
      </c>
      <c r="AS31" s="55" t="s">
        <v>318</v>
      </c>
      <c r="AT31" s="55">
        <v>2</v>
      </c>
      <c r="AU31" s="55">
        <v>0</v>
      </c>
      <c r="AV31" s="116">
        <f t="shared" si="0"/>
        <v>0</v>
      </c>
      <c r="AW31" s="55">
        <v>0</v>
      </c>
      <c r="AX31" s="55">
        <v>0</v>
      </c>
      <c r="AY31" s="37">
        <v>0</v>
      </c>
      <c r="AZ31" s="55" t="s">
        <v>341</v>
      </c>
      <c r="BA31" s="101">
        <v>12</v>
      </c>
      <c r="BB31" s="101">
        <v>0</v>
      </c>
      <c r="BC31" s="126">
        <v>0</v>
      </c>
      <c r="BD31" s="163" t="s">
        <v>309</v>
      </c>
      <c r="BE31" s="182"/>
    </row>
    <row r="32" spans="1:1667" ht="158.1" customHeight="1" x14ac:dyDescent="0.2">
      <c r="A32" s="185"/>
      <c r="B32" s="200"/>
      <c r="C32" s="200" t="s">
        <v>11</v>
      </c>
      <c r="D32" s="23" t="s">
        <v>10</v>
      </c>
      <c r="E32" s="23" t="s">
        <v>9</v>
      </c>
      <c r="F32" s="22">
        <v>12</v>
      </c>
      <c r="G32" s="7">
        <v>0</v>
      </c>
      <c r="H32" s="8" t="s">
        <v>6</v>
      </c>
      <c r="I32" s="8" t="s">
        <v>1</v>
      </c>
      <c r="J32" s="6">
        <v>12</v>
      </c>
      <c r="K32" s="6">
        <v>12</v>
      </c>
      <c r="L32" s="6">
        <v>12</v>
      </c>
      <c r="M32" s="6">
        <v>12</v>
      </c>
      <c r="N32" s="6">
        <v>12</v>
      </c>
      <c r="O32" s="6">
        <v>12</v>
      </c>
      <c r="P32" s="6">
        <v>12</v>
      </c>
      <c r="Q32" s="6">
        <v>12</v>
      </c>
      <c r="R32" s="6">
        <v>12</v>
      </c>
      <c r="S32" s="6">
        <v>12</v>
      </c>
      <c r="T32" s="11" t="s">
        <v>184</v>
      </c>
      <c r="U32" s="11" t="s">
        <v>194</v>
      </c>
      <c r="V32" s="5">
        <v>1202004</v>
      </c>
      <c r="W32" s="11"/>
      <c r="X32" s="5"/>
      <c r="Y32" s="5"/>
      <c r="Z32" s="6">
        <v>12</v>
      </c>
      <c r="AA32" s="6">
        <v>0</v>
      </c>
      <c r="AB32" s="87">
        <v>6000000</v>
      </c>
      <c r="AC32" s="87">
        <v>6000000</v>
      </c>
      <c r="AD32" s="36" t="s">
        <v>202</v>
      </c>
      <c r="AE32" s="85" t="s">
        <v>214</v>
      </c>
      <c r="AF32" s="85">
        <v>12</v>
      </c>
      <c r="AG32" s="85">
        <v>0</v>
      </c>
      <c r="AH32" s="56">
        <v>0</v>
      </c>
      <c r="AI32" s="30">
        <v>0</v>
      </c>
      <c r="AJ32" s="30">
        <v>0</v>
      </c>
      <c r="AK32" s="37">
        <v>0</v>
      </c>
      <c r="AL32" s="101" t="s">
        <v>270</v>
      </c>
      <c r="AM32" s="101">
        <v>12</v>
      </c>
      <c r="AN32" s="101">
        <v>0</v>
      </c>
      <c r="AO32" s="37">
        <v>0</v>
      </c>
      <c r="AP32" s="101">
        <v>0</v>
      </c>
      <c r="AQ32" s="101">
        <v>0</v>
      </c>
      <c r="AR32" s="37">
        <v>0</v>
      </c>
      <c r="AS32" s="55" t="s">
        <v>288</v>
      </c>
      <c r="AT32" s="55">
        <v>12</v>
      </c>
      <c r="AU32" s="55">
        <v>0</v>
      </c>
      <c r="AV32" s="116">
        <f t="shared" si="0"/>
        <v>0</v>
      </c>
      <c r="AW32" s="55">
        <v>0</v>
      </c>
      <c r="AX32" s="55">
        <v>0</v>
      </c>
      <c r="AY32" s="37">
        <v>0</v>
      </c>
      <c r="AZ32" s="55" t="s">
        <v>353</v>
      </c>
      <c r="BA32" s="101">
        <v>12</v>
      </c>
      <c r="BB32" s="101">
        <v>0</v>
      </c>
      <c r="BC32" s="126">
        <f t="shared" si="2"/>
        <v>0</v>
      </c>
      <c r="BD32" s="163" t="s">
        <v>309</v>
      </c>
      <c r="BE32" s="182"/>
    </row>
    <row r="33" spans="1:382" ht="182.25" customHeight="1" x14ac:dyDescent="0.2">
      <c r="A33" s="185"/>
      <c r="B33" s="200"/>
      <c r="C33" s="200"/>
      <c r="D33" s="23" t="s">
        <v>8</v>
      </c>
      <c r="E33" s="23"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146">
        <v>1</v>
      </c>
      <c r="AG33" s="146">
        <v>0</v>
      </c>
      <c r="AH33" s="147">
        <v>0</v>
      </c>
      <c r="AI33" s="73">
        <v>0</v>
      </c>
      <c r="AJ33" s="73">
        <v>0</v>
      </c>
      <c r="AK33" s="44">
        <v>0</v>
      </c>
      <c r="AL33" s="55" t="s">
        <v>273</v>
      </c>
      <c r="AM33" s="55">
        <v>1</v>
      </c>
      <c r="AN33" s="55" t="s">
        <v>303</v>
      </c>
      <c r="AO33" s="44">
        <v>0.4</v>
      </c>
      <c r="AP33" s="55">
        <v>0</v>
      </c>
      <c r="AQ33" s="55">
        <v>0</v>
      </c>
      <c r="AR33" s="44">
        <v>0</v>
      </c>
      <c r="AS33" s="9" t="s">
        <v>326</v>
      </c>
      <c r="AT33" s="9">
        <v>1</v>
      </c>
      <c r="AU33" s="9">
        <v>0.5</v>
      </c>
      <c r="AV33" s="116">
        <f t="shared" si="0"/>
        <v>0.5</v>
      </c>
      <c r="AW33" s="9">
        <v>0</v>
      </c>
      <c r="AX33" s="9">
        <v>0</v>
      </c>
      <c r="AY33" s="44">
        <v>0</v>
      </c>
      <c r="AZ33" s="55" t="s">
        <v>351</v>
      </c>
      <c r="BA33" s="55">
        <v>1</v>
      </c>
      <c r="BB33" s="55">
        <v>0.5</v>
      </c>
      <c r="BC33" s="148">
        <f>+BB33/BA33</f>
        <v>0.5</v>
      </c>
      <c r="BD33" s="162" t="s">
        <v>379</v>
      </c>
      <c r="BE33" s="182"/>
    </row>
    <row r="34" spans="1:382" s="117" customFormat="1" ht="101.25" customHeight="1" thickBot="1" x14ac:dyDescent="0.25">
      <c r="A34" s="209"/>
      <c r="B34" s="67" t="s">
        <v>5</v>
      </c>
      <c r="C34" s="67" t="s">
        <v>4</v>
      </c>
      <c r="D34" s="67" t="s">
        <v>3</v>
      </c>
      <c r="E34" s="67"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6">
        <f t="shared" ref="AD34" si="3">AA34/F34</f>
        <v>1</v>
      </c>
      <c r="AE34" s="101" t="s">
        <v>175</v>
      </c>
      <c r="AF34" s="93">
        <v>1</v>
      </c>
      <c r="AG34" s="93">
        <v>1</v>
      </c>
      <c r="AH34" s="116">
        <v>1</v>
      </c>
      <c r="AI34" s="122">
        <v>17310000</v>
      </c>
      <c r="AJ34" s="122">
        <v>17310000</v>
      </c>
      <c r="AK34" s="116">
        <v>1</v>
      </c>
      <c r="AL34" s="101" t="s">
        <v>175</v>
      </c>
      <c r="AM34" s="101">
        <v>1</v>
      </c>
      <c r="AN34" s="101">
        <v>1</v>
      </c>
      <c r="AO34" s="116">
        <v>1</v>
      </c>
      <c r="AP34" s="122">
        <v>9600000</v>
      </c>
      <c r="AQ34" s="122">
        <v>9600000</v>
      </c>
      <c r="AR34" s="116">
        <v>1</v>
      </c>
      <c r="AS34" s="130" t="s">
        <v>175</v>
      </c>
      <c r="AT34" s="130">
        <v>1</v>
      </c>
      <c r="AU34" s="130">
        <v>1</v>
      </c>
      <c r="AV34" s="116">
        <f t="shared" si="0"/>
        <v>1</v>
      </c>
      <c r="AW34" s="122">
        <v>9600000</v>
      </c>
      <c r="AX34" s="122">
        <v>9600000</v>
      </c>
      <c r="AY34" s="116">
        <v>1</v>
      </c>
      <c r="AZ34" s="101" t="s">
        <v>352</v>
      </c>
      <c r="BA34" s="101">
        <v>1</v>
      </c>
      <c r="BB34" s="55" t="s">
        <v>330</v>
      </c>
      <c r="BC34" s="128">
        <v>0.3</v>
      </c>
      <c r="BD34" s="161" t="s">
        <v>312</v>
      </c>
      <c r="BE34" s="182"/>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row>
    <row r="35" spans="1:382" x14ac:dyDescent="0.2">
      <c r="BD35" s="156"/>
    </row>
    <row r="36" spans="1:382" x14ac:dyDescent="0.2">
      <c r="AP36" s="153"/>
      <c r="BD36" s="156"/>
    </row>
    <row r="37" spans="1:382" x14ac:dyDescent="0.2">
      <c r="AP37" s="153"/>
      <c r="BD37" s="156"/>
    </row>
    <row r="38" spans="1:382" x14ac:dyDescent="0.2">
      <c r="AP38" s="153"/>
      <c r="BD38" s="156"/>
    </row>
    <row r="39" spans="1:382" x14ac:dyDescent="0.2">
      <c r="AP39" s="153"/>
      <c r="BD39" s="156"/>
    </row>
    <row r="40" spans="1:382" x14ac:dyDescent="0.2">
      <c r="AP40" s="154"/>
      <c r="BD40" s="156"/>
    </row>
    <row r="41" spans="1:382" x14ac:dyDescent="0.2">
      <c r="BD41" s="156"/>
    </row>
    <row r="42" spans="1:382" x14ac:dyDescent="0.2">
      <c r="BD42" s="156"/>
    </row>
    <row r="43" spans="1:382" x14ac:dyDescent="0.2">
      <c r="BD43" s="156"/>
    </row>
    <row r="44" spans="1:382" x14ac:dyDescent="0.2">
      <c r="BD44" s="156"/>
    </row>
    <row r="45" spans="1:382" x14ac:dyDescent="0.2">
      <c r="BD45" s="156"/>
    </row>
    <row r="46" spans="1:382" x14ac:dyDescent="0.2">
      <c r="BD46" s="156"/>
    </row>
    <row r="47" spans="1:382" x14ac:dyDescent="0.2">
      <c r="BD47" s="156"/>
    </row>
    <row r="48" spans="1:382" x14ac:dyDescent="0.2">
      <c r="BD48" s="156"/>
    </row>
    <row r="49" spans="56:56" x14ac:dyDescent="0.2">
      <c r="BD49" s="156"/>
    </row>
    <row r="50" spans="56:56" x14ac:dyDescent="0.2">
      <c r="BD50" s="156"/>
    </row>
    <row r="51" spans="56:56" x14ac:dyDescent="0.2">
      <c r="BD51" s="156"/>
    </row>
    <row r="52" spans="56:56" x14ac:dyDescent="0.2">
      <c r="BD52" s="156"/>
    </row>
    <row r="53" spans="56:56" x14ac:dyDescent="0.2">
      <c r="BD53" s="156"/>
    </row>
    <row r="54" spans="56:56" x14ac:dyDescent="0.2">
      <c r="BD54" s="156"/>
    </row>
    <row r="55" spans="56:56" x14ac:dyDescent="0.2">
      <c r="BD55" s="156"/>
    </row>
    <row r="56" spans="56:56" x14ac:dyDescent="0.2">
      <c r="BD56" s="156"/>
    </row>
    <row r="57" spans="56:56" x14ac:dyDescent="0.2">
      <c r="BD57" s="156"/>
    </row>
    <row r="58" spans="56:56" x14ac:dyDescent="0.2">
      <c r="BD58" s="156"/>
    </row>
    <row r="59" spans="56:56" x14ac:dyDescent="0.2">
      <c r="BD59" s="156"/>
    </row>
    <row r="60" spans="56:56" x14ac:dyDescent="0.2">
      <c r="BD60" s="156"/>
    </row>
    <row r="61" spans="56:56" x14ac:dyDescent="0.2">
      <c r="BD61" s="156"/>
    </row>
    <row r="62" spans="56:56" x14ac:dyDescent="0.2">
      <c r="BD62" s="156"/>
    </row>
    <row r="63" spans="56:56" x14ac:dyDescent="0.2">
      <c r="BD63" s="156"/>
    </row>
    <row r="64" spans="56:56" x14ac:dyDescent="0.2">
      <c r="BD64" s="156"/>
    </row>
    <row r="65" spans="56:56" x14ac:dyDescent="0.2">
      <c r="BD65" s="156"/>
    </row>
    <row r="66" spans="56:56" x14ac:dyDescent="0.2">
      <c r="BD66" s="156"/>
    </row>
    <row r="67" spans="56:56" x14ac:dyDescent="0.2">
      <c r="BD67" s="156"/>
    </row>
    <row r="68" spans="56:56" x14ac:dyDescent="0.2">
      <c r="BD68" s="156"/>
    </row>
    <row r="69" spans="56:56" x14ac:dyDescent="0.2">
      <c r="BD69" s="156"/>
    </row>
    <row r="70" spans="56:56" x14ac:dyDescent="0.2">
      <c r="BD70" s="156"/>
    </row>
    <row r="71" spans="56:56" x14ac:dyDescent="0.2">
      <c r="BD71" s="156"/>
    </row>
    <row r="72" spans="56:56" x14ac:dyDescent="0.2">
      <c r="BD72" s="156"/>
    </row>
    <row r="73" spans="56:56" x14ac:dyDescent="0.2">
      <c r="BD73" s="156"/>
    </row>
    <row r="74" spans="56:56" x14ac:dyDescent="0.2">
      <c r="BD74" s="156"/>
    </row>
    <row r="75" spans="56:56" x14ac:dyDescent="0.2">
      <c r="BD75" s="156"/>
    </row>
    <row r="76" spans="56:56" x14ac:dyDescent="0.2">
      <c r="BD76" s="156"/>
    </row>
    <row r="77" spans="56:56" x14ac:dyDescent="0.2">
      <c r="BD77" s="156"/>
    </row>
    <row r="78" spans="56:56" x14ac:dyDescent="0.2">
      <c r="BD78" s="156"/>
    </row>
    <row r="79" spans="56:56" x14ac:dyDescent="0.2">
      <c r="BD79" s="156"/>
    </row>
    <row r="80" spans="56:56" x14ac:dyDescent="0.2">
      <c r="BD80" s="156"/>
    </row>
    <row r="81" spans="56:56" x14ac:dyDescent="0.2">
      <c r="BD81" s="156"/>
    </row>
    <row r="82" spans="56:56" x14ac:dyDescent="0.2">
      <c r="BD82" s="156"/>
    </row>
    <row r="83" spans="56:56" x14ac:dyDescent="0.2">
      <c r="BD83" s="156"/>
    </row>
    <row r="84" spans="56:56" x14ac:dyDescent="0.2">
      <c r="BD84" s="156"/>
    </row>
    <row r="85" spans="56:56" x14ac:dyDescent="0.2">
      <c r="BD85" s="156"/>
    </row>
    <row r="86" spans="56:56" x14ac:dyDescent="0.2">
      <c r="BD86" s="156"/>
    </row>
    <row r="87" spans="56:56" x14ac:dyDescent="0.2">
      <c r="BD87" s="156"/>
    </row>
    <row r="88" spans="56:56" x14ac:dyDescent="0.2">
      <c r="BD88" s="156"/>
    </row>
    <row r="89" spans="56:56" x14ac:dyDescent="0.2">
      <c r="BD89" s="156"/>
    </row>
    <row r="90" spans="56:56" x14ac:dyDescent="0.2">
      <c r="BD90" s="156"/>
    </row>
    <row r="91" spans="56:56" x14ac:dyDescent="0.2">
      <c r="BD91" s="156"/>
    </row>
    <row r="92" spans="56:56" x14ac:dyDescent="0.2">
      <c r="BD92" s="156"/>
    </row>
    <row r="93" spans="56:56" x14ac:dyDescent="0.2">
      <c r="BD93" s="156"/>
    </row>
    <row r="94" spans="56:56" x14ac:dyDescent="0.2">
      <c r="BD94" s="156"/>
    </row>
    <row r="95" spans="56:56" x14ac:dyDescent="0.2">
      <c r="BD95" s="156"/>
    </row>
    <row r="96" spans="56:56" x14ac:dyDescent="0.2">
      <c r="BD96" s="156"/>
    </row>
    <row r="97" spans="56:56" x14ac:dyDescent="0.2">
      <c r="BD97" s="156"/>
    </row>
    <row r="98" spans="56:56" x14ac:dyDescent="0.2">
      <c r="BD98" s="156"/>
    </row>
    <row r="99" spans="56:56" x14ac:dyDescent="0.2">
      <c r="BD99" s="156"/>
    </row>
    <row r="100" spans="56:56" x14ac:dyDescent="0.2">
      <c r="BD100" s="156"/>
    </row>
    <row r="101" spans="56:56" x14ac:dyDescent="0.2">
      <c r="BD101" s="156"/>
    </row>
    <row r="102" spans="56:56" x14ac:dyDescent="0.2">
      <c r="BD102" s="156"/>
    </row>
    <row r="103" spans="56:56" x14ac:dyDescent="0.2">
      <c r="BD103" s="156"/>
    </row>
    <row r="104" spans="56:56" x14ac:dyDescent="0.2">
      <c r="BD104" s="156"/>
    </row>
    <row r="105" spans="56:56" x14ac:dyDescent="0.2">
      <c r="BD105" s="156"/>
    </row>
    <row r="106" spans="56:56" x14ac:dyDescent="0.2">
      <c r="BD106" s="156"/>
    </row>
    <row r="107" spans="56:56" x14ac:dyDescent="0.2">
      <c r="BD107" s="156"/>
    </row>
    <row r="108" spans="56:56" x14ac:dyDescent="0.2">
      <c r="BD108" s="156"/>
    </row>
    <row r="109" spans="56:56" x14ac:dyDescent="0.2">
      <c r="BD109" s="156"/>
    </row>
    <row r="110" spans="56:56" x14ac:dyDescent="0.2">
      <c r="BD110" s="156"/>
    </row>
    <row r="111" spans="56:56" x14ac:dyDescent="0.2">
      <c r="BD111" s="156"/>
    </row>
    <row r="112" spans="56:56" x14ac:dyDescent="0.2">
      <c r="BD112" s="156"/>
    </row>
    <row r="113" spans="56:56" x14ac:dyDescent="0.2">
      <c r="BD113" s="156"/>
    </row>
    <row r="114" spans="56:56" x14ac:dyDescent="0.2">
      <c r="BD114" s="156"/>
    </row>
    <row r="115" spans="56:56" x14ac:dyDescent="0.2">
      <c r="BD115" s="156"/>
    </row>
    <row r="116" spans="56:56" x14ac:dyDescent="0.2">
      <c r="BD116" s="156"/>
    </row>
    <row r="117" spans="56:56" x14ac:dyDescent="0.2">
      <c r="BD117" s="156"/>
    </row>
    <row r="118" spans="56:56" x14ac:dyDescent="0.2">
      <c r="BD118" s="156"/>
    </row>
    <row r="119" spans="56:56" x14ac:dyDescent="0.2">
      <c r="BD119" s="156"/>
    </row>
    <row r="120" spans="56:56" x14ac:dyDescent="0.2">
      <c r="BD120" s="156"/>
    </row>
    <row r="121" spans="56:56" x14ac:dyDescent="0.2">
      <c r="BD121" s="156"/>
    </row>
    <row r="122" spans="56:56" x14ac:dyDescent="0.2">
      <c r="BD122" s="156"/>
    </row>
    <row r="123" spans="56:56" x14ac:dyDescent="0.2">
      <c r="BD123" s="156"/>
    </row>
    <row r="124" spans="56:56" x14ac:dyDescent="0.2">
      <c r="BD124" s="156"/>
    </row>
    <row r="125" spans="56:56" x14ac:dyDescent="0.2">
      <c r="BD125" s="156"/>
    </row>
    <row r="126" spans="56:56" x14ac:dyDescent="0.2">
      <c r="BD126" s="156"/>
    </row>
    <row r="127" spans="56:56" x14ac:dyDescent="0.2">
      <c r="BD127" s="156"/>
    </row>
    <row r="128" spans="56:56" x14ac:dyDescent="0.2">
      <c r="BD128" s="156"/>
    </row>
    <row r="129" spans="56:56" x14ac:dyDescent="0.2">
      <c r="BD129" s="156"/>
    </row>
    <row r="130" spans="56:56" x14ac:dyDescent="0.2">
      <c r="BD130" s="156"/>
    </row>
    <row r="131" spans="56:56" x14ac:dyDescent="0.2">
      <c r="BD131" s="156"/>
    </row>
    <row r="132" spans="56:56" x14ac:dyDescent="0.2">
      <c r="BD132" s="156"/>
    </row>
    <row r="133" spans="56:56" x14ac:dyDescent="0.2">
      <c r="BD133" s="156"/>
    </row>
    <row r="134" spans="56:56" x14ac:dyDescent="0.2">
      <c r="BD134" s="156"/>
    </row>
    <row r="135" spans="56:56" x14ac:dyDescent="0.2">
      <c r="BD135" s="156"/>
    </row>
    <row r="136" spans="56:56" x14ac:dyDescent="0.2">
      <c r="BD136" s="156"/>
    </row>
    <row r="137" spans="56:56" x14ac:dyDescent="0.2">
      <c r="BD137" s="156"/>
    </row>
    <row r="138" spans="56:56" x14ac:dyDescent="0.2">
      <c r="BD138" s="156"/>
    </row>
    <row r="139" spans="56:56" x14ac:dyDescent="0.2">
      <c r="BD139" s="156"/>
    </row>
    <row r="140" spans="56:56" x14ac:dyDescent="0.2">
      <c r="BD140" s="156"/>
    </row>
    <row r="141" spans="56:56" x14ac:dyDescent="0.2">
      <c r="BD141" s="156"/>
    </row>
    <row r="142" spans="56:56" x14ac:dyDescent="0.2">
      <c r="BD142" s="156"/>
    </row>
    <row r="143" spans="56:56" x14ac:dyDescent="0.2">
      <c r="BD143" s="156"/>
    </row>
    <row r="144" spans="56:56" x14ac:dyDescent="0.2">
      <c r="BD144" s="156"/>
    </row>
    <row r="145" spans="56:56" x14ac:dyDescent="0.2">
      <c r="BD145" s="156"/>
    </row>
    <row r="146" spans="56:56" x14ac:dyDescent="0.2">
      <c r="BD146" s="156"/>
    </row>
    <row r="147" spans="56:56" x14ac:dyDescent="0.2">
      <c r="BD147" s="156"/>
    </row>
    <row r="148" spans="56:56" x14ac:dyDescent="0.2">
      <c r="BD148" s="156"/>
    </row>
    <row r="149" spans="56:56" x14ac:dyDescent="0.2">
      <c r="BD149" s="156"/>
    </row>
    <row r="150" spans="56:56" x14ac:dyDescent="0.2">
      <c r="BD150" s="156"/>
    </row>
    <row r="151" spans="56:56" x14ac:dyDescent="0.2">
      <c r="BD151" s="156"/>
    </row>
    <row r="152" spans="56:56" x14ac:dyDescent="0.2">
      <c r="BD152" s="156"/>
    </row>
    <row r="153" spans="56:56" x14ac:dyDescent="0.2">
      <c r="BD153" s="156"/>
    </row>
    <row r="154" spans="56:56" x14ac:dyDescent="0.2">
      <c r="BD154" s="156"/>
    </row>
    <row r="155" spans="56:56" x14ac:dyDescent="0.2">
      <c r="BD155" s="156"/>
    </row>
    <row r="156" spans="56:56" x14ac:dyDescent="0.2">
      <c r="BD156" s="156"/>
    </row>
    <row r="157" spans="56:56" x14ac:dyDescent="0.2">
      <c r="BD157" s="156"/>
    </row>
    <row r="158" spans="56:56" x14ac:dyDescent="0.2">
      <c r="BD158" s="156"/>
    </row>
    <row r="159" spans="56:56" x14ac:dyDescent="0.2">
      <c r="BD159" s="156"/>
    </row>
    <row r="160" spans="56:56" x14ac:dyDescent="0.2">
      <c r="BD160" s="156"/>
    </row>
    <row r="161" spans="56:56" x14ac:dyDescent="0.2">
      <c r="BD161" s="156"/>
    </row>
    <row r="162" spans="56:56" x14ac:dyDescent="0.2">
      <c r="BD162" s="156"/>
    </row>
    <row r="163" spans="56:56" x14ac:dyDescent="0.2">
      <c r="BD163" s="156"/>
    </row>
    <row r="164" spans="56:56" x14ac:dyDescent="0.2">
      <c r="BD164" s="156"/>
    </row>
    <row r="165" spans="56:56" x14ac:dyDescent="0.2">
      <c r="BD165" s="156"/>
    </row>
    <row r="166" spans="56:56" x14ac:dyDescent="0.2">
      <c r="BD166" s="156"/>
    </row>
    <row r="167" spans="56:56" x14ac:dyDescent="0.2">
      <c r="BD167" s="156"/>
    </row>
    <row r="168" spans="56:56" x14ac:dyDescent="0.2">
      <c r="BD168" s="156"/>
    </row>
    <row r="169" spans="56:56" x14ac:dyDescent="0.2">
      <c r="BD169" s="156"/>
    </row>
    <row r="170" spans="56:56" x14ac:dyDescent="0.2">
      <c r="BD170" s="156"/>
    </row>
    <row r="171" spans="56:56" x14ac:dyDescent="0.2">
      <c r="BD171" s="156"/>
    </row>
    <row r="172" spans="56:56" x14ac:dyDescent="0.2">
      <c r="BD172" s="156"/>
    </row>
    <row r="173" spans="56:56" x14ac:dyDescent="0.2">
      <c r="BD173" s="156"/>
    </row>
    <row r="174" spans="56:56" x14ac:dyDescent="0.2">
      <c r="BD174" s="156"/>
    </row>
    <row r="175" spans="56:56" x14ac:dyDescent="0.2">
      <c r="BD175" s="156"/>
    </row>
  </sheetData>
  <autoFilter ref="A3:BLC34" xr:uid="{00000000-0009-0000-0000-000000000000}"/>
  <mergeCells count="36">
    <mergeCell ref="B25:B27"/>
    <mergeCell ref="C25:C26"/>
    <mergeCell ref="B20:B21"/>
    <mergeCell ref="A22:A27"/>
    <mergeCell ref="B22:B24"/>
    <mergeCell ref="C22:C23"/>
    <mergeCell ref="A17:A21"/>
    <mergeCell ref="B17:B19"/>
    <mergeCell ref="C18:C19"/>
    <mergeCell ref="A28:A34"/>
    <mergeCell ref="B28:B30"/>
    <mergeCell ref="C29:C30"/>
    <mergeCell ref="B31:B33"/>
    <mergeCell ref="C32:C33"/>
    <mergeCell ref="AA1:BC1"/>
    <mergeCell ref="C14:C16"/>
    <mergeCell ref="AF2:AL2"/>
    <mergeCell ref="BA2:BD2"/>
    <mergeCell ref="A4:A16"/>
    <mergeCell ref="AA2:AE2"/>
    <mergeCell ref="B12:B13"/>
    <mergeCell ref="J1:S2"/>
    <mergeCell ref="T1:Z2"/>
    <mergeCell ref="A1:I2"/>
    <mergeCell ref="B4:B7"/>
    <mergeCell ref="C4:C5"/>
    <mergeCell ref="C6:C7"/>
    <mergeCell ref="B8:B11"/>
    <mergeCell ref="C8:C10"/>
    <mergeCell ref="B14:B16"/>
    <mergeCell ref="BE4:BE16"/>
    <mergeCell ref="BE17:BE21"/>
    <mergeCell ref="BE22:BE27"/>
    <mergeCell ref="BE28:BE34"/>
    <mergeCell ref="AM2:AS2"/>
    <mergeCell ref="AT2:AZ2"/>
  </mergeCells>
  <conditionalFormatting sqref="AD2:AD3 AD35:AD1048576">
    <cfRule type="colorScale" priority="80">
      <colorScale>
        <cfvo type="percent" val="0"/>
        <cfvo type="percent" val="&quot;0.6&quot;"/>
        <cfvo type="percent" val="&quot;0.8&quot;"/>
        <color rgb="FFF8696B"/>
        <color rgb="FFFFEB84"/>
        <color rgb="FF63BE7B"/>
      </colorScale>
    </cfRule>
    <cfRule type="colorScale" priority="81">
      <colorScale>
        <cfvo type="min"/>
        <cfvo type="percentile" val="50"/>
        <cfvo type="max"/>
        <color rgb="FFF8696B"/>
        <color rgb="FFFFEB84"/>
        <color rgb="FF63BE7B"/>
      </colorScale>
    </cfRule>
  </conditionalFormatting>
  <conditionalFormatting sqref="AD3">
    <cfRule type="colorScale" priority="79">
      <colorScale>
        <cfvo type="percent" val="0"/>
        <cfvo type="percent" val="&quot;0.6&quot;"/>
        <cfvo type="percent" val="&quot;0.8&quot;"/>
        <color rgb="FFFF0000"/>
        <color rgb="FFFFFF00"/>
        <color rgb="FF00B050"/>
      </colorScale>
    </cfRule>
  </conditionalFormatting>
  <conditionalFormatting sqref="AH2:AH1048576">
    <cfRule type="cellIs" dxfId="39" priority="54" operator="between">
      <formula>0.8</formula>
      <formula>1</formula>
    </cfRule>
    <cfRule type="cellIs" dxfId="38" priority="55" operator="between">
      <formula>0</formula>
      <formula>0.399</formula>
    </cfRule>
    <cfRule type="cellIs" dxfId="37" priority="56" operator="between">
      <formula>0.4</formula>
      <formula>0.59</formula>
    </cfRule>
  </conditionalFormatting>
  <conditionalFormatting sqref="AH18:AH34">
    <cfRule type="cellIs" dxfId="36" priority="57" operator="between">
      <formula>0.6</formula>
      <formula>0.69</formula>
    </cfRule>
    <cfRule type="cellIs" dxfId="35" priority="59" operator="between">
      <formula>0.7</formula>
      <formula>0.79</formula>
    </cfRule>
  </conditionalFormatting>
  <conditionalFormatting sqref="AK2:AK1048576 AO2:AO1048576 AR2:AR1048576">
    <cfRule type="cellIs" dxfId="34" priority="49" operator="between">
      <formula>0.8</formula>
      <formula>1</formula>
    </cfRule>
    <cfRule type="cellIs" dxfId="33" priority="50" operator="between">
      <formula>0.7</formula>
      <formula>0.79</formula>
    </cfRule>
    <cfRule type="cellIs" dxfId="32" priority="51" operator="between">
      <formula>0.6</formula>
      <formula>0.69</formula>
    </cfRule>
    <cfRule type="cellIs" dxfId="31" priority="52" operator="between">
      <formula>0.4</formula>
      <formula>0.59</formula>
    </cfRule>
    <cfRule type="cellIs" dxfId="30" priority="53" operator="between">
      <formula>0</formula>
      <formula>0.39</formula>
    </cfRule>
  </conditionalFormatting>
  <conditionalFormatting sqref="AV4:AV34">
    <cfRule type="cellIs" dxfId="29" priority="1" operator="between">
      <formula>0.8</formula>
      <formula>1</formula>
    </cfRule>
    <cfRule type="cellIs" dxfId="28" priority="2" operator="between">
      <formula>0.7</formula>
      <formula>0.79</formula>
    </cfRule>
    <cfRule type="cellIs" dxfId="27" priority="3" operator="between">
      <formula>0.6</formula>
      <formula>0.69</formula>
    </cfRule>
    <cfRule type="cellIs" dxfId="26" priority="4" operator="between">
      <formula>0.4</formula>
      <formula>0.59</formula>
    </cfRule>
    <cfRule type="cellIs" dxfId="25" priority="5" operator="between">
      <formula>0</formula>
      <formula>0.39</formula>
    </cfRule>
  </conditionalFormatting>
  <conditionalFormatting sqref="AY4:AY34">
    <cfRule type="cellIs" dxfId="24" priority="6" operator="between">
      <formula>0.8</formula>
      <formula>1</formula>
    </cfRule>
    <cfRule type="cellIs" dxfId="23" priority="7" operator="between">
      <formula>0.7</formula>
      <formula>0.79</formula>
    </cfRule>
    <cfRule type="cellIs" dxfId="22" priority="8" operator="between">
      <formula>0.6</formula>
      <formula>0.69</formula>
    </cfRule>
    <cfRule type="cellIs" dxfId="21" priority="9" operator="between">
      <formula>0.4</formula>
      <formula>0.59</formula>
    </cfRule>
    <cfRule type="cellIs" dxfId="20" priority="10" operator="between">
      <formula>0</formula>
      <formula>0.39</formula>
    </cfRule>
  </conditionalFormatting>
  <conditionalFormatting sqref="BC3:BC1048576">
    <cfRule type="cellIs" dxfId="19" priority="44" operator="between">
      <formula>0.4</formula>
      <formula>0.59</formula>
    </cfRule>
    <cfRule type="cellIs" dxfId="18" priority="45" operator="between">
      <formula>0.8</formula>
      <formula>1</formula>
    </cfRule>
    <cfRule type="cellIs" dxfId="17" priority="46" operator="between">
      <formula>0.7</formula>
      <formula>0.79</formula>
    </cfRule>
    <cfRule type="cellIs" dxfId="16" priority="47" operator="between">
      <formula>0.6</formula>
      <formula>0.69</formula>
    </cfRule>
    <cfRule type="cellIs" dxfId="15" priority="48"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O35"/>
  <sheetViews>
    <sheetView zoomScale="70" zoomScaleNormal="70" zoomScaleSheetLayoutView="90" workbookViewId="0">
      <pane xSplit="9" ySplit="2" topLeftCell="AL3" activePane="bottomRight" state="frozen"/>
      <selection activeCell="D1" sqref="D1"/>
      <selection pane="topRight" activeCell="J1" sqref="J1"/>
      <selection pane="bottomLeft" activeCell="D3" sqref="D3"/>
      <selection pane="bottomRight" activeCell="AM8" sqref="AM8"/>
    </sheetView>
  </sheetViews>
  <sheetFormatPr baseColWidth="10" defaultColWidth="11.42578125" defaultRowHeight="15" x14ac:dyDescent="0.2"/>
  <cols>
    <col min="1" max="1" width="12.28515625" style="3" customWidth="1"/>
    <col min="2" max="2" width="14.7109375" style="3" customWidth="1"/>
    <col min="3" max="3" width="18.42578125" style="3" customWidth="1"/>
    <col min="4" max="4" width="30.42578125" style="3" customWidth="1"/>
    <col min="5" max="5" width="27.7109375" style="3" customWidth="1"/>
    <col min="6" max="6" width="20.140625" style="4" customWidth="1"/>
    <col min="7" max="7" width="17.140625" style="3" customWidth="1"/>
    <col min="8" max="8" width="28.85546875" style="3" customWidth="1"/>
    <col min="9" max="9" width="24" style="3" customWidth="1"/>
    <col min="10" max="11" width="11.42578125" style="1" customWidth="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1.140625" style="1" customWidth="1"/>
    <col min="27" max="27" width="14.5703125" style="1" customWidth="1"/>
    <col min="28" max="28" width="17.140625" style="2" customWidth="1"/>
    <col min="29" max="29" width="17.28515625" style="2" customWidth="1"/>
    <col min="30" max="30" width="24.7109375" style="1" customWidth="1"/>
    <col min="31" max="31" width="27.42578125" style="1" customWidth="1"/>
    <col min="32" max="32" width="22.5703125" style="1" customWidth="1"/>
    <col min="33" max="34" width="20.28515625" style="1" customWidth="1"/>
    <col min="35" max="35" width="20.42578125" style="1" customWidth="1"/>
    <col min="36" max="36" width="22" style="1" customWidth="1"/>
    <col min="37" max="37" width="16.140625" style="1" customWidth="1"/>
    <col min="38" max="38" width="56.7109375" style="1" customWidth="1"/>
    <col min="39" max="39" width="28.85546875" style="1" customWidth="1"/>
    <col min="40" max="43" width="11.42578125" style="1"/>
    <col min="44" max="44" width="11.42578125" style="1" customWidth="1"/>
    <col min="45" max="16384" width="11.42578125" style="1"/>
  </cols>
  <sheetData>
    <row r="1" spans="1:202" ht="37.5" customHeight="1" thickBot="1" x14ac:dyDescent="0.25">
      <c r="A1" s="203" t="s">
        <v>249</v>
      </c>
      <c r="B1" s="203"/>
      <c r="C1" s="203"/>
      <c r="D1" s="203"/>
      <c r="E1" s="203"/>
      <c r="F1" s="203"/>
      <c r="G1" s="203"/>
      <c r="H1" s="203"/>
      <c r="I1" s="203"/>
      <c r="J1" s="201" t="s">
        <v>201</v>
      </c>
      <c r="K1" s="201"/>
      <c r="L1" s="201"/>
      <c r="M1" s="201"/>
      <c r="N1" s="201"/>
      <c r="O1" s="201"/>
      <c r="P1" s="201"/>
      <c r="Q1" s="201"/>
      <c r="R1" s="201"/>
      <c r="S1" s="201"/>
      <c r="T1" s="201" t="s">
        <v>150</v>
      </c>
      <c r="U1" s="201"/>
      <c r="V1" s="201"/>
      <c r="W1" s="201"/>
      <c r="X1" s="201"/>
      <c r="Y1" s="201"/>
      <c r="Z1" s="201"/>
      <c r="AA1" s="217" t="s">
        <v>216</v>
      </c>
      <c r="AB1" s="218"/>
      <c r="AC1" s="218"/>
      <c r="AD1" s="218"/>
      <c r="AE1" s="218"/>
      <c r="AF1" s="218"/>
      <c r="AG1" s="218"/>
      <c r="AH1" s="218"/>
      <c r="AI1" s="218"/>
      <c r="AJ1" s="218"/>
      <c r="AK1" s="218"/>
      <c r="AL1" s="219"/>
      <c r="AM1" s="39" t="s">
        <v>215</v>
      </c>
    </row>
    <row r="2" spans="1:202" ht="24.75" customHeight="1" x14ac:dyDescent="0.2">
      <c r="A2" s="204"/>
      <c r="B2" s="204"/>
      <c r="C2" s="204"/>
      <c r="D2" s="204"/>
      <c r="E2" s="204"/>
      <c r="F2" s="204"/>
      <c r="G2" s="204"/>
      <c r="H2" s="204"/>
      <c r="I2" s="204"/>
      <c r="J2" s="202"/>
      <c r="K2" s="202"/>
      <c r="L2" s="202"/>
      <c r="M2" s="202"/>
      <c r="N2" s="202"/>
      <c r="O2" s="202"/>
      <c r="P2" s="202"/>
      <c r="Q2" s="202"/>
      <c r="R2" s="202"/>
      <c r="S2" s="202"/>
      <c r="T2" s="202"/>
      <c r="U2" s="202"/>
      <c r="V2" s="202"/>
      <c r="W2" s="202"/>
      <c r="X2" s="202"/>
      <c r="Y2" s="202"/>
      <c r="Z2" s="202"/>
      <c r="AA2" s="197" t="s">
        <v>151</v>
      </c>
      <c r="AB2" s="198"/>
      <c r="AC2" s="198"/>
      <c r="AD2" s="198"/>
      <c r="AE2" s="199"/>
      <c r="AF2" s="220" t="s">
        <v>253</v>
      </c>
      <c r="AG2" s="221"/>
      <c r="AH2" s="221"/>
      <c r="AI2" s="221"/>
      <c r="AJ2" s="221"/>
      <c r="AK2" s="221"/>
      <c r="AL2" s="222"/>
      <c r="AM2" s="214" t="s">
        <v>206</v>
      </c>
    </row>
    <row r="3" spans="1:202" ht="57" customHeight="1" thickBot="1" x14ac:dyDescent="0.25">
      <c r="A3" s="21" t="s">
        <v>149</v>
      </c>
      <c r="B3" s="20" t="s">
        <v>148</v>
      </c>
      <c r="C3" s="20" t="s">
        <v>147</v>
      </c>
      <c r="D3" s="20" t="s">
        <v>146</v>
      </c>
      <c r="E3" s="20"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9" t="s">
        <v>141</v>
      </c>
      <c r="U3" s="19" t="s">
        <v>140</v>
      </c>
      <c r="V3" s="19" t="s">
        <v>139</v>
      </c>
      <c r="W3" s="19" t="s">
        <v>138</v>
      </c>
      <c r="X3" s="19" t="s">
        <v>137</v>
      </c>
      <c r="Y3" s="19" t="s">
        <v>136</v>
      </c>
      <c r="Z3" s="19" t="s">
        <v>135</v>
      </c>
      <c r="AA3" s="18" t="s">
        <v>152</v>
      </c>
      <c r="AB3" s="18" t="s">
        <v>153</v>
      </c>
      <c r="AC3" s="18" t="s">
        <v>134</v>
      </c>
      <c r="AD3" s="28" t="s">
        <v>156</v>
      </c>
      <c r="AE3" s="28" t="s">
        <v>155</v>
      </c>
      <c r="AF3" s="28" t="s">
        <v>218</v>
      </c>
      <c r="AG3" s="28" t="s">
        <v>219</v>
      </c>
      <c r="AH3" s="28" t="s">
        <v>220</v>
      </c>
      <c r="AI3" s="18" t="s">
        <v>153</v>
      </c>
      <c r="AJ3" s="18" t="s">
        <v>134</v>
      </c>
      <c r="AK3" s="28" t="s">
        <v>154</v>
      </c>
      <c r="AL3" s="40" t="s">
        <v>155</v>
      </c>
      <c r="AM3" s="215"/>
    </row>
    <row r="4" spans="1:202" s="12" customFormat="1" ht="298.5" customHeight="1" x14ac:dyDescent="0.2">
      <c r="A4" s="194" t="s">
        <v>133</v>
      </c>
      <c r="B4" s="200" t="s">
        <v>132</v>
      </c>
      <c r="C4" s="200" t="s">
        <v>131</v>
      </c>
      <c r="D4" s="9" t="s">
        <v>130</v>
      </c>
      <c r="E4" s="23" t="s">
        <v>129</v>
      </c>
      <c r="F4" s="22">
        <v>1</v>
      </c>
      <c r="G4" s="22">
        <v>0</v>
      </c>
      <c r="H4" s="8" t="s">
        <v>118</v>
      </c>
      <c r="I4" s="14" t="s">
        <v>1</v>
      </c>
      <c r="J4" s="66">
        <v>1</v>
      </c>
      <c r="K4" s="66">
        <v>1</v>
      </c>
      <c r="L4" s="32">
        <v>1</v>
      </c>
      <c r="M4" s="32">
        <v>1</v>
      </c>
      <c r="N4" s="32">
        <v>1</v>
      </c>
      <c r="O4" s="32">
        <v>1</v>
      </c>
      <c r="P4" s="32">
        <v>1</v>
      </c>
      <c r="Q4" s="32">
        <v>1</v>
      </c>
      <c r="R4" s="32">
        <v>1</v>
      </c>
      <c r="S4" s="32">
        <v>1</v>
      </c>
      <c r="T4" s="32" t="s">
        <v>198</v>
      </c>
      <c r="U4" s="32" t="s">
        <v>174</v>
      </c>
      <c r="V4" s="32">
        <v>331099</v>
      </c>
      <c r="W4" s="32" t="s">
        <v>128</v>
      </c>
      <c r="X4" s="32">
        <v>330109900</v>
      </c>
      <c r="Y4" s="32" t="s">
        <v>127</v>
      </c>
      <c r="Z4" s="75">
        <v>1</v>
      </c>
      <c r="AA4" s="75">
        <v>0</v>
      </c>
      <c r="AB4" s="76">
        <v>5400000</v>
      </c>
      <c r="AC4" s="76">
        <v>1800000</v>
      </c>
      <c r="AD4" s="36" t="s">
        <v>202</v>
      </c>
      <c r="AE4" s="29" t="s">
        <v>160</v>
      </c>
      <c r="AF4" s="91">
        <v>1</v>
      </c>
      <c r="AG4" s="29">
        <v>0.3</v>
      </c>
      <c r="AH4" s="45">
        <f>+AG4/AF4</f>
        <v>0.3</v>
      </c>
      <c r="AI4" s="31">
        <v>1800000</v>
      </c>
      <c r="AJ4" s="31">
        <v>1800000</v>
      </c>
      <c r="AK4" s="37">
        <f>+AJ4/AI4</f>
        <v>1</v>
      </c>
      <c r="AL4" s="99" t="s">
        <v>251</v>
      </c>
      <c r="AM4" s="37">
        <f>+AH4</f>
        <v>0.3</v>
      </c>
      <c r="AN4" s="216" t="s">
        <v>230</v>
      </c>
    </row>
    <row r="5" spans="1:202" s="12" customFormat="1" ht="162" customHeight="1" x14ac:dyDescent="0.2">
      <c r="A5" s="195"/>
      <c r="B5" s="200"/>
      <c r="C5" s="200"/>
      <c r="D5" s="23" t="s">
        <v>126</v>
      </c>
      <c r="E5" s="23"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77">
        <v>0</v>
      </c>
      <c r="AB5" s="78">
        <v>0</v>
      </c>
      <c r="AC5" s="78">
        <v>0</v>
      </c>
      <c r="AD5" s="36">
        <v>0</v>
      </c>
      <c r="AE5" s="29" t="s">
        <v>204</v>
      </c>
      <c r="AF5" s="29">
        <v>1</v>
      </c>
      <c r="AG5" s="29">
        <v>0.2</v>
      </c>
      <c r="AH5" s="45">
        <f t="shared" ref="AH5:AH7" si="0">+AG5/AF5</f>
        <v>0.2</v>
      </c>
      <c r="AI5" s="31">
        <v>5700000</v>
      </c>
      <c r="AJ5" s="31">
        <v>3800000</v>
      </c>
      <c r="AK5" s="37">
        <f>+AJ5/AI5</f>
        <v>0.66666666666666663</v>
      </c>
      <c r="AL5" s="55" t="s">
        <v>255</v>
      </c>
      <c r="AM5" s="37">
        <f t="shared" ref="AM5:AM35" si="1">+AH5</f>
        <v>0.2</v>
      </c>
      <c r="AN5" s="216"/>
    </row>
    <row r="6" spans="1:202" s="27" customFormat="1" ht="156.75" customHeight="1" x14ac:dyDescent="0.25">
      <c r="A6" s="195"/>
      <c r="B6" s="200"/>
      <c r="C6" s="200" t="s">
        <v>124</v>
      </c>
      <c r="D6" s="22" t="s">
        <v>157</v>
      </c>
      <c r="E6" s="22" t="s">
        <v>123</v>
      </c>
      <c r="F6" s="22">
        <v>1</v>
      </c>
      <c r="G6" s="22">
        <v>0</v>
      </c>
      <c r="H6" s="67"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78">
        <v>8655000</v>
      </c>
      <c r="AC6" s="78">
        <v>8655000</v>
      </c>
      <c r="AD6" s="36" t="s">
        <v>202</v>
      </c>
      <c r="AE6" s="29" t="s">
        <v>205</v>
      </c>
      <c r="AF6" s="91">
        <v>1</v>
      </c>
      <c r="AG6" s="29">
        <v>0</v>
      </c>
      <c r="AH6" s="45">
        <f t="shared" si="0"/>
        <v>0</v>
      </c>
      <c r="AI6" s="31">
        <v>1800000</v>
      </c>
      <c r="AJ6" s="31">
        <v>800000</v>
      </c>
      <c r="AK6" s="37">
        <f>+AJ6/AI6</f>
        <v>0.44444444444444442</v>
      </c>
      <c r="AL6" s="99" t="s">
        <v>240</v>
      </c>
      <c r="AM6" s="37">
        <f t="shared" si="1"/>
        <v>0</v>
      </c>
      <c r="AN6" s="216"/>
    </row>
    <row r="7" spans="1:202" s="12" customFormat="1" ht="162" customHeight="1" x14ac:dyDescent="0.2">
      <c r="A7" s="195"/>
      <c r="B7" s="200"/>
      <c r="C7" s="200"/>
      <c r="D7" s="23" t="s">
        <v>120</v>
      </c>
      <c r="E7" s="23" t="s">
        <v>119</v>
      </c>
      <c r="F7" s="16">
        <v>1</v>
      </c>
      <c r="G7" s="22">
        <v>0</v>
      </c>
      <c r="H7" s="8"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6" t="s">
        <v>202</v>
      </c>
      <c r="AE7" s="29" t="s">
        <v>203</v>
      </c>
      <c r="AF7" s="29">
        <v>1</v>
      </c>
      <c r="AG7" s="29">
        <v>0</v>
      </c>
      <c r="AH7" s="45">
        <f t="shared" si="0"/>
        <v>0</v>
      </c>
      <c r="AI7" s="31">
        <v>918000000</v>
      </c>
      <c r="AJ7" s="31">
        <v>0</v>
      </c>
      <c r="AK7" s="37">
        <v>0</v>
      </c>
      <c r="AL7" s="55" t="s">
        <v>250</v>
      </c>
      <c r="AM7" s="37">
        <f t="shared" si="1"/>
        <v>0</v>
      </c>
      <c r="AN7" s="216"/>
    </row>
    <row r="8" spans="1:202" s="12" customFormat="1" ht="180" x14ac:dyDescent="0.2">
      <c r="A8" s="195"/>
      <c r="B8" s="200" t="s">
        <v>114</v>
      </c>
      <c r="C8" s="200" t="s">
        <v>113</v>
      </c>
      <c r="D8" s="23" t="s">
        <v>112</v>
      </c>
      <c r="E8" s="23"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78"/>
      <c r="AC8" s="78">
        <v>0</v>
      </c>
      <c r="AD8" s="36" t="s">
        <v>202</v>
      </c>
      <c r="AE8" s="29" t="s">
        <v>207</v>
      </c>
      <c r="AF8" s="91">
        <v>11</v>
      </c>
      <c r="AG8" s="29">
        <v>11</v>
      </c>
      <c r="AH8" s="44">
        <f>+AG8/AF8</f>
        <v>1</v>
      </c>
      <c r="AI8" s="88">
        <f>14049858249.51+(577000000)</f>
        <v>14626858249.51</v>
      </c>
      <c r="AJ8" s="88">
        <f>12902520459.5+(562000000)</f>
        <v>13464520459.5</v>
      </c>
      <c r="AK8" s="90">
        <f>+AJ8/AI8</f>
        <v>0.92053400872679281</v>
      </c>
      <c r="AL8" s="99" t="s">
        <v>247</v>
      </c>
      <c r="AM8" s="37">
        <f t="shared" si="1"/>
        <v>1</v>
      </c>
      <c r="AN8" s="216"/>
    </row>
    <row r="9" spans="1:202" s="12" customFormat="1" ht="186" customHeight="1" x14ac:dyDescent="0.2">
      <c r="A9" s="195"/>
      <c r="B9" s="200"/>
      <c r="C9" s="200"/>
      <c r="D9" s="23" t="s">
        <v>108</v>
      </c>
      <c r="E9" s="23" t="s">
        <v>107</v>
      </c>
      <c r="F9" s="16">
        <v>10</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10</v>
      </c>
      <c r="AA9" s="29">
        <v>0</v>
      </c>
      <c r="AB9" s="79">
        <v>0</v>
      </c>
      <c r="AC9" s="17">
        <v>0</v>
      </c>
      <c r="AD9" s="42">
        <v>0</v>
      </c>
      <c r="AE9" s="29" t="s">
        <v>217</v>
      </c>
      <c r="AF9" s="91">
        <v>0</v>
      </c>
      <c r="AG9" s="29">
        <v>0</v>
      </c>
      <c r="AH9" s="30">
        <v>0</v>
      </c>
      <c r="AI9" s="30">
        <v>0</v>
      </c>
      <c r="AJ9" s="30">
        <v>0</v>
      </c>
      <c r="AK9" s="89">
        <v>0</v>
      </c>
      <c r="AL9" s="99" t="s">
        <v>248</v>
      </c>
      <c r="AM9" s="37">
        <f t="shared" si="1"/>
        <v>0</v>
      </c>
      <c r="AN9" s="216"/>
    </row>
    <row r="10" spans="1:202" s="12" customFormat="1" ht="172.5" customHeight="1" x14ac:dyDescent="0.2">
      <c r="A10" s="195"/>
      <c r="B10" s="200"/>
      <c r="C10" s="200"/>
      <c r="D10" s="23" t="s">
        <v>106</v>
      </c>
      <c r="E10" s="23" t="s">
        <v>236</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9">
        <v>0</v>
      </c>
      <c r="AC10" s="17">
        <v>0</v>
      </c>
      <c r="AD10" s="42">
        <v>0</v>
      </c>
      <c r="AE10" s="29" t="s">
        <v>217</v>
      </c>
      <c r="AF10" s="91">
        <v>54</v>
      </c>
      <c r="AG10" s="29">
        <v>0</v>
      </c>
      <c r="AH10" s="44">
        <f>+AG10/AF10</f>
        <v>0</v>
      </c>
      <c r="AI10" s="30">
        <v>0</v>
      </c>
      <c r="AJ10" s="30">
        <v>0</v>
      </c>
      <c r="AK10" s="89">
        <v>0</v>
      </c>
      <c r="AL10" s="99" t="s">
        <v>248</v>
      </c>
      <c r="AM10" s="37">
        <f t="shared" si="1"/>
        <v>0</v>
      </c>
      <c r="AN10" s="216"/>
    </row>
    <row r="11" spans="1:202" s="12" customFormat="1" ht="128.25" customHeight="1" x14ac:dyDescent="0.2">
      <c r="A11" s="195"/>
      <c r="B11" s="200"/>
      <c r="C11" s="23" t="s">
        <v>104</v>
      </c>
      <c r="D11" s="23" t="s">
        <v>103</v>
      </c>
      <c r="E11" s="23" t="s">
        <v>265</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9">
        <v>0</v>
      </c>
      <c r="AC11" s="17">
        <v>0</v>
      </c>
      <c r="AD11" s="36" t="s">
        <v>202</v>
      </c>
      <c r="AE11" s="29" t="s">
        <v>209</v>
      </c>
      <c r="AF11" s="91">
        <v>1</v>
      </c>
      <c r="AG11" s="29">
        <v>0</v>
      </c>
      <c r="AH11" s="30">
        <v>0</v>
      </c>
      <c r="AI11" s="30">
        <v>0</v>
      </c>
      <c r="AJ11" s="30">
        <v>0</v>
      </c>
      <c r="AK11" s="90">
        <v>0</v>
      </c>
      <c r="AL11" s="99" t="s">
        <v>248</v>
      </c>
      <c r="AM11" s="37">
        <f t="shared" si="1"/>
        <v>0</v>
      </c>
      <c r="AN11" s="216"/>
    </row>
    <row r="12" spans="1:202" s="15" customFormat="1" ht="216" customHeight="1" x14ac:dyDescent="0.2">
      <c r="A12" s="195"/>
      <c r="B12" s="200" t="s">
        <v>97</v>
      </c>
      <c r="C12" s="23" t="s">
        <v>96</v>
      </c>
      <c r="D12" s="23" t="s">
        <v>95</v>
      </c>
      <c r="E12" s="23"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29" t="s">
        <v>208</v>
      </c>
      <c r="AF12" s="29">
        <v>1</v>
      </c>
      <c r="AG12" s="29">
        <v>0.2</v>
      </c>
      <c r="AH12" s="45">
        <f>+AG12/AF12</f>
        <v>0.2</v>
      </c>
      <c r="AI12" s="73">
        <v>11540000</v>
      </c>
      <c r="AJ12" s="74">
        <v>11540000</v>
      </c>
      <c r="AK12" s="37">
        <f>+AH12</f>
        <v>0.2</v>
      </c>
      <c r="AL12" s="55" t="s">
        <v>246</v>
      </c>
      <c r="AM12" s="37">
        <f t="shared" si="1"/>
        <v>0.2</v>
      </c>
      <c r="AN12" s="216"/>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row>
    <row r="13" spans="1:202" s="15" customFormat="1" ht="150.75" customHeight="1" x14ac:dyDescent="0.2">
      <c r="A13" s="195"/>
      <c r="B13" s="200"/>
      <c r="C13" s="23" t="s">
        <v>94</v>
      </c>
      <c r="D13" s="23" t="s">
        <v>93</v>
      </c>
      <c r="E13" s="23"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80" t="s">
        <v>210</v>
      </c>
      <c r="AF13" s="92">
        <v>1</v>
      </c>
      <c r="AG13" s="80">
        <v>0.4</v>
      </c>
      <c r="AH13" s="69">
        <f>+AG13/AF13</f>
        <v>0.4</v>
      </c>
      <c r="AI13" s="73">
        <v>22840000</v>
      </c>
      <c r="AJ13" s="73">
        <v>22840000</v>
      </c>
      <c r="AK13" s="37">
        <f>+AH13</f>
        <v>0.4</v>
      </c>
      <c r="AL13" s="99" t="s">
        <v>266</v>
      </c>
      <c r="AM13" s="37">
        <f t="shared" si="1"/>
        <v>0.4</v>
      </c>
      <c r="AN13" s="216"/>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row>
    <row r="14" spans="1:202" s="12" customFormat="1" ht="152.25" customHeight="1" x14ac:dyDescent="0.2">
      <c r="A14" s="195"/>
      <c r="B14" s="205" t="s">
        <v>85</v>
      </c>
      <c r="C14" s="187" t="s">
        <v>84</v>
      </c>
      <c r="D14" s="23" t="s">
        <v>83</v>
      </c>
      <c r="E14" s="23"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81">
        <v>0</v>
      </c>
      <c r="AB14" s="34">
        <v>382688000</v>
      </c>
      <c r="AC14" s="25">
        <v>0</v>
      </c>
      <c r="AD14" s="36" t="s">
        <v>202</v>
      </c>
      <c r="AE14" s="29" t="s">
        <v>211</v>
      </c>
      <c r="AF14" s="93">
        <v>2</v>
      </c>
      <c r="AG14" s="29">
        <v>0</v>
      </c>
      <c r="AH14" s="45">
        <v>0</v>
      </c>
      <c r="AI14" s="30">
        <v>0</v>
      </c>
      <c r="AJ14" s="30">
        <v>0</v>
      </c>
      <c r="AK14" s="37">
        <v>0</v>
      </c>
      <c r="AL14" s="101" t="s">
        <v>252</v>
      </c>
      <c r="AM14" s="37">
        <f t="shared" si="1"/>
        <v>0</v>
      </c>
      <c r="AN14" s="216"/>
    </row>
    <row r="15" spans="1:202" s="12" customFormat="1" ht="146.25" customHeight="1" x14ac:dyDescent="0.2">
      <c r="A15" s="195"/>
      <c r="B15" s="206"/>
      <c r="C15" s="188"/>
      <c r="D15" s="23" t="s">
        <v>81</v>
      </c>
      <c r="E15" s="23"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55" t="s">
        <v>252</v>
      </c>
      <c r="AM15" s="37">
        <f t="shared" si="1"/>
        <v>0</v>
      </c>
      <c r="AN15" s="216"/>
    </row>
    <row r="16" spans="1:202" s="12" customFormat="1" ht="173.25" customHeight="1" thickBot="1" x14ac:dyDescent="0.25">
      <c r="A16" s="196"/>
      <c r="B16" s="207"/>
      <c r="C16" s="189"/>
      <c r="D16" s="23" t="s">
        <v>79</v>
      </c>
      <c r="E16" s="23"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81">
        <v>0</v>
      </c>
      <c r="AB16" s="25">
        <v>0</v>
      </c>
      <c r="AC16" s="25">
        <v>0</v>
      </c>
      <c r="AD16" s="36" t="s">
        <v>202</v>
      </c>
      <c r="AE16" s="82" t="s">
        <v>164</v>
      </c>
      <c r="AF16" s="29">
        <v>0</v>
      </c>
      <c r="AG16" s="29">
        <v>0</v>
      </c>
      <c r="AH16" s="45">
        <v>0</v>
      </c>
      <c r="AI16" s="30">
        <v>0</v>
      </c>
      <c r="AJ16" s="30">
        <v>0</v>
      </c>
      <c r="AK16" s="37">
        <v>0</v>
      </c>
      <c r="AL16" s="55" t="s">
        <v>252</v>
      </c>
      <c r="AM16" s="37">
        <f t="shared" si="1"/>
        <v>0</v>
      </c>
      <c r="AN16" s="216"/>
    </row>
    <row r="17" spans="1:1653" s="10" customFormat="1" ht="193.5" customHeight="1" thickBot="1" x14ac:dyDescent="0.25">
      <c r="A17" s="210" t="s">
        <v>76</v>
      </c>
      <c r="B17" s="205" t="s">
        <v>75</v>
      </c>
      <c r="C17" s="23" t="s">
        <v>74</v>
      </c>
      <c r="D17" s="23" t="s">
        <v>73</v>
      </c>
      <c r="E17" s="23"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55" t="s">
        <v>252</v>
      </c>
      <c r="AM17" s="37">
        <f t="shared" si="1"/>
        <v>0</v>
      </c>
      <c r="AN17" s="213" t="s">
        <v>261</v>
      </c>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row>
    <row r="18" spans="1:1653" ht="375" customHeight="1" thickBot="1" x14ac:dyDescent="0.25">
      <c r="A18" s="210"/>
      <c r="B18" s="206"/>
      <c r="C18" s="205" t="s">
        <v>71</v>
      </c>
      <c r="D18" s="23" t="s">
        <v>70</v>
      </c>
      <c r="E18" s="23" t="s">
        <v>69</v>
      </c>
      <c r="F18" s="7">
        <v>2</v>
      </c>
      <c r="G18" s="7">
        <v>0</v>
      </c>
      <c r="H18" s="8" t="s">
        <v>67</v>
      </c>
      <c r="I18" s="8" t="s">
        <v>1</v>
      </c>
      <c r="J18" s="6">
        <v>0</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42">
        <v>0</v>
      </c>
      <c r="AE18" s="29" t="s">
        <v>167</v>
      </c>
      <c r="AF18" s="91">
        <v>2</v>
      </c>
      <c r="AG18" s="29">
        <v>2</v>
      </c>
      <c r="AH18" s="48">
        <v>1</v>
      </c>
      <c r="AI18" s="49">
        <v>13000000</v>
      </c>
      <c r="AJ18" s="49">
        <v>13000000</v>
      </c>
      <c r="AK18" s="41">
        <v>1</v>
      </c>
      <c r="AL18" s="102" t="s">
        <v>241</v>
      </c>
      <c r="AM18" s="37">
        <f t="shared" si="1"/>
        <v>1</v>
      </c>
      <c r="AN18" s="213"/>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row>
    <row r="19" spans="1:1653" ht="186.75" customHeight="1" thickBot="1" x14ac:dyDescent="0.25">
      <c r="A19" s="210"/>
      <c r="B19" s="207"/>
      <c r="C19" s="207"/>
      <c r="D19" s="23" t="s">
        <v>68</v>
      </c>
      <c r="E19" s="23" t="s">
        <v>213</v>
      </c>
      <c r="F19" s="7">
        <v>3</v>
      </c>
      <c r="G19" s="7">
        <v>3</v>
      </c>
      <c r="H19" s="68"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3</v>
      </c>
      <c r="AG19" s="29">
        <v>2</v>
      </c>
      <c r="AH19" s="45">
        <f>+AG19/AF19</f>
        <v>0.66666666666666663</v>
      </c>
      <c r="AI19" s="30">
        <v>0</v>
      </c>
      <c r="AJ19" s="30">
        <v>0</v>
      </c>
      <c r="AK19" s="37">
        <v>0</v>
      </c>
      <c r="AL19" s="70" t="s">
        <v>242</v>
      </c>
      <c r="AM19" s="37">
        <f t="shared" si="1"/>
        <v>0.66666666666666663</v>
      </c>
      <c r="AN19" s="213"/>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row>
    <row r="20" spans="1:1653" ht="150.75" customHeight="1" thickBot="1" x14ac:dyDescent="0.25">
      <c r="A20" s="210"/>
      <c r="B20" s="200" t="s">
        <v>66</v>
      </c>
      <c r="C20" s="23" t="s">
        <v>65</v>
      </c>
      <c r="D20" s="23" t="s">
        <v>64</v>
      </c>
      <c r="E20" s="23" t="s">
        <v>63</v>
      </c>
      <c r="F20" s="7">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29" t="s">
        <v>165</v>
      </c>
      <c r="AF20" s="91">
        <v>2</v>
      </c>
      <c r="AG20" s="29">
        <v>2</v>
      </c>
      <c r="AH20" s="30">
        <v>0</v>
      </c>
      <c r="AI20" s="30">
        <v>0</v>
      </c>
      <c r="AJ20" s="30">
        <v>0</v>
      </c>
      <c r="AK20" s="37">
        <v>0</v>
      </c>
      <c r="AL20" s="99" t="s">
        <v>252</v>
      </c>
      <c r="AM20" s="37">
        <f t="shared" si="1"/>
        <v>0</v>
      </c>
      <c r="AN20" s="213"/>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2"/>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2"/>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2"/>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2"/>
      <c r="OX20" s="12"/>
      <c r="OY20" s="12"/>
      <c r="OZ20" s="12"/>
      <c r="PA20" s="12"/>
      <c r="PB20" s="12"/>
      <c r="PC20" s="12"/>
      <c r="PD20" s="12"/>
      <c r="PE20" s="12"/>
      <c r="PF20" s="12"/>
      <c r="PG20" s="12"/>
      <c r="PH20" s="12"/>
      <c r="PI20" s="12"/>
      <c r="PJ20" s="12"/>
      <c r="PK20" s="12"/>
      <c r="PL20" s="12"/>
      <c r="PM20" s="12"/>
      <c r="PN20" s="12"/>
      <c r="PO20" s="12"/>
      <c r="PP20" s="12"/>
      <c r="PQ20" s="12"/>
      <c r="PR20" s="12"/>
      <c r="PS20" s="12"/>
      <c r="PT20" s="12"/>
      <c r="PU20" s="12"/>
      <c r="PV20" s="12"/>
      <c r="PW20" s="12"/>
      <c r="PX20" s="12"/>
      <c r="PY20" s="12"/>
      <c r="PZ20" s="12"/>
      <c r="QA20" s="12"/>
      <c r="QB20" s="12"/>
      <c r="QC20" s="12"/>
      <c r="QD20" s="12"/>
      <c r="QE20" s="12"/>
      <c r="QF20" s="12"/>
      <c r="QG20" s="12"/>
      <c r="QH20" s="12"/>
      <c r="QI20" s="12"/>
      <c r="QJ20" s="12"/>
      <c r="QK20" s="12"/>
      <c r="QL20" s="12"/>
      <c r="QM20" s="12"/>
      <c r="QN20" s="12"/>
      <c r="QO20" s="12"/>
      <c r="QP20" s="12"/>
      <c r="QQ20" s="12"/>
      <c r="QR20" s="12"/>
      <c r="QS20" s="12"/>
      <c r="QT20" s="12"/>
      <c r="QU20" s="12"/>
      <c r="QV20" s="12"/>
      <c r="QW20" s="12"/>
      <c r="QX20" s="12"/>
      <c r="QY20" s="12"/>
      <c r="QZ20" s="12"/>
      <c r="RA20" s="12"/>
      <c r="RB20" s="12"/>
      <c r="RC20" s="12"/>
      <c r="RD20" s="12"/>
      <c r="RE20" s="12"/>
      <c r="RF20" s="12"/>
      <c r="RG20" s="12"/>
      <c r="RH20" s="12"/>
      <c r="RI20" s="12"/>
      <c r="RJ20" s="12"/>
      <c r="RK20" s="12"/>
      <c r="RL20" s="12"/>
      <c r="RM20" s="12"/>
      <c r="RN20" s="12"/>
      <c r="RO20" s="12"/>
      <c r="RP20" s="12"/>
      <c r="RQ20" s="12"/>
      <c r="RR20" s="12"/>
      <c r="RS20" s="12"/>
      <c r="RT20" s="12"/>
      <c r="RU20" s="12"/>
      <c r="RV20" s="12"/>
      <c r="RW20" s="12"/>
      <c r="RX20" s="12"/>
      <c r="RY20" s="12"/>
      <c r="RZ20" s="12"/>
      <c r="SA20" s="12"/>
      <c r="SB20" s="12"/>
      <c r="SC20" s="12"/>
      <c r="SD20" s="12"/>
      <c r="SE20" s="12"/>
      <c r="SF20" s="12"/>
      <c r="SG20" s="12"/>
      <c r="SH20" s="12"/>
      <c r="SI20" s="12"/>
      <c r="SJ20" s="12"/>
      <c r="SK20" s="12"/>
      <c r="SL20" s="12"/>
      <c r="SM20" s="12"/>
      <c r="SN20" s="12"/>
      <c r="SO20" s="12"/>
      <c r="SP20" s="12"/>
      <c r="SQ20" s="12"/>
      <c r="SR20" s="12"/>
      <c r="SS20" s="12"/>
      <c r="ST20" s="12"/>
      <c r="SU20" s="12"/>
      <c r="SV20" s="12"/>
      <c r="SW20" s="12"/>
      <c r="SX20" s="12"/>
      <c r="SY20" s="12"/>
      <c r="SZ20" s="12"/>
      <c r="TA20" s="12"/>
      <c r="TB20" s="12"/>
      <c r="TC20" s="12"/>
      <c r="TD20" s="12"/>
      <c r="TE20" s="12"/>
      <c r="TF20" s="12"/>
      <c r="TG20" s="12"/>
      <c r="TH20" s="12"/>
      <c r="TI20" s="12"/>
      <c r="TJ20" s="12"/>
      <c r="TK20" s="12"/>
      <c r="TL20" s="12"/>
      <c r="TM20" s="12"/>
      <c r="TN20" s="12"/>
      <c r="TO20" s="12"/>
      <c r="TP20" s="12"/>
      <c r="TQ20" s="12"/>
      <c r="TR20" s="12"/>
      <c r="TS20" s="12"/>
      <c r="TT20" s="12"/>
      <c r="TU20" s="12"/>
      <c r="TV20" s="12"/>
      <c r="TW20" s="12"/>
      <c r="TX20" s="12"/>
      <c r="TY20" s="12"/>
      <c r="TZ20" s="12"/>
      <c r="UA20" s="12"/>
      <c r="UB20" s="12"/>
      <c r="UC20" s="12"/>
      <c r="UD20" s="12"/>
      <c r="UE20" s="12"/>
      <c r="UF20" s="12"/>
      <c r="UG20" s="12"/>
      <c r="UH20" s="12"/>
      <c r="UI20" s="12"/>
      <c r="UJ20" s="12"/>
      <c r="UK20" s="12"/>
      <c r="UL20" s="12"/>
      <c r="UM20" s="12"/>
      <c r="UN20" s="12"/>
      <c r="UO20" s="12"/>
      <c r="UP20" s="12"/>
      <c r="UQ20" s="12"/>
      <c r="UR20" s="12"/>
      <c r="US20" s="12"/>
      <c r="UT20" s="12"/>
      <c r="UU20" s="12"/>
      <c r="UV20" s="12"/>
      <c r="UW20" s="12"/>
      <c r="UX20" s="12"/>
      <c r="UY20" s="12"/>
      <c r="UZ20" s="12"/>
      <c r="VA20" s="12"/>
      <c r="VB20" s="12"/>
      <c r="VC20" s="12"/>
      <c r="VD20" s="12"/>
      <c r="VE20" s="12"/>
      <c r="VF20" s="12"/>
      <c r="VG20" s="12"/>
      <c r="VH20" s="12"/>
      <c r="VI20" s="12"/>
      <c r="VJ20" s="12"/>
      <c r="VK20" s="12"/>
      <c r="VL20" s="12"/>
      <c r="VM20" s="12"/>
      <c r="VN20" s="12"/>
      <c r="VO20" s="12"/>
      <c r="VP20" s="12"/>
      <c r="VQ20" s="12"/>
      <c r="VR20" s="12"/>
      <c r="VS20" s="12"/>
      <c r="VT20" s="12"/>
      <c r="VU20" s="12"/>
      <c r="VV20" s="12"/>
      <c r="VW20" s="12"/>
      <c r="VX20" s="12"/>
      <c r="VY20" s="12"/>
      <c r="VZ20" s="12"/>
      <c r="WA20" s="12"/>
      <c r="WB20" s="12"/>
      <c r="WC20" s="12"/>
      <c r="WD20" s="12"/>
      <c r="WE20" s="12"/>
      <c r="WF20" s="12"/>
      <c r="WG20" s="12"/>
      <c r="WH20" s="12"/>
      <c r="WI20" s="12"/>
      <c r="WJ20" s="12"/>
      <c r="WK20" s="12"/>
      <c r="WL20" s="12"/>
      <c r="WM20" s="12"/>
      <c r="WN20" s="12"/>
      <c r="WO20" s="12"/>
      <c r="WP20" s="12"/>
      <c r="WQ20" s="12"/>
      <c r="WR20" s="12"/>
      <c r="WS20" s="12"/>
      <c r="WT20" s="12"/>
      <c r="WU20" s="12"/>
      <c r="WV20" s="12"/>
      <c r="WW20" s="12"/>
      <c r="WX20" s="12"/>
      <c r="WY20" s="12"/>
      <c r="WZ20" s="12"/>
      <c r="XA20" s="12"/>
      <c r="XB20" s="12"/>
      <c r="XC20" s="12"/>
      <c r="XD20" s="12"/>
      <c r="XE20" s="12"/>
      <c r="XF20" s="12"/>
      <c r="XG20" s="12"/>
      <c r="XH20" s="12"/>
      <c r="XI20" s="12"/>
      <c r="XJ20" s="12"/>
      <c r="XK20" s="12"/>
      <c r="XL20" s="12"/>
      <c r="XM20" s="12"/>
      <c r="XN20" s="12"/>
      <c r="XO20" s="12"/>
      <c r="XP20" s="12"/>
      <c r="XQ20" s="12"/>
      <c r="XR20" s="12"/>
      <c r="XS20" s="12"/>
      <c r="XT20" s="12"/>
      <c r="XU20" s="12"/>
      <c r="XV20" s="12"/>
      <c r="XW20" s="12"/>
      <c r="XX20" s="12"/>
      <c r="XY20" s="12"/>
      <c r="XZ20" s="12"/>
      <c r="YA20" s="12"/>
      <c r="YB20" s="12"/>
      <c r="YC20" s="12"/>
      <c r="YD20" s="12"/>
      <c r="YE20" s="12"/>
      <c r="YF20" s="12"/>
      <c r="YG20" s="12"/>
      <c r="YH20" s="12"/>
      <c r="YI20" s="12"/>
      <c r="YJ20" s="12"/>
      <c r="YK20" s="12"/>
      <c r="YL20" s="12"/>
      <c r="YM20" s="12"/>
      <c r="YN20" s="12"/>
      <c r="YO20" s="12"/>
      <c r="YP20" s="12"/>
      <c r="YQ20" s="12"/>
      <c r="YR20" s="12"/>
      <c r="YS20" s="12"/>
      <c r="YT20" s="12"/>
      <c r="YU20" s="12"/>
      <c r="YV20" s="12"/>
      <c r="YW20" s="12"/>
      <c r="YX20" s="12"/>
      <c r="YY20" s="12"/>
      <c r="YZ20" s="12"/>
      <c r="ZA20" s="12"/>
      <c r="ZB20" s="12"/>
      <c r="ZC20" s="12"/>
      <c r="ZD20" s="12"/>
      <c r="ZE20" s="12"/>
      <c r="ZF20" s="12"/>
      <c r="ZG20" s="12"/>
      <c r="ZH20" s="12"/>
      <c r="ZI20" s="12"/>
      <c r="ZJ20" s="12"/>
      <c r="ZK20" s="12"/>
      <c r="ZL20" s="12"/>
      <c r="ZM20" s="12"/>
      <c r="ZN20" s="12"/>
      <c r="ZO20" s="12"/>
      <c r="ZP20" s="12"/>
      <c r="ZQ20" s="12"/>
      <c r="ZR20" s="12"/>
      <c r="ZS20" s="12"/>
      <c r="ZT20" s="12"/>
      <c r="ZU20" s="12"/>
      <c r="ZV20" s="12"/>
      <c r="ZW20" s="12"/>
      <c r="ZX20" s="12"/>
      <c r="ZY20" s="12"/>
      <c r="ZZ20" s="12"/>
      <c r="AAA20" s="12"/>
      <c r="AAB20" s="12"/>
      <c r="AAC20" s="12"/>
      <c r="AAD20" s="12"/>
      <c r="AAE20" s="12"/>
      <c r="AAF20" s="12"/>
      <c r="AAG20" s="12"/>
      <c r="AAH20" s="12"/>
      <c r="AAI20" s="12"/>
      <c r="AAJ20" s="12"/>
      <c r="AAK20" s="12"/>
      <c r="AAL20" s="12"/>
      <c r="AAM20" s="12"/>
      <c r="AAN20" s="12"/>
      <c r="AAO20" s="12"/>
      <c r="AAP20" s="12"/>
      <c r="AAQ20" s="12"/>
      <c r="AAR20" s="12"/>
      <c r="AAS20" s="12"/>
      <c r="AAT20" s="12"/>
      <c r="AAU20" s="12"/>
      <c r="AAV20" s="12"/>
      <c r="AAW20" s="12"/>
      <c r="AAX20" s="12"/>
      <c r="AAY20" s="12"/>
      <c r="AAZ20" s="12"/>
      <c r="ABA20" s="12"/>
      <c r="ABB20" s="12"/>
      <c r="ABC20" s="12"/>
      <c r="ABD20" s="12"/>
      <c r="ABE20" s="12"/>
      <c r="ABF20" s="12"/>
      <c r="ABG20" s="12"/>
      <c r="ABH20" s="12"/>
      <c r="ABI20" s="12"/>
      <c r="ABJ20" s="12"/>
      <c r="ABK20" s="12"/>
      <c r="ABL20" s="12"/>
      <c r="ABM20" s="12"/>
      <c r="ABN20" s="12"/>
      <c r="ABO20" s="12"/>
      <c r="ABP20" s="12"/>
      <c r="ABQ20" s="12"/>
      <c r="ABR20" s="12"/>
      <c r="ABS20" s="12"/>
      <c r="ABT20" s="12"/>
      <c r="ABU20" s="12"/>
      <c r="ABV20" s="12"/>
      <c r="ABW20" s="12"/>
      <c r="ABX20" s="12"/>
      <c r="ABY20" s="12"/>
      <c r="ABZ20" s="12"/>
      <c r="ACA20" s="12"/>
      <c r="ACB20" s="12"/>
      <c r="ACC20" s="12"/>
      <c r="ACD20" s="12"/>
      <c r="ACE20" s="12"/>
      <c r="ACF20" s="12"/>
      <c r="ACG20" s="12"/>
      <c r="ACH20" s="12"/>
      <c r="ACI20" s="12"/>
      <c r="ACJ20" s="12"/>
      <c r="ACK20" s="12"/>
      <c r="ACL20" s="12"/>
      <c r="ACM20" s="12"/>
      <c r="ACN20" s="12"/>
      <c r="ACO20" s="12"/>
      <c r="ACP20" s="12"/>
      <c r="ACQ20" s="12"/>
      <c r="ACR20" s="12"/>
      <c r="ACS20" s="12"/>
      <c r="ACT20" s="12"/>
      <c r="ACU20" s="12"/>
      <c r="ACV20" s="12"/>
      <c r="ACW20" s="12"/>
      <c r="ACX20" s="12"/>
      <c r="ACY20" s="12"/>
      <c r="ACZ20" s="12"/>
      <c r="ADA20" s="12"/>
      <c r="ADB20" s="12"/>
      <c r="ADC20" s="12"/>
      <c r="ADD20" s="12"/>
      <c r="ADE20" s="12"/>
      <c r="ADF20" s="12"/>
      <c r="ADG20" s="12"/>
      <c r="ADH20" s="12"/>
      <c r="ADI20" s="12"/>
      <c r="ADJ20" s="12"/>
      <c r="ADK20" s="12"/>
      <c r="ADL20" s="12"/>
      <c r="ADM20" s="12"/>
      <c r="ADN20" s="12"/>
      <c r="ADO20" s="12"/>
      <c r="ADP20" s="12"/>
      <c r="ADQ20" s="12"/>
      <c r="ADR20" s="12"/>
      <c r="ADS20" s="12"/>
      <c r="ADT20" s="12"/>
      <c r="ADU20" s="12"/>
      <c r="ADV20" s="12"/>
      <c r="ADW20" s="12"/>
      <c r="ADX20" s="12"/>
      <c r="ADY20" s="12"/>
      <c r="ADZ20" s="12"/>
      <c r="AEA20" s="12"/>
      <c r="AEB20" s="12"/>
      <c r="AEC20" s="12"/>
      <c r="AED20" s="12"/>
      <c r="AEE20" s="12"/>
      <c r="AEF20" s="12"/>
      <c r="AEG20" s="12"/>
      <c r="AEH20" s="12"/>
      <c r="AEI20" s="12"/>
      <c r="AEJ20" s="12"/>
      <c r="AEK20" s="12"/>
      <c r="AEL20" s="12"/>
      <c r="AEM20" s="12"/>
      <c r="AEN20" s="12"/>
      <c r="AEO20" s="12"/>
      <c r="AEP20" s="12"/>
      <c r="AEQ20" s="12"/>
      <c r="AER20" s="12"/>
      <c r="AES20" s="12"/>
      <c r="AET20" s="12"/>
      <c r="AEU20" s="12"/>
      <c r="AEV20" s="12"/>
      <c r="AEW20" s="12"/>
      <c r="AEX20" s="12"/>
      <c r="AEY20" s="12"/>
      <c r="AEZ20" s="12"/>
      <c r="AFA20" s="12"/>
      <c r="AFB20" s="12"/>
      <c r="AFC20" s="12"/>
      <c r="AFD20" s="12"/>
      <c r="AFE20" s="12"/>
      <c r="AFF20" s="12"/>
      <c r="AFG20" s="12"/>
      <c r="AFH20" s="12"/>
      <c r="AFI20" s="12"/>
      <c r="AFJ20" s="12"/>
      <c r="AFK20" s="12"/>
      <c r="AFL20" s="12"/>
      <c r="AFM20" s="12"/>
      <c r="AFN20" s="12"/>
      <c r="AFO20" s="12"/>
      <c r="AFP20" s="12"/>
      <c r="AFQ20" s="12"/>
      <c r="AFR20" s="12"/>
      <c r="AFS20" s="12"/>
      <c r="AFT20" s="12"/>
      <c r="AFU20" s="12"/>
      <c r="AFV20" s="12"/>
      <c r="AFW20" s="12"/>
      <c r="AFX20" s="12"/>
      <c r="AFY20" s="12"/>
      <c r="AFZ20" s="12"/>
      <c r="AGA20" s="12"/>
      <c r="AGB20" s="12"/>
      <c r="AGC20" s="12"/>
      <c r="AGD20" s="12"/>
      <c r="AGE20" s="12"/>
      <c r="AGF20" s="12"/>
      <c r="AGG20" s="12"/>
      <c r="AGH20" s="12"/>
      <c r="AGI20" s="12"/>
      <c r="AGJ20" s="12"/>
      <c r="AGK20" s="12"/>
      <c r="AGL20" s="12"/>
      <c r="AGM20" s="12"/>
      <c r="AGN20" s="12"/>
      <c r="AGO20" s="12"/>
      <c r="AGP20" s="12"/>
      <c r="AGQ20" s="12"/>
      <c r="AGR20" s="12"/>
      <c r="AGS20" s="12"/>
      <c r="AGT20" s="12"/>
      <c r="AGU20" s="12"/>
      <c r="AGV20" s="12"/>
      <c r="AGW20" s="12"/>
      <c r="AGX20" s="12"/>
      <c r="AGY20" s="12"/>
      <c r="AGZ20" s="12"/>
      <c r="AHA20" s="12"/>
      <c r="AHB20" s="12"/>
      <c r="AHC20" s="12"/>
      <c r="AHD20" s="12"/>
      <c r="AHE20" s="12"/>
      <c r="AHF20" s="12"/>
      <c r="AHG20" s="12"/>
      <c r="AHH20" s="12"/>
      <c r="AHI20" s="12"/>
      <c r="AHJ20" s="12"/>
      <c r="AHK20" s="12"/>
      <c r="AHL20" s="12"/>
      <c r="AHM20" s="12"/>
      <c r="AHN20" s="12"/>
      <c r="AHO20" s="12"/>
      <c r="AHP20" s="12"/>
      <c r="AHQ20" s="12"/>
      <c r="AHR20" s="12"/>
      <c r="AHS20" s="12"/>
      <c r="AHT20" s="12"/>
      <c r="AHU20" s="12"/>
      <c r="AHV20" s="12"/>
      <c r="AHW20" s="12"/>
      <c r="AHX20" s="12"/>
      <c r="AHY20" s="12"/>
      <c r="AHZ20" s="12"/>
      <c r="AIA20" s="12"/>
      <c r="AIB20" s="12"/>
      <c r="AIC20" s="12"/>
      <c r="AID20" s="12"/>
      <c r="AIE20" s="12"/>
      <c r="AIF20" s="12"/>
      <c r="AIG20" s="12"/>
      <c r="AIH20" s="12"/>
      <c r="AII20" s="12"/>
      <c r="AIJ20" s="12"/>
      <c r="AIK20" s="12"/>
      <c r="AIL20" s="12"/>
      <c r="AIM20" s="12"/>
      <c r="AIN20" s="12"/>
      <c r="AIO20" s="12"/>
      <c r="AIP20" s="12"/>
      <c r="AIQ20" s="12"/>
      <c r="AIR20" s="12"/>
      <c r="AIS20" s="12"/>
      <c r="AIT20" s="12"/>
      <c r="AIU20" s="12"/>
      <c r="AIV20" s="12"/>
      <c r="AIW20" s="12"/>
      <c r="AIX20" s="12"/>
      <c r="AIY20" s="12"/>
      <c r="AIZ20" s="12"/>
      <c r="AJA20" s="12"/>
      <c r="AJB20" s="12"/>
      <c r="AJC20" s="12"/>
      <c r="AJD20" s="12"/>
      <c r="AJE20" s="12"/>
      <c r="AJF20" s="12"/>
      <c r="AJG20" s="12"/>
      <c r="AJH20" s="12"/>
      <c r="AJI20" s="12"/>
      <c r="AJJ20" s="12"/>
      <c r="AJK20" s="12"/>
      <c r="AJL20" s="12"/>
      <c r="AJM20" s="12"/>
      <c r="AJN20" s="12"/>
      <c r="AJO20" s="12"/>
      <c r="AJP20" s="12"/>
      <c r="AJQ20" s="12"/>
      <c r="AJR20" s="12"/>
      <c r="AJS20" s="12"/>
      <c r="AJT20" s="12"/>
      <c r="AJU20" s="12"/>
      <c r="AJV20" s="12"/>
      <c r="AJW20" s="12"/>
      <c r="AJX20" s="12"/>
      <c r="AJY20" s="12"/>
      <c r="AJZ20" s="12"/>
      <c r="AKA20" s="12"/>
      <c r="AKB20" s="12"/>
      <c r="AKC20" s="12"/>
      <c r="AKD20" s="12"/>
      <c r="AKE20" s="12"/>
      <c r="AKF20" s="12"/>
      <c r="AKG20" s="12"/>
      <c r="AKH20" s="12"/>
      <c r="AKI20" s="12"/>
      <c r="AKJ20" s="12"/>
      <c r="AKK20" s="12"/>
      <c r="AKL20" s="12"/>
      <c r="AKM20" s="12"/>
      <c r="AKN20" s="12"/>
      <c r="AKO20" s="12"/>
      <c r="AKP20" s="12"/>
      <c r="AKQ20" s="12"/>
      <c r="AKR20" s="12"/>
      <c r="AKS20" s="12"/>
      <c r="AKT20" s="12"/>
      <c r="AKU20" s="12"/>
      <c r="AKV20" s="12"/>
      <c r="AKW20" s="12"/>
      <c r="AKX20" s="12"/>
      <c r="AKY20" s="12"/>
      <c r="AKZ20" s="12"/>
      <c r="ALA20" s="12"/>
      <c r="ALB20" s="12"/>
      <c r="ALC20" s="12"/>
      <c r="ALD20" s="12"/>
      <c r="ALE20" s="12"/>
      <c r="ALF20" s="12"/>
      <c r="ALG20" s="12"/>
      <c r="ALH20" s="12"/>
      <c r="ALI20" s="12"/>
      <c r="ALJ20" s="12"/>
      <c r="ALK20" s="12"/>
      <c r="ALL20" s="12"/>
      <c r="ALM20" s="12"/>
      <c r="ALN20" s="12"/>
      <c r="ALO20" s="12"/>
      <c r="ALP20" s="12"/>
      <c r="ALQ20" s="12"/>
      <c r="ALR20" s="12"/>
      <c r="ALS20" s="12"/>
      <c r="ALT20" s="12"/>
      <c r="ALU20" s="12"/>
      <c r="ALV20" s="12"/>
      <c r="ALW20" s="12"/>
      <c r="ALX20" s="12"/>
      <c r="ALY20" s="12"/>
      <c r="ALZ20" s="12"/>
      <c r="AMA20" s="12"/>
      <c r="AMB20" s="12"/>
      <c r="AMC20" s="12"/>
      <c r="AMD20" s="12"/>
      <c r="AME20" s="12"/>
      <c r="AMF20" s="12"/>
      <c r="AMG20" s="12"/>
      <c r="AMH20" s="12"/>
      <c r="AMI20" s="12"/>
      <c r="AMJ20" s="12"/>
      <c r="AMK20" s="12"/>
      <c r="AML20" s="12"/>
      <c r="AMM20" s="12"/>
      <c r="AMN20" s="12"/>
      <c r="AMO20" s="12"/>
      <c r="AMP20" s="12"/>
      <c r="AMQ20" s="12"/>
      <c r="AMR20" s="12"/>
      <c r="AMS20" s="12"/>
      <c r="AMT20" s="12"/>
      <c r="AMU20" s="12"/>
      <c r="AMV20" s="12"/>
      <c r="AMW20" s="12"/>
      <c r="AMX20" s="12"/>
      <c r="AMY20" s="12"/>
      <c r="AMZ20" s="12"/>
      <c r="ANA20" s="12"/>
      <c r="ANB20" s="12"/>
      <c r="ANC20" s="12"/>
      <c r="AND20" s="12"/>
      <c r="ANE20" s="12"/>
      <c r="ANF20" s="12"/>
      <c r="ANG20" s="12"/>
      <c r="ANH20" s="12"/>
      <c r="ANI20" s="12"/>
      <c r="ANJ20" s="12"/>
      <c r="ANK20" s="12"/>
      <c r="ANL20" s="12"/>
      <c r="ANM20" s="12"/>
      <c r="ANN20" s="12"/>
      <c r="ANO20" s="12"/>
      <c r="ANP20" s="12"/>
      <c r="ANQ20" s="12"/>
      <c r="ANR20" s="12"/>
      <c r="ANS20" s="12"/>
      <c r="ANT20" s="12"/>
      <c r="ANU20" s="12"/>
      <c r="ANV20" s="12"/>
      <c r="ANW20" s="12"/>
      <c r="ANX20" s="12"/>
      <c r="ANY20" s="12"/>
      <c r="ANZ20" s="12"/>
      <c r="AOA20" s="12"/>
      <c r="AOB20" s="12"/>
      <c r="AOC20" s="12"/>
      <c r="AOD20" s="12"/>
      <c r="AOE20" s="12"/>
      <c r="AOF20" s="12"/>
      <c r="AOG20" s="12"/>
      <c r="AOH20" s="12"/>
      <c r="AOI20" s="12"/>
      <c r="AOJ20" s="12"/>
      <c r="AOK20" s="12"/>
      <c r="AOL20" s="12"/>
      <c r="AOM20" s="12"/>
      <c r="AON20" s="12"/>
      <c r="AOO20" s="12"/>
      <c r="AOP20" s="12"/>
      <c r="AOQ20" s="12"/>
      <c r="AOR20" s="12"/>
      <c r="AOS20" s="12"/>
      <c r="AOT20" s="12"/>
      <c r="AOU20" s="12"/>
      <c r="AOV20" s="12"/>
      <c r="AOW20" s="12"/>
      <c r="AOX20" s="12"/>
      <c r="AOY20" s="12"/>
      <c r="AOZ20" s="12"/>
      <c r="APA20" s="12"/>
      <c r="APB20" s="12"/>
      <c r="APC20" s="12"/>
      <c r="APD20" s="12"/>
      <c r="APE20" s="12"/>
      <c r="APF20" s="12"/>
      <c r="APG20" s="12"/>
      <c r="APH20" s="12"/>
      <c r="API20" s="12"/>
      <c r="APJ20" s="12"/>
      <c r="APK20" s="12"/>
      <c r="APL20" s="12"/>
      <c r="APM20" s="12"/>
      <c r="APN20" s="12"/>
      <c r="APO20" s="12"/>
      <c r="APP20" s="12"/>
      <c r="APQ20" s="12"/>
      <c r="APR20" s="12"/>
      <c r="APS20" s="12"/>
      <c r="APT20" s="12"/>
      <c r="APU20" s="12"/>
      <c r="APV20" s="12"/>
      <c r="APW20" s="12"/>
      <c r="APX20" s="12"/>
      <c r="APY20" s="12"/>
      <c r="APZ20" s="12"/>
      <c r="AQA20" s="12"/>
      <c r="AQB20" s="12"/>
      <c r="AQC20" s="12"/>
      <c r="AQD20" s="12"/>
      <c r="AQE20" s="12"/>
      <c r="AQF20" s="12"/>
      <c r="AQG20" s="12"/>
      <c r="AQH20" s="12"/>
      <c r="AQI20" s="12"/>
      <c r="AQJ20" s="12"/>
      <c r="AQK20" s="12"/>
      <c r="AQL20" s="12"/>
      <c r="AQM20" s="12"/>
      <c r="AQN20" s="12"/>
      <c r="AQO20" s="12"/>
      <c r="AQP20" s="12"/>
      <c r="AQQ20" s="12"/>
      <c r="AQR20" s="12"/>
      <c r="AQS20" s="12"/>
      <c r="AQT20" s="12"/>
      <c r="AQU20" s="12"/>
      <c r="AQV20" s="12"/>
      <c r="AQW20" s="12"/>
      <c r="AQX20" s="12"/>
      <c r="AQY20" s="12"/>
      <c r="AQZ20" s="12"/>
      <c r="ARA20" s="12"/>
      <c r="ARB20" s="12"/>
      <c r="ARC20" s="12"/>
      <c r="ARD20" s="12"/>
      <c r="ARE20" s="12"/>
      <c r="ARF20" s="12"/>
      <c r="ARG20" s="12"/>
      <c r="ARH20" s="12"/>
      <c r="ARI20" s="12"/>
      <c r="ARJ20" s="12"/>
      <c r="ARK20" s="12"/>
      <c r="ARL20" s="12"/>
      <c r="ARM20" s="12"/>
      <c r="ARN20" s="12"/>
      <c r="ARO20" s="12"/>
      <c r="ARP20" s="12"/>
      <c r="ARQ20" s="12"/>
      <c r="ARR20" s="12"/>
      <c r="ARS20" s="12"/>
      <c r="ART20" s="12"/>
      <c r="ARU20" s="12"/>
      <c r="ARV20" s="12"/>
      <c r="ARW20" s="12"/>
      <c r="ARX20" s="12"/>
      <c r="ARY20" s="12"/>
      <c r="ARZ20" s="12"/>
      <c r="ASA20" s="12"/>
      <c r="ASB20" s="12"/>
      <c r="ASC20" s="12"/>
      <c r="ASD20" s="12"/>
      <c r="ASE20" s="12"/>
      <c r="ASF20" s="12"/>
      <c r="ASG20" s="12"/>
      <c r="ASH20" s="12"/>
      <c r="ASI20" s="12"/>
      <c r="ASJ20" s="12"/>
      <c r="ASK20" s="12"/>
      <c r="ASL20" s="12"/>
      <c r="ASM20" s="12"/>
      <c r="ASN20" s="12"/>
      <c r="ASO20" s="12"/>
      <c r="ASP20" s="12"/>
      <c r="ASQ20" s="12"/>
      <c r="ASR20" s="12"/>
      <c r="ASS20" s="12"/>
      <c r="AST20" s="12"/>
      <c r="ASU20" s="12"/>
      <c r="ASV20" s="12"/>
      <c r="ASW20" s="12"/>
      <c r="ASX20" s="12"/>
      <c r="ASY20" s="12"/>
      <c r="ASZ20" s="12"/>
      <c r="ATA20" s="12"/>
      <c r="ATB20" s="12"/>
      <c r="ATC20" s="12"/>
      <c r="ATD20" s="12"/>
      <c r="ATE20" s="12"/>
      <c r="ATF20" s="12"/>
      <c r="ATG20" s="12"/>
      <c r="ATH20" s="12"/>
      <c r="ATI20" s="12"/>
      <c r="ATJ20" s="12"/>
      <c r="ATK20" s="12"/>
      <c r="ATL20" s="12"/>
      <c r="ATM20" s="12"/>
      <c r="ATN20" s="12"/>
      <c r="ATO20" s="12"/>
      <c r="ATP20" s="12"/>
      <c r="ATQ20" s="12"/>
      <c r="ATR20" s="12"/>
      <c r="ATS20" s="12"/>
      <c r="ATT20" s="12"/>
      <c r="ATU20" s="12"/>
      <c r="ATV20" s="12"/>
      <c r="ATW20" s="12"/>
      <c r="ATX20" s="12"/>
      <c r="ATY20" s="12"/>
      <c r="ATZ20" s="12"/>
      <c r="AUA20" s="12"/>
      <c r="AUB20" s="12"/>
      <c r="AUC20" s="12"/>
      <c r="AUD20" s="12"/>
      <c r="AUE20" s="12"/>
      <c r="AUF20" s="12"/>
      <c r="AUG20" s="12"/>
      <c r="AUH20" s="12"/>
      <c r="AUI20" s="12"/>
      <c r="AUJ20" s="12"/>
      <c r="AUK20" s="12"/>
      <c r="AUL20" s="12"/>
      <c r="AUM20" s="12"/>
      <c r="AUN20" s="12"/>
      <c r="AUO20" s="12"/>
      <c r="AUP20" s="12"/>
      <c r="AUQ20" s="12"/>
      <c r="AUR20" s="12"/>
      <c r="AUS20" s="12"/>
      <c r="AUT20" s="12"/>
      <c r="AUU20" s="12"/>
      <c r="AUV20" s="12"/>
      <c r="AUW20" s="12"/>
      <c r="AUX20" s="12"/>
      <c r="AUY20" s="12"/>
      <c r="AUZ20" s="12"/>
      <c r="AVA20" s="12"/>
      <c r="AVB20" s="12"/>
      <c r="AVC20" s="12"/>
      <c r="AVD20" s="12"/>
      <c r="AVE20" s="12"/>
      <c r="AVF20" s="12"/>
      <c r="AVG20" s="12"/>
      <c r="AVH20" s="12"/>
      <c r="AVI20" s="12"/>
      <c r="AVJ20" s="12"/>
      <c r="AVK20" s="12"/>
      <c r="AVL20" s="12"/>
      <c r="AVM20" s="12"/>
      <c r="AVN20" s="12"/>
      <c r="AVO20" s="12"/>
      <c r="AVP20" s="12"/>
      <c r="AVQ20" s="12"/>
      <c r="AVR20" s="12"/>
      <c r="AVS20" s="12"/>
      <c r="AVT20" s="12"/>
      <c r="AVU20" s="12"/>
      <c r="AVV20" s="12"/>
      <c r="AVW20" s="12"/>
      <c r="AVX20" s="12"/>
      <c r="AVY20" s="12"/>
      <c r="AVZ20" s="12"/>
      <c r="AWA20" s="12"/>
      <c r="AWB20" s="12"/>
      <c r="AWC20" s="12"/>
      <c r="AWD20" s="12"/>
      <c r="AWE20" s="12"/>
      <c r="AWF20" s="12"/>
      <c r="AWG20" s="12"/>
      <c r="AWH20" s="12"/>
      <c r="AWI20" s="12"/>
      <c r="AWJ20" s="12"/>
      <c r="AWK20" s="12"/>
      <c r="AWL20" s="12"/>
      <c r="AWM20" s="12"/>
      <c r="AWN20" s="12"/>
      <c r="AWO20" s="12"/>
      <c r="AWP20" s="12"/>
      <c r="AWQ20" s="12"/>
      <c r="AWR20" s="12"/>
      <c r="AWS20" s="12"/>
      <c r="AWT20" s="12"/>
      <c r="AWU20" s="12"/>
      <c r="AWV20" s="12"/>
      <c r="AWW20" s="12"/>
      <c r="AWX20" s="12"/>
      <c r="AWY20" s="12"/>
      <c r="AWZ20" s="12"/>
      <c r="AXA20" s="12"/>
      <c r="AXB20" s="12"/>
      <c r="AXC20" s="12"/>
      <c r="AXD20" s="12"/>
      <c r="AXE20" s="12"/>
      <c r="AXF20" s="12"/>
      <c r="AXG20" s="12"/>
      <c r="AXH20" s="12"/>
      <c r="AXI20" s="12"/>
      <c r="AXJ20" s="12"/>
      <c r="AXK20" s="12"/>
      <c r="AXL20" s="12"/>
      <c r="AXM20" s="12"/>
      <c r="AXN20" s="12"/>
      <c r="AXO20" s="12"/>
      <c r="AXP20" s="12"/>
      <c r="AXQ20" s="12"/>
      <c r="AXR20" s="12"/>
      <c r="AXS20" s="12"/>
      <c r="AXT20" s="12"/>
      <c r="AXU20" s="12"/>
      <c r="AXV20" s="12"/>
      <c r="AXW20" s="12"/>
      <c r="AXX20" s="12"/>
      <c r="AXY20" s="12"/>
      <c r="AXZ20" s="12"/>
      <c r="AYA20" s="12"/>
      <c r="AYB20" s="12"/>
      <c r="AYC20" s="12"/>
      <c r="AYD20" s="12"/>
      <c r="AYE20" s="12"/>
      <c r="AYF20" s="12"/>
      <c r="AYG20" s="12"/>
      <c r="AYH20" s="12"/>
      <c r="AYI20" s="12"/>
      <c r="AYJ20" s="12"/>
      <c r="AYK20" s="12"/>
      <c r="AYL20" s="12"/>
      <c r="AYM20" s="12"/>
      <c r="AYN20" s="12"/>
      <c r="AYO20" s="12"/>
      <c r="AYP20" s="12"/>
      <c r="AYQ20" s="12"/>
      <c r="AYR20" s="12"/>
      <c r="AYS20" s="12"/>
      <c r="AYT20" s="12"/>
      <c r="AYU20" s="12"/>
      <c r="AYV20" s="12"/>
      <c r="AYW20" s="12"/>
      <c r="AYX20" s="12"/>
      <c r="AYY20" s="12"/>
      <c r="AYZ20" s="12"/>
      <c r="AZA20" s="12"/>
      <c r="AZB20" s="12"/>
      <c r="AZC20" s="12"/>
      <c r="AZD20" s="12"/>
      <c r="AZE20" s="12"/>
      <c r="AZF20" s="12"/>
      <c r="AZG20" s="12"/>
      <c r="AZH20" s="12"/>
      <c r="AZI20" s="12"/>
      <c r="AZJ20" s="12"/>
      <c r="AZK20" s="12"/>
      <c r="AZL20" s="12"/>
      <c r="AZM20" s="12"/>
      <c r="AZN20" s="12"/>
      <c r="AZO20" s="12"/>
      <c r="AZP20" s="12"/>
      <c r="AZQ20" s="12"/>
      <c r="AZR20" s="12"/>
      <c r="AZS20" s="12"/>
      <c r="AZT20" s="12"/>
      <c r="AZU20" s="12"/>
      <c r="AZV20" s="12"/>
      <c r="AZW20" s="12"/>
      <c r="AZX20" s="12"/>
      <c r="AZY20" s="12"/>
      <c r="AZZ20" s="12"/>
      <c r="BAA20" s="12"/>
      <c r="BAB20" s="12"/>
      <c r="BAC20" s="12"/>
      <c r="BAD20" s="12"/>
      <c r="BAE20" s="12"/>
      <c r="BAF20" s="12"/>
      <c r="BAG20" s="12"/>
      <c r="BAH20" s="12"/>
      <c r="BAI20" s="12"/>
      <c r="BAJ20" s="12"/>
      <c r="BAK20" s="12"/>
      <c r="BAL20" s="12"/>
      <c r="BAM20" s="12"/>
      <c r="BAN20" s="12"/>
      <c r="BAO20" s="12"/>
      <c r="BAP20" s="12"/>
      <c r="BAQ20" s="12"/>
      <c r="BAR20" s="12"/>
      <c r="BAS20" s="12"/>
      <c r="BAT20" s="12"/>
      <c r="BAU20" s="12"/>
      <c r="BAV20" s="12"/>
      <c r="BAW20" s="12"/>
      <c r="BAX20" s="12"/>
      <c r="BAY20" s="12"/>
      <c r="BAZ20" s="12"/>
      <c r="BBA20" s="12"/>
      <c r="BBB20" s="12"/>
      <c r="BBC20" s="12"/>
      <c r="BBD20" s="12"/>
      <c r="BBE20" s="12"/>
      <c r="BBF20" s="12"/>
      <c r="BBG20" s="12"/>
      <c r="BBH20" s="12"/>
      <c r="BBI20" s="12"/>
      <c r="BBJ20" s="12"/>
      <c r="BBK20" s="12"/>
      <c r="BBL20" s="12"/>
      <c r="BBM20" s="12"/>
      <c r="BBN20" s="12"/>
      <c r="BBO20" s="12"/>
      <c r="BBP20" s="12"/>
      <c r="BBQ20" s="12"/>
      <c r="BBR20" s="12"/>
      <c r="BBS20" s="12"/>
      <c r="BBT20" s="12"/>
      <c r="BBU20" s="12"/>
      <c r="BBV20" s="12"/>
      <c r="BBW20" s="12"/>
      <c r="BBX20" s="12"/>
      <c r="BBY20" s="12"/>
      <c r="BBZ20" s="12"/>
      <c r="BCA20" s="12"/>
      <c r="BCB20" s="12"/>
      <c r="BCC20" s="12"/>
      <c r="BCD20" s="12"/>
      <c r="BCE20" s="12"/>
      <c r="BCF20" s="12"/>
      <c r="BCG20" s="12"/>
      <c r="BCH20" s="12"/>
      <c r="BCI20" s="12"/>
      <c r="BCJ20" s="12"/>
      <c r="BCK20" s="12"/>
      <c r="BCL20" s="12"/>
      <c r="BCM20" s="12"/>
      <c r="BCN20" s="12"/>
      <c r="BCO20" s="12"/>
      <c r="BCP20" s="12"/>
      <c r="BCQ20" s="12"/>
      <c r="BCR20" s="12"/>
      <c r="BCS20" s="12"/>
      <c r="BCT20" s="12"/>
      <c r="BCU20" s="12"/>
      <c r="BCV20" s="12"/>
      <c r="BCW20" s="12"/>
      <c r="BCX20" s="12"/>
      <c r="BCY20" s="12"/>
      <c r="BCZ20" s="12"/>
      <c r="BDA20" s="12"/>
      <c r="BDB20" s="12"/>
      <c r="BDC20" s="12"/>
      <c r="BDD20" s="12"/>
      <c r="BDE20" s="12"/>
      <c r="BDF20" s="12"/>
      <c r="BDG20" s="12"/>
      <c r="BDH20" s="12"/>
      <c r="BDI20" s="12"/>
      <c r="BDJ20" s="12"/>
      <c r="BDK20" s="12"/>
      <c r="BDL20" s="12"/>
      <c r="BDM20" s="12"/>
      <c r="BDN20" s="12"/>
      <c r="BDO20" s="12"/>
      <c r="BDP20" s="12"/>
      <c r="BDQ20" s="12"/>
      <c r="BDR20" s="12"/>
      <c r="BDS20" s="12"/>
      <c r="BDT20" s="12"/>
      <c r="BDU20" s="12"/>
      <c r="BDV20" s="12"/>
      <c r="BDW20" s="12"/>
      <c r="BDX20" s="12"/>
      <c r="BDY20" s="12"/>
      <c r="BDZ20" s="12"/>
      <c r="BEA20" s="12"/>
      <c r="BEB20" s="12"/>
      <c r="BEC20" s="12"/>
      <c r="BED20" s="12"/>
      <c r="BEE20" s="12"/>
      <c r="BEF20" s="12"/>
      <c r="BEG20" s="12"/>
      <c r="BEH20" s="12"/>
      <c r="BEI20" s="12"/>
      <c r="BEJ20" s="12"/>
      <c r="BEK20" s="12"/>
      <c r="BEL20" s="12"/>
      <c r="BEM20" s="12"/>
      <c r="BEN20" s="12"/>
      <c r="BEO20" s="12"/>
      <c r="BEP20" s="12"/>
      <c r="BEQ20" s="12"/>
      <c r="BER20" s="12"/>
      <c r="BES20" s="12"/>
      <c r="BET20" s="12"/>
      <c r="BEU20" s="12"/>
      <c r="BEV20" s="12"/>
      <c r="BEW20" s="12"/>
      <c r="BEX20" s="12"/>
      <c r="BEY20" s="12"/>
      <c r="BEZ20" s="12"/>
      <c r="BFA20" s="12"/>
      <c r="BFB20" s="12"/>
      <c r="BFC20" s="12"/>
      <c r="BFD20" s="12"/>
      <c r="BFE20" s="12"/>
      <c r="BFF20" s="12"/>
      <c r="BFG20" s="12"/>
      <c r="BFH20" s="12"/>
      <c r="BFI20" s="12"/>
      <c r="BFJ20" s="12"/>
      <c r="BFK20" s="12"/>
      <c r="BFL20" s="12"/>
      <c r="BFM20" s="12"/>
      <c r="BFN20" s="12"/>
      <c r="BFO20" s="12"/>
      <c r="BFP20" s="12"/>
      <c r="BFQ20" s="12"/>
      <c r="BFR20" s="12"/>
      <c r="BFS20" s="12"/>
      <c r="BFT20" s="12"/>
      <c r="BFU20" s="12"/>
      <c r="BFV20" s="12"/>
      <c r="BFW20" s="12"/>
      <c r="BFX20" s="12"/>
      <c r="BFY20" s="12"/>
      <c r="BFZ20" s="12"/>
      <c r="BGA20" s="12"/>
      <c r="BGB20" s="12"/>
      <c r="BGC20" s="12"/>
      <c r="BGD20" s="12"/>
      <c r="BGE20" s="12"/>
      <c r="BGF20" s="12"/>
      <c r="BGG20" s="12"/>
      <c r="BGH20" s="12"/>
      <c r="BGI20" s="12"/>
      <c r="BGJ20" s="12"/>
      <c r="BGK20" s="12"/>
      <c r="BGL20" s="12"/>
      <c r="BGM20" s="12"/>
      <c r="BGN20" s="12"/>
      <c r="BGO20" s="12"/>
      <c r="BGP20" s="12"/>
      <c r="BGQ20" s="12"/>
      <c r="BGR20" s="12"/>
      <c r="BGS20" s="12"/>
      <c r="BGT20" s="12"/>
      <c r="BGU20" s="12"/>
      <c r="BGV20" s="12"/>
      <c r="BGW20" s="12"/>
      <c r="BGX20" s="12"/>
      <c r="BGY20" s="12"/>
      <c r="BGZ20" s="12"/>
      <c r="BHA20" s="12"/>
      <c r="BHB20" s="12"/>
      <c r="BHC20" s="12"/>
      <c r="BHD20" s="12"/>
      <c r="BHE20" s="12"/>
      <c r="BHF20" s="12"/>
      <c r="BHG20" s="12"/>
      <c r="BHH20" s="12"/>
      <c r="BHI20" s="12"/>
      <c r="BHJ20" s="12"/>
      <c r="BHK20" s="12"/>
      <c r="BHL20" s="12"/>
      <c r="BHM20" s="12"/>
      <c r="BHN20" s="12"/>
      <c r="BHO20" s="12"/>
      <c r="BHP20" s="12"/>
      <c r="BHQ20" s="12"/>
      <c r="BHR20" s="12"/>
      <c r="BHS20" s="12"/>
      <c r="BHT20" s="12"/>
      <c r="BHU20" s="12"/>
      <c r="BHV20" s="12"/>
      <c r="BHW20" s="12"/>
      <c r="BHX20" s="12"/>
      <c r="BHY20" s="12"/>
      <c r="BHZ20" s="12"/>
      <c r="BIA20" s="12"/>
      <c r="BIB20" s="12"/>
      <c r="BIC20" s="12"/>
      <c r="BID20" s="12"/>
      <c r="BIE20" s="12"/>
      <c r="BIF20" s="12"/>
      <c r="BIG20" s="12"/>
      <c r="BIH20" s="12"/>
      <c r="BII20" s="12"/>
      <c r="BIJ20" s="12"/>
      <c r="BIK20" s="12"/>
      <c r="BIL20" s="12"/>
      <c r="BIM20" s="12"/>
      <c r="BIN20" s="12"/>
      <c r="BIO20" s="12"/>
      <c r="BIP20" s="12"/>
      <c r="BIQ20" s="12"/>
      <c r="BIR20" s="12"/>
      <c r="BIS20" s="12"/>
      <c r="BIT20" s="12"/>
      <c r="BIU20" s="12"/>
      <c r="BIV20" s="12"/>
      <c r="BIW20" s="12"/>
      <c r="BIX20" s="12"/>
      <c r="BIY20" s="12"/>
      <c r="BIZ20" s="12"/>
      <c r="BJA20" s="12"/>
      <c r="BJB20" s="12"/>
      <c r="BJC20" s="12"/>
      <c r="BJD20" s="12"/>
      <c r="BJE20" s="12"/>
      <c r="BJF20" s="12"/>
      <c r="BJG20" s="12"/>
      <c r="BJH20" s="12"/>
      <c r="BJI20" s="12"/>
      <c r="BJJ20" s="12"/>
      <c r="BJK20" s="12"/>
      <c r="BJL20" s="12"/>
      <c r="BJM20" s="12"/>
      <c r="BJN20" s="12"/>
      <c r="BJO20" s="12"/>
      <c r="BJP20" s="12"/>
      <c r="BJQ20" s="12"/>
      <c r="BJR20" s="12"/>
      <c r="BJS20" s="12"/>
      <c r="BJT20" s="12"/>
      <c r="BJU20" s="12"/>
      <c r="BJV20" s="12"/>
      <c r="BJW20" s="12"/>
      <c r="BJX20" s="12"/>
      <c r="BJY20" s="12"/>
      <c r="BJZ20" s="12"/>
      <c r="BKA20" s="12"/>
      <c r="BKB20" s="12"/>
      <c r="BKC20" s="12"/>
      <c r="BKD20" s="12"/>
      <c r="BKE20" s="12"/>
      <c r="BKF20" s="12"/>
      <c r="BKG20" s="12"/>
      <c r="BKH20" s="12"/>
      <c r="BKI20" s="12"/>
      <c r="BKJ20" s="12"/>
      <c r="BKK20" s="12"/>
      <c r="BKL20" s="12"/>
      <c r="BKM20" s="12"/>
      <c r="BKN20" s="12"/>
      <c r="BKO20" s="12"/>
    </row>
    <row r="21" spans="1:1653" s="10" customFormat="1" ht="148.5" customHeight="1" thickBot="1" x14ac:dyDescent="0.25">
      <c r="A21" s="210"/>
      <c r="B21" s="200"/>
      <c r="C21" s="23" t="s">
        <v>57</v>
      </c>
      <c r="D21" s="23" t="s">
        <v>56</v>
      </c>
      <c r="E21" s="23" t="s">
        <v>55</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30">
        <v>0</v>
      </c>
      <c r="AI21" s="30">
        <v>0</v>
      </c>
      <c r="AJ21" s="30">
        <v>0</v>
      </c>
      <c r="AK21" s="37">
        <v>0</v>
      </c>
      <c r="AL21" s="55" t="s">
        <v>252</v>
      </c>
      <c r="AM21" s="37">
        <f t="shared" si="1"/>
        <v>0</v>
      </c>
      <c r="AN21" s="213"/>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row>
    <row r="22" spans="1:1653" ht="195" x14ac:dyDescent="0.2">
      <c r="A22" s="208" t="s">
        <v>235</v>
      </c>
      <c r="B22" s="200" t="s">
        <v>54</v>
      </c>
      <c r="C22" s="200" t="s">
        <v>53</v>
      </c>
      <c r="D22" s="23" t="s">
        <v>52</v>
      </c>
      <c r="E22" s="23" t="s">
        <v>51</v>
      </c>
      <c r="F22" s="7">
        <v>1</v>
      </c>
      <c r="G22" s="7">
        <v>0</v>
      </c>
      <c r="H22" s="8" t="s">
        <v>42</v>
      </c>
      <c r="I22" s="8" t="s">
        <v>1</v>
      </c>
      <c r="J22" s="6">
        <v>1</v>
      </c>
      <c r="K22" s="6">
        <v>1</v>
      </c>
      <c r="L22" s="14">
        <v>1</v>
      </c>
      <c r="M22" s="14">
        <v>1</v>
      </c>
      <c r="N22" s="16">
        <v>1</v>
      </c>
      <c r="O22" s="23">
        <v>1</v>
      </c>
      <c r="P22" s="14">
        <v>1</v>
      </c>
      <c r="Q22" s="14">
        <v>1</v>
      </c>
      <c r="R22" s="16">
        <v>1</v>
      </c>
      <c r="S22" s="16">
        <v>1</v>
      </c>
      <c r="T22" s="14" t="s">
        <v>41</v>
      </c>
      <c r="U22" s="14" t="s">
        <v>40</v>
      </c>
      <c r="V22" s="16">
        <v>4001017</v>
      </c>
      <c r="W22" s="23" t="s">
        <v>48</v>
      </c>
      <c r="X22" s="14" t="s">
        <v>47</v>
      </c>
      <c r="Y22" s="14" t="s">
        <v>46</v>
      </c>
      <c r="Z22" s="29">
        <v>1</v>
      </c>
      <c r="AA22" s="29">
        <v>0</v>
      </c>
      <c r="AB22" s="83">
        <v>0</v>
      </c>
      <c r="AC22" s="84">
        <v>0</v>
      </c>
      <c r="AD22" s="36" t="s">
        <v>202</v>
      </c>
      <c r="AE22" s="29" t="s">
        <v>169</v>
      </c>
      <c r="AF22" s="91">
        <v>1</v>
      </c>
      <c r="AG22" s="29">
        <v>5.0000000000000001E-3</v>
      </c>
      <c r="AH22" s="103">
        <f>+AG22/AF22</f>
        <v>5.0000000000000001E-3</v>
      </c>
      <c r="AI22" s="71">
        <v>3445000</v>
      </c>
      <c r="AJ22" s="71">
        <v>3445000</v>
      </c>
      <c r="AK22" s="37">
        <f>+AJ22/AI22</f>
        <v>1</v>
      </c>
      <c r="AL22" s="99" t="s">
        <v>263</v>
      </c>
      <c r="AM22" s="104">
        <f t="shared" si="1"/>
        <v>5.0000000000000001E-3</v>
      </c>
      <c r="AN22" s="212" t="s">
        <v>232</v>
      </c>
    </row>
    <row r="23" spans="1:1653" ht="231.75" customHeight="1" x14ac:dyDescent="0.2">
      <c r="A23" s="185"/>
      <c r="B23" s="200"/>
      <c r="C23" s="200"/>
      <c r="D23" s="23" t="s">
        <v>50</v>
      </c>
      <c r="E23" s="23" t="s">
        <v>49</v>
      </c>
      <c r="F23" s="7">
        <v>1</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83">
        <v>0</v>
      </c>
      <c r="AC23" s="84">
        <v>0</v>
      </c>
      <c r="AD23" s="36" t="s">
        <v>202</v>
      </c>
      <c r="AE23" s="29" t="s">
        <v>170</v>
      </c>
      <c r="AF23" s="93">
        <v>1</v>
      </c>
      <c r="AG23" s="29">
        <v>0</v>
      </c>
      <c r="AH23" s="45">
        <v>0</v>
      </c>
      <c r="AI23" s="72">
        <v>0</v>
      </c>
      <c r="AJ23" s="72">
        <v>0</v>
      </c>
      <c r="AK23" s="37">
        <v>0</v>
      </c>
      <c r="AL23" s="55" t="s">
        <v>244</v>
      </c>
      <c r="AM23" s="37">
        <f t="shared" si="1"/>
        <v>0</v>
      </c>
      <c r="AN23" s="212"/>
    </row>
    <row r="24" spans="1:1653" ht="200.25" customHeight="1" x14ac:dyDescent="0.2">
      <c r="A24" s="185"/>
      <c r="B24" s="205"/>
      <c r="C24" s="46" t="s">
        <v>45</v>
      </c>
      <c r="D24" s="46" t="s">
        <v>44</v>
      </c>
      <c r="E24" s="46" t="s">
        <v>43</v>
      </c>
      <c r="F24" s="51">
        <v>1</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83">
        <v>0</v>
      </c>
      <c r="AC24" s="84">
        <v>0</v>
      </c>
      <c r="AD24" s="36" t="s">
        <v>202</v>
      </c>
      <c r="AE24" s="29" t="s">
        <v>171</v>
      </c>
      <c r="AF24" s="91">
        <v>1</v>
      </c>
      <c r="AG24" s="29">
        <v>1</v>
      </c>
      <c r="AH24" s="45">
        <f>+AG24/AF24</f>
        <v>1</v>
      </c>
      <c r="AI24" s="72">
        <v>3445000</v>
      </c>
      <c r="AJ24" s="72">
        <v>3445000</v>
      </c>
      <c r="AK24" s="37">
        <f>+AJ24/AI24</f>
        <v>1</v>
      </c>
      <c r="AL24" s="99" t="s">
        <v>245</v>
      </c>
      <c r="AM24" s="37">
        <f t="shared" si="1"/>
        <v>1</v>
      </c>
      <c r="AN24" s="212"/>
    </row>
    <row r="25" spans="1:1653" ht="105" x14ac:dyDescent="0.2">
      <c r="A25" s="182"/>
      <c r="B25" s="200" t="s">
        <v>36</v>
      </c>
      <c r="C25" s="200" t="s">
        <v>35</v>
      </c>
      <c r="D25" s="23" t="s">
        <v>34</v>
      </c>
      <c r="E25" s="23"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70" t="s">
        <v>264</v>
      </c>
      <c r="AM25" s="37">
        <f t="shared" si="1"/>
        <v>0</v>
      </c>
      <c r="AN25" s="212"/>
    </row>
    <row r="26" spans="1:1653" ht="238.5" customHeight="1" x14ac:dyDescent="0.2">
      <c r="A26" s="185"/>
      <c r="B26" s="207"/>
      <c r="C26" s="207"/>
      <c r="D26" s="47" t="s">
        <v>31</v>
      </c>
      <c r="E26" s="47"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85" t="s">
        <v>172</v>
      </c>
      <c r="AF26" s="85">
        <v>12</v>
      </c>
      <c r="AG26" s="85">
        <v>0</v>
      </c>
      <c r="AH26" s="56">
        <f>+AG26/AF26</f>
        <v>0</v>
      </c>
      <c r="AI26" s="30">
        <v>11540000</v>
      </c>
      <c r="AJ26" s="30">
        <v>11540000</v>
      </c>
      <c r="AK26" s="37">
        <f>+AJ26/AI26</f>
        <v>1</v>
      </c>
      <c r="AL26" s="55" t="s">
        <v>238</v>
      </c>
      <c r="AM26" s="37">
        <f>+AH26</f>
        <v>0</v>
      </c>
      <c r="AN26" s="212"/>
    </row>
    <row r="27" spans="1:1653" ht="195.75" thickBot="1" x14ac:dyDescent="0.25">
      <c r="A27" s="209"/>
      <c r="B27" s="200"/>
      <c r="C27" s="23" t="s">
        <v>28</v>
      </c>
      <c r="D27" s="23" t="s">
        <v>27</v>
      </c>
      <c r="E27" s="23" t="s">
        <v>26</v>
      </c>
      <c r="F27" s="7">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85" t="s">
        <v>214</v>
      </c>
      <c r="AF27" s="85">
        <v>12</v>
      </c>
      <c r="AG27" s="85">
        <v>0</v>
      </c>
      <c r="AH27" s="56">
        <f>+AG27/AF27</f>
        <v>0</v>
      </c>
      <c r="AI27" s="30">
        <v>0</v>
      </c>
      <c r="AJ27" s="30">
        <v>0</v>
      </c>
      <c r="AK27" s="37">
        <v>0</v>
      </c>
      <c r="AL27" s="55" t="s">
        <v>237</v>
      </c>
      <c r="AM27" s="37">
        <f t="shared" si="1"/>
        <v>0</v>
      </c>
      <c r="AN27" s="212"/>
    </row>
    <row r="28" spans="1:1653" ht="135" customHeight="1" x14ac:dyDescent="0.2">
      <c r="A28" s="208" t="s">
        <v>25</v>
      </c>
      <c r="B28" s="200" t="s">
        <v>24</v>
      </c>
      <c r="C28" s="23" t="s">
        <v>23</v>
      </c>
      <c r="D28" s="23" t="s">
        <v>22</v>
      </c>
      <c r="E28" s="23"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86">
        <v>5000000</v>
      </c>
      <c r="AC28" s="86">
        <v>5000000</v>
      </c>
      <c r="AD28" s="36" t="s">
        <v>202</v>
      </c>
      <c r="AE28" s="85" t="s">
        <v>214</v>
      </c>
      <c r="AF28" s="85">
        <v>1</v>
      </c>
      <c r="AG28" s="85">
        <v>0</v>
      </c>
      <c r="AH28" s="56">
        <f>+AG28/AF28</f>
        <v>0</v>
      </c>
      <c r="AI28" s="30">
        <v>0</v>
      </c>
      <c r="AJ28" s="30">
        <v>0</v>
      </c>
      <c r="AK28" s="37">
        <v>0</v>
      </c>
      <c r="AL28" s="55" t="s">
        <v>239</v>
      </c>
      <c r="AM28" s="37">
        <f t="shared" si="1"/>
        <v>0</v>
      </c>
      <c r="AN28" s="211" t="s">
        <v>262</v>
      </c>
    </row>
    <row r="29" spans="1:1653" ht="105" x14ac:dyDescent="0.2">
      <c r="A29" s="185"/>
      <c r="B29" s="200"/>
      <c r="C29" s="200" t="s">
        <v>20</v>
      </c>
      <c r="D29" s="23" t="s">
        <v>19</v>
      </c>
      <c r="E29" s="23" t="s">
        <v>18</v>
      </c>
      <c r="F29" s="7">
        <v>12</v>
      </c>
      <c r="G29" s="7">
        <v>0</v>
      </c>
      <c r="H29" s="8" t="s">
        <v>6</v>
      </c>
      <c r="I29" s="8" t="s">
        <v>1</v>
      </c>
      <c r="J29" s="6">
        <v>0</v>
      </c>
      <c r="K29" s="6">
        <v>0</v>
      </c>
      <c r="L29" s="6">
        <v>0</v>
      </c>
      <c r="M29" s="6">
        <v>0</v>
      </c>
      <c r="N29" s="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85" t="s">
        <v>214</v>
      </c>
      <c r="AF29" s="85">
        <v>0</v>
      </c>
      <c r="AG29" s="85">
        <v>0</v>
      </c>
      <c r="AH29" s="56">
        <v>0</v>
      </c>
      <c r="AI29" s="30">
        <v>0</v>
      </c>
      <c r="AJ29" s="30">
        <v>0</v>
      </c>
      <c r="AK29" s="37">
        <v>0</v>
      </c>
      <c r="AL29" s="55" t="s">
        <v>239</v>
      </c>
      <c r="AM29" s="37">
        <f t="shared" si="1"/>
        <v>0</v>
      </c>
      <c r="AN29" s="211"/>
    </row>
    <row r="30" spans="1:1653" ht="105" x14ac:dyDescent="0.2">
      <c r="A30" s="185"/>
      <c r="B30" s="200"/>
      <c r="C30" s="200"/>
      <c r="D30" s="23" t="s">
        <v>17</v>
      </c>
      <c r="E30" s="23"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85" t="s">
        <v>214</v>
      </c>
      <c r="AF30" s="85">
        <v>0</v>
      </c>
      <c r="AG30" s="85">
        <v>0</v>
      </c>
      <c r="AH30" s="56">
        <v>0</v>
      </c>
      <c r="AI30" s="30">
        <v>0</v>
      </c>
      <c r="AJ30" s="30">
        <v>0</v>
      </c>
      <c r="AK30" s="37">
        <v>0</v>
      </c>
      <c r="AL30" s="55" t="s">
        <v>239</v>
      </c>
      <c r="AM30" s="37">
        <f t="shared" si="1"/>
        <v>0</v>
      </c>
      <c r="AN30" s="211"/>
    </row>
    <row r="31" spans="1:1653" ht="105" x14ac:dyDescent="0.2">
      <c r="A31" s="185"/>
      <c r="B31" s="200" t="s">
        <v>15</v>
      </c>
      <c r="C31" s="23" t="s">
        <v>14</v>
      </c>
      <c r="D31" s="9" t="s">
        <v>13</v>
      </c>
      <c r="E31" s="23"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85" t="s">
        <v>212</v>
      </c>
      <c r="AF31" s="85">
        <v>0</v>
      </c>
      <c r="AG31" s="85">
        <v>0</v>
      </c>
      <c r="AH31" s="56">
        <v>0</v>
      </c>
      <c r="AI31" s="30">
        <v>0</v>
      </c>
      <c r="AJ31" s="30">
        <v>0</v>
      </c>
      <c r="AK31" s="37">
        <v>0</v>
      </c>
      <c r="AL31" s="55" t="s">
        <v>239</v>
      </c>
      <c r="AM31" s="37">
        <f t="shared" si="1"/>
        <v>0</v>
      </c>
      <c r="AN31" s="211"/>
    </row>
    <row r="32" spans="1:1653" ht="105" x14ac:dyDescent="0.2">
      <c r="A32" s="185"/>
      <c r="B32" s="200"/>
      <c r="C32" s="200" t="s">
        <v>11</v>
      </c>
      <c r="D32" s="23" t="s">
        <v>10</v>
      </c>
      <c r="E32" s="23" t="s">
        <v>9</v>
      </c>
      <c r="F32" s="7">
        <v>12</v>
      </c>
      <c r="G32" s="7">
        <v>0</v>
      </c>
      <c r="H32" s="8" t="s">
        <v>6</v>
      </c>
      <c r="I32" s="8" t="s">
        <v>1</v>
      </c>
      <c r="J32" s="6">
        <v>2</v>
      </c>
      <c r="K32" s="6">
        <v>2</v>
      </c>
      <c r="L32" s="6">
        <v>2</v>
      </c>
      <c r="M32" s="6">
        <v>2</v>
      </c>
      <c r="N32" s="6">
        <v>2</v>
      </c>
      <c r="O32" s="6">
        <v>2</v>
      </c>
      <c r="P32" s="6"/>
      <c r="Q32" s="6"/>
      <c r="R32" s="6"/>
      <c r="S32" s="6"/>
      <c r="T32" s="11" t="s">
        <v>184</v>
      </c>
      <c r="U32" s="11" t="s">
        <v>194</v>
      </c>
      <c r="V32" s="5">
        <v>1202004</v>
      </c>
      <c r="W32" s="11"/>
      <c r="X32" s="5"/>
      <c r="Y32" s="5"/>
      <c r="Z32" s="6">
        <v>12</v>
      </c>
      <c r="AA32" s="6">
        <v>0</v>
      </c>
      <c r="AB32" s="87">
        <v>6000000</v>
      </c>
      <c r="AC32" s="87">
        <v>6000000</v>
      </c>
      <c r="AD32" s="36" t="s">
        <v>202</v>
      </c>
      <c r="AE32" s="85" t="s">
        <v>214</v>
      </c>
      <c r="AF32" s="94">
        <v>2</v>
      </c>
      <c r="AG32" s="85">
        <v>2</v>
      </c>
      <c r="AH32" s="56">
        <v>0</v>
      </c>
      <c r="AI32" s="30">
        <v>0</v>
      </c>
      <c r="AJ32" s="30">
        <v>0</v>
      </c>
      <c r="AK32" s="37">
        <v>0</v>
      </c>
      <c r="AL32" s="99" t="s">
        <v>239</v>
      </c>
      <c r="AM32" s="37">
        <f t="shared" si="1"/>
        <v>0</v>
      </c>
      <c r="AN32" s="211"/>
    </row>
    <row r="33" spans="1:40" ht="145.5" customHeight="1" x14ac:dyDescent="0.2">
      <c r="A33" s="185"/>
      <c r="B33" s="200"/>
      <c r="C33" s="200"/>
      <c r="D33" s="23" t="s">
        <v>8</v>
      </c>
      <c r="E33" s="23"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85">
        <v>1</v>
      </c>
      <c r="AG33" s="85">
        <v>0.5</v>
      </c>
      <c r="AH33" s="56">
        <f>+AG33/AF33</f>
        <v>0.5</v>
      </c>
      <c r="AI33" s="73">
        <v>2885000</v>
      </c>
      <c r="AJ33" s="73">
        <v>2885000</v>
      </c>
      <c r="AK33" s="37">
        <f>+AJ33/AI33</f>
        <v>1</v>
      </c>
      <c r="AL33" s="55" t="s">
        <v>243</v>
      </c>
      <c r="AM33" s="37">
        <f t="shared" si="1"/>
        <v>0.5</v>
      </c>
      <c r="AN33" s="211"/>
    </row>
    <row r="34" spans="1:40" ht="63.75" customHeight="1" thickBot="1" x14ac:dyDescent="0.25">
      <c r="A34" s="209"/>
      <c r="B34" s="23" t="s">
        <v>5</v>
      </c>
      <c r="C34" s="23" t="s">
        <v>4</v>
      </c>
      <c r="D34" s="23" t="s">
        <v>3</v>
      </c>
      <c r="E34" s="23"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8">
        <f t="shared" ref="AD34" si="2">AA34/F34</f>
        <v>1</v>
      </c>
      <c r="AE34" s="29">
        <v>1</v>
      </c>
      <c r="AF34" s="91">
        <v>1</v>
      </c>
      <c r="AG34" s="29">
        <v>1</v>
      </c>
      <c r="AH34" s="48">
        <v>1</v>
      </c>
      <c r="AI34" s="43">
        <v>17310000</v>
      </c>
      <c r="AJ34" s="43">
        <v>17310000</v>
      </c>
      <c r="AK34" s="33">
        <v>1</v>
      </c>
      <c r="AL34" s="99" t="s">
        <v>175</v>
      </c>
      <c r="AM34" s="37">
        <f t="shared" si="1"/>
        <v>1</v>
      </c>
      <c r="AN34" s="211"/>
    </row>
    <row r="35" spans="1:40" x14ac:dyDescent="0.2">
      <c r="AD35" s="12"/>
      <c r="AM35" s="37">
        <f t="shared" si="1"/>
        <v>0</v>
      </c>
    </row>
  </sheetData>
  <autoFilter ref="A3:BKO35" xr:uid="{00000000-0009-0000-0000-000001000000}"/>
  <mergeCells count="34">
    <mergeCell ref="AM2:AM3"/>
    <mergeCell ref="A4:A16"/>
    <mergeCell ref="B4:B7"/>
    <mergeCell ref="C4:C5"/>
    <mergeCell ref="AN4:AN16"/>
    <mergeCell ref="C6:C7"/>
    <mergeCell ref="B8:B11"/>
    <mergeCell ref="C8:C10"/>
    <mergeCell ref="B12:B13"/>
    <mergeCell ref="B14:B16"/>
    <mergeCell ref="A1:I2"/>
    <mergeCell ref="J1:S2"/>
    <mergeCell ref="T1:Z2"/>
    <mergeCell ref="AA1:AL1"/>
    <mergeCell ref="AA2:AE2"/>
    <mergeCell ref="AF2:AL2"/>
    <mergeCell ref="C14:C16"/>
    <mergeCell ref="A17:A21"/>
    <mergeCell ref="B17:B19"/>
    <mergeCell ref="AN17:AN21"/>
    <mergeCell ref="C18:C19"/>
    <mergeCell ref="B20:B21"/>
    <mergeCell ref="A22:A27"/>
    <mergeCell ref="B22:B24"/>
    <mergeCell ref="C22:C23"/>
    <mergeCell ref="AN22:AN27"/>
    <mergeCell ref="B25:B27"/>
    <mergeCell ref="C25:C26"/>
    <mergeCell ref="A28:A34"/>
    <mergeCell ref="B28:B30"/>
    <mergeCell ref="AN28:AN34"/>
    <mergeCell ref="C29:C30"/>
    <mergeCell ref="B31:B33"/>
    <mergeCell ref="C32:C33"/>
  </mergeCells>
  <conditionalFormatting sqref="AD2:AD3 AD35:AD1048576">
    <cfRule type="colorScale" priority="17">
      <colorScale>
        <cfvo type="percent" val="0"/>
        <cfvo type="percent" val="&quot;0.6&quot;"/>
        <cfvo type="percent" val="&quot;0.8&quot;"/>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AD3">
    <cfRule type="colorScale" priority="16">
      <colorScale>
        <cfvo type="percent" val="0"/>
        <cfvo type="percent" val="&quot;0.6&quot;"/>
        <cfvo type="percent" val="&quot;0.8&quot;"/>
        <color rgb="FFFF0000"/>
        <color rgb="FFFFFF00"/>
        <color rgb="FF00B050"/>
      </colorScale>
    </cfRule>
  </conditionalFormatting>
  <conditionalFormatting sqref="AH1:AH1048576">
    <cfRule type="cellIs" dxfId="14" priority="11" operator="between">
      <formula>0.8</formula>
      <formula>1</formula>
    </cfRule>
    <cfRule type="cellIs" dxfId="13" priority="12" operator="between">
      <formula>0</formula>
      <formula>0.399</formula>
    </cfRule>
    <cfRule type="cellIs" dxfId="12" priority="13" operator="between">
      <formula>0.4</formula>
      <formula>0.59</formula>
    </cfRule>
  </conditionalFormatting>
  <conditionalFormatting sqref="AH18:AH34">
    <cfRule type="cellIs" dxfId="11" priority="14" operator="between">
      <formula>0.6</formula>
      <formula>0.69</formula>
    </cfRule>
    <cfRule type="cellIs" dxfId="10" priority="15" operator="between">
      <formula>0.7</formula>
      <formula>0.79</formula>
    </cfRule>
  </conditionalFormatting>
  <conditionalFormatting sqref="AK1:AK1048576">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AM1:AM1048576">
    <cfRule type="cellIs" dxfId="4" priority="1" operator="between">
      <formula>0.4</formula>
      <formula>0.59</formula>
    </cfRule>
    <cfRule type="cellIs" dxfId="3" priority="2" operator="between">
      <formula>0.8</formula>
      <formula>1</formula>
    </cfRule>
    <cfRule type="cellIs" dxfId="2" priority="3" operator="between">
      <formula>0.7</formula>
      <formula>0.79</formula>
    </cfRule>
    <cfRule type="cellIs" dxfId="1" priority="4" operator="between">
      <formula>0.6</formula>
      <formula>0.69</formula>
    </cfRule>
    <cfRule type="cellIs" dxfId="0" priority="5"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27"/>
  <sheetViews>
    <sheetView showGridLines="0" zoomScale="80" zoomScaleNormal="80" workbookViewId="0">
      <selection activeCell="W24" sqref="W24"/>
    </sheetView>
  </sheetViews>
  <sheetFormatPr baseColWidth="10" defaultRowHeight="15" x14ac:dyDescent="0.25"/>
  <cols>
    <col min="2" max="2" width="8.5703125" customWidth="1"/>
    <col min="3" max="3" width="15.42578125" customWidth="1"/>
    <col min="4" max="4" width="10.85546875" customWidth="1"/>
    <col min="5" max="5" width="12.5703125" customWidth="1"/>
    <col min="6" max="6" width="9.28515625" customWidth="1"/>
    <col min="7" max="7" width="9.140625" customWidth="1"/>
    <col min="8" max="8" width="8.140625" customWidth="1"/>
    <col min="9" max="9" width="10.5703125" customWidth="1"/>
    <col min="10" max="10" width="12" customWidth="1"/>
    <col min="11" max="11" width="7.42578125" customWidth="1"/>
    <col min="12" max="12" width="5.140625" customWidth="1"/>
    <col min="14" max="14" width="9.7109375" customWidth="1"/>
    <col min="15" max="15" width="17.85546875" customWidth="1"/>
    <col min="16" max="16" width="12" customWidth="1"/>
    <col min="17" max="17" width="14.42578125" customWidth="1"/>
    <col min="21" max="21" width="17" customWidth="1"/>
    <col min="22" max="22" width="16.5703125" customWidth="1"/>
    <col min="24" max="24" width="3.42578125" customWidth="1"/>
  </cols>
  <sheetData>
    <row r="1" spans="2:24" ht="15.75" thickBot="1" x14ac:dyDescent="0.3"/>
    <row r="2" spans="2:24" ht="16.5" customHeight="1" thickBot="1" x14ac:dyDescent="0.3">
      <c r="B2" s="232" t="s">
        <v>221</v>
      </c>
      <c r="C2" s="233" t="s">
        <v>222</v>
      </c>
      <c r="D2" s="233" t="s">
        <v>223</v>
      </c>
      <c r="E2" s="234" t="s">
        <v>254</v>
      </c>
      <c r="F2" s="234"/>
      <c r="G2" s="234"/>
      <c r="H2" s="234"/>
      <c r="I2" s="234"/>
      <c r="J2" s="234"/>
      <c r="K2" s="234"/>
      <c r="L2" s="234"/>
    </row>
    <row r="3" spans="2:24" ht="23.25" thickBot="1" x14ac:dyDescent="0.3">
      <c r="B3" s="232"/>
      <c r="C3" s="233"/>
      <c r="D3" s="233"/>
      <c r="E3" s="57" t="s">
        <v>276</v>
      </c>
      <c r="F3" s="57" t="s">
        <v>224</v>
      </c>
      <c r="G3" s="109" t="s">
        <v>225</v>
      </c>
      <c r="H3" s="57" t="s">
        <v>226</v>
      </c>
      <c r="I3" s="57" t="s">
        <v>227</v>
      </c>
      <c r="J3" s="57" t="s">
        <v>228</v>
      </c>
      <c r="K3" s="233" t="s">
        <v>229</v>
      </c>
      <c r="L3" s="233"/>
    </row>
    <row r="4" spans="2:24" ht="15.75" thickBot="1" x14ac:dyDescent="0.3">
      <c r="B4" s="235">
        <v>1</v>
      </c>
      <c r="C4" s="236" t="s">
        <v>230</v>
      </c>
      <c r="D4" s="237">
        <v>13</v>
      </c>
      <c r="E4" s="241"/>
      <c r="F4" s="225">
        <v>11</v>
      </c>
      <c r="G4" s="226">
        <v>0</v>
      </c>
      <c r="H4" s="228">
        <v>0</v>
      </c>
      <c r="I4" s="238">
        <v>0</v>
      </c>
      <c r="J4" s="239">
        <v>2</v>
      </c>
      <c r="K4" s="240">
        <f>SUM(E4:J5)</f>
        <v>13</v>
      </c>
      <c r="L4" s="240"/>
    </row>
    <row r="5" spans="2:24" ht="15.75" thickBot="1" x14ac:dyDescent="0.3">
      <c r="B5" s="235"/>
      <c r="C5" s="236"/>
      <c r="D5" s="237"/>
      <c r="E5" s="242"/>
      <c r="F5" s="225"/>
      <c r="G5" s="227"/>
      <c r="H5" s="228"/>
      <c r="I5" s="238"/>
      <c r="J5" s="239"/>
      <c r="K5" s="240"/>
      <c r="L5" s="240"/>
    </row>
    <row r="6" spans="2:24" ht="26.25" customHeight="1" thickBot="1" x14ac:dyDescent="0.3">
      <c r="B6" s="59">
        <v>2</v>
      </c>
      <c r="C6" s="60" t="s">
        <v>231</v>
      </c>
      <c r="D6" s="61">
        <v>5</v>
      </c>
      <c r="E6" s="58"/>
      <c r="F6" s="106">
        <v>3</v>
      </c>
      <c r="G6" s="111">
        <v>1</v>
      </c>
      <c r="H6" s="107">
        <v>0</v>
      </c>
      <c r="I6" s="62">
        <v>0</v>
      </c>
      <c r="J6" s="63">
        <v>1</v>
      </c>
      <c r="K6" s="223">
        <f>SUM(E6:J6)</f>
        <v>5</v>
      </c>
      <c r="L6" s="224"/>
    </row>
    <row r="7" spans="2:24" ht="26.25" customHeight="1" thickBot="1" x14ac:dyDescent="0.3">
      <c r="B7" s="59">
        <v>3</v>
      </c>
      <c r="C7" s="60" t="s">
        <v>232</v>
      </c>
      <c r="D7" s="61">
        <v>6</v>
      </c>
      <c r="E7" s="58"/>
      <c r="F7" s="106">
        <v>5</v>
      </c>
      <c r="G7" s="111">
        <v>0</v>
      </c>
      <c r="H7" s="108">
        <v>0</v>
      </c>
      <c r="I7" s="64">
        <v>0</v>
      </c>
      <c r="J7" s="63">
        <v>1</v>
      </c>
      <c r="K7" s="223">
        <f>SUM(E7:J7)</f>
        <v>6</v>
      </c>
      <c r="L7" s="224"/>
    </row>
    <row r="8" spans="2:24" ht="15.75" thickBot="1" x14ac:dyDescent="0.3">
      <c r="B8" s="59">
        <v>4</v>
      </c>
      <c r="C8" s="60" t="s">
        <v>233</v>
      </c>
      <c r="D8" s="61">
        <v>7</v>
      </c>
      <c r="E8" s="58">
        <v>1</v>
      </c>
      <c r="F8" s="106">
        <v>4</v>
      </c>
      <c r="G8" s="111">
        <v>1</v>
      </c>
      <c r="H8" s="108">
        <v>0</v>
      </c>
      <c r="I8" s="64">
        <v>0</v>
      </c>
      <c r="J8" s="63">
        <v>1</v>
      </c>
      <c r="K8" s="231">
        <f>SUM(E8:J8)</f>
        <v>7</v>
      </c>
      <c r="L8" s="231"/>
    </row>
    <row r="9" spans="2:24" ht="16.5" thickBot="1" x14ac:dyDescent="0.3">
      <c r="B9" s="229" t="s">
        <v>234</v>
      </c>
      <c r="C9" s="229"/>
      <c r="D9" s="229"/>
      <c r="E9" s="65">
        <f>SUM(E4:E8)</f>
        <v>1</v>
      </c>
      <c r="F9" s="65">
        <f>SUM(F4:F8)</f>
        <v>23</v>
      </c>
      <c r="G9" s="110">
        <f>SUM(G4:G8)</f>
        <v>2</v>
      </c>
      <c r="H9" s="65">
        <f t="shared" ref="H9:J9" si="0">SUM(H4:H8)</f>
        <v>0</v>
      </c>
      <c r="I9" s="65">
        <f t="shared" si="0"/>
        <v>0</v>
      </c>
      <c r="J9" s="65">
        <f t="shared" si="0"/>
        <v>5</v>
      </c>
      <c r="K9" s="230">
        <f>SUM(K4:L8)</f>
        <v>31</v>
      </c>
      <c r="L9" s="230"/>
    </row>
    <row r="11" spans="2:24" x14ac:dyDescent="0.25">
      <c r="F11">
        <f>+F9/K9</f>
        <v>0.74193548387096775</v>
      </c>
      <c r="J11" s="112">
        <f>+J9/K9</f>
        <v>0.16129032258064516</v>
      </c>
    </row>
    <row r="12" spans="2:24" ht="15.75" thickBot="1" x14ac:dyDescent="0.3"/>
    <row r="13" spans="2:24" ht="16.5" thickBot="1" x14ac:dyDescent="0.3">
      <c r="N13" s="232" t="s">
        <v>221</v>
      </c>
      <c r="O13" s="233" t="s">
        <v>222</v>
      </c>
      <c r="P13" s="233" t="s">
        <v>223</v>
      </c>
      <c r="Q13" s="234" t="s">
        <v>368</v>
      </c>
      <c r="R13" s="234"/>
      <c r="S13" s="234"/>
      <c r="T13" s="234"/>
      <c r="U13" s="234"/>
      <c r="V13" s="234"/>
      <c r="W13" s="234"/>
      <c r="X13" s="234"/>
    </row>
    <row r="14" spans="2:24" ht="33" customHeight="1" thickBot="1" x14ac:dyDescent="0.3">
      <c r="N14" s="232"/>
      <c r="O14" s="233"/>
      <c r="P14" s="233"/>
      <c r="Q14" s="57" t="s">
        <v>276</v>
      </c>
      <c r="R14" s="57" t="s">
        <v>224</v>
      </c>
      <c r="S14" s="109" t="s">
        <v>225</v>
      </c>
      <c r="T14" s="57" t="s">
        <v>226</v>
      </c>
      <c r="U14" s="57" t="s">
        <v>227</v>
      </c>
      <c r="V14" s="57" t="s">
        <v>228</v>
      </c>
      <c r="W14" s="233" t="s">
        <v>229</v>
      </c>
      <c r="X14" s="233"/>
    </row>
    <row r="15" spans="2:24" ht="15.75" thickBot="1" x14ac:dyDescent="0.3">
      <c r="D15" t="s">
        <v>256</v>
      </c>
      <c r="F15" s="95"/>
      <c r="G15" t="s">
        <v>355</v>
      </c>
      <c r="N15" s="235">
        <v>1</v>
      </c>
      <c r="O15" s="236" t="s">
        <v>230</v>
      </c>
      <c r="P15" s="237">
        <v>13</v>
      </c>
      <c r="Q15" s="241">
        <v>0</v>
      </c>
      <c r="R15" s="225">
        <v>11</v>
      </c>
      <c r="S15" s="226">
        <v>0</v>
      </c>
      <c r="T15" s="228">
        <v>0</v>
      </c>
      <c r="U15" s="238">
        <v>0</v>
      </c>
      <c r="V15" s="239">
        <v>2</v>
      </c>
      <c r="W15" s="240">
        <f>SUM(Q15:V16)</f>
        <v>13</v>
      </c>
      <c r="X15" s="240"/>
    </row>
    <row r="16" spans="2:24" ht="15.75" thickBot="1" x14ac:dyDescent="0.3">
      <c r="D16" t="s">
        <v>257</v>
      </c>
      <c r="F16" s="98"/>
      <c r="G16" t="s">
        <v>356</v>
      </c>
      <c r="N16" s="235"/>
      <c r="O16" s="236"/>
      <c r="P16" s="237"/>
      <c r="Q16" s="242"/>
      <c r="R16" s="225"/>
      <c r="S16" s="227"/>
      <c r="T16" s="228"/>
      <c r="U16" s="238"/>
      <c r="V16" s="239"/>
      <c r="W16" s="240"/>
      <c r="X16" s="240"/>
    </row>
    <row r="17" spans="4:24" ht="15.75" thickBot="1" x14ac:dyDescent="0.3">
      <c r="D17" t="s">
        <v>258</v>
      </c>
      <c r="F17" s="97"/>
      <c r="G17" t="s">
        <v>357</v>
      </c>
      <c r="N17" s="59">
        <v>2</v>
      </c>
      <c r="O17" s="60" t="s">
        <v>231</v>
      </c>
      <c r="P17" s="61">
        <v>5</v>
      </c>
      <c r="Q17" s="58">
        <v>0</v>
      </c>
      <c r="R17" s="106">
        <v>5</v>
      </c>
      <c r="S17" s="111">
        <v>1</v>
      </c>
      <c r="T17" s="107">
        <v>0</v>
      </c>
      <c r="U17" s="62">
        <v>0</v>
      </c>
      <c r="V17" s="63">
        <v>0</v>
      </c>
      <c r="W17" s="223">
        <f>SUM(Q17:V17)</f>
        <v>6</v>
      </c>
      <c r="X17" s="224"/>
    </row>
    <row r="18" spans="4:24" ht="15.75" thickBot="1" x14ac:dyDescent="0.3">
      <c r="D18" t="s">
        <v>259</v>
      </c>
      <c r="F18" s="100"/>
      <c r="G18" t="s">
        <v>358</v>
      </c>
      <c r="N18" s="59">
        <v>3</v>
      </c>
      <c r="O18" s="60" t="s">
        <v>232</v>
      </c>
      <c r="P18" s="61">
        <v>6</v>
      </c>
      <c r="Q18" s="58">
        <v>0</v>
      </c>
      <c r="R18" s="106">
        <v>5</v>
      </c>
      <c r="S18" s="111">
        <v>0</v>
      </c>
      <c r="T18" s="108">
        <v>0</v>
      </c>
      <c r="U18" s="64">
        <v>0</v>
      </c>
      <c r="V18" s="63">
        <v>1</v>
      </c>
      <c r="W18" s="223">
        <f>SUM(Q18:V18)</f>
        <v>6</v>
      </c>
      <c r="X18" s="224"/>
    </row>
    <row r="19" spans="4:24" ht="15.75" thickBot="1" x14ac:dyDescent="0.3">
      <c r="D19" t="s">
        <v>260</v>
      </c>
      <c r="F19" s="96"/>
      <c r="G19" t="s">
        <v>359</v>
      </c>
      <c r="N19" s="59">
        <v>4</v>
      </c>
      <c r="O19" s="60" t="s">
        <v>233</v>
      </c>
      <c r="P19" s="61">
        <v>7</v>
      </c>
      <c r="Q19" s="58">
        <v>1</v>
      </c>
      <c r="R19" s="106">
        <v>4</v>
      </c>
      <c r="S19" s="111">
        <v>1</v>
      </c>
      <c r="T19" s="108">
        <v>0</v>
      </c>
      <c r="U19" s="64">
        <v>0</v>
      </c>
      <c r="V19" s="63">
        <v>1</v>
      </c>
      <c r="W19" s="231">
        <f>SUM(R19:V19)</f>
        <v>6</v>
      </c>
      <c r="X19" s="231"/>
    </row>
    <row r="20" spans="4:24" ht="16.5" thickBot="1" x14ac:dyDescent="0.3">
      <c r="N20" s="229" t="s">
        <v>234</v>
      </c>
      <c r="O20" s="229"/>
      <c r="P20" s="229"/>
      <c r="Q20" s="65">
        <f>SUM(Q15:Q19)</f>
        <v>1</v>
      </c>
      <c r="R20" s="65">
        <f>SUM(R15:R19)</f>
        <v>25</v>
      </c>
      <c r="S20" s="110">
        <f>SUM(S15:S19)</f>
        <v>2</v>
      </c>
      <c r="T20" s="65">
        <f t="shared" ref="T20:V20" si="1">SUM(T15:T19)</f>
        <v>0</v>
      </c>
      <c r="U20" s="65">
        <f t="shared" si="1"/>
        <v>0</v>
      </c>
      <c r="V20" s="65">
        <f t="shared" si="1"/>
        <v>4</v>
      </c>
      <c r="W20" s="230">
        <f>SUM(W15:X19)</f>
        <v>31</v>
      </c>
      <c r="X20" s="230"/>
    </row>
    <row r="24" spans="4:24" x14ac:dyDescent="0.25">
      <c r="I24" t="s">
        <v>369</v>
      </c>
      <c r="O24" t="s">
        <v>370</v>
      </c>
      <c r="P24">
        <v>5</v>
      </c>
    </row>
    <row r="25" spans="4:24" x14ac:dyDescent="0.25">
      <c r="O25" t="s">
        <v>371</v>
      </c>
      <c r="P25">
        <v>1</v>
      </c>
    </row>
    <row r="26" spans="4:24" x14ac:dyDescent="0.25">
      <c r="O26" t="s">
        <v>372</v>
      </c>
      <c r="P26">
        <v>23</v>
      </c>
    </row>
    <row r="27" spans="4:24" x14ac:dyDescent="0.25">
      <c r="O27" t="s">
        <v>373</v>
      </c>
      <c r="P27">
        <v>2</v>
      </c>
    </row>
  </sheetData>
  <mergeCells count="40">
    <mergeCell ref="W17:X17"/>
    <mergeCell ref="W18:X18"/>
    <mergeCell ref="W19:X19"/>
    <mergeCell ref="N20:P20"/>
    <mergeCell ref="W20:X20"/>
    <mergeCell ref="S15:S16"/>
    <mergeCell ref="T15:T16"/>
    <mergeCell ref="U15:U16"/>
    <mergeCell ref="V15:V16"/>
    <mergeCell ref="W15:X16"/>
    <mergeCell ref="N15:N16"/>
    <mergeCell ref="O15:O16"/>
    <mergeCell ref="P15:P16"/>
    <mergeCell ref="Q15:Q16"/>
    <mergeCell ref="R15:R16"/>
    <mergeCell ref="N13:N14"/>
    <mergeCell ref="O13:O14"/>
    <mergeCell ref="P13:P14"/>
    <mergeCell ref="Q13:X13"/>
    <mergeCell ref="W14:X14"/>
    <mergeCell ref="B2:B3"/>
    <mergeCell ref="C2:C3"/>
    <mergeCell ref="D2:D3"/>
    <mergeCell ref="E2:L2"/>
    <mergeCell ref="B4:B5"/>
    <mergeCell ref="C4:C5"/>
    <mergeCell ref="D4:D5"/>
    <mergeCell ref="K3:L3"/>
    <mergeCell ref="I4:I5"/>
    <mergeCell ref="J4:J5"/>
    <mergeCell ref="K4:L5"/>
    <mergeCell ref="E4:E5"/>
    <mergeCell ref="K6:L6"/>
    <mergeCell ref="F4:F5"/>
    <mergeCell ref="G4:G5"/>
    <mergeCell ref="H4:H5"/>
    <mergeCell ref="B9:D9"/>
    <mergeCell ref="K9:L9"/>
    <mergeCell ref="K7:L7"/>
    <mergeCell ref="K8:L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vt:lpstr>
      <vt:lpstr>SEGUIMIENTO (2)</vt:lpstr>
      <vt:lpstr>TABLAS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AUXFAMILIA20</dc:creator>
  <cp:lastModifiedBy>Laura</cp:lastModifiedBy>
  <cp:lastPrinted>2023-02-01T13:24:33Z</cp:lastPrinted>
  <dcterms:created xsi:type="dcterms:W3CDTF">2022-03-03T14:50:50Z</dcterms:created>
  <dcterms:modified xsi:type="dcterms:W3CDTF">2023-11-29T19:58:24Z</dcterms:modified>
</cp:coreProperties>
</file>