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filterPrivacy="1"/>
  <xr:revisionPtr revIDLastSave="0" documentId="13_ncr:1_{5BC5E27B-4A0F-4965-AD0D-64AF531D4D39}" xr6:coauthVersionLast="47" xr6:coauthVersionMax="47" xr10:uidLastSave="{00000000-0000-0000-0000-000000000000}"/>
  <bookViews>
    <workbookView xWindow="-110" yWindow="-110" windowWidth="19420" windowHeight="10300" xr2:uid="{00000000-000D-0000-FFFF-FFFF00000000}"/>
  </bookViews>
  <sheets>
    <sheet name="PP_Seguimiento_2021" sheetId="1" r:id="rId1"/>
    <sheet name="ANALISI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61" i="1" l="1"/>
  <c r="T61" i="1"/>
  <c r="U58" i="1"/>
  <c r="T58" i="1"/>
  <c r="U38" i="1"/>
  <c r="T38" i="1"/>
  <c r="U35" i="1"/>
  <c r="T35" i="1"/>
  <c r="U32" i="1"/>
  <c r="T32" i="1"/>
  <c r="U14" i="1" l="1"/>
  <c r="S51" i="1" l="1"/>
  <c r="S87" i="1"/>
  <c r="S80" i="1"/>
  <c r="T64" i="1"/>
  <c r="S61" i="1"/>
  <c r="T14" i="1"/>
  <c r="S12" i="1"/>
  <c r="D8" i="2"/>
  <c r="H8" i="2"/>
  <c r="I6" i="2"/>
  <c r="S68" i="1"/>
  <c r="G8" i="2"/>
  <c r="F8" i="2"/>
  <c r="E8" i="2"/>
  <c r="I7" i="2"/>
  <c r="I5" i="2"/>
  <c r="S91" i="1"/>
  <c r="S45" i="1"/>
  <c r="S40" i="1"/>
  <c r="S37" i="1"/>
  <c r="S34" i="1"/>
  <c r="S31" i="1"/>
  <c r="S55" i="1"/>
  <c r="S56" i="1"/>
  <c r="S58" i="1"/>
  <c r="S64" i="1"/>
  <c r="S66" i="1"/>
  <c r="S70" i="1"/>
  <c r="S73" i="1"/>
  <c r="S79" i="1"/>
  <c r="S82" i="1"/>
  <c r="S84" i="1"/>
  <c r="S85" i="1"/>
  <c r="S86" i="1"/>
  <c r="S88" i="1"/>
  <c r="S89" i="1"/>
  <c r="S92" i="1"/>
  <c r="S42" i="1"/>
  <c r="S29" i="1"/>
  <c r="S23" i="1"/>
  <c r="S49" i="1"/>
  <c r="S47" i="1"/>
  <c r="S75" i="1"/>
  <c r="S26" i="1"/>
  <c r="S53" i="1"/>
  <c r="S28" i="1"/>
  <c r="S21" i="1"/>
  <c r="S19" i="1"/>
  <c r="S16" i="1"/>
  <c r="S14" i="1"/>
  <c r="I8" i="2" l="1"/>
</calcChain>
</file>

<file path=xl/sharedStrings.xml><?xml version="1.0" encoding="utf-8"?>
<sst xmlns="http://schemas.openxmlformats.org/spreadsheetml/2006/main" count="533" uniqueCount="341">
  <si>
    <t>Indicador</t>
  </si>
  <si>
    <t>Plan Departamental de Desarrollo</t>
  </si>
  <si>
    <t>Línea estratégica</t>
  </si>
  <si>
    <t>Programa presupuestal</t>
  </si>
  <si>
    <t>Código del producto</t>
  </si>
  <si>
    <t>Nombre del indicador</t>
  </si>
  <si>
    <t>Producto</t>
  </si>
  <si>
    <t>Código del indicador de producto</t>
  </si>
  <si>
    <t>Meta del cuatrenio</t>
  </si>
  <si>
    <t>Inclusión social y equidad</t>
  </si>
  <si>
    <t>Servicios de asistencia técnica en educación inicial, preescolar, básica y media.</t>
  </si>
  <si>
    <t>Entidades y organizaciones asistidas técnicamente.</t>
  </si>
  <si>
    <t>Calidad, cobertura y fortalecimiento de la educación inicial, preescolar, básica y media. "Tu y yo con educación y de calidad".</t>
  </si>
  <si>
    <t>Eje</t>
  </si>
  <si>
    <t>Estrategia</t>
  </si>
  <si>
    <t>Línea</t>
  </si>
  <si>
    <t xml:space="preserve">Programa </t>
  </si>
  <si>
    <t xml:space="preserve">Meta </t>
  </si>
  <si>
    <t>1. Reconocimiento y protección social.</t>
  </si>
  <si>
    <t xml:space="preserve">1A Reconocimiento de la diversidad y pluralidad familiar. </t>
  </si>
  <si>
    <t xml:space="preserve">1A1 Reconocimiento de la diversidad familiar, en el ejercicio de los derechos colectivos e individuales. </t>
  </si>
  <si>
    <t xml:space="preserve">Fomentando las dinámicas intergeneracionales en el territorio. </t>
  </si>
  <si>
    <t xml:space="preserve">Fortalecer el veinte (20%) de los hogares rurales del departamento, frente a sus capacidades de interlocución, cohesión y participación activa a través de las redes de apoyo para el reconocimiento de la diversidad familiar.  </t>
  </si>
  <si>
    <t>Porcentaje (%) de hogares rurales del departamento  fortalecidos.</t>
  </si>
  <si>
    <t xml:space="preserve">Implementar una estrategia concertada de acompañamiento familiar a las diferentes organizaciones étnicas en el Quindío, con acciones de divulgación, reconocimiento y garantía de derechos desde sus cosmovisiones para la pervivencia de la cultura. </t>
  </si>
  <si>
    <t xml:space="preserve">Una (1) estrategia de acompañamiento familiar implementada. </t>
  </si>
  <si>
    <t xml:space="preserve">Apoyar diecinueve (19) cabildos indígenas en la elaboración y/o puesta en marcha de los planes de vida desde sus cosmovisiones. </t>
  </si>
  <si>
    <t xml:space="preserve">Diecinueve (19) cabildos indígenas apoyados. </t>
  </si>
  <si>
    <t xml:space="preserve">Sensibilizar los doce (12) municipios sobre la diversidad y pluralidad familiar, étnica, cultural y territorial como práctica del reconocimiento en el ejercicio de los derechos colectivos e individuales.   </t>
  </si>
  <si>
    <t xml:space="preserve">Doce (12) municipios sensibilizados sobre la diversidad y pluralidad familiar. </t>
  </si>
  <si>
    <t xml:space="preserve">1A2 Entornos protectores y pacíficos que propicien el desarrollo familiar y comunitario. </t>
  </si>
  <si>
    <t>Promoviendo entornos protectores para un modelo de convivencia comunitario.</t>
  </si>
  <si>
    <t xml:space="preserve">Priorizar e implementar quince (15) proyectos recreativos, culturales y deportivos que propicien desarrollo familiar y comunitario en el departamento. </t>
  </si>
  <si>
    <t xml:space="preserve">Quince (15) proyectos recreativos, culturales y/o deportivos priorizados e implementados. </t>
  </si>
  <si>
    <t>Crear e implementar una (1) red interinstitucional articuladora del modelo integral de atención biopsicosocial con enfoque familiar y diferencial en el departamento.</t>
  </si>
  <si>
    <t xml:space="preserve">Una (1) red interinstitucional articuladora creada e implementada. </t>
  </si>
  <si>
    <t xml:space="preserve">Implementar redes sociales de protección que promuevan la seguridad en el treinta (30%) de los barrios del departamento en articulación con las Juntas de Acción Comunal. </t>
  </si>
  <si>
    <t xml:space="preserve">Porcentaje (%) de redes sociales de seguridad implementadas. </t>
  </si>
  <si>
    <t xml:space="preserve">1A3 Oferta de bienes y servicios para las familias. </t>
  </si>
  <si>
    <t>Conociendo nuestra institucionalidad.</t>
  </si>
  <si>
    <t>Brindar acompañamiento a las acciones y/o actividades para la realización interinstitucional celebración día internacional de la familia.</t>
  </si>
  <si>
    <t>Una (1) celebración anual día de la familia</t>
  </si>
  <si>
    <t xml:space="preserve">Implementar un (1) programa de divulgación de la oferta de bienes y servicios institucionales en el departamento. </t>
  </si>
  <si>
    <t xml:space="preserve">Un (1) programa de divulgación implementado. </t>
  </si>
  <si>
    <t>1B Protección social para la calidad de vida de las familias.</t>
  </si>
  <si>
    <t>1B1 Protección en entornos laborales de los integrantes de las  familias.</t>
  </si>
  <si>
    <t>Promoviendo la responsabilidad empresarial.</t>
  </si>
  <si>
    <t>Implementar un (1) programa de sensibilización empresarial sobre prácticas de Empresas Familiarmente Responsables - EFR, para los trabajadores vinculados</t>
  </si>
  <si>
    <t xml:space="preserve">Un (1) programa de sensibilización empresarial implementado. </t>
  </si>
  <si>
    <t xml:space="preserve">Implementar un (1) programa de sensibilización empresarial sobre la responsabilidad del sistema de seguridad social para los trabajadores. </t>
  </si>
  <si>
    <t xml:space="preserve">Un (1) programa de sensibilización empresarial sobre responsabilidad del SSST implementado. </t>
  </si>
  <si>
    <t>Implementar un (1) programa público privado de promoción y gestión de buenas prácticas empresariales para la protección de la familia.</t>
  </si>
  <si>
    <t xml:space="preserve">Un (1) programa de buenas prácticas empresariales para la protección de la familia implementada. </t>
  </si>
  <si>
    <t xml:space="preserve">1B2 Estrategias para la conciliación de los tiempos laborales y familiares. </t>
  </si>
  <si>
    <t>Sensibilizando en modelos laborales flexibles.</t>
  </si>
  <si>
    <t>Crear e implementar un (1) modelo pedagógico de sensibilización empresarial en la aplicación de horarios laborales flexibles desde una perspectiva de género.</t>
  </si>
  <si>
    <t xml:space="preserve">Un (1) modelo pedagógico creado e implementado. </t>
  </si>
  <si>
    <t xml:space="preserve">1B3 Rutas de atención integral para el acceso a bienes y servicios de las familias y sus integrantes, garantizando oportunidad y humanización en la atención. </t>
  </si>
  <si>
    <t>Apropiando la implementación de las rutas de atención a la familia.</t>
  </si>
  <si>
    <t xml:space="preserve">Realizar una (1) campaña masiva de divulgación y sensibilización de Rutas de Promoción, Prevención y Atención Integral para las familias del departamento. </t>
  </si>
  <si>
    <t xml:space="preserve">Una (1) campaña masiva de divulgación y sensibilización realizada. </t>
  </si>
  <si>
    <t xml:space="preserve">Implementar una (1) Ruta Integral de promoción, acceso y practicas de estilos de vida saludable en las familias. </t>
  </si>
  <si>
    <t xml:space="preserve">Una (1) Ruta Integral de promoción, acceso y prácticas de estilos de vida saludables a las familias implementada. </t>
  </si>
  <si>
    <t xml:space="preserve">1B4 Promoción y desarrollo de iniciativas de autogestión y de proyectos productivos para las familias. </t>
  </si>
  <si>
    <t>Fortaleciendo las unidades familiares desde el desarrollo de sus actividades productivas  y fomento de la atención empresarial.</t>
  </si>
  <si>
    <t xml:space="preserve">Fortalecer doce (12) mercados campesinos desde la articulación interinstitucional en el departamento. </t>
  </si>
  <si>
    <t xml:space="preserve">Doce (12) mercados campesinos fortalecidos. </t>
  </si>
  <si>
    <t xml:space="preserve">Apoyar el treinta (30%) de las familias rurales en el desarrollo de actividades productivas y aplicación adecuada de sus ingresos. </t>
  </si>
  <si>
    <t xml:space="preserve">Porcentaje (%) de familias rurales fortalecidas. </t>
  </si>
  <si>
    <t xml:space="preserve">Fortalecer el 20% de las unidades de emprendimiento de grupos poblacionales vulnerables como práctica de autogestión productiva familiar. </t>
  </si>
  <si>
    <t>Porcentaje (%) de unidades de emprendimiento fortalecidas.</t>
  </si>
  <si>
    <t xml:space="preserve">2. Convivencia democrática en las familias. </t>
  </si>
  <si>
    <t xml:space="preserve">2A Reconocimiento de los derechos de las familias y de sus integrantes y desarrollo de relaciones democráticas a su interior. </t>
  </si>
  <si>
    <t xml:space="preserve">2A1 Construcción de imaginarios familiares y sociales fundados en relaciones democráticas. </t>
  </si>
  <si>
    <t>Pactando por el buen trato.</t>
  </si>
  <si>
    <t xml:space="preserve">Implementar una (1) estrategia para el fortalecimiento de la sana convivencia familiar y social en el departamento. </t>
  </si>
  <si>
    <t xml:space="preserve">Una (1) estrategia para el fortalecimiento de la sana convivencia familiar y social implementada. </t>
  </si>
  <si>
    <t>Implementar un (1) programa de articulación con la Política de Diversidad Sexual e Identidad de Género, para el reconocimiento y aceptación de la diferencia y la diversidad sexual en los entornos familiares.</t>
  </si>
  <si>
    <t>Un (1) programa de articulación con Política de Diversidad Sexual e Identidad de Género implementado</t>
  </si>
  <si>
    <t>Implementar una (1) estrategia de promoción de nuevas masculinidades para fortalecer la dinámica familiar y disminuir las violencias de género.</t>
  </si>
  <si>
    <t xml:space="preserve">Una (1) estrategia de promoción de nuevas masculinidades implementada. </t>
  </si>
  <si>
    <t xml:space="preserve">2B Familias que protegen y previenen la vulneración de los derechos. </t>
  </si>
  <si>
    <t xml:space="preserve">2B1 Programas y estrategias de prevención de la vulneración de derechos en las familias. </t>
  </si>
  <si>
    <t xml:space="preserve">Previniendo la vulneración de los derechos familiares. </t>
  </si>
  <si>
    <t xml:space="preserve">Fortalecer y articular una (1) estrategia de participación y educación familiar para la prevención del embarazo en adolescentes en el departamento. </t>
  </si>
  <si>
    <t xml:space="preserve">Una (1) estrategia de participación y educación familiar fortalecida y articulada. </t>
  </si>
  <si>
    <t>Implementar dos (2) estrategias para el manejo de situaciones de consumo de sustancias psicoactivas en entornos escolares y universitarios.</t>
  </si>
  <si>
    <t>Dos (2) estrategias para el manejo del consumo de sustancias psicoactivas implementadas.</t>
  </si>
  <si>
    <t xml:space="preserve">2B2 Programas y estrategias para la protección de los derechos de las familias y de sus integrantes. </t>
  </si>
  <si>
    <t xml:space="preserve">Protegiendo la vulneración de los derechos familiares. </t>
  </si>
  <si>
    <t>Implementar un (1) programa de atención integral para las familias con personas en condición de discapacidad y sus cuidadores.</t>
  </si>
  <si>
    <t>Un (1) programa de atención integral implementado.</t>
  </si>
  <si>
    <t xml:space="preserve">Implementar una (1) estrategia de acompañamiento familiar en el marco del plan de acción de atención al migrante en el departamento. </t>
  </si>
  <si>
    <t xml:space="preserve">Una (1) estrategia  en el marco del plan de acción de atención al migrante  implementada. </t>
  </si>
  <si>
    <t xml:space="preserve">Elaborar e implementar un (1) documento marco de superación de la pobreza extrema como herramienta de fortalecimiento de las familias en el departamento del Quindío. </t>
  </si>
  <si>
    <t>Un (1) documento marco de la superación de la pobreza extrema elaborado e implementado.</t>
  </si>
  <si>
    <t xml:space="preserve">Acompañar la operación del modelo de atención integral a primera infancia (salud, educación, hogar y entorno) con enfoque familiar en el sector urbano y rural.  </t>
  </si>
  <si>
    <t xml:space="preserve">Un (1) modelo de atención integral a primera infancia fortalecido. </t>
  </si>
  <si>
    <t xml:space="preserve">2B3 Desarrollo de capacidades de las familias para la convivencia, la comunicación, la solidaridad intergeneracional y la resolución de conflictos. </t>
  </si>
  <si>
    <t>Promoviendo la convivencia familiar y fomento de las paces territoriales.</t>
  </si>
  <si>
    <t xml:space="preserve">Crear e implementar un (1) programa de intervención a los adultos mayores para promover el manejo de conflictos intergeneracionales y el fortalecimiento de vínculos afectivos. </t>
  </si>
  <si>
    <t xml:space="preserve">Un (1) programa de intervención a adultos mayores creado e implementado. </t>
  </si>
  <si>
    <t>Desarrollar una estrategia que fortalezca las capacidades familiares en prevención del riesgo psicosocial en temas como (Salud mental, suicidio, consumo de sustancias psicoactivas, explotación sexual y demás factores de riesgo para las familias).</t>
  </si>
  <si>
    <t>Una (1) estrategia de fortalecimiento de capacidades familiares en prevención del riesgo psicosocial desarrollada.</t>
  </si>
  <si>
    <t xml:space="preserve">Crear e implementar un (1) programa de fortalecimiento de entornos protectores en el sector rural. </t>
  </si>
  <si>
    <t xml:space="preserve">Un (1) programa de fortalecimiento implementado. </t>
  </si>
  <si>
    <t xml:space="preserve">2C Familias como sujetos colectivos autónomos y agentes de desarrollo social y comunitario. </t>
  </si>
  <si>
    <t>2C1 Estructuración y consolidación de redes de apoyo familiar y comunitario.</t>
  </si>
  <si>
    <t>Apoyando y fortaleciendo nuestras redes de apoyo.</t>
  </si>
  <si>
    <t xml:space="preserve">Diseñar una herramienta pedagógica de comunicación, difusión de protocolos, estrategias y rutas de prevención, manejo y atención para la resolución de conflictos familiares. </t>
  </si>
  <si>
    <t xml:space="preserve">Una (1) herramienta pedagógica  de comunicación diseñada.  </t>
  </si>
  <si>
    <t>Implementar programas y/o actividades que desde el sector interreligioso y confesional promocionen y fortalezcan los valores, principios y prácticas para la sana convivencia y cohesión de las familias y comunidades.</t>
  </si>
  <si>
    <t>Número de programas y/o actividades implementados desde el sector interreligioso a las familias y comunidades.</t>
  </si>
  <si>
    <t xml:space="preserve">Realizar una (1) estrategia de percepción territorial y apropiación familiar del entorno rural para la sostenibilidad del Paisaje Cultural Cafetero. </t>
  </si>
  <si>
    <t xml:space="preserve">Una (1) estrategia de percepción territorial realizada. </t>
  </si>
  <si>
    <t xml:space="preserve">3. Gobernanza. </t>
  </si>
  <si>
    <t xml:space="preserve">3A Promoción de la participación social. </t>
  </si>
  <si>
    <t xml:space="preserve">3A1 Familias protagonistas en el desarrollo de la política pública. </t>
  </si>
  <si>
    <t xml:space="preserve">Conociendo nuestros derechos familiares. </t>
  </si>
  <si>
    <t>Crear e implementar una (1) estrategia de apropiación social de la Política Pública para la protección, el fortalecimiento y desarrollo integral de la familia quindiana 2019 - 2029.</t>
  </si>
  <si>
    <t xml:space="preserve">Una (1) estrategia de apropiación de la política pública creada e implementada. </t>
  </si>
  <si>
    <t xml:space="preserve">3A2 Estrategias de seguimiento de la gestión pública. </t>
  </si>
  <si>
    <t>Empoderando a las familias en acciones democráticas y sociopolíticas</t>
  </si>
  <si>
    <t xml:space="preserve">Fortalecer la dinámica del Comité Departamental e Interinstitucional para la Primera Infancia, Infancia, Adolescencia y Familia con un (1) informe semestral de seguimiento y gestión en la aplicación de la política de familia.  </t>
  </si>
  <si>
    <t xml:space="preserve">Un (1) informe semestral de la política de familia en el marco del Comité Departamental e Interinstitucional para la Primera Infancia, Infancia, Adolescencia y Familia. </t>
  </si>
  <si>
    <t>Diseño e implementación de una (1) estrategia para el empoderamiento de las familias y disminución de prácticas de dependencia institucional y asistencialismo.</t>
  </si>
  <si>
    <t xml:space="preserve">Una (1) estrategia de empoderamiento de las familias en disminución de prácticas de dependencia institucional y asistencialismo diseñada e  implementada. </t>
  </si>
  <si>
    <t>3B Gestión intersectorial.</t>
  </si>
  <si>
    <t xml:space="preserve">3B1 Articulación y coordinación nacional y territorial para la gestión de la política. </t>
  </si>
  <si>
    <t>Siguiendo una gestión transparente y oportuna</t>
  </si>
  <si>
    <t>Revisar y promover la articulación  de la Política Departamental de familia con políticas nacionales y/o sectoriales frente a la familia y sus integrantes.</t>
  </si>
  <si>
    <t>Una (1) política pública revisada y ajustada.</t>
  </si>
  <si>
    <t>Realizar un seguimiento y evaluación trimestral del  proceso de implementación de la Política Pública para la protección, el fortalecimiento y el desarrollo integral de familia Quindiana</t>
  </si>
  <si>
    <t>Un (1) seguimiento y evaluación trimestral Política de Familia realizado</t>
  </si>
  <si>
    <t xml:space="preserve">3C Gestión del conocimiento, seguimiento y evaluación. </t>
  </si>
  <si>
    <t xml:space="preserve">3C1 Seguimiento y evaluación al cumplimiento de los objetivos de la política pública. </t>
  </si>
  <si>
    <t xml:space="preserve">Observando y monitoreando la realidad familiar desde el contexto territorial. </t>
  </si>
  <si>
    <t xml:space="preserve">Realizar en los 12 municipios del departamento estudios sectoriales que permitan la caracterización de las familias mediante diversos modelos sociales de investigación (cuantitativos, cualitativo, cartografía social, entre otros). </t>
  </si>
  <si>
    <t>Doce (12) municipios del departamento con estudios sectoriales de caracterización de las familias realizados.</t>
  </si>
  <si>
    <t xml:space="preserve">3C2 Identificación y análisis de las realidades de las familias en contexto. </t>
  </si>
  <si>
    <t xml:space="preserve">Garantizar la inclusión de variables e indicadores en el marco del observatorio económico y social del departamento,  que permitan monitorear las dinámicas de las familias Quindianas. </t>
  </si>
  <si>
    <t>Número de variables e indicadores garantizados en observatorio económico y social del departamento.</t>
  </si>
  <si>
    <t xml:space="preserve">3C3 Desarrollo de capacidades institucionales para la gestión de la política. </t>
  </si>
  <si>
    <t>Fortaleciendo la gestión administrativa local para la atención de las familias.</t>
  </si>
  <si>
    <t>Consolidar un (1) proceso de asistencia técnica para el fortalecimiento de las capacidades administrativas en la implementación y seguimiento de la política en los municipios.</t>
  </si>
  <si>
    <t xml:space="preserve">Un (1) proceso de asistencia técnica consolidado. </t>
  </si>
  <si>
    <t xml:space="preserve">Productividad y competitividad. </t>
  </si>
  <si>
    <t xml:space="preserve">Generación y formalización del empleo "Tu y yo con empleo de calidad". </t>
  </si>
  <si>
    <t>Servicio de asistencia técnica para la generación y formalización del empleo.</t>
  </si>
  <si>
    <t xml:space="preserve">Talleres de oferta institucional realizados. </t>
  </si>
  <si>
    <t>Porcentaje avance</t>
  </si>
  <si>
    <t xml:space="preserve">Implementar la Política Pública para la Protección, el Fortalecimiento y Desarrollo Integral de la Familia Quindiana. </t>
  </si>
  <si>
    <t>Implementar la Política Pública para la Protección, el Fortalecimiento y Desarrollo Integral de la Familia Quindiana.</t>
  </si>
  <si>
    <t>Secretaría de Familia
Secretaría del Interior
Instituto Colombiano de Bienestar Familiar
Entes Territoriales Municipales</t>
  </si>
  <si>
    <t>Apoyar la construcción e implementación de los planes de vida de los cabildos indígenas asentados en el departamento del Quindío.</t>
  </si>
  <si>
    <t>Apoyar la construcción e implementación de los planes de vida de los resguardos indígenas asentados en el departamento del Quindío.</t>
  </si>
  <si>
    <t xml:space="preserve">Planes de vida de los cabildos indígenas construidos e implementados. </t>
  </si>
  <si>
    <t xml:space="preserve">Planes de vida de los resguardos indígenas construidos e implementados. </t>
  </si>
  <si>
    <t xml:space="preserve">Política Pública de Familia implementada. </t>
  </si>
  <si>
    <t>Servicio de circulación artística y cultural.</t>
  </si>
  <si>
    <t xml:space="preserve">Producciones artísticas en circulación. </t>
  </si>
  <si>
    <t xml:space="preserve">Programado </t>
  </si>
  <si>
    <t>Ejecutado</t>
  </si>
  <si>
    <t>Sector de justicia y derecho</t>
  </si>
  <si>
    <t xml:space="preserve">Secretaría de Familia Departamental </t>
  </si>
  <si>
    <t>Fortalecimiento, promoción de la salud y prevención primaria en salud mental en el Departamento del Quindío</t>
  </si>
  <si>
    <t>1803 - 5 - 3 1 3 12 38 2 135 - 61</t>
  </si>
  <si>
    <t xml:space="preserve">Servicio de gestión del riesgo en temas de trastornos mentales </t>
  </si>
  <si>
    <t>Campañas de gestión del riesgo en temas de trastornos mentales implementadas</t>
  </si>
  <si>
    <t xml:space="preserve">Servicio de gestión del riesgo en temas de salud sexual y reproductiva. </t>
  </si>
  <si>
    <t>Campañas de gestión del riesgo en temas de salud sexual y reproductiva implementadas.</t>
  </si>
  <si>
    <t>Responsables</t>
  </si>
  <si>
    <t>Inclusión productiva de pequeños productores rurales. "Tú y yo con oportunidades para el pequeño campesino".</t>
  </si>
  <si>
    <t>Servicio de apoyo a la comercialización.</t>
  </si>
  <si>
    <t>Organizaciones de productores formales apoyadas</t>
  </si>
  <si>
    <t>Implementar la  política pública para la protección, el fortalecimiento y el desarrollo integral de la familia Quindiana.</t>
  </si>
  <si>
    <t>36,8,1</t>
  </si>
  <si>
    <t>Política Pública de Familia  implementada.</t>
  </si>
  <si>
    <t>Productores apoyados para la participación en mercados campesinos.</t>
  </si>
  <si>
    <t>Gestión, protección y salvaguardia del patrimonio cultural colombiano. "Tú y yo protectores del patrimonio cultural"</t>
  </si>
  <si>
    <t>Servicio de asistencia técnica en el manejo y gestión del patrimonio arqueológico, antropológico e histórico.</t>
  </si>
  <si>
    <t xml:space="preserve">Asistencias técnicas realizadas a entidades territoriales </t>
  </si>
  <si>
    <t>36.4</t>
  </si>
  <si>
    <t>Diseñar e implementar un modelo de atención integral en entornos protectores para la primera infancia.</t>
  </si>
  <si>
    <t>36.4.1</t>
  </si>
  <si>
    <t>Modelo de atención integral de entornos protectores implementado.</t>
  </si>
  <si>
    <t>Implementar la Política de Libertad Religiosa</t>
  </si>
  <si>
    <t>Política de Libertad Religiosa Implementado</t>
  </si>
  <si>
    <t>Servicio de gestión de oferta social para la población vulnerable</t>
  </si>
  <si>
    <t xml:space="preserve">Mecanismos de articulación implementados para la gestión de oferta social </t>
  </si>
  <si>
    <t>Servicios de atención integral a población en condición de discapacidad</t>
  </si>
  <si>
    <t xml:space="preserve">Estrategia de rehabilitación basada en la comunidad implementada en los municipios  </t>
  </si>
  <si>
    <t>Implementar  la política  pública de diversidad sexual e identidad de género.</t>
  </si>
  <si>
    <t>Política pública de diversidad sexual implementada.</t>
  </si>
  <si>
    <t>Universidad San Buenaventura</t>
  </si>
  <si>
    <t>N.A</t>
  </si>
  <si>
    <t>Fomento a la recreación, la actividad física y el deporte. "Tú y yo en la recreación y el deporte"</t>
  </si>
  <si>
    <t>Servicio de promoción de la actividad física, la recreación y el deporte</t>
  </si>
  <si>
    <t>Municipios implementando  programas de recreación, actividad física y deporte social comunitario</t>
  </si>
  <si>
    <t>EJE ESTRATÉGICO</t>
  </si>
  <si>
    <t>TOTAL INDICADORES</t>
  </si>
  <si>
    <t>CRÍTICO</t>
  </si>
  <si>
    <t>BAJO</t>
  </si>
  <si>
    <t>MEDIO</t>
  </si>
  <si>
    <t>SATISFACTORIO</t>
  </si>
  <si>
    <t>SOBRESALIENTE</t>
  </si>
  <si>
    <t>TOTAL INDICADOES</t>
  </si>
  <si>
    <t>TOTAL DE INDICADORES</t>
  </si>
  <si>
    <t>POLÍTICA PÚBLICA PARA LA PROTECCIÓN, EL FORTALECIMIENTO 
Y DESARROLLO INTEGRAL DE LA FAMILIA QUINDIANA 2019 - 2029</t>
  </si>
  <si>
    <t>Reconocimiento y protección social</t>
  </si>
  <si>
    <t>Convivencia democrática en las familias</t>
  </si>
  <si>
    <t>Gobernanza</t>
  </si>
  <si>
    <t xml:space="preserve">Promoción al acceso a la justicia. “Tú y Yo con justicia”. </t>
  </si>
  <si>
    <t>Servicio de asistencia técnica para la articulación de los operadores de los Servicio de justicia</t>
  </si>
  <si>
    <t xml:space="preserve">Entidades territoriales asistidas técnicamente </t>
  </si>
  <si>
    <t xml:space="preserve">Promoción de los métodos de resolución de conflictos. “Tú y Yo resolvemos los conflictos”. </t>
  </si>
  <si>
    <t xml:space="preserve">Servicio de asistencia técnica para la implementación de los métodos de resolución de conflictos </t>
  </si>
  <si>
    <t xml:space="preserve">Instituciones publicas y privadas asistidas técnicamente en métodos de resolución de conflictos </t>
  </si>
  <si>
    <t>Promoción y acceso efectivo a procesos culturales y artísticos. "Tú y yo somos cultura Quindiana"</t>
  </si>
  <si>
    <t>Durante el trimestre informado no se realizaron acciones para esta estrategia propuesta.</t>
  </si>
  <si>
    <t>Durante el trimestre informado no se realizaron acciones para este programa propuesto.</t>
  </si>
  <si>
    <t xml:space="preserve">La Secretaría del Interior no reportó acciones desarrolladas durante el primer trimestre de la vigencia 2021. </t>
  </si>
  <si>
    <t xml:space="preserve">Desde la Secretaría de Familia, se realizó conversatorio con delegados de las Alcaldías Municipales, con la finalidad de fortalecer las capacidades técnicas respecto al proceso de elaboración, adopción o ajuste de Políticas Públicas, de acuerdo a las realidades y contextos de cada uno de los territorios. </t>
  </si>
  <si>
    <t xml:space="preserve">Se dio cumplimiento a esta meta en el proceso de formulación y adopción de la Política Pública. </t>
  </si>
  <si>
    <t xml:space="preserve">La meta propuesta, excede las competencias del ente departamental.  </t>
  </si>
  <si>
    <t xml:space="preserve">Durante el trimestre informado, no se realizaron acciones tendientes al cumplimiento de la meta de Política Pública. </t>
  </si>
  <si>
    <t>AVANCE META FÍSICA 2021</t>
  </si>
  <si>
    <t>Tipo de meta</t>
  </si>
  <si>
    <t>Línea base</t>
  </si>
  <si>
    <t xml:space="preserve">Incremento </t>
  </si>
  <si>
    <t>N.D</t>
  </si>
  <si>
    <t>Secretaría de Agricultura, Desarrollo Rural y Medio Ambiente
Secretaría de Familia
Entes Territoriales Municipales
Comité de Cafeteros.</t>
  </si>
  <si>
    <t>Mantenimiento</t>
  </si>
  <si>
    <t>Secretaría de Familia
Secretaría del Interior 
Instituto Colombiano de Bienestar Familiar
Entes Territoriales Municipales</t>
  </si>
  <si>
    <t>Secretaría de Cultura
INDEPORTES
Entes Territoriales Municipales
Secretaría de Educación Departamental</t>
  </si>
  <si>
    <t>ICBF
Secretaría de Familia
Secretaría de Educación 
Secretaría de Salud
Entes Territoriales Municipales 
Secretaría del Interior
Universidades Públicas y Privadas</t>
  </si>
  <si>
    <t>Secretaría del Interior
Secretaría de Familia
INDEPORTES
Policía Nacional
Entes Territoriales Municipales
Instituto Colombiano de Bienestar Familiar
Ejército Nacional</t>
  </si>
  <si>
    <t>Secretaría de Familia
Entes Territoriales Municipales</t>
  </si>
  <si>
    <t xml:space="preserve">Secretaría de Familia
Dirección Oficina Privada
Secretaria TIC´s
Instituto Colombiano de Bienestar Familiar
Entes Territoriales Municipales </t>
  </si>
  <si>
    <t>Dirección Oficina Privada
Secretaría TIC´s
Secretaría de Agricultura, Desarrollo Rural y Medio Ambiente
Secretaría de Turismo, Industria y Comercio
Entes Territoriales Municipales
Ministerio del Trabajo</t>
  </si>
  <si>
    <t>Dirección Oficina Privada
Secretaría TIC´s
Secretaría de Agricultura, Desarrollo Rural y Medio Ambiente
Secretaría de Turismo, Industria y Comercio 
Entes Territoriales Municipales
Ministerio del Trabajo</t>
  </si>
  <si>
    <t>Secretaría de Familia
Dirección Oficina Privada
Secretaría TIC´s
Secretaría de Educación
Instituto Colombiano de Bienestar Familiar
Entes Territoriales Municipales</t>
  </si>
  <si>
    <t>Secretaría de Salud
Secretaría de Familia
Secretaría de Educación
Instituto Colombiano de Bienestar Familiar
Entes Territoriales Municipales</t>
  </si>
  <si>
    <t>Secretaría de Agricultura, Desarrollo Rural y Medio Ambiente
Entes Territoriales Municipales</t>
  </si>
  <si>
    <t>Secretaría de Agricultura, Desarrollo Rural y Medio Ambiente
Secretaría de Familia</t>
  </si>
  <si>
    <t xml:space="preserve">Secretaría de Turismo, Industria y Comercio
Secretaria de Agricultura, Desarrollo Rural y Medio Ambiente
Entes Territoriales Municipales 
SENA </t>
  </si>
  <si>
    <t>Secretaría de Salud
Secretaría de Familia
Secretaría del Interior
Secretaría de Educación
ICBF
Comfenalco
Departamento de Policía Quindío
Red PAPAZ</t>
  </si>
  <si>
    <t>Secretaría de Familia
Secretaría de Educación
Secretaría del Interior
Secretaría de Turismo, Industria y Comercio
Departamento Policía Quindío</t>
  </si>
  <si>
    <t xml:space="preserve">Secretaría de Familia
ICBF </t>
  </si>
  <si>
    <t>Secretaría de Familia
Secretaría de Salud
IBCF
Secretaría de Educación
Entes Territoriales Municipales</t>
  </si>
  <si>
    <t>Secretaría de Familia
Secretaría de Salud
Entes Territoriales Municipales</t>
  </si>
  <si>
    <r>
      <t>Secretaría de Familia</t>
    </r>
    <r>
      <rPr>
        <sz val="12"/>
        <color rgb="FFFF0000"/>
        <rFont val="Arial"/>
        <family val="2"/>
      </rPr>
      <t xml:space="preserve">
</t>
    </r>
    <r>
      <rPr>
        <sz val="12"/>
        <color theme="1"/>
        <rFont val="Arial"/>
        <family val="2"/>
      </rPr>
      <t>Instituto Colombiano de Bienestar Familiar
Entes Territoriales Municipales</t>
    </r>
  </si>
  <si>
    <t>Secretaría de Planeación
Secretarías Sectoriales
Prosperidad Social
Entes Territoriales Municipales</t>
  </si>
  <si>
    <t>Secretaría de Familia
ICBF
Entes Territoriales Municipales</t>
  </si>
  <si>
    <t>Secretaría de Familia
Secretaría de Salud
Secretaría del Interior
Instituto Colombiano de Bienestar Familiar
Entes Territoriales Municipales</t>
  </si>
  <si>
    <t>Secretaría de Familia
Dirección Oficina Privada
Secretaría TIC´s
Instituto Colombiano de Bienestar Familiar 
Entes Territoriales Municipales</t>
  </si>
  <si>
    <t>Secretaría de Familia
Secretaría del Interior
Sector Interreligioso
Entes Territoriales Municipales</t>
  </si>
  <si>
    <t>Secretaría de Turismo, Industria y Comercio
Secretaría de Cultura
Secretaria de Agricultura, Desarrollo Rural y Medio Ambiente
Entes Territoriales Municipales</t>
  </si>
  <si>
    <t>Secretaría de Familia
Secretaría de las TIC´s
Secretaría de Planeación
Entes Territoriales Municipales</t>
  </si>
  <si>
    <t>Secretaría de Familia
Instituto Colombiano de Bienestar Familiar</t>
  </si>
  <si>
    <t>Secretaría de Familia
Secretaría de Educación
Secretaría del Interior
Secretaría de Salud
Secretaría de Agricultura, Desarrollo Rural y Medio Ambiente
Secretaría de Turismo, Industria y Comercio
Entes Territoriales Municipales</t>
  </si>
  <si>
    <t>Secretaría de Familia
Instituto Colombiano de Bienestar Familiar 
Secretaría de Salud</t>
  </si>
  <si>
    <t xml:space="preserve">Secretaría de Familia
Secretaría de Planeación </t>
  </si>
  <si>
    <t>Secretaría de Familia
Secretaría de Planeación
Universidad del Quindío
Entes Territoriales Municipales</t>
  </si>
  <si>
    <t>Secretaría de Planeación
Secretaría de Familia
Universidad del Quindío
Entes Territoriales Municipales</t>
  </si>
  <si>
    <t>Secretaría de Familia
Secretaría de Salud
Instituto Colombiano de Bienestar Familiar
Entes Territoriales Municipales</t>
  </si>
  <si>
    <t>MATRIZ ESTRATÉGICA DE LA POLÍTICA PÚBLICA PARA LAS FAMILIAS DEL DEPARTAMENTO DEL QUINDÍO 2019 - 2029</t>
  </si>
  <si>
    <t>VISIÓN:</t>
  </si>
  <si>
    <t>Las familias quindianas para el año 2029 serán  prioridad de la planificación y la gestión social en el departamento para orientar el desarrollo integral del territorio, a través de proyectos de vida construidos desde principios de identidad, diferencia, diversidad, pluralismo y participación, promoviendo un territorio incluyente y en paz.</t>
  </si>
  <si>
    <t>MISIÓN:</t>
  </si>
  <si>
    <t>Fortalecer el desarrollo integral de la familia como núcleo  de la sociedad quindiana en el marco de la equidad y el enfoque diferencial, garantizando los derechos, a través de la promoción de entornos protectores, autocuidado y una cultura de paz a fin de satisfacer las necesidades básicas de sus integrantes.</t>
  </si>
  <si>
    <t>OBJETIVO GENERAL:</t>
  </si>
  <si>
    <t>Reconocer, promover y fortalecer a la familia como sujeto ético-político estructurante en la intervención social y administrativa del departamento del Quindío, garantizando sus derechos a través del reconocimiento diverso, diferencial y multicultural por medio de la territorialización colectiva del desarrollo social.</t>
  </si>
  <si>
    <t>OBJETIVOS ESPECÍFICOS:</t>
  </si>
  <si>
    <t>1. Reconocer la familia como sujeto colectivo ético-político diverso, plural y participativo del desarrollo local del territorio, corresponsable en la construcción de la convivencia y los vínculos sociales/familiares sustentados en la dignidad humana y las garantías de los derechos de sus integrantes.
2. Articular la condición estructural de las familias con la gestión social y política del territorio, en función de un desarrollo social integral y diferenciado.
3. Fortalecer escenarios, mecanismos, habilidades y capacidades con el fin de organizar redes de protección y atención que articulen los esfuerzos de las entidades gubernamentales e intersectoriales en función de un abordaje integral las familias.</t>
  </si>
  <si>
    <t>INDEPORTES: Hábitos y estilos de vida saludables en familia.
Se ha impactado en los municipios de Montenegro, Quimbaya, Pijao, La Tebaida, Calarcá, Circasia, fomentando los hábitos y estilos de vida saludable a través de la promoción de la actividad física, regular la alimentación saludable y la protección de espacios 100% libres de humo como entornos protectores para un modelo de convivencia comunitario familiar.</t>
  </si>
  <si>
    <t>Universidad San Buenaventura: La Universidad hace parte del comité departamental de SPA del Quindío en la cual participa diferentes instituciones, además de participar activamente en la entrega de informe trimestral.</t>
  </si>
  <si>
    <t>Secretaría de Turismo, Industria y Comercio: Se están realizando las gestiones pertinentes para la programación del taller institucional relacionado con la sensibilización a las empresas e industrias del Departamento del Quindío para la flexibilización de horarios laborales desde una perspectiva de género, familiar y ambiental.</t>
  </si>
  <si>
    <t xml:space="preserve">Secretaría de Familia: Desde La Dirección de Desarrollo Humano y Familia y el proyecto "Comprometidos con la Familia", se realizaron   Capacitaciones en activación de las Rutas Integrales de Atención en Violencia Intrafamiliar y de Género, a trabajadores de Supermercados y Tenderos de los Municipios dio inicio a las siguientes acciones:
- Contratación del profesional que apoyará la ejecución de las capacitaciones.
- Socialización del proyecto a los municipios del Departamento para la articulación institucional que permita el despliegie del proyecto en territorio.
Ademas desde la Oficina de Equidad de Género, se socializo las rutas de atención establecida para las mujeres de los diferentes tipos de violencia en conjunto con las diferentes alcaldias: Pijao, Quimbaya y Córdoba.
También, se realizó la socialización de la ruta antidiscriminación sobre las personas con discapacidad a través de la estrategia RBC y grupos de personas con discapacidad. </t>
  </si>
  <si>
    <t>Universidad San Buenaventura: Se realizaron diferentes actividades relacionadas con proyecto de vida, afrontamiento de emociones, estrés, manejo de tiempo y también actividades en el área de salud, además de acompañamiento psicopedagógico individual y campañas de prevención y promoción.</t>
  </si>
  <si>
    <t>Secretaría de Planeación: El Documento Marco de Lucha con la pobreza Extrema, ha tenido procesos de seguimiento y evaluación a las metas de manera trimestral, con el propósito de establecer un control de la gestión encaminada a brindar apoyo a la superación de las privaciones focalizadas por Departamento para la Prosperidad Social - DPS.</t>
  </si>
  <si>
    <t xml:space="preserve">Secretaría de Familia: Desde la Dirección de Desarrollo Humano y Familia y el proyecto "Tu y yo Comprometidos con la Vida", se desarrolla el componente de prevención del consumo de sustancias pscicoactivas y prevención del suicidio. No obstante, durante el primer trimestre de la vigencia 2020, no se desarrollaron acciones encaminadas al cumplimiento de la meta. </t>
  </si>
  <si>
    <t>Acciones desarrolladas segundo trimestre</t>
  </si>
  <si>
    <t xml:space="preserve">Se brindó asistencia técnica a las instituciones educativas, comunidad, comunidad LGBTI y juntas de acción comunal, en el cumplimiento del código nacional de convivencia y seguridad, así como en la temática de resolución pacífica de conflicto dentro de las comunidades.
Se brindó capacitación y asistencia técnica en coordinación con el ministerio del interior en lo relacionado a la Ley 1801 del 2016 "Código de Convivencia Ciudadana a los funcionarios de las secretarías de gobierno de los 12 municipios del departamento del Quindío"
En total fueron doce (12) municipios asistidos técnicamente. </t>
  </si>
  <si>
    <t xml:space="preserve">IE La Popa (La Tebaida)
IE Institución educativa Gabriela Mistral (La Tebaida)
IE Institución educativa pedacito de cielo (La Tebaida)
IE Institución educativa Luis Granada Mejía (Pijao)
IE Institución educativa santa teresita (Pijao)
IE Institución educativa corazón de Jesús (Filandia)
IE Luis Arango Cardona (Tebaida)
IE Antonio Nariño (Tebaida)
Se brindó asistencia técnica para fortalecer cinco (5) instituciones privadas de carácter comunal en lo concerniente a los métodos de resolución de conflictos. Las cuales son:
Barrio Orlando Martínez Callejas Quimbaya
Vereda pinares Circasia
Barrio cacique Quimbaya
Barrio la playita Pijao
Sector galería municipal Montenegro
Se brindó asistencia técnica para fortalecer cuatro (4) organizaciones e instituciones del departamento en lo concerniente a los métodos de resolución de conflictos. Las cuales son:
Fundación SMURFIT KAPPA 
Fundación FARO
Personería La Tebaida
Alcaldía municipal de Pijao
En total se han capacitado a veintiséis (26) Instituciones públicas y privadas asistidas técnicamente en métodos de resolución de conflictos durante este primer semestre 2021. </t>
  </si>
  <si>
    <t>Se están realizando tamizajes con las pruebas ASSIST Y SQR dentro del plan de intervenciones colectivas en los 11 municipios de competencia departamental con el fin de canalizar y realizar una lectura de los factores de riesgo presentes en jóvenes mayores de 14 años en cuanto a salud mental y consumo de sustancias psicoactivas se refiere y de esta forma tener un diagnóstico del cual surjan estrategias que permitan la mitigación de los riesgos en salud mental.</t>
  </si>
  <si>
    <t>Secretaría de Agricultura, Desarrollo Rural y Medio Ambiente
Secretaría de Familia
Alcaldía de Salento</t>
  </si>
  <si>
    <t>Alcaldía de Salento: Con el proyecto guardianes de los andes se realizaron diferentes actividades direccionadas a prevenir el consumo de sustancias psicoactivas y se realizó actividad en el barrio Aldea El Artesano junto con el hospital mental de Filandia, elaborando árbol de problemas para identificar las problemáticas y llegar a brindar una solución.</t>
  </si>
  <si>
    <t>Alcaldía de Salento: Los programa de atención integral para las personas con discapacidad, sus familias y sus cuidadores, se desarrollan desde dos estrategias de gestion: El primero desde el Comité Municipal de Discapacidad desde donde se delibera, construye, se hace seguimiento y verificación de la puesta en marcha de las políticas, estrategias y programas que garantizan la integración social de las personas con y en situación de discapacidad; y el segundo desde la Asociación de Personas con Discapacidad (ASOPECODIS), la cual tiene como objeto la promoción y mejoramiento de la calidad de vida de las PcD del municipio mediante procesos terapéuticos, educativos, de participación y emprendimiento acorde al tipo de discapacidad. Desde estas dos alternativas se apoya la atención integral en salud; se programan espacios lúdicos y de esparcimiento, se garantiza acceso e inclusión a espacios educativos, de adecuaciones a la movilidad, de orientación y apoyo  mediante las visitas domiciliarias, proporcionando ayudas técnicas requeridas, de facilitar formas de transporte cuando es requerido por alguna PcD; entre otros.</t>
  </si>
  <si>
    <t>Alcaldía de Salento: Se elaboró y presentó ante el COMPOS el documento de superación de la pobreza elaborado para el periodo 2020 - 2023 de la administración "Salento Somos Todos".</t>
  </si>
  <si>
    <t>Alcaldía de Salento: Por parte de comisaria de comisaria de familia se garantiza los derechos y se inicia la ruta de atención a educación, salud cuando se le están vulnerando en estos aspectos los derechos a los NNA.</t>
  </si>
  <si>
    <t>Alcaldía de Salento: Se cuenta con la contratación de una profesional en gerontología encargada de apoyo a la población del adulto mayor, intervenciones familiares con el apoyo de la Comisaría de Familia y fortalecimiento de grupos.</t>
  </si>
  <si>
    <t>Alcaldia de Salento: Se realizan campañas de prevención de suicidio, sustancias psicoactivas #EscucharTambienSalvaVidas por medio de redes sociales y presencial en el proyecto Guardianes de Los Andes y grupo juvenil de la parroquia Nuestra Señora del Carmen. Igualmente, se realizan campañas brindando información acerca de la prevención de explotación sexual con el acompañamiento de turismo y Policía de Turismo.</t>
  </si>
  <si>
    <t>Alcaldía de Salento: Desde la parroquia Nuestra Señora del Carmen, se realizan talleres y actividades con el grupo juvenil y programa ser vida.</t>
  </si>
  <si>
    <t>ICBF: La Unidad de Equipos Móviles de la regional a lo largo del I semestre del 2021 ha desarrollado diversas actividades con 263 familias de las comunidades étnicas, Wounaan en el municipio de La Tebaida, Karabijua en Calarcá, Emberá Katio en el barrio Miraflores de Armenia y Emberá Chamí, en ejercicios para el reconocimiento y garantía de sus derechos.
Se encuentra en proceso de contratación la modalidad TEB desde familias y comunidades para la atención de 84 familias Yanaconas, pertenecientes a la Asociación de Cabildos Indígenas asentadas en el Quindío, Aciaq.
La oferta Generaciones Étnicas con Bienestar de la Dirección de Infancia comenzara operación a partir del mes de agosto. Donde se trabajará con niños, niñas y sus familias, siendo el fortalecimiento familiar - empoderamiento de sus derechos uno de los objetivos del programa, se estima una atención de 225 niños y niñas (100 familias) de los municipios de Armenia, Buenavista, Calarcá, Córdoba y La Tebaida.</t>
  </si>
  <si>
    <t>ICBF: La Unidad de Equipos Móviles de la regional a lo largo del I semestre del 2021 ha desarrollado diversas actividades con 263 familias de las comunidades étnicas, Wounaan en el municipio de La Tebaida, Karabijua en Calarca, Embera Katio en el barrio Miraflores de Armenia y Embera Chamí, en ejercicios para el reconocimiento y garantía de sus derechos.
Se encuentra en proceso de contratación la modalidad TEB desde familias y comunidades para la atención de 84 familias Yanaconas. Pertenecientes a Aciaq.</t>
  </si>
  <si>
    <t>ICBF: El Equipo de la Unidad Móvil ha desarrollado su trabajo en los municipios de Calarcá, Armenia y La Tebaida, realizando sensibilización con las familias de las comunidades étnicas, frente a práctica del reconocimiento en el ejercicio de los derechos colectivos e individuales.    
La oferta Generaciones Étnicas con Bienestar de la dirección de infancia comenzara operación a partir del mes de agosto. Donde se trabajará con niños, niñas y sus familias, siendo el fortalecimiento familiar - empoderamiento de sus derechos uno de los objetivos del programa, se estima una atención de 225 niños y niñas (100 familias) de los municipios de Armenia, Buenavista, Calarcá, Córdoba y La Tebaida.</t>
  </si>
  <si>
    <t xml:space="preserve">ICBF: En el ICBF regional Quindío se encuentra a la espera de que la secretaria de Familia defina el procedimiento y los requerimientos institucionales para la articulación  y ejecución de la red interinstitucional, que permita el cumplimiento de esta acción en el departamento. </t>
  </si>
  <si>
    <t>IBCF: Se encuentra en proceso de selección y contratación del operador que llevara a cabo la modalidad Mi Familia para acompañamiento psicosocial de 1650 familias en el departamento del Quindío y de forma específica de los municipios de Armenia, Montenegro, Calarcá, Quimbaya y La Tebaida.  Con este insumo administrativo el ICBF aportará para el cumplimiento de esta acción que es contemplada en la Política Pública.</t>
  </si>
  <si>
    <t>ICBF: En el mes de marzo se llevó a cabo una jornada de atención a víctimas en el municipio de Salento, donde el Equipo de la Unidad Móvil, realizo la divulgación de la Oferta Institucional, esto se desarrolló en la feria de Servicios del Municipio.
La oferta de la Dirección de Adolescencia y Juventud se realizó de forma virtual a diez municipios debido a que en los municipios de Córdoba y Salento no se cuenta con cupos de oferta regular, para el segundo periodo del 2021 se establece la asistencia técnica en temas de Prevención de Embarazo en la Adolescencia a los 12 municipios. 
El 1 de junio del 2021 se realiza socialización de la oferta Generaciones Étnicas con Bienestar de la Dirección de Infancia. Espacio generado en articulación con el programa de Familias en Acción de la alcaldía de Armenia.
El día 12 de julio se realiza una nueva socialización de la oferta de la dirección de infancia para los municipios de Armenia, Calarcá, La Tebaida y Córdoba.
Durante el primer semestre del 2021 se realiza socialización del programa Generaciones Explora, actividad que se logra a través de la articulación con la Secretaria de Familia de la Gobernación, enlaces de infancia y adolescencia de los municipios y JAC del departamento.</t>
  </si>
  <si>
    <t>ICBF: Durante el mes de abril en compañía de la Secretaria de Familia de la Gobernación, se realiza la conmemoración del mes de la niñez, a través de los lineamientos dados por el nivel nacional a través del lineamiento Brújula 2021, de la Corporación Juego y Niñez, impactando a beneficiarios de los doce municipios del departamento del Quindío. 
La Estrategia de Equipos Móviles de Protección Integral (EMPI) en el mes de junio, realizaron la conmemoración del día DIA MUNDIAL CONTRA EL TRABAJO INFANTIL, allí se socializo las rutas y canales de denuncia, en los municipios de Armenia, Montenegro, Quimbaya y Calarca, municipios que han sido priorizados para la presente vigencia por parte de la estrategia EMPI.  Así mismo el ICBF participó de todas las acciones de conmemoración que se realizaron desde el Comité Departamental de CIETI.</t>
  </si>
  <si>
    <t xml:space="preserve">ICBF: La oferta de la Dirección de Adolescencia y Juventud del ICBF se encuentra con atención a 1800 participantes entre los 14 y 28 años, los cuales reciben temas de prevención y promoción en garantía de los derechos y se establece la garantía de estilos de vida saludables de acuerdo con el plan de acción del programa.
El equipo de la Unidad Móvil, dentro de sus procesos de atención a las familias vinculadas en la estrategia, ofrecen prevención y promoción en garantía de los Derechos y se establece la garantía de estilos saludables de acuerdo con las necesidades de las familias.
Fortalecimiento a Madres Sustitutas en Guías Alimentarias, basadas en alimentos saludables con el fin de promover hábitos de vida saludables en la población que se atiende y en las familias que hacen parte del programa de la modalidad hogares sustitutos. </t>
  </si>
  <si>
    <t>ICBF: Se encuentra en proceso de selección y contratación del operador que desarrollará la modalidad Mi Familia para acompañamiento psicosocial de 1650 familias en el departamento del Quindío.
En la comunidad de Miraflores del municipio de Armenia, el Equipo de la Unidad Móvil, realizó actividades pedagógicas para el fortalecimiento de la sana convivencia familiar y social de las personas que conforman la comunidad.</t>
  </si>
  <si>
    <t>ICBF: Esta actividad se encuentra vinculada en los espacios de la Estrategia de Prevención de Embarazo en la Adolescencia, allí se encuentran temas relacionados a la promoción y garantía de los Derechos Sexuales y Reproductivos - diversidad sexual.  Los municipios que se han beneficiados son Armenia, Circasia, Quimbaya, Córdoba y Calarcá.  Para el segundo semestre se mantiene la asistencia técnica a los procesos de la Estrategia PEA.</t>
  </si>
  <si>
    <t>ICBF: Dentro de la atención a familias por parte del ICBF Quindío, el Equipo de La Unidad Móvil realiza procesos psicoeducativos frente a Educacion Sexual y prevención de Embarazo en Adolescentes, en el primer semestre se han atendido 67 familias.</t>
  </si>
  <si>
    <t>ICBF: El ICBF en sus procesos misionales estructura el diseño, la actualización y el desarrollo de planes, programas, proyectos y modalidades asegurando actuaciones oportunas y de calidad que restablezcan los derechos de los niños, niñas, adolescentes y jóvenes en situación de amenaza o vulneración, así como de aquellos que se encuentren en conflicto con la ley, independientemente de su nacionalidad. De esta manera, se busca asegurar su pleno desarrollo y la realización de sus proyectos de vida, bajo los principios del interés superior y la prevalencia de sus derechos, en coordinación con las direcciones regionales del ICBF, las autoridades administrativas y las instituciones del Sistema Nacional de Bienestar Familiar (SNBF).  Dentro de estos procesos de atención se encuentra la atención a población Migrante presente en el departamento del Quindío.</t>
  </si>
  <si>
    <t>ICBF: Desde el ICBF Quindío se trabaja la primera infancia en el marco de la ley 1804, el proceso de atención se realiza a través de los diferentes servicios de atención (Hogares Infantiles, Centro de Desarrollo Infantil, Desarrollo Infantil en Medio Familiar, Jardín Social, Hogares Comunitarios Integrales, Hogares Comunitarios de Bienestar y FAMI).  Se trabaja en el marco de garantizar al cien por ciento de la población atendida el cumplimiento de las atenciones establecidas en la ley y priorizadas por la nación, como son: Seguimiento afiliación a seguridad social, seguimiento a esquema de vacunación, seguimiento al estado nutricional, seguimiento a control de crecimiento y desarrollo, formación a familias, cualificación al talento humano, verificación de Registro Civil, que los niños accedan a libros y material audiovisual especializado a la primera infancia.</t>
  </si>
  <si>
    <t>ICBF: Se encuentra en proceso de selección y contratación operador que desarrollará la modalidad mi familia para acompañamiento psicosocial de 1650 familias en el departamento del Quindío. 
Dentro de los procesos de atención a Familias, el Equipo de la Unidad Móvil realiza procesos psicoeducativos frente a Educación en resolución de conflictos, prevención de riesgos psicosociales con las familias vinculadas, en el primer semestre se han atendido 268 familias.</t>
  </si>
  <si>
    <t>ICBF: Desde la Dirección de Familias y Comunidades del ICBF, se diseña y ejecuta programas de acompañamiento familiar psicosocial y comunitario para impulsar el desarrollo integral de los niños, niñas y adolescentes, y reducir y mitigar los efectos de la violencia, el abuso o la negligencia en su contra. Así mismo, brinda orientaciones técnicas para que los servicios que brindan el ICBF y otras entidades públicas fortalezcan el trabajo con las familias y las reconozcan como sujetos colectivos que gozan de especial protección del Estado, por lo que se encuentran en el centro de la política social.
En la regional Quindío se cuenta con dos modalidades de atención que son: Mi familia y Territorios Étnicos con Bienestar; trasversal a estas modalidades, la realización de acciones de acompañamiento familiar se realiza para todos los procesos misionales propios del ICBF Regional Quindío.</t>
  </si>
  <si>
    <t>ICBF: Desde el ICBF como rector territorial del Sistema Nacional de Bienestar Familiar,  se asiste técnicamente a los territorios del departamento del Quindío en el ciclo de gestión de las políticas públicas, proceso que se encuentra documentado y articulado con el nivel nacional.</t>
  </si>
  <si>
    <t>AVANCE META PRESUPUESTAL 2021</t>
  </si>
  <si>
    <t xml:space="preserve">Secretaría de Familia: Se encuentra ejecutando el proceso de socialización e implementación de la estrategia “Para la promoción y fortalecimiento de la diversidad familiar étnica quindiana” con población indígena y afrodescendiente, desarrollando actividades de su segunda línea de acción “Reconocimiento y fomento de la estructura familiar con enfoque diferencial y de interseccionalidad étnico” en los municipios de Montenegro, Quimbaya, Armenia y Córdoba, beneficiando alrededor de 222 personas.  </t>
  </si>
  <si>
    <t xml:space="preserve">Secretaría de Familia: Durante el segundo trimestre de la vigencia 2021, desde la dirección de Poblaciones y la Jefatura de Familia de la Secretaría de Familia, se inicio la elaboración de 4 Planes de Vida de Cabildos Indígenas, de acuerdo a las necesidades identificadas en la población. </t>
  </si>
  <si>
    <t>Secretaría de Familia: Durante el trimestre informado no se realizaron acciones para esta estrategia propuesta, toda vez que se tienen proyectadas para el segundo semestre de la vigencia 2021.</t>
  </si>
  <si>
    <t>Secretaría de Familia: Durante el trimestre informado no se realizaron acciones para esta estrategia propuesta.</t>
  </si>
  <si>
    <t xml:space="preserve">La Secretaría de Cultura no reportó acciones desarrolladas durante el segundo trimestre de la vigencia 2021. </t>
  </si>
  <si>
    <t>Secretaría de Familia: En el marco de la celebración del día de la familia, se realizó pieza comunicativa de difusión desde la Administración Departamental. Así mismo, se participó en la jornada liderada desde la Policía de Infancia y Adolescencia en articulación con el ICBF, la Alcaldía de Armenia y otros actores responsable de la garantía de derechos en el territorio. Se apoyó a la Alcaldía de Calarcá, en el proceso de celebración, de acuerdo a la programación prevista para la fecha de la Entidad Territorial.</t>
  </si>
  <si>
    <t xml:space="preserve">Secretaría de Familia: Durante el trimestre informado no se realizaron acciones para esta el programa propuesto, toda vez que se desarrollarán las acciones durante el segundo semestre de la vigencia 2021. </t>
  </si>
  <si>
    <t>Alcaldía de Salento: El municipio de Salento tiene dentro de su plan de desarrollo 5.3.2 Sector Trabajo, en el cual contempla 4 programas como son:  5.3.2.1 Programa: Protección Social, 5.3.2.2 Programa: Generación y Formalización del Empleo, Formación para el Trabajo, 5.3.2.4 Programa: Derechos Fundamentales del Trabajo y Fortalecimiento del Diálogo Social,  de donde abordamos todos los temas relacionados a este, así mismo se cuenta con una contratista que apoya todas estas actividades.  Por otra parte, nos apoyamos del ministerio del trabajo para las actividades realizadas, con ICBF, bolsas de empleo de COMFENALCO y el SENA.</t>
  </si>
  <si>
    <t xml:space="preserve">Ministerio del Trabajo: Desde la Jefatura de Familia de la Secretaría de Familia, se sostuvo reunión con el Ministerio del Trabajo, acordando la coordinación de una mesa de trabajo con la Secretaría de Turismo, Industria y Comercio, con la finalidad de definir una ruta de trabajo para el desarrollo de acciones encaminadas al cumplimiento de la meta de Política Pública, de acuerdo a las competencias de cada dependencia. </t>
  </si>
  <si>
    <t xml:space="preserve">Secretaría de Turismo, Industria y Comercio: Durante el segundo trimestre de la vigencia 2021, no se reportó información por parte de dicha dependencia. </t>
  </si>
  <si>
    <t>Alcaldía de Salento: Se realizaron campañas por medio de redes sociales informando a la población salentina acerca de las rutas de atención (emergencia sanitaria COVID-19). Igualmente, se realizó presencial en establecimientos públicos y población en general con la reapertura económica.</t>
  </si>
  <si>
    <t>Secretaría de Agricultura, Desarrollo Rural y Medio Ambiente: Se han apoyado 28 organizaciones formales en la realización de los mercados y acuerdos comerciales con Bienestar Familiar, el Ejército, Coobienestar y operador de hospitales de las cuales  participaron: 2 organizaciones de productores formales de mercados campesinos de los municipios de Quimbaya y Filandia, la asociación de Mujeres de Buenavista, Quimquinagro de Quimbaya, Agrosolidaria de Pijao, Aproplam (3 acuerdos), Huevos Puro Campo (2 acuerdos), Aprolacir (1 acuerdo), Musáseas (1 acuerdo) , Asopracir (2 acuerdos), Asohercaq (1 acuerdo), productor Indep (3 acuerdos), Hass Filandia (2 acuerdos), Asprofil (2 acuerdos), Aproeje (1 acuerdo), Agriquin (2 acuerdos), Capacor, Cafequipe, Ponqué y Ponqupe, Los Trigales del Eje.</t>
  </si>
  <si>
    <t>Alcaldía de Salento: Doce (12) mercados campesinos fortalecidos de los cuales fueron realizados 3 virtuales (por motivo de la pandemia) y nueve presenciales con un total de 25 familias campesinas de pequeños productores agropecuarios de nuestro municipio beneficiados con un total aproximado de ventas de 14.825.300 entre productos en frescos y transformados, espacio que se brinda desde la Administración Municipal en cabeza de la Secretaría de Desarrollo Rural y Gestion Ambiental, el cual se encarga de la logística, convocatoria, control y seguimiento con el objetivo de fortalecer la economía del pequeño y mediano productor sin intermediario, garantizando así una mejor calidad de vida.</t>
  </si>
  <si>
    <t>Secretaría de Agricultura, Desarrollo Rural y Medio Ambiente: Se han apoyado 240 productores agropecuarios, con el acompañamiento y asesoramiento en la estructuración de 6 perfiles de alianzas productivas en los 8 municipios del departamento, impactando a diferentes renglones productivos tales como plátano, hortalizas, apicultura, ganadería, pasifloras, aguacate, aromáticas.</t>
  </si>
  <si>
    <t>Alcaldía de Salento: Intervención del (30 %) de familias rurales fortalecidas en el desarrollo de sus actividades productivas con reactivación de su economía familiar, con la asistencia técnica necesaria en diferentes líneas productivas (cultivos transitorios, plátano y banano, café, leche, producción de especies menores) con el objetivo de brindar paquetes tecnológicos que faciliten al productor reducir sus gastos y obtener una mejor producción y rentabilidad.</t>
  </si>
  <si>
    <t>Secretaría de Agricultura, Desarrollo Rural y Medio Ambiente: Se realizaron asesorías técnicas en los siguientes temas: Administrativos, Finacieros, Comercial, Economía Solidaria y/o Asociatividad, Formalización Tributaria y Legal a 5 emprendimientos del departamento: Master chips, Nutrimax del Quindío, Tostones de maíz, Maichi Mermeladas, Inversiones Triángulo del Café.</t>
  </si>
  <si>
    <t>Alcaldía de Salento: Se ha fortalecido el (20%) de las unidades de emprendimiento del municipio  con el apoyo a 7 asociaciones fortaleciendo las líneas productivas café, plátano, leche, cultivos transitorios, mora, las cuales se encuentran legalmente constituidas, se apoya  con asistencia técnica  garantizando una buena producción y una comercialización fija de sus productos.</t>
  </si>
  <si>
    <t>Alcaldía de Salento: se realiza campaña de prevención #YoMeCuidoPorMiFuturo, por medio de redes sociales, grupo juvenil de la parroquia Nuestra Señora del Carmen y proyecto Guardianes de Los Andes.</t>
  </si>
  <si>
    <t>Secretaría de Familia: Se han adelantado las campañas de gestión del riesgo en temas de salud sexual y reproductiva a través de la estrategia Tú y yo Unidos por la Vida en los municipios de Calarcá , Armenia, Buenavista, Circasia, Córdoba y Filandia con el desarrollo de los talleres establecidos en la estrategia en los barrios priorizados por las alcaldías municipales.</t>
  </si>
  <si>
    <t>Secretaría de Familia: Desde la Dirección de Desarrollo Humano y Familia y el proyecto "Tu y yo Comprometidos con la Vida", se desarrolla el componente de prevención del consumo de sustancias psicoactivas, en los municipios de Calarcá , Armenia, Buenavista, Circasia, Córdoba y Filandia con el desarrollo de los talleres establecidos en la estrategia en los barrios priorizados por las alcaldías municipales.</t>
  </si>
  <si>
    <t xml:space="preserve">Secretaría de Familia - Secretaría de Salud
Secretaría de Educación - Academia - Entes Territoriales Municipales </t>
  </si>
  <si>
    <t>Secretaría de Familia: A través del Decreto 703 de 2014, en el departamento del Quindío, se viene implementando la estrategia RBC.</t>
  </si>
  <si>
    <t xml:space="preserve">Secretaría de Familia: Reunión con la Secretaría de Planeación Departamental para recibir asistencia técnica en la elaboración del Plan de Acompañamiento al ciudadano Migrante.  </t>
  </si>
  <si>
    <t>Secretaría de Familia: En el proceso de implementación del modelo de atención integral a la primera infancia, se brindó asistencia técnica al talento humano de diferentes hogares infantiles que han solicitado apoyo en temas inherentes a activación de rutas de atención, pautas de crianza y, hábitos de vida saludables, beneficiando alrededor de 172 personas. 
También, en articulación con la oficina de la Gestora Social del departamento, en el proceso de fortalecimiento del componente de salud, se gestionó con la Fundación Éxito la entrega de ayudas alimentarias a 60 madres gestantes y lactantes de los municipios de Circasia, La Tebaida, Montenegro, Córdoba y Armenia, quienes fueron focalizadas de manera articulada con las Alcaldías Municipales. 
Así mismo, se elaboró el plan de acción de Lactancia Materna, de manera articulada con la Secretaría de Salud Departamental, como parte del proceso de acompañamiento del proyecto entre el Ministerio de Salud y Protección Social, la Fundación Éxito y la Gran Alianza por la Nutrición y Sinergias. 
Es de gran importancia resaltar que el recurso no se ha comprometido, toda vez que se está en etapa precontractual para un convenio que aporte en la implementación del modelo de atención integral.</t>
  </si>
  <si>
    <t>Secretaría de Familia: Durante el trimestre informado no se realizaron acciones para este programa propuesto.</t>
  </si>
  <si>
    <t xml:space="preserve">Secretaría de Familia: El informe se debe presentar de manera semestral, por lo que no se presentará en el marco del tercer o cuarto Comité Departamental e Interinstitucional para la Primera Infancia, Infancia, Adolescencia y Familia del Quindío. </t>
  </si>
  <si>
    <t xml:space="preserve">Secretaría de Familia: Se realiza la compilación de las acciones reportadas por los diferentes actores del proceso de implementación de la Política Pública, de acuerdo al Decreto 386 de 2019 de la Gobernación del Quindío, elaborando el informe del segundo trimestre de la vigencia 2021. </t>
  </si>
  <si>
    <t xml:space="preserve">Desde la Secretaría de Familia, se realizó conversatorio con delegados de las Alcaldías Municipales, con la finalidad de fortalecer las capacidades técnicas respecto al proceso de elaboración, adopción o ajuste de Políticas Públicas, de acuerdo a las realidades y contextos de cada uno de los territorios. 
Así mismo, de acuerdo a solicitud realizada por la Alcaldía de Calarcá, se ha venido dando acompañamiento técnico en el proceso de adopción de la Política Pública para dicho territorio. 
Así mismo, se realizó acompañamiento técnico a los equipos de las Administraciones Municipales de Génova, Pijao, Córdoba, Salento, Filandia, Quimbaya, Montenegro, La Tebaida y Circasia, sobre la importancia de una correcta identificación en el proceso de ajuste, creación, adopción, implementación y seguimiento de las Políticas Públicas, como instrumentos de planificación en los territorios.  </t>
  </si>
  <si>
    <t xml:space="preserve">Secretaría de Familia: Se iniciará la ejecución de la estrategia elaborada para la población adulto mayor, durante el segundo semestre de la vigencia 2021. </t>
  </si>
  <si>
    <t>META FÍSICA SEGUNDO TRIMESTRE VIGENCIA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</si>
</sst>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scheme val="minor"/>
    </font>
    <font>
      <sz val="11"/>
      <color theme="1"/>
      <name val="Tahoma"/>
      <family val="2"/>
    </font>
    <font>
      <b/>
      <sz val="11"/>
      <color theme="1"/>
      <name val="Tahoma"/>
      <family val="2"/>
    </font>
    <font>
      <sz val="11"/>
      <name val="Tahoma"/>
      <family val="2"/>
    </font>
    <font>
      <sz val="11"/>
      <color theme="1"/>
      <name val="Calibri"/>
      <family val="2"/>
      <scheme val="minor"/>
    </font>
    <font>
      <sz val="11"/>
      <color theme="1"/>
      <name val="Arial  "/>
    </font>
    <font>
      <b/>
      <sz val="10"/>
      <color theme="1"/>
      <name val="Arial  "/>
    </font>
    <font>
      <b/>
      <sz val="16"/>
      <color theme="1"/>
      <name val="Arial  "/>
    </font>
    <font>
      <b/>
      <sz val="10"/>
      <name val="Calibri"/>
      <family val="2"/>
      <scheme val="minor"/>
    </font>
    <font>
      <b/>
      <sz val="10"/>
      <color theme="1"/>
      <name val="Calibri"/>
      <family val="2"/>
      <scheme val="minor"/>
    </font>
    <font>
      <sz val="10"/>
      <color theme="1"/>
      <name val="Calibri"/>
      <family val="2"/>
      <scheme val="minor"/>
    </font>
    <font>
      <sz val="6"/>
      <color theme="1"/>
      <name val="Calibri"/>
      <family val="2"/>
      <scheme val="minor"/>
    </font>
    <font>
      <sz val="10"/>
      <color theme="1"/>
      <name val="Arial  "/>
    </font>
    <font>
      <sz val="10"/>
      <color theme="1"/>
      <name val="Arial"/>
      <family val="2"/>
    </font>
    <font>
      <sz val="5"/>
      <color theme="1"/>
      <name val="Calibri"/>
      <family val="2"/>
      <scheme val="minor"/>
    </font>
    <font>
      <sz val="12"/>
      <color theme="1"/>
      <name val="Arial"/>
      <family val="2"/>
    </font>
    <font>
      <sz val="12"/>
      <color rgb="FFFF0000"/>
      <name val="Arial"/>
      <family val="2"/>
    </font>
    <font>
      <sz val="12"/>
      <name val="Arial"/>
      <family val="2"/>
    </font>
    <font>
      <b/>
      <sz val="14"/>
      <color theme="1"/>
      <name val="Arial"/>
      <family val="2"/>
    </font>
    <font>
      <sz val="14"/>
      <color theme="1"/>
      <name val="Arial"/>
      <family val="2"/>
    </font>
    <font>
      <b/>
      <sz val="14"/>
      <name val="Arial"/>
      <family val="2"/>
    </font>
  </fonts>
  <fills count="15">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
      <patternFill patternType="solid">
        <fgColor rgb="FF00B050"/>
        <bgColor indexed="64"/>
      </patternFill>
    </fill>
    <fill>
      <patternFill patternType="solid">
        <fgColor rgb="FFFFFF00"/>
        <bgColor indexed="64"/>
      </patternFill>
    </fill>
    <fill>
      <patternFill patternType="solid">
        <fgColor theme="2"/>
        <bgColor indexed="64"/>
      </patternFill>
    </fill>
    <fill>
      <patternFill patternType="solid">
        <fgColor rgb="FFF3DEDD"/>
        <bgColor indexed="64"/>
      </patternFill>
    </fill>
    <fill>
      <patternFill patternType="solid">
        <fgColor theme="5"/>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C0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2">
    <xf numFmtId="0" fontId="0" fillId="0" borderId="0"/>
    <xf numFmtId="9" fontId="4" fillId="0" borderId="0" applyFont="0" applyFill="0" applyBorder="0" applyAlignment="0" applyProtection="0"/>
  </cellStyleXfs>
  <cellXfs count="109">
    <xf numFmtId="0" fontId="0" fillId="0" borderId="0" xfId="0"/>
    <xf numFmtId="0" fontId="1" fillId="0" borderId="0" xfId="0" applyFont="1" applyAlignment="1">
      <alignment vertical="center" wrapText="1"/>
    </xf>
    <xf numFmtId="0" fontId="1" fillId="0" borderId="0" xfId="0" applyFont="1" applyAlignment="1">
      <alignment horizontal="justify" vertical="center" wrapText="1"/>
    </xf>
    <xf numFmtId="0" fontId="1" fillId="0" borderId="1" xfId="0" applyFont="1" applyBorder="1" applyAlignment="1">
      <alignment vertical="center" wrapText="1"/>
    </xf>
    <xf numFmtId="0" fontId="1" fillId="0" borderId="0" xfId="0" applyFont="1" applyAlignment="1">
      <alignment horizontal="right" vertical="center" wrapText="1"/>
    </xf>
    <xf numFmtId="0" fontId="1" fillId="0" borderId="0" xfId="0" applyFont="1" applyAlignment="1">
      <alignment horizontal="center" vertical="center" wrapText="1"/>
    </xf>
    <xf numFmtId="0" fontId="1" fillId="0" borderId="1" xfId="0" applyFont="1" applyBorder="1" applyAlignment="1">
      <alignment horizontal="right" vertical="center" wrapText="1"/>
    </xf>
    <xf numFmtId="0" fontId="1" fillId="0" borderId="1" xfId="0" applyFont="1" applyBorder="1" applyAlignment="1">
      <alignment horizontal="justify" vertical="center" wrapText="1"/>
    </xf>
    <xf numFmtId="0" fontId="2" fillId="2"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1" fillId="4" borderId="1" xfId="0" applyFont="1" applyFill="1" applyBorder="1" applyAlignment="1">
      <alignment horizontal="justify" vertical="center" wrapText="1"/>
    </xf>
    <xf numFmtId="0" fontId="3" fillId="4" borderId="1" xfId="0" applyFont="1" applyFill="1" applyBorder="1" applyAlignment="1">
      <alignment horizontal="justify" vertical="center" wrapText="1"/>
    </xf>
    <xf numFmtId="0" fontId="1" fillId="4" borderId="1" xfId="0" applyFont="1" applyFill="1" applyBorder="1" applyAlignment="1">
      <alignment horizontal="center" vertical="center" wrapText="1"/>
    </xf>
    <xf numFmtId="0" fontId="5" fillId="0" borderId="0" xfId="0" applyFont="1"/>
    <xf numFmtId="3" fontId="0" fillId="0" borderId="0" xfId="0" applyNumberFormat="1"/>
    <xf numFmtId="0" fontId="10" fillId="0" borderId="0" xfId="0" applyFont="1"/>
    <xf numFmtId="0" fontId="11" fillId="10" borderId="14" xfId="0" applyFont="1" applyFill="1" applyBorder="1" applyAlignment="1">
      <alignment horizontal="center" vertical="center" wrapText="1"/>
    </xf>
    <xf numFmtId="0" fontId="12" fillId="0" borderId="3" xfId="0" applyFont="1" applyBorder="1" applyAlignment="1">
      <alignment horizontal="center" vertical="center" wrapText="1"/>
    </xf>
    <xf numFmtId="0" fontId="13" fillId="6" borderId="1" xfId="0" applyFont="1" applyFill="1" applyBorder="1" applyAlignment="1">
      <alignment horizontal="center" vertical="center" wrapText="1"/>
    </xf>
    <xf numFmtId="0" fontId="13" fillId="11" borderId="1" xfId="0" applyFont="1" applyFill="1" applyBorder="1" applyAlignment="1">
      <alignment horizontal="center" vertical="center" wrapText="1"/>
    </xf>
    <xf numFmtId="3" fontId="13" fillId="8" borderId="1" xfId="0" applyNumberFormat="1" applyFont="1" applyFill="1" applyBorder="1" applyAlignment="1">
      <alignment horizontal="center" vertical="center" wrapText="1"/>
    </xf>
    <xf numFmtId="0" fontId="13" fillId="5" borderId="1" xfId="1" applyNumberFormat="1" applyFont="1" applyFill="1" applyBorder="1" applyAlignment="1">
      <alignment horizontal="center" vertical="center" wrapText="1"/>
    </xf>
    <xf numFmtId="3" fontId="13" fillId="7" borderId="1" xfId="0" applyNumberFormat="1" applyFont="1" applyFill="1" applyBorder="1" applyAlignment="1">
      <alignment horizontal="center" vertical="center" wrapText="1"/>
    </xf>
    <xf numFmtId="0" fontId="13" fillId="12" borderId="12" xfId="1" applyNumberFormat="1" applyFont="1" applyFill="1" applyBorder="1" applyAlignment="1">
      <alignment horizontal="center" vertical="center" wrapText="1"/>
    </xf>
    <xf numFmtId="0" fontId="12" fillId="0" borderId="1" xfId="0" applyFont="1" applyBorder="1" applyAlignment="1">
      <alignment horizontal="center" vertical="center" wrapText="1"/>
    </xf>
    <xf numFmtId="0" fontId="12" fillId="6" borderId="1" xfId="0" applyFont="1" applyFill="1" applyBorder="1" applyAlignment="1">
      <alignment horizontal="center" vertical="center" wrapText="1"/>
    </xf>
    <xf numFmtId="0" fontId="12" fillId="11" borderId="1" xfId="0" applyFont="1" applyFill="1" applyBorder="1" applyAlignment="1">
      <alignment horizontal="center" vertical="center" wrapText="1"/>
    </xf>
    <xf numFmtId="3" fontId="12" fillId="8" borderId="1" xfId="0" applyNumberFormat="1" applyFont="1" applyFill="1" applyBorder="1" applyAlignment="1">
      <alignment horizontal="center" vertical="center" wrapText="1"/>
    </xf>
    <xf numFmtId="3" fontId="12" fillId="5" borderId="1" xfId="0" applyNumberFormat="1" applyFont="1" applyFill="1" applyBorder="1" applyAlignment="1">
      <alignment horizontal="center" vertical="center" wrapText="1"/>
    </xf>
    <xf numFmtId="3" fontId="12" fillId="7" borderId="1" xfId="0" applyNumberFormat="1" applyFont="1" applyFill="1" applyBorder="1" applyAlignment="1">
      <alignment horizontal="center" vertical="center" wrapText="1"/>
    </xf>
    <xf numFmtId="0" fontId="12" fillId="13" borderId="12" xfId="0" applyFont="1" applyFill="1" applyBorder="1" applyAlignment="1">
      <alignment horizontal="center" vertical="center" wrapText="1"/>
    </xf>
    <xf numFmtId="0" fontId="12" fillId="0" borderId="0" xfId="0" applyFont="1" applyAlignment="1">
      <alignment vertical="center" textRotation="90" wrapText="1"/>
    </xf>
    <xf numFmtId="0" fontId="14" fillId="10" borderId="2" xfId="0" applyFont="1" applyFill="1" applyBorder="1" applyAlignment="1">
      <alignment horizontal="center" vertical="center" wrapText="1"/>
    </xf>
    <xf numFmtId="0" fontId="12" fillId="0" borderId="15" xfId="0" applyFont="1" applyBorder="1" applyAlignment="1">
      <alignment horizontal="center" vertical="center" textRotation="90" wrapText="1"/>
    </xf>
    <xf numFmtId="0" fontId="12" fillId="0" borderId="16" xfId="0" applyFont="1" applyBorder="1" applyAlignment="1">
      <alignment horizontal="center" vertical="center" textRotation="90" wrapText="1"/>
    </xf>
    <xf numFmtId="0" fontId="1" fillId="4" borderId="2" xfId="0" applyFont="1" applyFill="1" applyBorder="1" applyAlignment="1">
      <alignment horizontal="center" vertical="center" wrapText="1"/>
    </xf>
    <xf numFmtId="0" fontId="15" fillId="0" borderId="1" xfId="0" applyFont="1" applyBorder="1" applyAlignment="1">
      <alignment horizontal="center" vertical="center" wrapText="1"/>
    </xf>
    <xf numFmtId="0" fontId="15" fillId="4"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5" fillId="4" borderId="0" xfId="0" applyFont="1" applyFill="1" applyAlignment="1">
      <alignment horizontal="left" vertical="center" wrapText="1"/>
    </xf>
    <xf numFmtId="0" fontId="20" fillId="2" borderId="1" xfId="0" applyFont="1" applyFill="1" applyBorder="1" applyAlignment="1">
      <alignment horizontal="center" vertical="center" wrapText="1"/>
    </xf>
    <xf numFmtId="3" fontId="1" fillId="0" borderId="1" xfId="0" applyNumberFormat="1" applyFont="1" applyBorder="1" applyAlignment="1">
      <alignment horizontal="right" vertical="center" wrapText="1"/>
    </xf>
    <xf numFmtId="0" fontId="1" fillId="4" borderId="2" xfId="0" applyFont="1" applyFill="1" applyBorder="1" applyAlignment="1">
      <alignment horizontal="justify" vertical="center" wrapText="1"/>
    </xf>
    <xf numFmtId="0" fontId="1" fillId="4" borderId="4" xfId="0" applyFont="1" applyFill="1" applyBorder="1" applyAlignment="1">
      <alignment horizontal="justify" vertical="center" wrapText="1"/>
    </xf>
    <xf numFmtId="0" fontId="1" fillId="0" borderId="2" xfId="0" applyFont="1" applyBorder="1" applyAlignment="1">
      <alignment horizontal="right" vertical="center" wrapText="1"/>
    </xf>
    <xf numFmtId="3" fontId="1" fillId="0" borderId="2" xfId="0" applyNumberFormat="1" applyFont="1" applyBorder="1" applyAlignment="1">
      <alignment horizontal="right" vertical="center" wrapText="1"/>
    </xf>
    <xf numFmtId="3" fontId="1" fillId="0" borderId="3" xfId="0" applyNumberFormat="1" applyFont="1" applyBorder="1" applyAlignment="1">
      <alignment horizontal="right" vertical="center" wrapText="1"/>
    </xf>
    <xf numFmtId="0" fontId="1" fillId="0" borderId="7" xfId="0" applyFont="1" applyBorder="1" applyAlignment="1">
      <alignment horizontal="justify" vertical="center" wrapText="1"/>
    </xf>
    <xf numFmtId="0" fontId="1" fillId="0" borderId="2" xfId="0" applyFont="1" applyBorder="1" applyAlignment="1">
      <alignment horizontal="right" vertical="center" wrapText="1"/>
    </xf>
    <xf numFmtId="0" fontId="1" fillId="0" borderId="4" xfId="0" applyFont="1" applyBorder="1" applyAlignment="1">
      <alignment horizontal="right" vertical="center" wrapText="1"/>
    </xf>
    <xf numFmtId="0" fontId="1" fillId="0" borderId="3" xfId="0" applyFont="1" applyBorder="1" applyAlignment="1">
      <alignment horizontal="right" vertical="center" wrapText="1"/>
    </xf>
    <xf numFmtId="0" fontId="1" fillId="4" borderId="2" xfId="0" applyFont="1" applyFill="1" applyBorder="1" applyAlignment="1">
      <alignment horizontal="justify" vertical="center" wrapText="1"/>
    </xf>
    <xf numFmtId="0" fontId="1" fillId="4" borderId="4" xfId="0" applyFont="1" applyFill="1" applyBorder="1" applyAlignment="1">
      <alignment horizontal="justify" vertical="center" wrapText="1"/>
    </xf>
    <xf numFmtId="0" fontId="1" fillId="4" borderId="3" xfId="0" applyFont="1" applyFill="1" applyBorder="1" applyAlignment="1">
      <alignment horizontal="justify" vertical="center" wrapText="1"/>
    </xf>
    <xf numFmtId="0" fontId="1" fillId="4" borderId="2"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8" fillId="2" borderId="0" xfId="0" applyFont="1" applyFill="1" applyAlignment="1">
      <alignment horizontal="center" vertical="center" wrapText="1"/>
    </xf>
    <xf numFmtId="0" fontId="19" fillId="0" borderId="1" xfId="0" applyFont="1" applyBorder="1" applyAlignment="1">
      <alignment horizontal="justify" vertical="center" wrapText="1"/>
    </xf>
    <xf numFmtId="0" fontId="1" fillId="4" borderId="1" xfId="0" applyFont="1" applyFill="1" applyBorder="1" applyAlignment="1">
      <alignment horizontal="justify"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4" borderId="2"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 fillId="14" borderId="2" xfId="0" applyFont="1" applyFill="1" applyBorder="1" applyAlignment="1">
      <alignment horizontal="justify" vertical="center" wrapText="1"/>
    </xf>
    <xf numFmtId="0" fontId="1" fillId="14" borderId="4" xfId="0" applyFont="1" applyFill="1" applyBorder="1" applyAlignment="1">
      <alignment horizontal="justify" vertical="center" wrapText="1"/>
    </xf>
    <xf numFmtId="0" fontId="3" fillId="4" borderId="2" xfId="0" applyFont="1" applyFill="1" applyBorder="1" applyAlignment="1">
      <alignment horizontal="justify" vertical="center" wrapText="1"/>
    </xf>
    <xf numFmtId="0" fontId="3" fillId="4" borderId="4" xfId="0" applyFont="1" applyFill="1" applyBorder="1" applyAlignment="1">
      <alignment horizontal="justify" vertical="center" wrapText="1"/>
    </xf>
    <xf numFmtId="0" fontId="3" fillId="4" borderId="3" xfId="0" applyFont="1" applyFill="1" applyBorder="1" applyAlignment="1">
      <alignment horizontal="justify" vertical="center" wrapText="1"/>
    </xf>
    <xf numFmtId="0" fontId="2" fillId="2" borderId="1" xfId="0" applyFont="1" applyFill="1" applyBorder="1" applyAlignment="1">
      <alignment horizontal="center" vertical="center" wrapText="1"/>
    </xf>
    <xf numFmtId="3" fontId="1" fillId="0" borderId="2" xfId="0" applyNumberFormat="1" applyFont="1" applyBorder="1" applyAlignment="1">
      <alignment horizontal="right" vertical="center" wrapText="1"/>
    </xf>
    <xf numFmtId="3" fontId="1" fillId="0" borderId="3" xfId="0" applyNumberFormat="1" applyFont="1" applyBorder="1" applyAlignment="1">
      <alignment horizontal="right" vertical="center" wrapText="1"/>
    </xf>
    <xf numFmtId="0" fontId="1" fillId="0" borderId="1" xfId="0" applyFont="1" applyBorder="1" applyAlignment="1">
      <alignment horizontal="justify"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1" xfId="0" applyFont="1" applyFill="1" applyBorder="1" applyAlignment="1">
      <alignment horizontal="center" vertical="center" wrapText="1"/>
    </xf>
    <xf numFmtId="3" fontId="1" fillId="0" borderId="1" xfId="0" applyNumberFormat="1" applyFont="1" applyBorder="1" applyAlignment="1">
      <alignment horizontal="right" vertical="center" wrapText="1"/>
    </xf>
    <xf numFmtId="2" fontId="1" fillId="0" borderId="2" xfId="0" applyNumberFormat="1" applyFont="1" applyBorder="1" applyAlignment="1">
      <alignment horizontal="right" vertical="center" wrapText="1"/>
    </xf>
    <xf numFmtId="2" fontId="1" fillId="0" borderId="4" xfId="0" applyNumberFormat="1" applyFont="1" applyBorder="1" applyAlignment="1">
      <alignment horizontal="right" vertical="center" wrapText="1"/>
    </xf>
    <xf numFmtId="0" fontId="1" fillId="0" borderId="2" xfId="0" applyFont="1" applyBorder="1" applyAlignment="1">
      <alignment horizontal="justify" vertical="center" wrapText="1"/>
    </xf>
    <xf numFmtId="0" fontId="1" fillId="0" borderId="4" xfId="0" applyFont="1" applyBorder="1" applyAlignment="1">
      <alignment horizontal="justify" vertical="center" wrapText="1"/>
    </xf>
    <xf numFmtId="2" fontId="1" fillId="0" borderId="3" xfId="0" applyNumberFormat="1" applyFont="1" applyBorder="1" applyAlignment="1">
      <alignment horizontal="right" vertical="center" wrapText="1"/>
    </xf>
    <xf numFmtId="9" fontId="1" fillId="0" borderId="2" xfId="0" applyNumberFormat="1" applyFont="1" applyBorder="1" applyAlignment="1">
      <alignment horizontal="right" vertical="center" wrapText="1"/>
    </xf>
    <xf numFmtId="9" fontId="1" fillId="0" borderId="3" xfId="0" applyNumberFormat="1" applyFont="1" applyBorder="1" applyAlignment="1">
      <alignment horizontal="right" vertical="center" wrapText="1"/>
    </xf>
    <xf numFmtId="0" fontId="15" fillId="0" borderId="4" xfId="0" applyFont="1" applyBorder="1" applyAlignment="1">
      <alignment horizontal="center" vertical="center" wrapText="1"/>
    </xf>
    <xf numFmtId="3" fontId="15" fillId="0" borderId="2" xfId="0" applyNumberFormat="1" applyFont="1" applyBorder="1" applyAlignment="1">
      <alignment horizontal="center" vertical="center" wrapText="1"/>
    </xf>
    <xf numFmtId="3" fontId="15" fillId="0" borderId="4" xfId="0" applyNumberFormat="1" applyFont="1" applyBorder="1" applyAlignment="1">
      <alignment horizontal="center" vertical="center" wrapText="1"/>
    </xf>
    <xf numFmtId="3" fontId="15" fillId="0" borderId="3" xfId="0" applyNumberFormat="1"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 fillId="0" borderId="3" xfId="0" applyFont="1" applyBorder="1" applyAlignment="1">
      <alignment horizontal="justify" vertical="center" wrapText="1"/>
    </xf>
    <xf numFmtId="0" fontId="1" fillId="0" borderId="1" xfId="0" applyFont="1" applyBorder="1" applyAlignment="1">
      <alignment horizontal="right" vertical="center" wrapText="1"/>
    </xf>
    <xf numFmtId="1" fontId="1" fillId="5" borderId="1" xfId="0" applyNumberFormat="1" applyFont="1" applyFill="1" applyBorder="1" applyAlignment="1">
      <alignment horizontal="right" vertical="center" wrapText="1"/>
    </xf>
    <xf numFmtId="0" fontId="1" fillId="4"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6" fillId="0" borderId="8" xfId="0" applyFont="1" applyBorder="1" applyAlignment="1">
      <alignment horizontal="center" vertical="center" wrapText="1"/>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8" fillId="9" borderId="11" xfId="0" applyFont="1" applyFill="1" applyBorder="1" applyAlignment="1">
      <alignment horizontal="center" vertical="center" wrapText="1"/>
    </xf>
    <xf numFmtId="0" fontId="8" fillId="9" borderId="13" xfId="0" applyFont="1" applyFill="1" applyBorder="1" applyAlignment="1">
      <alignment horizontal="center" vertical="center" wrapText="1"/>
    </xf>
    <xf numFmtId="0" fontId="9" fillId="10" borderId="1" xfId="0" applyFont="1" applyFill="1" applyBorder="1" applyAlignment="1">
      <alignment horizontal="center" vertical="center" wrapText="1"/>
    </xf>
    <xf numFmtId="0" fontId="9" fillId="10" borderId="12" xfId="0" applyFont="1" applyFill="1" applyBorder="1" applyAlignment="1">
      <alignment horizontal="center" vertical="center" wrapText="1"/>
    </xf>
    <xf numFmtId="0" fontId="6" fillId="12" borderId="17" xfId="0" applyFont="1" applyFill="1" applyBorder="1" applyAlignment="1">
      <alignment horizontal="right" vertical="center" wrapText="1"/>
    </xf>
    <xf numFmtId="0" fontId="6" fillId="12" borderId="6" xfId="0" applyFont="1" applyFill="1" applyBorder="1" applyAlignment="1">
      <alignment horizontal="right" vertical="center" wrapText="1"/>
    </xf>
  </cellXfs>
  <cellStyles count="2">
    <cellStyle name="Normal" xfId="0" builtinId="0"/>
    <cellStyle name="Porcentaje" xfId="1" builtinId="5"/>
  </cellStyles>
  <dxfs count="5">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Narrow" panose="020B0606020202030204" pitchFamily="34" charset="0"/>
                <a:ea typeface="+mn-ea"/>
                <a:cs typeface="+mn-cs"/>
              </a:defRPr>
            </a:pPr>
            <a:r>
              <a:rPr lang="en-US"/>
              <a:t>PANORAMA GENERAL VIGENCIA 2021</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1-F5D4-4D9D-A279-2E0D4C36ECAB}"/>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F5D4-4D9D-A279-2E0D4C36ECAB}"/>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F5D4-4D9D-A279-2E0D4C36ECAB}"/>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F5D4-4D9D-A279-2E0D4C36ECAB}"/>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F5D4-4D9D-A279-2E0D4C36ECA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ANALISIS!$D$4:$H$4</c:f>
              <c:strCache>
                <c:ptCount val="5"/>
                <c:pt idx="0">
                  <c:v>CRÍTICO</c:v>
                </c:pt>
                <c:pt idx="1">
                  <c:v>BAJO</c:v>
                </c:pt>
                <c:pt idx="2">
                  <c:v>MEDIO</c:v>
                </c:pt>
                <c:pt idx="3">
                  <c:v>SATISFACTORIO</c:v>
                </c:pt>
                <c:pt idx="4">
                  <c:v>SOBRESALIENTE</c:v>
                </c:pt>
              </c:strCache>
            </c:strRef>
          </c:cat>
          <c:val>
            <c:numRef>
              <c:f>ANALISIS!$D$8:$H$8</c:f>
              <c:numCache>
                <c:formatCode>General</c:formatCode>
                <c:ptCount val="5"/>
                <c:pt idx="0">
                  <c:v>19</c:v>
                </c:pt>
                <c:pt idx="1">
                  <c:v>11</c:v>
                </c:pt>
                <c:pt idx="2" formatCode="#,##0">
                  <c:v>1</c:v>
                </c:pt>
                <c:pt idx="3" formatCode="#,##0">
                  <c:v>0</c:v>
                </c:pt>
                <c:pt idx="4" formatCode="#,##0">
                  <c:v>10</c:v>
                </c:pt>
              </c:numCache>
            </c:numRef>
          </c:val>
          <c:extLst>
            <c:ext xmlns:c16="http://schemas.microsoft.com/office/drawing/2014/chart" uri="{C3380CC4-5D6E-409C-BE32-E72D297353CC}">
              <c16:uniqueId val="{0000000A-F5D4-4D9D-A279-2E0D4C36ECAB}"/>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es-CO"/>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Narrow" panose="020B0606020202030204" pitchFamily="34" charset="0"/>
                <a:ea typeface="+mn-ea"/>
                <a:cs typeface="Arial" panose="020B0604020202020204" pitchFamily="34" charset="0"/>
              </a:defRPr>
            </a:pPr>
            <a:r>
              <a:rPr lang="en-US"/>
              <a:t>RECONOCIMIENTO Y PROTECCIÓN SOCIAL</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6-55D5-4CAE-9BFB-4FAA3598890F}"/>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2F25-4935-BB42-6BB4B18117FE}"/>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2-55D5-4CAE-9BFB-4FAA3598890F}"/>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2F25-4935-BB42-6BB4B18117FE}"/>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4-55D5-4CAE-9BFB-4FAA3598890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ANALISIS!$D$4:$H$4</c:f>
              <c:strCache>
                <c:ptCount val="5"/>
                <c:pt idx="0">
                  <c:v>CRÍTICO</c:v>
                </c:pt>
                <c:pt idx="1">
                  <c:v>BAJO</c:v>
                </c:pt>
                <c:pt idx="2">
                  <c:v>MEDIO</c:v>
                </c:pt>
                <c:pt idx="3">
                  <c:v>SATISFACTORIO</c:v>
                </c:pt>
                <c:pt idx="4">
                  <c:v>SOBRESALIENTE</c:v>
                </c:pt>
              </c:strCache>
            </c:strRef>
          </c:cat>
          <c:val>
            <c:numRef>
              <c:f>ANALISIS!$D$5:$H$5</c:f>
              <c:numCache>
                <c:formatCode>General</c:formatCode>
                <c:ptCount val="5"/>
                <c:pt idx="0">
                  <c:v>8</c:v>
                </c:pt>
                <c:pt idx="1">
                  <c:v>6</c:v>
                </c:pt>
                <c:pt idx="4" formatCode="#,##0">
                  <c:v>4</c:v>
                </c:pt>
              </c:numCache>
            </c:numRef>
          </c:val>
          <c:extLst>
            <c:ext xmlns:c16="http://schemas.microsoft.com/office/drawing/2014/chart" uri="{C3380CC4-5D6E-409C-BE32-E72D297353CC}">
              <c16:uniqueId val="{00000000-55D5-4CAE-9BFB-4FAA3598890F}"/>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cs typeface="Arial" panose="020B060402020202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Narrow" panose="020B0606020202030204" pitchFamily="34" charset="0"/>
                <a:ea typeface="+mn-ea"/>
                <a:cs typeface="+mn-cs"/>
              </a:defRPr>
            </a:pPr>
            <a:r>
              <a:rPr lang="en-US"/>
              <a:t>CONVIVENCIA</a:t>
            </a:r>
            <a:r>
              <a:rPr lang="en-US" baseline="0"/>
              <a:t> DEMOCRÁTICA EN LAS FAMILIAS</a:t>
            </a:r>
            <a:endParaRPr lang="en-US"/>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2-2A68-4B0E-A716-25BF7F6D40C8}"/>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08B7-4E1F-A72D-697518E7DE1C}"/>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2A68-4B0E-A716-25BF7F6D40C8}"/>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08B7-4E1F-A72D-697518E7DE1C}"/>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7-2A68-4B0E-A716-25BF7F6D40C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ANALISIS!$D$4:$H$4</c:f>
              <c:strCache>
                <c:ptCount val="5"/>
                <c:pt idx="0">
                  <c:v>CRÍTICO</c:v>
                </c:pt>
                <c:pt idx="1">
                  <c:v>BAJO</c:v>
                </c:pt>
                <c:pt idx="2">
                  <c:v>MEDIO</c:v>
                </c:pt>
                <c:pt idx="3">
                  <c:v>SATISFACTORIO</c:v>
                </c:pt>
                <c:pt idx="4">
                  <c:v>SOBRESALIENTE</c:v>
                </c:pt>
              </c:strCache>
            </c:strRef>
          </c:cat>
          <c:val>
            <c:numRef>
              <c:f>ANALISIS!$D$6:$H$6</c:f>
              <c:numCache>
                <c:formatCode>General</c:formatCode>
                <c:ptCount val="5"/>
                <c:pt idx="0">
                  <c:v>7</c:v>
                </c:pt>
                <c:pt idx="1">
                  <c:v>3</c:v>
                </c:pt>
                <c:pt idx="2" formatCode="#,##0">
                  <c:v>1</c:v>
                </c:pt>
                <c:pt idx="4" formatCode="#,##0">
                  <c:v>4</c:v>
                </c:pt>
              </c:numCache>
            </c:numRef>
          </c:val>
          <c:extLst>
            <c:ext xmlns:c16="http://schemas.microsoft.com/office/drawing/2014/chart" uri="{C3380CC4-5D6E-409C-BE32-E72D297353CC}">
              <c16:uniqueId val="{00000000-2A68-4B0E-A716-25BF7F6D40C8}"/>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Narrow" panose="020B0606020202030204" pitchFamily="34" charset="0"/>
                <a:ea typeface="+mn-ea"/>
                <a:cs typeface="+mn-cs"/>
              </a:defRPr>
            </a:pPr>
            <a:r>
              <a:rPr lang="en-US"/>
              <a:t>GOBERNANZA</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0"/>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17-066A-4131-AA21-80DDEEE1554C}"/>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18-066A-4131-AA21-80DDEEE1554C}"/>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19-066A-4131-AA21-80DDEEE1554C}"/>
              </c:ext>
            </c:extLst>
          </c:dPt>
          <c:dPt>
            <c:idx val="3"/>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1A-066A-4131-AA21-80DDEEE1554C}"/>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B-066A-4131-AA21-80DDEEE1554C}"/>
              </c:ext>
            </c:extLst>
          </c:dPt>
          <c:dLbls>
            <c:spPr>
              <a:noFill/>
              <a:ln>
                <a:noFill/>
              </a:ln>
              <a:effectLst/>
            </c:spPr>
            <c:showLegendKey val="0"/>
            <c:showVal val="1"/>
            <c:showCatName val="0"/>
            <c:showSerName val="0"/>
            <c:showPercent val="1"/>
            <c:showBubbleSize val="0"/>
            <c:showLeaderLines val="1"/>
            <c:extLst>
              <c:ext xmlns:c15="http://schemas.microsoft.com/office/drawing/2012/chart" uri="{CE6537A1-D6FC-4f65-9D91-7224C49458BB}"/>
            </c:extLst>
          </c:dLbls>
          <c:cat>
            <c:strRef>
              <c:f>ANALISIS!$D$4:$H$4</c:f>
              <c:strCache>
                <c:ptCount val="5"/>
                <c:pt idx="0">
                  <c:v>CRÍTICO</c:v>
                </c:pt>
                <c:pt idx="1">
                  <c:v>BAJO</c:v>
                </c:pt>
                <c:pt idx="2">
                  <c:v>MEDIO</c:v>
                </c:pt>
                <c:pt idx="3">
                  <c:v>SATISFACTORIO</c:v>
                </c:pt>
                <c:pt idx="4">
                  <c:v>SOBRESALIENTE</c:v>
                </c:pt>
              </c:strCache>
            </c:strRef>
          </c:cat>
          <c:val>
            <c:numRef>
              <c:f>ANALISIS!$D$7:$H$7</c:f>
              <c:numCache>
                <c:formatCode>General</c:formatCode>
                <c:ptCount val="5"/>
                <c:pt idx="0">
                  <c:v>4</c:v>
                </c:pt>
                <c:pt idx="1">
                  <c:v>2</c:v>
                </c:pt>
                <c:pt idx="4" formatCode="#,##0">
                  <c:v>2</c:v>
                </c:pt>
              </c:numCache>
            </c:numRef>
          </c:val>
          <c:extLst>
            <c:ext xmlns:c16="http://schemas.microsoft.com/office/drawing/2014/chart" uri="{C3380CC4-5D6E-409C-BE32-E72D297353CC}">
              <c16:uniqueId val="{00000016-066A-4131-AA21-80DDEEE1554C}"/>
            </c:ext>
          </c:extLst>
        </c:ser>
        <c:ser>
          <c:idx val="0"/>
          <c:order val="1"/>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C-066A-4131-AA21-80DDEEE1554C}"/>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E-066A-4131-AA21-80DDEEE1554C}"/>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10-066A-4131-AA21-80DDEEE1554C}"/>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12-066A-4131-AA21-80DDEEE1554C}"/>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14-066A-4131-AA21-80DDEEE1554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ANALISIS!$D$4:$H$4</c:f>
              <c:strCache>
                <c:ptCount val="5"/>
                <c:pt idx="0">
                  <c:v>CRÍTICO</c:v>
                </c:pt>
                <c:pt idx="1">
                  <c:v>BAJO</c:v>
                </c:pt>
                <c:pt idx="2">
                  <c:v>MEDIO</c:v>
                </c:pt>
                <c:pt idx="3">
                  <c:v>SATISFACTORIO</c:v>
                </c:pt>
                <c:pt idx="4">
                  <c:v>SOBRESALIENTE</c:v>
                </c:pt>
              </c:strCache>
            </c:strRef>
          </c:cat>
          <c:val>
            <c:numRef>
              <c:f>ANALISIS!$D$6:$H$6</c:f>
              <c:numCache>
                <c:formatCode>General</c:formatCode>
                <c:ptCount val="5"/>
                <c:pt idx="0">
                  <c:v>7</c:v>
                </c:pt>
                <c:pt idx="1">
                  <c:v>3</c:v>
                </c:pt>
                <c:pt idx="2" formatCode="#,##0">
                  <c:v>1</c:v>
                </c:pt>
                <c:pt idx="4" formatCode="#,##0">
                  <c:v>4</c:v>
                </c:pt>
              </c:numCache>
            </c:numRef>
          </c:val>
          <c:extLst>
            <c:ext xmlns:c16="http://schemas.microsoft.com/office/drawing/2014/chart" uri="{C3380CC4-5D6E-409C-BE32-E72D297353CC}">
              <c16:uniqueId val="{00000015-066A-4131-AA21-80DDEEE1554C}"/>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Narrow" panose="020B0606020202030204" pitchFamily="34" charset="0"/>
        </a:defRPr>
      </a:pPr>
      <a:endParaRPr lang="es-CO"/>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166687</xdr:colOff>
      <xdr:row>1</xdr:row>
      <xdr:rowOff>119063</xdr:rowOff>
    </xdr:from>
    <xdr:to>
      <xdr:col>1</xdr:col>
      <xdr:colOff>531019</xdr:colOff>
      <xdr:row>1</xdr:row>
      <xdr:rowOff>571499</xdr:rowOff>
    </xdr:to>
    <xdr:pic>
      <xdr:nvPicPr>
        <xdr:cNvPr id="2" name="Imagen 1" descr="C:\Users\AUXPLANEACION03\Desktop\Gobernacion_del_quindio.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8687" y="321469"/>
          <a:ext cx="364332" cy="452436"/>
        </a:xfrm>
        <a:prstGeom prst="rect">
          <a:avLst/>
        </a:prstGeom>
        <a:noFill/>
        <a:ln>
          <a:noFill/>
        </a:ln>
      </xdr:spPr>
    </xdr:pic>
    <xdr:clientData/>
  </xdr:twoCellAnchor>
  <xdr:twoCellAnchor editAs="oneCell">
    <xdr:from>
      <xdr:col>8</xdr:col>
      <xdr:colOff>130968</xdr:colOff>
      <xdr:row>1</xdr:row>
      <xdr:rowOff>142874</xdr:rowOff>
    </xdr:from>
    <xdr:to>
      <xdr:col>8</xdr:col>
      <xdr:colOff>652461</xdr:colOff>
      <xdr:row>1</xdr:row>
      <xdr:rowOff>583406</xdr:rowOff>
    </xdr:to>
    <xdr:pic>
      <xdr:nvPicPr>
        <xdr:cNvPr id="3" name="Imagen 2" descr="C:\Users\AUXPLANEACION03\Desktop\Quindio.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60218" y="345280"/>
          <a:ext cx="521493" cy="440532"/>
        </a:xfrm>
        <a:prstGeom prst="rect">
          <a:avLst/>
        </a:prstGeom>
        <a:noFill/>
        <a:ln>
          <a:noFill/>
        </a:ln>
      </xdr:spPr>
    </xdr:pic>
    <xdr:clientData/>
  </xdr:twoCellAnchor>
  <xdr:twoCellAnchor>
    <xdr:from>
      <xdr:col>9</xdr:col>
      <xdr:colOff>704850</xdr:colOff>
      <xdr:row>4</xdr:row>
      <xdr:rowOff>47624</xdr:rowOff>
    </xdr:from>
    <xdr:to>
      <xdr:col>15</xdr:col>
      <xdr:colOff>247650</xdr:colOff>
      <xdr:row>7</xdr:row>
      <xdr:rowOff>0</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323850</xdr:colOff>
      <xdr:row>9</xdr:row>
      <xdr:rowOff>42863</xdr:rowOff>
    </xdr:from>
    <xdr:to>
      <xdr:col>6</xdr:col>
      <xdr:colOff>504825</xdr:colOff>
      <xdr:row>24</xdr:row>
      <xdr:rowOff>4763</xdr:rowOff>
    </xdr:to>
    <xdr:graphicFrame macro="">
      <xdr:nvGraphicFramePr>
        <xdr:cNvPr id="9" name="Gráfico 8">
          <a:extLst>
            <a:ext uri="{FF2B5EF4-FFF2-40B4-BE49-F238E27FC236}">
              <a16:creationId xmlns:a16="http://schemas.microsoft.com/office/drawing/2014/main" id="{00000000-0008-0000-01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57150</xdr:colOff>
      <xdr:row>9</xdr:row>
      <xdr:rowOff>61913</xdr:rowOff>
    </xdr:from>
    <xdr:to>
      <xdr:col>13</xdr:col>
      <xdr:colOff>85725</xdr:colOff>
      <xdr:row>24</xdr:row>
      <xdr:rowOff>23813</xdr:rowOff>
    </xdr:to>
    <xdr:graphicFrame macro="">
      <xdr:nvGraphicFramePr>
        <xdr:cNvPr id="10" name="Gráfico 9">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13</xdr:col>
      <xdr:colOff>257175</xdr:colOff>
      <xdr:row>8</xdr:row>
      <xdr:rowOff>195263</xdr:rowOff>
    </xdr:from>
    <xdr:to>
      <xdr:col>19</xdr:col>
      <xdr:colOff>85725</xdr:colOff>
      <xdr:row>23</xdr:row>
      <xdr:rowOff>138113</xdr:rowOff>
    </xdr:to>
    <xdr:graphicFrame macro="">
      <xdr:nvGraphicFramePr>
        <xdr:cNvPr id="11" name="Gráfico 10">
          <a:extLst>
            <a:ext uri="{FF2B5EF4-FFF2-40B4-BE49-F238E27FC236}">
              <a16:creationId xmlns:a16="http://schemas.microsoft.com/office/drawing/2014/main" id="{00000000-0008-0000-01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93"/>
  <sheetViews>
    <sheetView tabSelected="1" topLeftCell="A10" zoomScale="70" zoomScaleNormal="70" workbookViewId="0">
      <selection activeCell="A11" sqref="A11"/>
    </sheetView>
  </sheetViews>
  <sheetFormatPr baseColWidth="10" defaultColWidth="9.1796875" defaultRowHeight="14"/>
  <cols>
    <col min="1" max="1" width="20.81640625" style="1" customWidth="1"/>
    <col min="2" max="4" width="17.1796875" style="1" customWidth="1"/>
    <col min="5" max="6" width="31.453125" style="2" customWidth="1"/>
    <col min="7" max="8" width="17.1796875" style="5" customWidth="1"/>
    <col min="9" max="9" width="35.7265625" style="1" customWidth="1"/>
    <col min="10" max="12" width="21.453125" style="1" customWidth="1"/>
    <col min="13" max="13" width="31.453125" style="2" customWidth="1"/>
    <col min="14" max="14" width="21.453125" style="1" customWidth="1"/>
    <col min="15" max="15" width="31.453125" style="1" customWidth="1"/>
    <col min="16" max="16" width="12.54296875" style="1" customWidth="1"/>
    <col min="17" max="19" width="15.54296875" style="5" customWidth="1"/>
    <col min="20" max="21" width="15.54296875" style="4" customWidth="1"/>
    <col min="22" max="22" width="107.453125" style="2" customWidth="1"/>
    <col min="23" max="16384" width="9.1796875" style="1"/>
  </cols>
  <sheetData>
    <row r="1" spans="1:22" ht="15.5">
      <c r="A1" s="39"/>
      <c r="B1" s="39"/>
      <c r="C1" s="39"/>
      <c r="D1" s="39"/>
      <c r="E1" s="39"/>
      <c r="F1" s="39"/>
      <c r="G1" s="39"/>
      <c r="H1" s="39"/>
      <c r="I1" s="39"/>
      <c r="M1" s="1"/>
      <c r="T1" s="1"/>
      <c r="U1" s="1"/>
      <c r="V1" s="1"/>
    </row>
    <row r="2" spans="1:22" ht="18">
      <c r="A2" s="57" t="s">
        <v>266</v>
      </c>
      <c r="B2" s="57"/>
      <c r="C2" s="57"/>
      <c r="D2" s="57"/>
      <c r="E2" s="57"/>
      <c r="F2" s="57"/>
      <c r="G2" s="57"/>
      <c r="H2" s="57"/>
      <c r="I2" s="57"/>
      <c r="M2" s="1"/>
      <c r="T2" s="1"/>
      <c r="U2" s="1"/>
      <c r="V2" s="1"/>
    </row>
    <row r="3" spans="1:22" ht="15.5">
      <c r="A3" s="39"/>
      <c r="B3" s="39"/>
      <c r="C3" s="39"/>
      <c r="D3" s="39"/>
      <c r="E3" s="39"/>
      <c r="F3" s="39"/>
      <c r="G3" s="39"/>
      <c r="H3" s="39"/>
      <c r="I3" s="39"/>
      <c r="M3" s="1"/>
      <c r="T3" s="1"/>
      <c r="U3" s="1"/>
      <c r="V3" s="1"/>
    </row>
    <row r="4" spans="1:22" ht="57.75" customHeight="1">
      <c r="A4" s="40" t="s">
        <v>267</v>
      </c>
      <c r="B4" s="58" t="s">
        <v>268</v>
      </c>
      <c r="C4" s="58"/>
      <c r="D4" s="58"/>
      <c r="E4" s="58"/>
      <c r="F4" s="58"/>
      <c r="G4" s="58"/>
      <c r="H4" s="58"/>
      <c r="I4" s="58"/>
      <c r="M4" s="1"/>
      <c r="T4" s="1"/>
      <c r="U4" s="1"/>
      <c r="V4" s="1"/>
    </row>
    <row r="5" spans="1:22" ht="54" customHeight="1">
      <c r="A5" s="40" t="s">
        <v>269</v>
      </c>
      <c r="B5" s="58" t="s">
        <v>270</v>
      </c>
      <c r="C5" s="58"/>
      <c r="D5" s="58"/>
      <c r="E5" s="58"/>
      <c r="F5" s="58"/>
      <c r="G5" s="58"/>
      <c r="H5" s="58"/>
      <c r="I5" s="58"/>
      <c r="M5" s="1"/>
      <c r="T5" s="1"/>
      <c r="U5" s="1"/>
      <c r="V5" s="1"/>
    </row>
    <row r="6" spans="1:22" ht="57" customHeight="1">
      <c r="A6" s="40" t="s">
        <v>271</v>
      </c>
      <c r="B6" s="58" t="s">
        <v>272</v>
      </c>
      <c r="C6" s="58"/>
      <c r="D6" s="58"/>
      <c r="E6" s="58"/>
      <c r="F6" s="58"/>
      <c r="G6" s="58"/>
      <c r="H6" s="58"/>
      <c r="I6" s="58"/>
      <c r="M6" s="1"/>
      <c r="T6" s="1"/>
      <c r="U6" s="1"/>
      <c r="V6" s="1"/>
    </row>
    <row r="7" spans="1:22" ht="95.25" customHeight="1">
      <c r="A7" s="40" t="s">
        <v>273</v>
      </c>
      <c r="B7" s="58" t="s">
        <v>274</v>
      </c>
      <c r="C7" s="58"/>
      <c r="D7" s="58"/>
      <c r="E7" s="58"/>
      <c r="F7" s="58"/>
      <c r="G7" s="58"/>
      <c r="H7" s="58"/>
      <c r="I7" s="58"/>
      <c r="M7" s="1"/>
      <c r="T7" s="1"/>
      <c r="U7" s="1"/>
      <c r="V7" s="1"/>
    </row>
    <row r="8" spans="1:22">
      <c r="M8" s="1"/>
      <c r="T8" s="1"/>
      <c r="U8" s="1"/>
      <c r="V8" s="1"/>
    </row>
    <row r="9" spans="1:22">
      <c r="A9" s="4"/>
      <c r="B9" s="4"/>
      <c r="C9" s="4"/>
      <c r="D9" s="4"/>
      <c r="E9" s="5"/>
      <c r="F9" s="5"/>
      <c r="M9" s="1"/>
      <c r="T9" s="1"/>
      <c r="U9" s="1"/>
      <c r="V9" s="1"/>
    </row>
    <row r="10" spans="1:22" ht="30.75" customHeight="1">
      <c r="J10" s="71" t="s">
        <v>1</v>
      </c>
      <c r="K10" s="71"/>
      <c r="L10" s="71"/>
      <c r="M10" s="71"/>
      <c r="N10" s="71"/>
      <c r="O10" s="71"/>
      <c r="P10" s="71"/>
      <c r="Q10" s="77" t="s">
        <v>226</v>
      </c>
      <c r="R10" s="78"/>
      <c r="S10" s="79"/>
      <c r="T10" s="80" t="s">
        <v>310</v>
      </c>
      <c r="U10" s="80"/>
      <c r="V10" s="75" t="s">
        <v>282</v>
      </c>
    </row>
    <row r="11" spans="1:22" ht="43.9" customHeight="1">
      <c r="A11" s="8" t="s">
        <v>13</v>
      </c>
      <c r="B11" s="8" t="s">
        <v>14</v>
      </c>
      <c r="C11" s="8" t="s">
        <v>15</v>
      </c>
      <c r="D11" s="8" t="s">
        <v>16</v>
      </c>
      <c r="E11" s="8" t="s">
        <v>17</v>
      </c>
      <c r="F11" s="8" t="s">
        <v>0</v>
      </c>
      <c r="G11" s="8" t="s">
        <v>227</v>
      </c>
      <c r="H11" s="8" t="s">
        <v>228</v>
      </c>
      <c r="I11" s="8" t="s">
        <v>171</v>
      </c>
      <c r="J11" s="8" t="s">
        <v>2</v>
      </c>
      <c r="K11" s="8" t="s">
        <v>3</v>
      </c>
      <c r="L11" s="8" t="s">
        <v>4</v>
      </c>
      <c r="M11" s="8" t="s">
        <v>6</v>
      </c>
      <c r="N11" s="8" t="s">
        <v>7</v>
      </c>
      <c r="O11" s="8" t="s">
        <v>5</v>
      </c>
      <c r="P11" s="8" t="s">
        <v>8</v>
      </c>
      <c r="Q11" s="9" t="s">
        <v>161</v>
      </c>
      <c r="R11" s="9" t="s">
        <v>162</v>
      </c>
      <c r="S11" s="9" t="s">
        <v>150</v>
      </c>
      <c r="T11" s="9" t="s">
        <v>161</v>
      </c>
      <c r="U11" s="9" t="s">
        <v>162</v>
      </c>
      <c r="V11" s="76"/>
    </row>
    <row r="12" spans="1:22" ht="55.15" customHeight="1">
      <c r="A12" s="84" t="s">
        <v>18</v>
      </c>
      <c r="B12" s="51" t="s">
        <v>19</v>
      </c>
      <c r="C12" s="51" t="s">
        <v>20</v>
      </c>
      <c r="D12" s="51" t="s">
        <v>21</v>
      </c>
      <c r="E12" s="51" t="s">
        <v>22</v>
      </c>
      <c r="F12" s="51" t="s">
        <v>23</v>
      </c>
      <c r="G12" s="54" t="s">
        <v>229</v>
      </c>
      <c r="H12" s="54" t="s">
        <v>230</v>
      </c>
      <c r="I12" s="54" t="s">
        <v>231</v>
      </c>
      <c r="J12" s="60" t="s">
        <v>9</v>
      </c>
      <c r="K12" s="60"/>
      <c r="L12" s="60"/>
      <c r="M12" s="84" t="s">
        <v>151</v>
      </c>
      <c r="N12" s="60"/>
      <c r="O12" s="84" t="s">
        <v>158</v>
      </c>
      <c r="P12" s="60">
        <v>1</v>
      </c>
      <c r="Q12" s="48">
        <v>1</v>
      </c>
      <c r="R12" s="48">
        <v>0</v>
      </c>
      <c r="S12" s="48">
        <f>(R12/Q12)*100</f>
        <v>0</v>
      </c>
      <c r="T12" s="81">
        <v>0</v>
      </c>
      <c r="U12" s="81">
        <v>0</v>
      </c>
      <c r="V12" s="74" t="s">
        <v>314</v>
      </c>
    </row>
    <row r="13" spans="1:22">
      <c r="A13" s="85"/>
      <c r="B13" s="52"/>
      <c r="C13" s="52"/>
      <c r="D13" s="52"/>
      <c r="E13" s="52"/>
      <c r="F13" s="52"/>
      <c r="G13" s="55"/>
      <c r="H13" s="55"/>
      <c r="I13" s="55"/>
      <c r="J13" s="61"/>
      <c r="K13" s="61"/>
      <c r="L13" s="61"/>
      <c r="M13" s="85"/>
      <c r="N13" s="61"/>
      <c r="O13" s="85"/>
      <c r="P13" s="61"/>
      <c r="Q13" s="49"/>
      <c r="R13" s="49"/>
      <c r="S13" s="49"/>
      <c r="T13" s="81"/>
      <c r="U13" s="81"/>
      <c r="V13" s="74"/>
    </row>
    <row r="14" spans="1:22" ht="142.5" customHeight="1">
      <c r="A14" s="85"/>
      <c r="B14" s="52"/>
      <c r="C14" s="52"/>
      <c r="D14" s="52"/>
      <c r="E14" s="51" t="s">
        <v>24</v>
      </c>
      <c r="F14" s="51" t="s">
        <v>25</v>
      </c>
      <c r="G14" s="62" t="s">
        <v>229</v>
      </c>
      <c r="H14" s="64">
        <v>18</v>
      </c>
      <c r="I14" s="62" t="s">
        <v>153</v>
      </c>
      <c r="J14" s="7" t="s">
        <v>9</v>
      </c>
      <c r="K14" s="7"/>
      <c r="L14" s="3">
        <v>36.799999999999997</v>
      </c>
      <c r="M14" s="7" t="s">
        <v>152</v>
      </c>
      <c r="N14" s="6" t="s">
        <v>176</v>
      </c>
      <c r="O14" s="7" t="s">
        <v>158</v>
      </c>
      <c r="P14" s="3">
        <v>1</v>
      </c>
      <c r="Q14" s="48">
        <v>1</v>
      </c>
      <c r="R14" s="48">
        <v>0.4</v>
      </c>
      <c r="S14" s="48">
        <f>(R14/Q14)*100</f>
        <v>40</v>
      </c>
      <c r="T14" s="41">
        <f>2885000*2</f>
        <v>5770000</v>
      </c>
      <c r="U14" s="41">
        <f>2885000*2</f>
        <v>5770000</v>
      </c>
      <c r="V14" s="7" t="s">
        <v>311</v>
      </c>
    </row>
    <row r="15" spans="1:22" ht="168">
      <c r="A15" s="85"/>
      <c r="B15" s="52"/>
      <c r="C15" s="52"/>
      <c r="D15" s="52"/>
      <c r="E15" s="53"/>
      <c r="F15" s="53"/>
      <c r="G15" s="63"/>
      <c r="H15" s="65"/>
      <c r="I15" s="63"/>
      <c r="J15" s="7"/>
      <c r="K15" s="7"/>
      <c r="L15" s="3"/>
      <c r="M15" s="7"/>
      <c r="N15" s="6"/>
      <c r="O15" s="7"/>
      <c r="P15" s="3"/>
      <c r="Q15" s="50"/>
      <c r="R15" s="50"/>
      <c r="S15" s="50"/>
      <c r="T15" s="45">
        <v>0</v>
      </c>
      <c r="U15" s="45">
        <v>0</v>
      </c>
      <c r="V15" s="7" t="s">
        <v>294</v>
      </c>
    </row>
    <row r="16" spans="1:22" ht="70">
      <c r="A16" s="85"/>
      <c r="B16" s="52"/>
      <c r="C16" s="52"/>
      <c r="D16" s="52"/>
      <c r="E16" s="51" t="s">
        <v>26</v>
      </c>
      <c r="F16" s="51" t="s">
        <v>27</v>
      </c>
      <c r="G16" s="54" t="s">
        <v>229</v>
      </c>
      <c r="H16" s="54">
        <v>4</v>
      </c>
      <c r="I16" s="54" t="s">
        <v>153</v>
      </c>
      <c r="J16" s="7" t="s">
        <v>9</v>
      </c>
      <c r="K16" s="7"/>
      <c r="L16" s="3"/>
      <c r="M16" s="7" t="s">
        <v>154</v>
      </c>
      <c r="N16" s="3"/>
      <c r="O16" s="7" t="s">
        <v>156</v>
      </c>
      <c r="P16" s="3">
        <v>17</v>
      </c>
      <c r="Q16" s="48">
        <v>5</v>
      </c>
      <c r="R16" s="48">
        <v>4</v>
      </c>
      <c r="S16" s="48">
        <f>(R16/Q16)*100</f>
        <v>80</v>
      </c>
      <c r="T16" s="72">
        <v>5770000</v>
      </c>
      <c r="U16" s="72">
        <v>2885000</v>
      </c>
      <c r="V16" s="74" t="s">
        <v>312</v>
      </c>
    </row>
    <row r="17" spans="1:22" ht="70">
      <c r="A17" s="85"/>
      <c r="B17" s="52"/>
      <c r="C17" s="52"/>
      <c r="D17" s="52"/>
      <c r="E17" s="52"/>
      <c r="F17" s="52"/>
      <c r="G17" s="55"/>
      <c r="H17" s="55"/>
      <c r="I17" s="55"/>
      <c r="J17" s="7" t="s">
        <v>9</v>
      </c>
      <c r="K17" s="7"/>
      <c r="L17" s="3"/>
      <c r="M17" s="7" t="s">
        <v>155</v>
      </c>
      <c r="N17" s="3"/>
      <c r="O17" s="7" t="s">
        <v>157</v>
      </c>
      <c r="P17" s="3">
        <v>2</v>
      </c>
      <c r="Q17" s="49"/>
      <c r="R17" s="49"/>
      <c r="S17" s="49"/>
      <c r="T17" s="73"/>
      <c r="U17" s="73"/>
      <c r="V17" s="74"/>
    </row>
    <row r="18" spans="1:22" ht="98">
      <c r="A18" s="85"/>
      <c r="B18" s="52"/>
      <c r="C18" s="52"/>
      <c r="D18" s="52"/>
      <c r="E18" s="53"/>
      <c r="F18" s="53"/>
      <c r="G18" s="56"/>
      <c r="H18" s="56"/>
      <c r="I18" s="56"/>
      <c r="J18" s="7"/>
      <c r="K18" s="7"/>
      <c r="L18" s="3"/>
      <c r="M18" s="7"/>
      <c r="N18" s="3"/>
      <c r="O18" s="7"/>
      <c r="P18" s="3"/>
      <c r="Q18" s="50"/>
      <c r="R18" s="50"/>
      <c r="S18" s="50"/>
      <c r="T18" s="46">
        <v>0</v>
      </c>
      <c r="U18" s="46">
        <v>0</v>
      </c>
      <c r="V18" s="7" t="s">
        <v>295</v>
      </c>
    </row>
    <row r="19" spans="1:22" ht="99.75" customHeight="1">
      <c r="A19" s="85"/>
      <c r="B19" s="52"/>
      <c r="C19" s="52"/>
      <c r="D19" s="52"/>
      <c r="E19" s="51" t="s">
        <v>28</v>
      </c>
      <c r="F19" s="51" t="s">
        <v>29</v>
      </c>
      <c r="G19" s="62" t="s">
        <v>232</v>
      </c>
      <c r="H19" s="62" t="s">
        <v>230</v>
      </c>
      <c r="I19" s="62" t="s">
        <v>233</v>
      </c>
      <c r="J19" s="3"/>
      <c r="K19" s="3"/>
      <c r="L19" s="3"/>
      <c r="M19" s="7" t="s">
        <v>152</v>
      </c>
      <c r="N19" s="3"/>
      <c r="O19" s="7" t="s">
        <v>158</v>
      </c>
      <c r="P19" s="3">
        <v>1</v>
      </c>
      <c r="Q19" s="48">
        <v>12</v>
      </c>
      <c r="R19" s="48">
        <v>5</v>
      </c>
      <c r="S19" s="82">
        <f>(R19/Q19)*100</f>
        <v>41.666666666666671</v>
      </c>
      <c r="T19" s="41">
        <v>0</v>
      </c>
      <c r="U19" s="41">
        <v>0</v>
      </c>
      <c r="V19" s="7" t="s">
        <v>313</v>
      </c>
    </row>
    <row r="20" spans="1:22" ht="112">
      <c r="A20" s="85"/>
      <c r="B20" s="52"/>
      <c r="C20" s="53"/>
      <c r="D20" s="53"/>
      <c r="E20" s="53"/>
      <c r="F20" s="53"/>
      <c r="G20" s="63"/>
      <c r="H20" s="63"/>
      <c r="I20" s="63"/>
      <c r="J20" s="3"/>
      <c r="K20" s="3"/>
      <c r="L20" s="3"/>
      <c r="M20" s="7"/>
      <c r="N20" s="3"/>
      <c r="O20" s="7"/>
      <c r="P20" s="3"/>
      <c r="Q20" s="50"/>
      <c r="R20" s="50"/>
      <c r="S20" s="86"/>
      <c r="T20" s="41">
        <v>0</v>
      </c>
      <c r="U20" s="41">
        <v>0</v>
      </c>
      <c r="V20" s="7" t="s">
        <v>296</v>
      </c>
    </row>
    <row r="21" spans="1:22" ht="85.5" customHeight="1">
      <c r="A21" s="85"/>
      <c r="B21" s="52"/>
      <c r="C21" s="51" t="s">
        <v>30</v>
      </c>
      <c r="D21" s="51" t="s">
        <v>31</v>
      </c>
      <c r="E21" s="51" t="s">
        <v>32</v>
      </c>
      <c r="F21" s="51" t="s">
        <v>33</v>
      </c>
      <c r="G21" s="54" t="s">
        <v>229</v>
      </c>
      <c r="H21" s="54">
        <v>6</v>
      </c>
      <c r="I21" s="54" t="s">
        <v>234</v>
      </c>
      <c r="J21" s="7" t="s">
        <v>9</v>
      </c>
      <c r="K21" s="7" t="s">
        <v>218</v>
      </c>
      <c r="L21" s="3">
        <v>3301073</v>
      </c>
      <c r="M21" s="7" t="s">
        <v>159</v>
      </c>
      <c r="N21" s="3">
        <v>330107301</v>
      </c>
      <c r="O21" s="7" t="s">
        <v>160</v>
      </c>
      <c r="P21" s="3">
        <v>1800</v>
      </c>
      <c r="Q21" s="48">
        <v>3</v>
      </c>
      <c r="R21" s="48">
        <v>1</v>
      </c>
      <c r="S21" s="82">
        <f>(R21/Q21)*100</f>
        <v>33.333333333333329</v>
      </c>
      <c r="T21" s="41">
        <v>0</v>
      </c>
      <c r="U21" s="41">
        <v>0</v>
      </c>
      <c r="V21" s="7" t="s">
        <v>315</v>
      </c>
    </row>
    <row r="22" spans="1:22" ht="84">
      <c r="A22" s="85"/>
      <c r="B22" s="52"/>
      <c r="C22" s="52"/>
      <c r="D22" s="52"/>
      <c r="E22" s="52"/>
      <c r="F22" s="52"/>
      <c r="G22" s="56"/>
      <c r="H22" s="56"/>
      <c r="I22" s="56"/>
      <c r="J22" s="7" t="s">
        <v>9</v>
      </c>
      <c r="K22" s="7" t="s">
        <v>196</v>
      </c>
      <c r="L22" s="3">
        <v>4301037</v>
      </c>
      <c r="M22" s="7" t="s">
        <v>197</v>
      </c>
      <c r="N22" s="3"/>
      <c r="O22" s="7" t="s">
        <v>198</v>
      </c>
      <c r="P22" s="3">
        <v>12</v>
      </c>
      <c r="Q22" s="49"/>
      <c r="R22" s="49"/>
      <c r="S22" s="83"/>
      <c r="T22" s="41">
        <v>4300000</v>
      </c>
      <c r="U22" s="41">
        <v>4300000</v>
      </c>
      <c r="V22" s="7" t="s">
        <v>275</v>
      </c>
    </row>
    <row r="23" spans="1:22" ht="109.5" customHeight="1">
      <c r="A23" s="85"/>
      <c r="B23" s="52"/>
      <c r="C23" s="52"/>
      <c r="D23" s="52"/>
      <c r="E23" s="51" t="s">
        <v>34</v>
      </c>
      <c r="F23" s="51" t="s">
        <v>35</v>
      </c>
      <c r="G23" s="54" t="s">
        <v>232</v>
      </c>
      <c r="H23" s="54">
        <v>1</v>
      </c>
      <c r="I23" s="54" t="s">
        <v>235</v>
      </c>
      <c r="J23" s="7" t="s">
        <v>9</v>
      </c>
      <c r="K23" s="7"/>
      <c r="L23" s="6" t="s">
        <v>182</v>
      </c>
      <c r="M23" s="7" t="s">
        <v>183</v>
      </c>
      <c r="N23" s="6" t="s">
        <v>184</v>
      </c>
      <c r="O23" s="7" t="s">
        <v>185</v>
      </c>
      <c r="P23" s="3">
        <v>1</v>
      </c>
      <c r="Q23" s="48">
        <v>1</v>
      </c>
      <c r="R23" s="48">
        <v>0</v>
      </c>
      <c r="S23" s="48">
        <f>(R23/Q23)*100</f>
        <v>0</v>
      </c>
      <c r="T23" s="41">
        <v>0</v>
      </c>
      <c r="U23" s="41">
        <v>0</v>
      </c>
      <c r="V23" s="7" t="s">
        <v>314</v>
      </c>
    </row>
    <row r="24" spans="1:22" ht="42">
      <c r="A24" s="85"/>
      <c r="B24" s="52"/>
      <c r="C24" s="52"/>
      <c r="D24" s="52"/>
      <c r="E24" s="52"/>
      <c r="F24" s="52"/>
      <c r="G24" s="55"/>
      <c r="H24" s="55"/>
      <c r="I24" s="55"/>
      <c r="J24" s="7"/>
      <c r="K24" s="7"/>
      <c r="L24" s="6"/>
      <c r="M24" s="7"/>
      <c r="N24" s="6"/>
      <c r="O24" s="7"/>
      <c r="P24" s="3"/>
      <c r="Q24" s="49"/>
      <c r="R24" s="49"/>
      <c r="S24" s="49"/>
      <c r="T24" s="41">
        <v>0</v>
      </c>
      <c r="U24" s="41">
        <v>0</v>
      </c>
      <c r="V24" s="7" t="s">
        <v>297</v>
      </c>
    </row>
    <row r="25" spans="1:22" ht="102.75" customHeight="1">
      <c r="A25" s="85"/>
      <c r="B25" s="52"/>
      <c r="C25" s="52"/>
      <c r="D25" s="52"/>
      <c r="E25" s="53"/>
      <c r="F25" s="53"/>
      <c r="G25" s="56"/>
      <c r="H25" s="56"/>
      <c r="I25" s="56" t="s">
        <v>194</v>
      </c>
      <c r="J25" s="7" t="s">
        <v>195</v>
      </c>
      <c r="K25" s="7" t="s">
        <v>195</v>
      </c>
      <c r="L25" s="6" t="s">
        <v>195</v>
      </c>
      <c r="M25" s="7" t="s">
        <v>195</v>
      </c>
      <c r="N25" s="6" t="s">
        <v>195</v>
      </c>
      <c r="O25" s="7" t="s">
        <v>195</v>
      </c>
      <c r="P25" s="6" t="s">
        <v>195</v>
      </c>
      <c r="Q25" s="50"/>
      <c r="R25" s="50"/>
      <c r="S25" s="50"/>
      <c r="T25" s="41">
        <v>0</v>
      </c>
      <c r="U25" s="41">
        <v>0</v>
      </c>
      <c r="V25" s="7" t="s">
        <v>276</v>
      </c>
    </row>
    <row r="26" spans="1:22" ht="140">
      <c r="A26" s="85"/>
      <c r="B26" s="52"/>
      <c r="C26" s="52"/>
      <c r="D26" s="52"/>
      <c r="E26" s="51" t="s">
        <v>36</v>
      </c>
      <c r="F26" s="51" t="s">
        <v>37</v>
      </c>
      <c r="G26" s="54" t="s">
        <v>229</v>
      </c>
      <c r="H26" s="54">
        <v>6.22</v>
      </c>
      <c r="I26" s="54" t="s">
        <v>236</v>
      </c>
      <c r="J26" s="7" t="s">
        <v>163</v>
      </c>
      <c r="K26" s="7" t="s">
        <v>212</v>
      </c>
      <c r="L26" s="3">
        <v>1202004</v>
      </c>
      <c r="M26" s="7" t="s">
        <v>213</v>
      </c>
      <c r="N26" s="3">
        <v>120200400</v>
      </c>
      <c r="O26" s="7" t="s">
        <v>214</v>
      </c>
      <c r="P26" s="3">
        <v>12</v>
      </c>
      <c r="Q26" s="87">
        <v>1</v>
      </c>
      <c r="R26" s="87">
        <v>0.5</v>
      </c>
      <c r="S26" s="48">
        <f t="shared" ref="S26:S49" si="0">(R26/Q26)*100</f>
        <v>50</v>
      </c>
      <c r="T26" s="41">
        <v>57630000</v>
      </c>
      <c r="U26" s="41">
        <v>57630000</v>
      </c>
      <c r="V26" s="7" t="s">
        <v>283</v>
      </c>
    </row>
    <row r="27" spans="1:22" ht="56">
      <c r="A27" s="85"/>
      <c r="B27" s="52"/>
      <c r="C27" s="53"/>
      <c r="D27" s="53"/>
      <c r="E27" s="53"/>
      <c r="F27" s="53"/>
      <c r="G27" s="56"/>
      <c r="H27" s="56"/>
      <c r="I27" s="56"/>
      <c r="J27" s="7"/>
      <c r="K27" s="7"/>
      <c r="L27" s="3"/>
      <c r="M27" s="7"/>
      <c r="N27" s="3"/>
      <c r="O27" s="7"/>
      <c r="P27" s="3"/>
      <c r="Q27" s="88"/>
      <c r="R27" s="88"/>
      <c r="S27" s="50"/>
      <c r="T27" s="41">
        <v>0</v>
      </c>
      <c r="U27" s="41">
        <v>0</v>
      </c>
      <c r="V27" s="7" t="s">
        <v>298</v>
      </c>
    </row>
    <row r="28" spans="1:22" ht="106.5" customHeight="1">
      <c r="A28" s="85"/>
      <c r="B28" s="52"/>
      <c r="C28" s="51" t="s">
        <v>38</v>
      </c>
      <c r="D28" s="51" t="s">
        <v>39</v>
      </c>
      <c r="E28" s="42" t="s">
        <v>40</v>
      </c>
      <c r="F28" s="42" t="s">
        <v>41</v>
      </c>
      <c r="G28" s="35" t="s">
        <v>232</v>
      </c>
      <c r="H28" s="35">
        <v>1</v>
      </c>
      <c r="I28" s="12" t="s">
        <v>237</v>
      </c>
      <c r="J28" s="7" t="s">
        <v>9</v>
      </c>
      <c r="K28" s="7"/>
      <c r="L28" s="3">
        <v>36.799999999999997</v>
      </c>
      <c r="M28" s="7" t="s">
        <v>152</v>
      </c>
      <c r="N28" s="6" t="s">
        <v>176</v>
      </c>
      <c r="O28" s="7" t="s">
        <v>158</v>
      </c>
      <c r="P28" s="3">
        <v>1</v>
      </c>
      <c r="Q28" s="44">
        <v>1</v>
      </c>
      <c r="R28" s="44">
        <v>1</v>
      </c>
      <c r="S28" s="44">
        <f t="shared" si="0"/>
        <v>100</v>
      </c>
      <c r="T28" s="41">
        <v>500000</v>
      </c>
      <c r="U28" s="41">
        <v>500000</v>
      </c>
      <c r="V28" s="7" t="s">
        <v>316</v>
      </c>
    </row>
    <row r="29" spans="1:22" ht="95.25" customHeight="1">
      <c r="A29" s="85"/>
      <c r="B29" s="52"/>
      <c r="C29" s="52"/>
      <c r="D29" s="52"/>
      <c r="E29" s="51" t="s">
        <v>42</v>
      </c>
      <c r="F29" s="51" t="s">
        <v>43</v>
      </c>
      <c r="G29" s="54" t="s">
        <v>232</v>
      </c>
      <c r="H29" s="54">
        <v>1</v>
      </c>
      <c r="I29" s="54" t="s">
        <v>238</v>
      </c>
      <c r="J29" s="7" t="s">
        <v>9</v>
      </c>
      <c r="K29" s="7"/>
      <c r="L29" s="3">
        <v>36.799999999999997</v>
      </c>
      <c r="M29" s="7" t="s">
        <v>152</v>
      </c>
      <c r="N29" s="6" t="s">
        <v>176</v>
      </c>
      <c r="O29" s="7" t="s">
        <v>158</v>
      </c>
      <c r="P29" s="3">
        <v>1</v>
      </c>
      <c r="Q29" s="48">
        <v>1</v>
      </c>
      <c r="R29" s="48">
        <v>0.3</v>
      </c>
      <c r="S29" s="48">
        <f t="shared" si="0"/>
        <v>30</v>
      </c>
      <c r="T29" s="41">
        <v>0</v>
      </c>
      <c r="U29" s="41">
        <v>0</v>
      </c>
      <c r="V29" s="7" t="s">
        <v>317</v>
      </c>
    </row>
    <row r="30" spans="1:22" ht="268.5" customHeight="1">
      <c r="A30" s="85"/>
      <c r="B30" s="53"/>
      <c r="C30" s="53"/>
      <c r="D30" s="53"/>
      <c r="E30" s="53"/>
      <c r="F30" s="53"/>
      <c r="G30" s="56"/>
      <c r="H30" s="56"/>
      <c r="I30" s="56"/>
      <c r="J30" s="7"/>
      <c r="K30" s="7"/>
      <c r="L30" s="3"/>
      <c r="M30" s="7"/>
      <c r="N30" s="6"/>
      <c r="O30" s="7"/>
      <c r="P30" s="3"/>
      <c r="Q30" s="50"/>
      <c r="R30" s="50"/>
      <c r="S30" s="50"/>
      <c r="T30" s="41">
        <v>0</v>
      </c>
      <c r="U30" s="41">
        <v>0</v>
      </c>
      <c r="V30" s="7" t="s">
        <v>299</v>
      </c>
    </row>
    <row r="31" spans="1:22" ht="56">
      <c r="A31" s="85"/>
      <c r="B31" s="51" t="s">
        <v>44</v>
      </c>
      <c r="C31" s="51" t="s">
        <v>45</v>
      </c>
      <c r="D31" s="51" t="s">
        <v>46</v>
      </c>
      <c r="E31" s="68" t="s">
        <v>47</v>
      </c>
      <c r="F31" s="51" t="s">
        <v>48</v>
      </c>
      <c r="G31" s="62" t="s">
        <v>232</v>
      </c>
      <c r="H31" s="62" t="s">
        <v>230</v>
      </c>
      <c r="I31" s="62" t="s">
        <v>239</v>
      </c>
      <c r="J31" s="7" t="s">
        <v>146</v>
      </c>
      <c r="K31" s="7" t="s">
        <v>147</v>
      </c>
      <c r="L31" s="3">
        <v>3602029</v>
      </c>
      <c r="M31" s="7" t="s">
        <v>148</v>
      </c>
      <c r="N31" s="3">
        <v>360202904</v>
      </c>
      <c r="O31" s="7" t="s">
        <v>149</v>
      </c>
      <c r="P31" s="3">
        <v>42</v>
      </c>
      <c r="Q31" s="48">
        <v>1</v>
      </c>
      <c r="R31" s="48">
        <v>0.3</v>
      </c>
      <c r="S31" s="48">
        <f t="shared" si="0"/>
        <v>30</v>
      </c>
      <c r="T31" s="41">
        <v>0</v>
      </c>
      <c r="U31" s="41">
        <v>0</v>
      </c>
      <c r="V31" s="7" t="s">
        <v>320</v>
      </c>
    </row>
    <row r="32" spans="1:22" ht="108" customHeight="1">
      <c r="A32" s="85"/>
      <c r="B32" s="52"/>
      <c r="C32" s="52"/>
      <c r="D32" s="52"/>
      <c r="E32" s="69"/>
      <c r="F32" s="52"/>
      <c r="G32" s="89"/>
      <c r="H32" s="89"/>
      <c r="I32" s="89"/>
      <c r="J32" s="7"/>
      <c r="K32" s="7"/>
      <c r="L32" s="3"/>
      <c r="M32" s="7"/>
      <c r="N32" s="3"/>
      <c r="O32" s="7"/>
      <c r="P32" s="3"/>
      <c r="Q32" s="49"/>
      <c r="R32" s="49"/>
      <c r="S32" s="49"/>
      <c r="T32" s="41">
        <f>52400000/2</f>
        <v>26200000</v>
      </c>
      <c r="U32" s="41">
        <f>23700000/2</f>
        <v>11850000</v>
      </c>
      <c r="V32" s="7" t="s">
        <v>318</v>
      </c>
    </row>
    <row r="33" spans="1:22" ht="75.75" customHeight="1">
      <c r="A33" s="85"/>
      <c r="B33" s="52"/>
      <c r="C33" s="52"/>
      <c r="D33" s="52"/>
      <c r="E33" s="70"/>
      <c r="F33" s="53"/>
      <c r="G33" s="63"/>
      <c r="H33" s="63"/>
      <c r="I33" s="63"/>
      <c r="J33" s="7"/>
      <c r="K33" s="7"/>
      <c r="L33" s="3"/>
      <c r="M33" s="7"/>
      <c r="N33" s="3"/>
      <c r="O33" s="7"/>
      <c r="P33" s="3"/>
      <c r="Q33" s="50"/>
      <c r="R33" s="50"/>
      <c r="S33" s="50"/>
      <c r="T33" s="41">
        <v>0</v>
      </c>
      <c r="U33" s="41">
        <v>0</v>
      </c>
      <c r="V33" s="7" t="s">
        <v>319</v>
      </c>
    </row>
    <row r="34" spans="1:22" ht="28">
      <c r="A34" s="85"/>
      <c r="B34" s="52"/>
      <c r="C34" s="52"/>
      <c r="D34" s="52"/>
      <c r="E34" s="51" t="s">
        <v>49</v>
      </c>
      <c r="F34" s="51" t="s">
        <v>50</v>
      </c>
      <c r="G34" s="62" t="s">
        <v>232</v>
      </c>
      <c r="H34" s="62" t="s">
        <v>230</v>
      </c>
      <c r="I34" s="62" t="s">
        <v>239</v>
      </c>
      <c r="J34" s="7" t="s">
        <v>195</v>
      </c>
      <c r="K34" s="7" t="s">
        <v>195</v>
      </c>
      <c r="L34" s="6" t="s">
        <v>195</v>
      </c>
      <c r="M34" s="7" t="s">
        <v>195</v>
      </c>
      <c r="N34" s="6" t="s">
        <v>195</v>
      </c>
      <c r="O34" s="7" t="s">
        <v>195</v>
      </c>
      <c r="P34" s="6" t="s">
        <v>195</v>
      </c>
      <c r="Q34" s="48">
        <v>1</v>
      </c>
      <c r="R34" s="48">
        <v>0.3</v>
      </c>
      <c r="S34" s="48">
        <f t="shared" si="0"/>
        <v>30</v>
      </c>
      <c r="T34" s="41">
        <v>0</v>
      </c>
      <c r="U34" s="41">
        <v>0</v>
      </c>
      <c r="V34" s="7" t="s">
        <v>320</v>
      </c>
    </row>
    <row r="35" spans="1:22" ht="105" customHeight="1">
      <c r="A35" s="85"/>
      <c r="B35" s="52"/>
      <c r="C35" s="52"/>
      <c r="D35" s="52"/>
      <c r="E35" s="52"/>
      <c r="F35" s="52"/>
      <c r="G35" s="89"/>
      <c r="H35" s="89"/>
      <c r="I35" s="89"/>
      <c r="J35" s="7"/>
      <c r="K35" s="7"/>
      <c r="L35" s="6"/>
      <c r="M35" s="7"/>
      <c r="N35" s="6"/>
      <c r="O35" s="7"/>
      <c r="P35" s="6"/>
      <c r="Q35" s="49"/>
      <c r="R35" s="49"/>
      <c r="S35" s="49"/>
      <c r="T35" s="41">
        <f>52400000/2</f>
        <v>26200000</v>
      </c>
      <c r="U35" s="41">
        <f>23700000/2</f>
        <v>11850000</v>
      </c>
      <c r="V35" s="7" t="s">
        <v>318</v>
      </c>
    </row>
    <row r="36" spans="1:22" ht="74.25" customHeight="1">
      <c r="A36" s="85"/>
      <c r="B36" s="52"/>
      <c r="C36" s="52"/>
      <c r="D36" s="52"/>
      <c r="E36" s="53"/>
      <c r="F36" s="53"/>
      <c r="G36" s="63"/>
      <c r="H36" s="63"/>
      <c r="I36" s="63"/>
      <c r="J36" s="7"/>
      <c r="K36" s="7"/>
      <c r="L36" s="6"/>
      <c r="M36" s="7"/>
      <c r="N36" s="6"/>
      <c r="O36" s="7"/>
      <c r="P36" s="6"/>
      <c r="Q36" s="50"/>
      <c r="R36" s="50"/>
      <c r="S36" s="50"/>
      <c r="T36" s="41">
        <v>0</v>
      </c>
      <c r="U36" s="41">
        <v>0</v>
      </c>
      <c r="V36" s="7" t="s">
        <v>319</v>
      </c>
    </row>
    <row r="37" spans="1:22" ht="28">
      <c r="A37" s="85"/>
      <c r="B37" s="52"/>
      <c r="C37" s="52"/>
      <c r="D37" s="52"/>
      <c r="E37" s="51" t="s">
        <v>51</v>
      </c>
      <c r="F37" s="51" t="s">
        <v>52</v>
      </c>
      <c r="G37" s="62" t="s">
        <v>232</v>
      </c>
      <c r="H37" s="62">
        <v>1</v>
      </c>
      <c r="I37" s="62" t="s">
        <v>240</v>
      </c>
      <c r="J37" s="7" t="s">
        <v>195</v>
      </c>
      <c r="K37" s="7" t="s">
        <v>195</v>
      </c>
      <c r="L37" s="6" t="s">
        <v>195</v>
      </c>
      <c r="M37" s="7" t="s">
        <v>195</v>
      </c>
      <c r="N37" s="6" t="s">
        <v>195</v>
      </c>
      <c r="O37" s="7" t="s">
        <v>195</v>
      </c>
      <c r="P37" s="6" t="s">
        <v>195</v>
      </c>
      <c r="Q37" s="48">
        <v>1</v>
      </c>
      <c r="R37" s="48">
        <v>0.3</v>
      </c>
      <c r="S37" s="48">
        <f t="shared" si="0"/>
        <v>30</v>
      </c>
      <c r="T37" s="41">
        <v>0</v>
      </c>
      <c r="U37" s="41">
        <v>0</v>
      </c>
      <c r="V37" s="7" t="s">
        <v>320</v>
      </c>
    </row>
    <row r="38" spans="1:22" ht="108" customHeight="1">
      <c r="A38" s="85"/>
      <c r="B38" s="52"/>
      <c r="C38" s="52"/>
      <c r="D38" s="52"/>
      <c r="E38" s="52"/>
      <c r="F38" s="52"/>
      <c r="G38" s="89"/>
      <c r="H38" s="89"/>
      <c r="I38" s="89"/>
      <c r="J38" s="7"/>
      <c r="K38" s="7"/>
      <c r="L38" s="6"/>
      <c r="M38" s="7"/>
      <c r="N38" s="6"/>
      <c r="O38" s="7"/>
      <c r="P38" s="6"/>
      <c r="Q38" s="49"/>
      <c r="R38" s="49"/>
      <c r="S38" s="49"/>
      <c r="T38" s="41">
        <f>52400000/2</f>
        <v>26200000</v>
      </c>
      <c r="U38" s="41">
        <f>23700000/2</f>
        <v>11850000</v>
      </c>
      <c r="V38" s="7" t="s">
        <v>318</v>
      </c>
    </row>
    <row r="39" spans="1:22" ht="75" customHeight="1">
      <c r="A39" s="85"/>
      <c r="B39" s="52"/>
      <c r="C39" s="53"/>
      <c r="D39" s="53"/>
      <c r="E39" s="53"/>
      <c r="F39" s="53"/>
      <c r="G39" s="63"/>
      <c r="H39" s="63"/>
      <c r="I39" s="63"/>
      <c r="J39" s="7"/>
      <c r="K39" s="7"/>
      <c r="L39" s="6"/>
      <c r="M39" s="7"/>
      <c r="N39" s="6"/>
      <c r="O39" s="7"/>
      <c r="P39" s="6"/>
      <c r="Q39" s="50"/>
      <c r="R39" s="50"/>
      <c r="S39" s="50"/>
      <c r="T39" s="41">
        <v>0</v>
      </c>
      <c r="U39" s="41">
        <v>0</v>
      </c>
      <c r="V39" s="7" t="s">
        <v>319</v>
      </c>
    </row>
    <row r="40" spans="1:22" ht="56">
      <c r="A40" s="85"/>
      <c r="B40" s="52"/>
      <c r="C40" s="51" t="s">
        <v>53</v>
      </c>
      <c r="D40" s="51" t="s">
        <v>54</v>
      </c>
      <c r="E40" s="51" t="s">
        <v>55</v>
      </c>
      <c r="F40" s="51" t="s">
        <v>56</v>
      </c>
      <c r="G40" s="62" t="s">
        <v>232</v>
      </c>
      <c r="H40" s="62" t="s">
        <v>230</v>
      </c>
      <c r="I40" s="62" t="s">
        <v>239</v>
      </c>
      <c r="J40" s="7" t="s">
        <v>146</v>
      </c>
      <c r="K40" s="7" t="s">
        <v>147</v>
      </c>
      <c r="L40" s="3">
        <v>3602029</v>
      </c>
      <c r="M40" s="7" t="s">
        <v>148</v>
      </c>
      <c r="N40" s="3">
        <v>360202904</v>
      </c>
      <c r="O40" s="7" t="s">
        <v>149</v>
      </c>
      <c r="P40" s="3">
        <v>42</v>
      </c>
      <c r="Q40" s="48">
        <v>1</v>
      </c>
      <c r="R40" s="48">
        <v>0.2</v>
      </c>
      <c r="S40" s="48">
        <f t="shared" si="0"/>
        <v>20</v>
      </c>
      <c r="T40" s="41">
        <v>0</v>
      </c>
      <c r="U40" s="41">
        <v>0</v>
      </c>
      <c r="V40" s="7" t="s">
        <v>277</v>
      </c>
    </row>
    <row r="41" spans="1:22" ht="84" customHeight="1">
      <c r="A41" s="85"/>
      <c r="B41" s="52"/>
      <c r="C41" s="53"/>
      <c r="D41" s="53"/>
      <c r="E41" s="53"/>
      <c r="F41" s="53"/>
      <c r="G41" s="63"/>
      <c r="H41" s="63"/>
      <c r="I41" s="63"/>
      <c r="J41" s="7"/>
      <c r="K41" s="7"/>
      <c r="L41" s="3"/>
      <c r="M41" s="7"/>
      <c r="N41" s="3"/>
      <c r="O41" s="7"/>
      <c r="P41" s="3"/>
      <c r="Q41" s="50"/>
      <c r="R41" s="50"/>
      <c r="S41" s="50"/>
      <c r="T41" s="41">
        <v>0</v>
      </c>
      <c r="U41" s="41">
        <v>0</v>
      </c>
      <c r="V41" s="7" t="s">
        <v>319</v>
      </c>
    </row>
    <row r="42" spans="1:22" ht="238.5" customHeight="1">
      <c r="A42" s="85"/>
      <c r="B42" s="52"/>
      <c r="C42" s="51" t="s">
        <v>57</v>
      </c>
      <c r="D42" s="51" t="s">
        <v>58</v>
      </c>
      <c r="E42" s="51" t="s">
        <v>59</v>
      </c>
      <c r="F42" s="51" t="s">
        <v>60</v>
      </c>
      <c r="G42" s="62" t="s">
        <v>232</v>
      </c>
      <c r="H42" s="62" t="s">
        <v>230</v>
      </c>
      <c r="I42" s="62" t="s">
        <v>241</v>
      </c>
      <c r="J42" s="7" t="s">
        <v>9</v>
      </c>
      <c r="K42" s="7"/>
      <c r="L42" s="3">
        <v>36.799999999999997</v>
      </c>
      <c r="M42" s="7" t="s">
        <v>152</v>
      </c>
      <c r="N42" s="6" t="s">
        <v>176</v>
      </c>
      <c r="O42" s="7" t="s">
        <v>158</v>
      </c>
      <c r="P42" s="3">
        <v>1</v>
      </c>
      <c r="Q42" s="48">
        <v>1</v>
      </c>
      <c r="R42" s="48">
        <v>0.4</v>
      </c>
      <c r="S42" s="48">
        <f t="shared" si="0"/>
        <v>40</v>
      </c>
      <c r="T42" s="41">
        <v>10000000</v>
      </c>
      <c r="U42" s="41">
        <v>2500000</v>
      </c>
      <c r="V42" s="7" t="s">
        <v>278</v>
      </c>
    </row>
    <row r="43" spans="1:22" ht="140">
      <c r="A43" s="85"/>
      <c r="B43" s="52"/>
      <c r="C43" s="52"/>
      <c r="D43" s="52"/>
      <c r="E43" s="52"/>
      <c r="F43" s="52"/>
      <c r="G43" s="89"/>
      <c r="H43" s="89"/>
      <c r="I43" s="89"/>
      <c r="J43" s="7"/>
      <c r="K43" s="7"/>
      <c r="L43" s="3"/>
      <c r="M43" s="7"/>
      <c r="N43" s="6"/>
      <c r="O43" s="7"/>
      <c r="P43" s="3"/>
      <c r="Q43" s="49"/>
      <c r="R43" s="49"/>
      <c r="S43" s="49"/>
      <c r="T43" s="41">
        <v>0</v>
      </c>
      <c r="U43" s="41">
        <v>0</v>
      </c>
      <c r="V43" s="7" t="s">
        <v>300</v>
      </c>
    </row>
    <row r="44" spans="1:22" ht="42">
      <c r="A44" s="85"/>
      <c r="B44" s="52"/>
      <c r="C44" s="52"/>
      <c r="D44" s="52"/>
      <c r="E44" s="53"/>
      <c r="F44" s="53"/>
      <c r="G44" s="63"/>
      <c r="H44" s="63"/>
      <c r="I44" s="63"/>
      <c r="J44" s="7"/>
      <c r="K44" s="7"/>
      <c r="L44" s="3"/>
      <c r="M44" s="7"/>
      <c r="N44" s="6"/>
      <c r="O44" s="7"/>
      <c r="P44" s="3"/>
      <c r="Q44" s="50"/>
      <c r="R44" s="50"/>
      <c r="S44" s="50"/>
      <c r="T44" s="41">
        <v>0</v>
      </c>
      <c r="U44" s="41">
        <v>0</v>
      </c>
      <c r="V44" s="7" t="s">
        <v>321</v>
      </c>
    </row>
    <row r="45" spans="1:22" ht="113.5" customHeight="1">
      <c r="A45" s="85"/>
      <c r="B45" s="52"/>
      <c r="C45" s="52"/>
      <c r="D45" s="52"/>
      <c r="E45" s="51" t="s">
        <v>61</v>
      </c>
      <c r="F45" s="51" t="s">
        <v>62</v>
      </c>
      <c r="G45" s="62" t="s">
        <v>232</v>
      </c>
      <c r="H45" s="62">
        <v>1</v>
      </c>
      <c r="I45" s="62" t="s">
        <v>242</v>
      </c>
      <c r="J45" s="3"/>
      <c r="K45" s="3"/>
      <c r="L45" s="3"/>
      <c r="M45" s="7"/>
      <c r="N45" s="3"/>
      <c r="O45" s="3"/>
      <c r="P45" s="3"/>
      <c r="Q45" s="48">
        <v>1</v>
      </c>
      <c r="R45" s="48">
        <v>1</v>
      </c>
      <c r="S45" s="48">
        <f t="shared" si="0"/>
        <v>100</v>
      </c>
      <c r="T45" s="41">
        <v>4300000</v>
      </c>
      <c r="U45" s="41">
        <v>4300000</v>
      </c>
      <c r="V45" s="7" t="s">
        <v>275</v>
      </c>
    </row>
    <row r="46" spans="1:22" ht="154">
      <c r="A46" s="85"/>
      <c r="B46" s="52"/>
      <c r="C46" s="43"/>
      <c r="D46" s="43"/>
      <c r="E46" s="53"/>
      <c r="F46" s="53"/>
      <c r="G46" s="63"/>
      <c r="H46" s="63"/>
      <c r="I46" s="63"/>
      <c r="J46" s="3"/>
      <c r="K46" s="3"/>
      <c r="L46" s="3"/>
      <c r="M46" s="7"/>
      <c r="N46" s="3"/>
      <c r="O46" s="3"/>
      <c r="P46" s="3"/>
      <c r="Q46" s="50"/>
      <c r="R46" s="50"/>
      <c r="S46" s="50"/>
      <c r="T46" s="41"/>
      <c r="U46" s="41"/>
      <c r="V46" s="7" t="s">
        <v>301</v>
      </c>
    </row>
    <row r="47" spans="1:22" ht="114" customHeight="1">
      <c r="A47" s="85"/>
      <c r="B47" s="52"/>
      <c r="C47" s="51" t="s">
        <v>63</v>
      </c>
      <c r="D47" s="51" t="s">
        <v>64</v>
      </c>
      <c r="E47" s="51" t="s">
        <v>65</v>
      </c>
      <c r="F47" s="51" t="s">
        <v>66</v>
      </c>
      <c r="G47" s="62" t="s">
        <v>232</v>
      </c>
      <c r="H47" s="62">
        <v>12</v>
      </c>
      <c r="I47" s="62" t="s">
        <v>243</v>
      </c>
      <c r="J47" s="7" t="s">
        <v>146</v>
      </c>
      <c r="K47" s="7" t="s">
        <v>172</v>
      </c>
      <c r="L47" s="3">
        <v>1702038</v>
      </c>
      <c r="M47" s="7" t="s">
        <v>173</v>
      </c>
      <c r="N47" s="3">
        <v>170203800</v>
      </c>
      <c r="O47" s="3" t="s">
        <v>174</v>
      </c>
      <c r="P47" s="3">
        <v>30</v>
      </c>
      <c r="Q47" s="48">
        <v>12</v>
      </c>
      <c r="R47" s="48">
        <v>12</v>
      </c>
      <c r="S47" s="82">
        <f t="shared" si="0"/>
        <v>100</v>
      </c>
      <c r="T47" s="41">
        <v>23570000</v>
      </c>
      <c r="U47" s="41">
        <v>23570000</v>
      </c>
      <c r="V47" s="7" t="s">
        <v>322</v>
      </c>
    </row>
    <row r="48" spans="1:22" ht="98">
      <c r="A48" s="85"/>
      <c r="B48" s="52"/>
      <c r="C48" s="52"/>
      <c r="D48" s="52"/>
      <c r="E48" s="53"/>
      <c r="F48" s="53"/>
      <c r="G48" s="63"/>
      <c r="H48" s="63"/>
      <c r="I48" s="63"/>
      <c r="J48" s="7"/>
      <c r="K48" s="7"/>
      <c r="L48" s="3"/>
      <c r="M48" s="7"/>
      <c r="N48" s="3"/>
      <c r="O48" s="3"/>
      <c r="P48" s="3"/>
      <c r="Q48" s="50"/>
      <c r="R48" s="50"/>
      <c r="S48" s="86"/>
      <c r="T48" s="41">
        <v>0</v>
      </c>
      <c r="U48" s="41">
        <v>0</v>
      </c>
      <c r="V48" s="7" t="s">
        <v>323</v>
      </c>
    </row>
    <row r="49" spans="1:22" ht="84">
      <c r="A49" s="85"/>
      <c r="B49" s="52"/>
      <c r="C49" s="52"/>
      <c r="D49" s="52"/>
      <c r="E49" s="51" t="s">
        <v>67</v>
      </c>
      <c r="F49" s="51" t="s">
        <v>68</v>
      </c>
      <c r="G49" s="54" t="s">
        <v>229</v>
      </c>
      <c r="H49" s="54" t="s">
        <v>230</v>
      </c>
      <c r="I49" s="54" t="s">
        <v>286</v>
      </c>
      <c r="J49" s="7" t="s">
        <v>146</v>
      </c>
      <c r="K49" s="7" t="s">
        <v>172</v>
      </c>
      <c r="L49" s="3">
        <v>1702038</v>
      </c>
      <c r="M49" s="7" t="s">
        <v>173</v>
      </c>
      <c r="N49" s="3">
        <v>170203800</v>
      </c>
      <c r="O49" s="3" t="s">
        <v>174</v>
      </c>
      <c r="P49" s="3">
        <v>30</v>
      </c>
      <c r="Q49" s="87">
        <v>1</v>
      </c>
      <c r="R49" s="87">
        <v>0.4</v>
      </c>
      <c r="S49" s="48">
        <f t="shared" si="0"/>
        <v>40</v>
      </c>
      <c r="T49" s="41">
        <v>22875000</v>
      </c>
      <c r="U49" s="41">
        <v>22875000</v>
      </c>
      <c r="V49" s="7" t="s">
        <v>324</v>
      </c>
    </row>
    <row r="50" spans="1:22" ht="70">
      <c r="A50" s="85"/>
      <c r="B50" s="52"/>
      <c r="C50" s="52"/>
      <c r="D50" s="52"/>
      <c r="E50" s="53"/>
      <c r="F50" s="53"/>
      <c r="G50" s="56"/>
      <c r="H50" s="56"/>
      <c r="I50" s="56"/>
      <c r="J50" s="7"/>
      <c r="K50" s="7"/>
      <c r="L50" s="3"/>
      <c r="M50" s="7"/>
      <c r="N50" s="3"/>
      <c r="O50" s="3"/>
      <c r="P50" s="3"/>
      <c r="Q50" s="88"/>
      <c r="R50" s="88"/>
      <c r="S50" s="50"/>
      <c r="T50" s="41">
        <v>0</v>
      </c>
      <c r="U50" s="41">
        <v>0</v>
      </c>
      <c r="V50" s="7" t="s">
        <v>325</v>
      </c>
    </row>
    <row r="51" spans="1:22" ht="84">
      <c r="A51" s="85"/>
      <c r="B51" s="52"/>
      <c r="C51" s="52"/>
      <c r="D51" s="52"/>
      <c r="E51" s="51" t="s">
        <v>69</v>
      </c>
      <c r="F51" s="51" t="s">
        <v>70</v>
      </c>
      <c r="G51" s="62" t="s">
        <v>229</v>
      </c>
      <c r="H51" s="64">
        <v>1</v>
      </c>
      <c r="I51" s="62" t="s">
        <v>245</v>
      </c>
      <c r="J51" s="7" t="s">
        <v>146</v>
      </c>
      <c r="K51" s="7" t="s">
        <v>172</v>
      </c>
      <c r="L51" s="3">
        <v>1702038</v>
      </c>
      <c r="M51" s="7" t="s">
        <v>173</v>
      </c>
      <c r="N51" s="3">
        <v>170203801</v>
      </c>
      <c r="O51" s="7" t="s">
        <v>178</v>
      </c>
      <c r="P51" s="3">
        <v>300</v>
      </c>
      <c r="Q51" s="87">
        <v>1</v>
      </c>
      <c r="R51" s="87">
        <v>0.4</v>
      </c>
      <c r="S51" s="48">
        <f>(R51/Q51)*100</f>
        <v>40</v>
      </c>
      <c r="T51" s="41">
        <v>18000000</v>
      </c>
      <c r="U51" s="41">
        <v>2885000</v>
      </c>
      <c r="V51" s="7" t="s">
        <v>326</v>
      </c>
    </row>
    <row r="52" spans="1:22" ht="56">
      <c r="A52" s="95"/>
      <c r="B52" s="43"/>
      <c r="C52" s="43"/>
      <c r="D52" s="53"/>
      <c r="E52" s="53"/>
      <c r="F52" s="53"/>
      <c r="G52" s="63"/>
      <c r="H52" s="65"/>
      <c r="I52" s="63"/>
      <c r="J52" s="7"/>
      <c r="K52" s="7"/>
      <c r="L52" s="3"/>
      <c r="M52" s="7"/>
      <c r="N52" s="3"/>
      <c r="O52" s="7"/>
      <c r="P52" s="3"/>
      <c r="Q52" s="88"/>
      <c r="R52" s="88"/>
      <c r="S52" s="50"/>
      <c r="T52" s="41">
        <v>0</v>
      </c>
      <c r="U52" s="41">
        <v>0</v>
      </c>
      <c r="V52" s="7" t="s">
        <v>327</v>
      </c>
    </row>
    <row r="53" spans="1:22" ht="392">
      <c r="A53" s="66" t="s">
        <v>71</v>
      </c>
      <c r="B53" s="51" t="s">
        <v>72</v>
      </c>
      <c r="C53" s="51" t="s">
        <v>73</v>
      </c>
      <c r="D53" s="51" t="s">
        <v>74</v>
      </c>
      <c r="E53" s="51" t="s">
        <v>75</v>
      </c>
      <c r="F53" s="51" t="s">
        <v>76</v>
      </c>
      <c r="G53" s="62" t="s">
        <v>232</v>
      </c>
      <c r="H53" s="62">
        <v>1</v>
      </c>
      <c r="I53" s="64" t="s">
        <v>246</v>
      </c>
      <c r="J53" s="7" t="s">
        <v>163</v>
      </c>
      <c r="K53" s="7" t="s">
        <v>215</v>
      </c>
      <c r="L53" s="3">
        <v>1203002</v>
      </c>
      <c r="M53" s="7" t="s">
        <v>216</v>
      </c>
      <c r="N53" s="3">
        <v>120300200</v>
      </c>
      <c r="O53" s="7" t="s">
        <v>217</v>
      </c>
      <c r="P53" s="3">
        <v>12</v>
      </c>
      <c r="Q53" s="48">
        <v>1</v>
      </c>
      <c r="R53" s="48">
        <v>1</v>
      </c>
      <c r="S53" s="48">
        <f t="shared" ref="S53:S61" si="1">(R53/Q53)*100</f>
        <v>100</v>
      </c>
      <c r="T53" s="41">
        <v>6447500</v>
      </c>
      <c r="U53" s="41">
        <v>6447500</v>
      </c>
      <c r="V53" s="7" t="s">
        <v>284</v>
      </c>
    </row>
    <row r="54" spans="1:22" ht="84">
      <c r="A54" s="67"/>
      <c r="B54" s="52"/>
      <c r="C54" s="52"/>
      <c r="D54" s="52"/>
      <c r="E54" s="53"/>
      <c r="F54" s="53"/>
      <c r="G54" s="63"/>
      <c r="H54" s="63"/>
      <c r="I54" s="65"/>
      <c r="J54" s="7"/>
      <c r="K54" s="7"/>
      <c r="L54" s="3"/>
      <c r="M54" s="7"/>
      <c r="N54" s="3"/>
      <c r="O54" s="7"/>
      <c r="P54" s="3"/>
      <c r="Q54" s="50"/>
      <c r="R54" s="50"/>
      <c r="S54" s="50"/>
      <c r="T54" s="41">
        <v>0</v>
      </c>
      <c r="U54" s="41">
        <v>0</v>
      </c>
      <c r="V54" s="7" t="s">
        <v>302</v>
      </c>
    </row>
    <row r="55" spans="1:22" ht="98">
      <c r="A55" s="67"/>
      <c r="B55" s="52"/>
      <c r="C55" s="52"/>
      <c r="D55" s="52"/>
      <c r="E55" s="10" t="s">
        <v>77</v>
      </c>
      <c r="F55" s="10" t="s">
        <v>78</v>
      </c>
      <c r="G55" s="36" t="s">
        <v>232</v>
      </c>
      <c r="H55" s="36" t="s">
        <v>230</v>
      </c>
      <c r="I55" s="37" t="s">
        <v>247</v>
      </c>
      <c r="J55" s="7" t="s">
        <v>9</v>
      </c>
      <c r="K55" s="3"/>
      <c r="L55" s="3"/>
      <c r="M55" s="7" t="s">
        <v>192</v>
      </c>
      <c r="N55" s="3"/>
      <c r="O55" s="7" t="s">
        <v>193</v>
      </c>
      <c r="P55" s="3">
        <v>1</v>
      </c>
      <c r="Q55" s="6">
        <v>1</v>
      </c>
      <c r="R55" s="6">
        <v>0</v>
      </c>
      <c r="S55" s="6">
        <f t="shared" si="1"/>
        <v>0</v>
      </c>
      <c r="T55" s="41">
        <v>0</v>
      </c>
      <c r="U55" s="41">
        <v>0</v>
      </c>
      <c r="V55" s="7" t="s">
        <v>220</v>
      </c>
    </row>
    <row r="56" spans="1:22" ht="85.15" customHeight="1">
      <c r="A56" s="67"/>
      <c r="B56" s="52"/>
      <c r="C56" s="52"/>
      <c r="D56" s="52"/>
      <c r="E56" s="51" t="s">
        <v>79</v>
      </c>
      <c r="F56" s="51" t="s">
        <v>80</v>
      </c>
      <c r="G56" s="62" t="s">
        <v>232</v>
      </c>
      <c r="H56" s="62" t="s">
        <v>230</v>
      </c>
      <c r="I56" s="64" t="s">
        <v>248</v>
      </c>
      <c r="J56" s="3"/>
      <c r="K56" s="3"/>
      <c r="L56" s="3"/>
      <c r="M56" s="7"/>
      <c r="N56" s="3"/>
      <c r="O56" s="3"/>
      <c r="P56" s="3"/>
      <c r="Q56" s="48">
        <v>1</v>
      </c>
      <c r="R56" s="48">
        <v>0.5</v>
      </c>
      <c r="S56" s="48">
        <f t="shared" si="1"/>
        <v>50</v>
      </c>
      <c r="T56" s="41">
        <v>0</v>
      </c>
      <c r="U56" s="41">
        <v>0</v>
      </c>
      <c r="V56" s="7" t="s">
        <v>219</v>
      </c>
    </row>
    <row r="57" spans="1:22" ht="56">
      <c r="A57" s="67"/>
      <c r="B57" s="53"/>
      <c r="C57" s="53"/>
      <c r="D57" s="53"/>
      <c r="E57" s="53"/>
      <c r="F57" s="53"/>
      <c r="G57" s="63"/>
      <c r="H57" s="63"/>
      <c r="I57" s="65"/>
      <c r="J57" s="3"/>
      <c r="K57" s="3"/>
      <c r="L57" s="3"/>
      <c r="M57" s="7"/>
      <c r="N57" s="3"/>
      <c r="O57" s="3"/>
      <c r="P57" s="3"/>
      <c r="Q57" s="50"/>
      <c r="R57" s="50"/>
      <c r="S57" s="50"/>
      <c r="T57" s="41">
        <v>0</v>
      </c>
      <c r="U57" s="41">
        <v>0</v>
      </c>
      <c r="V57" s="7" t="s">
        <v>303</v>
      </c>
    </row>
    <row r="58" spans="1:22" ht="57" customHeight="1">
      <c r="A58" s="67"/>
      <c r="B58" s="51" t="s">
        <v>81</v>
      </c>
      <c r="C58" s="51" t="s">
        <v>82</v>
      </c>
      <c r="D58" s="51" t="s">
        <v>83</v>
      </c>
      <c r="E58" s="51" t="s">
        <v>84</v>
      </c>
      <c r="F58" s="51" t="s">
        <v>85</v>
      </c>
      <c r="G58" s="62" t="s">
        <v>232</v>
      </c>
      <c r="H58" s="62">
        <v>1</v>
      </c>
      <c r="I58" s="62" t="s">
        <v>249</v>
      </c>
      <c r="J58" s="7" t="s">
        <v>9</v>
      </c>
      <c r="K58" s="7"/>
      <c r="L58" s="3">
        <v>1905021</v>
      </c>
      <c r="M58" s="7" t="s">
        <v>169</v>
      </c>
      <c r="N58" s="3">
        <v>190502100</v>
      </c>
      <c r="O58" s="7" t="s">
        <v>170</v>
      </c>
      <c r="P58" s="3">
        <v>12</v>
      </c>
      <c r="Q58" s="48">
        <v>1</v>
      </c>
      <c r="R58" s="48">
        <v>0.5</v>
      </c>
      <c r="S58" s="48">
        <f t="shared" si="1"/>
        <v>50</v>
      </c>
      <c r="T58" s="41">
        <f>54990000/2</f>
        <v>27495000</v>
      </c>
      <c r="U58" s="41">
        <f>37480000/2</f>
        <v>18740000</v>
      </c>
      <c r="V58" s="7" t="s">
        <v>329</v>
      </c>
    </row>
    <row r="59" spans="1:22" ht="28">
      <c r="A59" s="67"/>
      <c r="B59" s="52"/>
      <c r="C59" s="52"/>
      <c r="D59" s="52"/>
      <c r="E59" s="52"/>
      <c r="F59" s="52"/>
      <c r="G59" s="89"/>
      <c r="H59" s="89"/>
      <c r="I59" s="89"/>
      <c r="J59" s="7"/>
      <c r="K59" s="7"/>
      <c r="L59" s="3"/>
      <c r="M59" s="7"/>
      <c r="N59" s="3"/>
      <c r="O59" s="7"/>
      <c r="P59" s="3"/>
      <c r="Q59" s="49"/>
      <c r="R59" s="49"/>
      <c r="S59" s="49"/>
      <c r="T59" s="41">
        <v>318000</v>
      </c>
      <c r="U59" s="41">
        <v>318000</v>
      </c>
      <c r="V59" s="7" t="s">
        <v>328</v>
      </c>
    </row>
    <row r="60" spans="1:22" ht="42">
      <c r="A60" s="67"/>
      <c r="B60" s="52"/>
      <c r="C60" s="52"/>
      <c r="D60" s="52"/>
      <c r="E60" s="53"/>
      <c r="F60" s="53"/>
      <c r="G60" s="63"/>
      <c r="H60" s="63"/>
      <c r="I60" s="63"/>
      <c r="J60" s="7"/>
      <c r="K60" s="7"/>
      <c r="L60" s="3"/>
      <c r="M60" s="7"/>
      <c r="N60" s="3"/>
      <c r="O60" s="7"/>
      <c r="P60" s="3"/>
      <c r="Q60" s="50"/>
      <c r="R60" s="50"/>
      <c r="S60" s="50"/>
      <c r="T60" s="41">
        <v>0</v>
      </c>
      <c r="U60" s="41">
        <v>0</v>
      </c>
      <c r="V60" s="7" t="s">
        <v>304</v>
      </c>
    </row>
    <row r="61" spans="1:22" ht="96.65" customHeight="1">
      <c r="A61" s="67"/>
      <c r="B61" s="52"/>
      <c r="C61" s="52"/>
      <c r="D61" s="52"/>
      <c r="E61" s="51" t="s">
        <v>86</v>
      </c>
      <c r="F61" s="51" t="s">
        <v>87</v>
      </c>
      <c r="G61" s="54" t="s">
        <v>232</v>
      </c>
      <c r="H61" s="54">
        <v>2</v>
      </c>
      <c r="I61" s="54" t="s">
        <v>331</v>
      </c>
      <c r="J61" s="7" t="s">
        <v>9</v>
      </c>
      <c r="K61" s="7" t="s">
        <v>12</v>
      </c>
      <c r="L61" s="3">
        <v>2201006</v>
      </c>
      <c r="M61" s="7" t="s">
        <v>10</v>
      </c>
      <c r="N61" s="3">
        <v>220100600</v>
      </c>
      <c r="O61" s="7" t="s">
        <v>11</v>
      </c>
      <c r="P61" s="3">
        <v>54</v>
      </c>
      <c r="Q61" s="48">
        <v>2</v>
      </c>
      <c r="R61" s="48">
        <v>1</v>
      </c>
      <c r="S61" s="48">
        <f t="shared" si="1"/>
        <v>50</v>
      </c>
      <c r="T61" s="41">
        <f>54990000/2</f>
        <v>27495000</v>
      </c>
      <c r="U61" s="41">
        <f>37480000/2</f>
        <v>18740000</v>
      </c>
      <c r="V61" s="7" t="s">
        <v>330</v>
      </c>
    </row>
    <row r="62" spans="1:22" ht="56">
      <c r="A62" s="67"/>
      <c r="B62" s="52"/>
      <c r="C62" s="52"/>
      <c r="D62" s="52"/>
      <c r="E62" s="52"/>
      <c r="F62" s="52"/>
      <c r="G62" s="55"/>
      <c r="H62" s="55"/>
      <c r="I62" s="55"/>
      <c r="J62" s="7"/>
      <c r="K62" s="7"/>
      <c r="L62" s="3"/>
      <c r="M62" s="7"/>
      <c r="N62" s="3"/>
      <c r="O62" s="7"/>
      <c r="P62" s="3"/>
      <c r="Q62" s="49"/>
      <c r="R62" s="49"/>
      <c r="S62" s="49"/>
      <c r="T62" s="41">
        <v>0</v>
      </c>
      <c r="U62" s="41">
        <v>0</v>
      </c>
      <c r="V62" s="7" t="s">
        <v>287</v>
      </c>
    </row>
    <row r="63" spans="1:22" ht="42">
      <c r="A63" s="67"/>
      <c r="B63" s="52"/>
      <c r="C63" s="53"/>
      <c r="D63" s="53"/>
      <c r="E63" s="52"/>
      <c r="F63" s="52"/>
      <c r="G63" s="56"/>
      <c r="H63" s="56"/>
      <c r="I63" s="56" t="s">
        <v>194</v>
      </c>
      <c r="J63" s="7" t="s">
        <v>195</v>
      </c>
      <c r="K63" s="7" t="s">
        <v>195</v>
      </c>
      <c r="L63" s="6" t="s">
        <v>195</v>
      </c>
      <c r="M63" s="7" t="s">
        <v>195</v>
      </c>
      <c r="N63" s="6" t="s">
        <v>195</v>
      </c>
      <c r="O63" s="7" t="s">
        <v>195</v>
      </c>
      <c r="P63" s="6" t="s">
        <v>195</v>
      </c>
      <c r="Q63" s="49"/>
      <c r="R63" s="49"/>
      <c r="S63" s="49"/>
      <c r="T63" s="41">
        <v>0</v>
      </c>
      <c r="U63" s="41">
        <v>0</v>
      </c>
      <c r="V63" s="7" t="s">
        <v>279</v>
      </c>
    </row>
    <row r="64" spans="1:22" ht="42.75" customHeight="1">
      <c r="A64" s="67"/>
      <c r="B64" s="52"/>
      <c r="C64" s="51" t="s">
        <v>88</v>
      </c>
      <c r="D64" s="51" t="s">
        <v>89</v>
      </c>
      <c r="E64" s="51" t="s">
        <v>90</v>
      </c>
      <c r="F64" s="51" t="s">
        <v>91</v>
      </c>
      <c r="G64" s="62" t="s">
        <v>232</v>
      </c>
      <c r="H64" s="90">
        <v>1</v>
      </c>
      <c r="I64" s="62" t="s">
        <v>250</v>
      </c>
      <c r="J64" s="7" t="s">
        <v>9</v>
      </c>
      <c r="K64" s="3"/>
      <c r="L64" s="3">
        <v>4104035</v>
      </c>
      <c r="M64" s="7" t="s">
        <v>190</v>
      </c>
      <c r="N64" s="3"/>
      <c r="O64" s="7" t="s">
        <v>191</v>
      </c>
      <c r="P64" s="3">
        <v>12</v>
      </c>
      <c r="Q64" s="48">
        <v>1</v>
      </c>
      <c r="R64" s="48">
        <v>1</v>
      </c>
      <c r="S64" s="48">
        <f t="shared" ref="S64:S75" si="2">(R64/Q64)*100</f>
        <v>100</v>
      </c>
      <c r="T64" s="41">
        <f>2885000*2</f>
        <v>5770000</v>
      </c>
      <c r="U64" s="41">
        <v>2885000</v>
      </c>
      <c r="V64" s="7" t="s">
        <v>332</v>
      </c>
    </row>
    <row r="65" spans="1:22" ht="154">
      <c r="A65" s="67"/>
      <c r="B65" s="52"/>
      <c r="C65" s="52"/>
      <c r="D65" s="52"/>
      <c r="E65" s="53"/>
      <c r="F65" s="53"/>
      <c r="G65" s="63"/>
      <c r="H65" s="92"/>
      <c r="I65" s="63"/>
      <c r="J65" s="7"/>
      <c r="K65" s="3"/>
      <c r="L65" s="3"/>
      <c r="M65" s="7"/>
      <c r="N65" s="3"/>
      <c r="O65" s="7"/>
      <c r="P65" s="3"/>
      <c r="Q65" s="50"/>
      <c r="R65" s="50"/>
      <c r="S65" s="50"/>
      <c r="T65" s="41">
        <v>19360000</v>
      </c>
      <c r="U65" s="41">
        <v>19360000</v>
      </c>
      <c r="V65" s="7" t="s">
        <v>288</v>
      </c>
    </row>
    <row r="66" spans="1:22" ht="42">
      <c r="A66" s="67"/>
      <c r="B66" s="52"/>
      <c r="C66" s="52"/>
      <c r="D66" s="52"/>
      <c r="E66" s="51" t="s">
        <v>92</v>
      </c>
      <c r="F66" s="51" t="s">
        <v>93</v>
      </c>
      <c r="G66" s="62" t="s">
        <v>232</v>
      </c>
      <c r="H66" s="90">
        <v>1</v>
      </c>
      <c r="I66" s="62" t="s">
        <v>251</v>
      </c>
      <c r="J66" s="3" t="s">
        <v>9</v>
      </c>
      <c r="K66" s="3"/>
      <c r="L66" s="3">
        <v>4103052</v>
      </c>
      <c r="M66" s="7" t="s">
        <v>188</v>
      </c>
      <c r="N66" s="3">
        <v>410305202</v>
      </c>
      <c r="O66" s="3" t="s">
        <v>189</v>
      </c>
      <c r="P66" s="3">
        <v>1</v>
      </c>
      <c r="Q66" s="48">
        <v>1</v>
      </c>
      <c r="R66" s="48">
        <v>0</v>
      </c>
      <c r="S66" s="48">
        <f t="shared" si="2"/>
        <v>0</v>
      </c>
      <c r="T66" s="41">
        <v>11540000</v>
      </c>
      <c r="U66" s="41">
        <v>8655000</v>
      </c>
      <c r="V66" s="7" t="s">
        <v>333</v>
      </c>
    </row>
    <row r="67" spans="1:22" ht="112">
      <c r="A67" s="67"/>
      <c r="B67" s="52"/>
      <c r="C67" s="52"/>
      <c r="D67" s="52"/>
      <c r="E67" s="53"/>
      <c r="F67" s="53"/>
      <c r="G67" s="63"/>
      <c r="H67" s="92"/>
      <c r="I67" s="63"/>
      <c r="J67" s="3"/>
      <c r="K67" s="3"/>
      <c r="L67" s="3"/>
      <c r="M67" s="7"/>
      <c r="N67" s="3"/>
      <c r="O67" s="3"/>
      <c r="P67" s="3"/>
      <c r="Q67" s="50"/>
      <c r="R67" s="50"/>
      <c r="S67" s="50"/>
      <c r="T67" s="41">
        <v>0</v>
      </c>
      <c r="U67" s="41">
        <v>0</v>
      </c>
      <c r="V67" s="7" t="s">
        <v>305</v>
      </c>
    </row>
    <row r="68" spans="1:22" ht="42">
      <c r="A68" s="67"/>
      <c r="B68" s="52"/>
      <c r="C68" s="52"/>
      <c r="D68" s="52"/>
      <c r="E68" s="51" t="s">
        <v>94</v>
      </c>
      <c r="F68" s="51" t="s">
        <v>95</v>
      </c>
      <c r="G68" s="62" t="s">
        <v>232</v>
      </c>
      <c r="H68" s="62">
        <v>1</v>
      </c>
      <c r="I68" s="64" t="s">
        <v>252</v>
      </c>
      <c r="J68" s="3"/>
      <c r="K68" s="3"/>
      <c r="L68" s="3"/>
      <c r="M68" s="7"/>
      <c r="N68" s="3"/>
      <c r="O68" s="3"/>
      <c r="P68" s="3"/>
      <c r="Q68" s="48">
        <v>1</v>
      </c>
      <c r="R68" s="48">
        <v>1</v>
      </c>
      <c r="S68" s="48">
        <f t="shared" si="2"/>
        <v>100</v>
      </c>
      <c r="T68" s="41">
        <v>0</v>
      </c>
      <c r="U68" s="41">
        <v>0</v>
      </c>
      <c r="V68" s="7" t="s">
        <v>280</v>
      </c>
    </row>
    <row r="69" spans="1:22" ht="28">
      <c r="A69" s="67"/>
      <c r="B69" s="52"/>
      <c r="C69" s="52"/>
      <c r="D69" s="52"/>
      <c r="E69" s="53"/>
      <c r="F69" s="53"/>
      <c r="G69" s="63"/>
      <c r="H69" s="63"/>
      <c r="I69" s="65"/>
      <c r="J69" s="3"/>
      <c r="K69" s="3"/>
      <c r="L69" s="3"/>
      <c r="M69" s="7"/>
      <c r="N69" s="3"/>
      <c r="O69" s="3"/>
      <c r="P69" s="3"/>
      <c r="Q69" s="50"/>
      <c r="R69" s="50"/>
      <c r="S69" s="50"/>
      <c r="T69" s="41">
        <v>0</v>
      </c>
      <c r="U69" s="41">
        <v>0</v>
      </c>
      <c r="V69" s="7" t="s">
        <v>289</v>
      </c>
    </row>
    <row r="70" spans="1:22" ht="224">
      <c r="A70" s="67"/>
      <c r="B70" s="52"/>
      <c r="C70" s="52"/>
      <c r="D70" s="52"/>
      <c r="E70" s="51" t="s">
        <v>96</v>
      </c>
      <c r="F70" s="51" t="s">
        <v>97</v>
      </c>
      <c r="G70" s="62" t="s">
        <v>232</v>
      </c>
      <c r="H70" s="90">
        <v>1</v>
      </c>
      <c r="I70" s="62" t="s">
        <v>253</v>
      </c>
      <c r="J70" s="10" t="s">
        <v>9</v>
      </c>
      <c r="K70" s="12"/>
      <c r="L70" s="6" t="s">
        <v>182</v>
      </c>
      <c r="M70" s="7" t="s">
        <v>183</v>
      </c>
      <c r="N70" s="6" t="s">
        <v>184</v>
      </c>
      <c r="O70" s="7" t="s">
        <v>105</v>
      </c>
      <c r="P70" s="6" t="s">
        <v>184</v>
      </c>
      <c r="Q70" s="48">
        <v>1</v>
      </c>
      <c r="R70" s="48">
        <v>0.6</v>
      </c>
      <c r="S70" s="82">
        <f t="shared" si="2"/>
        <v>60</v>
      </c>
      <c r="T70" s="41">
        <v>50000000</v>
      </c>
      <c r="U70" s="41">
        <v>0</v>
      </c>
      <c r="V70" s="7" t="s">
        <v>334</v>
      </c>
    </row>
    <row r="71" spans="1:22" ht="28">
      <c r="A71" s="67"/>
      <c r="B71" s="52"/>
      <c r="C71" s="52"/>
      <c r="D71" s="52"/>
      <c r="E71" s="52"/>
      <c r="F71" s="52"/>
      <c r="G71" s="89"/>
      <c r="H71" s="91"/>
      <c r="I71" s="89"/>
      <c r="J71" s="10"/>
      <c r="K71" s="12"/>
      <c r="L71" s="6"/>
      <c r="M71" s="7"/>
      <c r="N71" s="6"/>
      <c r="O71" s="7"/>
      <c r="P71" s="6"/>
      <c r="Q71" s="49"/>
      <c r="R71" s="49"/>
      <c r="S71" s="83"/>
      <c r="T71" s="41">
        <v>0</v>
      </c>
      <c r="U71" s="41">
        <v>0</v>
      </c>
      <c r="V71" s="7" t="s">
        <v>290</v>
      </c>
    </row>
    <row r="72" spans="1:22" ht="112">
      <c r="A72" s="67"/>
      <c r="B72" s="52"/>
      <c r="C72" s="53"/>
      <c r="D72" s="53"/>
      <c r="E72" s="53"/>
      <c r="F72" s="53"/>
      <c r="G72" s="63"/>
      <c r="H72" s="92"/>
      <c r="I72" s="63"/>
      <c r="J72" s="10"/>
      <c r="K72" s="12"/>
      <c r="L72" s="6"/>
      <c r="M72" s="7"/>
      <c r="N72" s="6"/>
      <c r="O72" s="7"/>
      <c r="P72" s="6"/>
      <c r="Q72" s="50"/>
      <c r="R72" s="50"/>
      <c r="S72" s="86"/>
      <c r="T72" s="41">
        <v>0</v>
      </c>
      <c r="U72" s="41">
        <v>0</v>
      </c>
      <c r="V72" s="7" t="s">
        <v>306</v>
      </c>
    </row>
    <row r="73" spans="1:22" ht="99.75" customHeight="1">
      <c r="A73" s="67"/>
      <c r="B73" s="52"/>
      <c r="C73" s="51" t="s">
        <v>98</v>
      </c>
      <c r="D73" s="68" t="s">
        <v>99</v>
      </c>
      <c r="E73" s="51" t="s">
        <v>100</v>
      </c>
      <c r="F73" s="51" t="s">
        <v>101</v>
      </c>
      <c r="G73" s="62" t="s">
        <v>232</v>
      </c>
      <c r="H73" s="62" t="s">
        <v>230</v>
      </c>
      <c r="I73" s="62" t="s">
        <v>237</v>
      </c>
      <c r="J73" s="7" t="s">
        <v>9</v>
      </c>
      <c r="K73" s="7"/>
      <c r="L73" s="3">
        <v>36.799999999999997</v>
      </c>
      <c r="M73" s="7" t="s">
        <v>175</v>
      </c>
      <c r="N73" s="6" t="s">
        <v>176</v>
      </c>
      <c r="O73" s="7" t="s">
        <v>177</v>
      </c>
      <c r="P73" s="3">
        <v>1</v>
      </c>
      <c r="Q73" s="48">
        <v>1</v>
      </c>
      <c r="R73" s="48">
        <v>0</v>
      </c>
      <c r="S73" s="48">
        <f t="shared" si="2"/>
        <v>0</v>
      </c>
      <c r="T73" s="41">
        <v>0</v>
      </c>
      <c r="U73" s="41">
        <v>0</v>
      </c>
      <c r="V73" s="7" t="s">
        <v>339</v>
      </c>
    </row>
    <row r="74" spans="1:22" ht="42">
      <c r="A74" s="67"/>
      <c r="B74" s="52"/>
      <c r="C74" s="52"/>
      <c r="D74" s="69"/>
      <c r="E74" s="53"/>
      <c r="F74" s="53"/>
      <c r="G74" s="63"/>
      <c r="H74" s="63"/>
      <c r="I74" s="63"/>
      <c r="J74" s="7"/>
      <c r="K74" s="7"/>
      <c r="L74" s="3"/>
      <c r="M74" s="7"/>
      <c r="N74" s="6"/>
      <c r="O74" s="7"/>
      <c r="P74" s="3"/>
      <c r="Q74" s="50"/>
      <c r="R74" s="50"/>
      <c r="S74" s="50"/>
      <c r="T74" s="41">
        <v>0</v>
      </c>
      <c r="U74" s="41">
        <v>0</v>
      </c>
      <c r="V74" s="7" t="s">
        <v>291</v>
      </c>
    </row>
    <row r="75" spans="1:22" ht="84">
      <c r="A75" s="67"/>
      <c r="B75" s="52"/>
      <c r="C75" s="52"/>
      <c r="D75" s="69"/>
      <c r="E75" s="51" t="s">
        <v>102</v>
      </c>
      <c r="F75" s="51" t="s">
        <v>103</v>
      </c>
      <c r="G75" s="54" t="s">
        <v>232</v>
      </c>
      <c r="H75" s="54" t="s">
        <v>230</v>
      </c>
      <c r="I75" s="54" t="s">
        <v>254</v>
      </c>
      <c r="J75" s="7" t="s">
        <v>9</v>
      </c>
      <c r="K75" s="7" t="s">
        <v>165</v>
      </c>
      <c r="L75" s="3" t="s">
        <v>166</v>
      </c>
      <c r="M75" s="7" t="s">
        <v>167</v>
      </c>
      <c r="N75" s="3" t="s">
        <v>168</v>
      </c>
      <c r="O75" s="7">
        <v>12</v>
      </c>
      <c r="P75" s="3"/>
      <c r="Q75" s="48">
        <v>1</v>
      </c>
      <c r="R75" s="48">
        <v>1</v>
      </c>
      <c r="S75" s="48">
        <f t="shared" si="2"/>
        <v>100</v>
      </c>
      <c r="T75" s="41">
        <v>0</v>
      </c>
      <c r="U75" s="41">
        <v>0</v>
      </c>
      <c r="V75" s="7" t="s">
        <v>285</v>
      </c>
    </row>
    <row r="76" spans="1:22" ht="56">
      <c r="A76" s="67"/>
      <c r="B76" s="52"/>
      <c r="C76" s="52"/>
      <c r="D76" s="69"/>
      <c r="E76" s="52"/>
      <c r="F76" s="52"/>
      <c r="G76" s="55"/>
      <c r="H76" s="55"/>
      <c r="I76" s="55"/>
      <c r="J76" s="7"/>
      <c r="K76" s="7"/>
      <c r="L76" s="3"/>
      <c r="M76" s="7"/>
      <c r="N76" s="3"/>
      <c r="O76" s="7"/>
      <c r="P76" s="3"/>
      <c r="Q76" s="49"/>
      <c r="R76" s="49"/>
      <c r="S76" s="49"/>
      <c r="T76" s="41"/>
      <c r="U76" s="41"/>
      <c r="V76" s="7" t="s">
        <v>292</v>
      </c>
    </row>
    <row r="77" spans="1:22" ht="84">
      <c r="A77" s="67"/>
      <c r="B77" s="52"/>
      <c r="C77" s="52"/>
      <c r="D77" s="69"/>
      <c r="E77" s="52"/>
      <c r="F77" s="52"/>
      <c r="G77" s="55"/>
      <c r="H77" s="55"/>
      <c r="I77" s="55"/>
      <c r="J77" s="7"/>
      <c r="K77" s="7"/>
      <c r="L77" s="3"/>
      <c r="M77" s="7"/>
      <c r="N77" s="3"/>
      <c r="O77" s="7"/>
      <c r="P77" s="3"/>
      <c r="Q77" s="49"/>
      <c r="R77" s="49"/>
      <c r="S77" s="49"/>
      <c r="T77" s="41"/>
      <c r="U77" s="41"/>
      <c r="V77" s="7" t="s">
        <v>307</v>
      </c>
    </row>
    <row r="78" spans="1:22" ht="199.5" customHeight="1">
      <c r="A78" s="67"/>
      <c r="B78" s="52"/>
      <c r="C78" s="52"/>
      <c r="D78" s="69"/>
      <c r="E78" s="53"/>
      <c r="F78" s="53"/>
      <c r="G78" s="56"/>
      <c r="H78" s="56"/>
      <c r="I78" s="56" t="s">
        <v>164</v>
      </c>
      <c r="J78" s="7" t="s">
        <v>9</v>
      </c>
      <c r="K78" s="7"/>
      <c r="L78" s="3">
        <v>1905021</v>
      </c>
      <c r="M78" s="7" t="s">
        <v>169</v>
      </c>
      <c r="N78" s="3">
        <v>190502100</v>
      </c>
      <c r="O78" s="7" t="s">
        <v>170</v>
      </c>
      <c r="P78" s="3">
        <v>12</v>
      </c>
      <c r="Q78" s="50"/>
      <c r="R78" s="50"/>
      <c r="S78" s="50"/>
      <c r="T78" s="41">
        <v>0</v>
      </c>
      <c r="U78" s="41">
        <v>0</v>
      </c>
      <c r="V78" s="7" t="s">
        <v>281</v>
      </c>
    </row>
    <row r="79" spans="1:22" ht="56">
      <c r="A79" s="67"/>
      <c r="B79" s="52"/>
      <c r="C79" s="53"/>
      <c r="D79" s="70"/>
      <c r="E79" s="10" t="s">
        <v>104</v>
      </c>
      <c r="F79" s="10" t="s">
        <v>105</v>
      </c>
      <c r="G79" s="36" t="s">
        <v>232</v>
      </c>
      <c r="H79" s="36" t="s">
        <v>230</v>
      </c>
      <c r="I79" s="36" t="s">
        <v>244</v>
      </c>
      <c r="J79" s="7" t="s">
        <v>9</v>
      </c>
      <c r="K79" s="7"/>
      <c r="L79" s="6" t="s">
        <v>182</v>
      </c>
      <c r="M79" s="7" t="s">
        <v>183</v>
      </c>
      <c r="N79" s="6" t="s">
        <v>184</v>
      </c>
      <c r="O79" s="7" t="s">
        <v>185</v>
      </c>
      <c r="P79" s="3">
        <v>1</v>
      </c>
      <c r="Q79" s="6">
        <v>1</v>
      </c>
      <c r="R79" s="6">
        <v>0</v>
      </c>
      <c r="S79" s="6">
        <f>(R79/Q79)*100</f>
        <v>0</v>
      </c>
      <c r="T79" s="41">
        <v>0</v>
      </c>
      <c r="U79" s="41">
        <v>0</v>
      </c>
      <c r="V79" s="7" t="s">
        <v>220</v>
      </c>
    </row>
    <row r="80" spans="1:22" ht="56">
      <c r="A80" s="67"/>
      <c r="B80" s="59" t="s">
        <v>106</v>
      </c>
      <c r="C80" s="59" t="s">
        <v>107</v>
      </c>
      <c r="D80" s="51" t="s">
        <v>108</v>
      </c>
      <c r="E80" s="51" t="s">
        <v>109</v>
      </c>
      <c r="F80" s="51" t="s">
        <v>110</v>
      </c>
      <c r="G80" s="62" t="s">
        <v>232</v>
      </c>
      <c r="H80" s="62" t="s">
        <v>230</v>
      </c>
      <c r="I80" s="62" t="s">
        <v>255</v>
      </c>
      <c r="J80" s="7" t="s">
        <v>9</v>
      </c>
      <c r="K80" s="7"/>
      <c r="L80" s="3">
        <v>36.799999999999997</v>
      </c>
      <c r="M80" s="7" t="s">
        <v>175</v>
      </c>
      <c r="N80" s="6" t="s">
        <v>176</v>
      </c>
      <c r="O80" s="7" t="s">
        <v>177</v>
      </c>
      <c r="P80" s="3">
        <v>1</v>
      </c>
      <c r="Q80" s="48">
        <v>1</v>
      </c>
      <c r="R80" s="48">
        <v>0.3</v>
      </c>
      <c r="S80" s="48">
        <f>(R80/Q80)*100</f>
        <v>30</v>
      </c>
      <c r="T80" s="41">
        <v>0</v>
      </c>
      <c r="U80" s="41">
        <v>0</v>
      </c>
      <c r="V80" s="7" t="s">
        <v>335</v>
      </c>
    </row>
    <row r="81" spans="1:22" ht="140">
      <c r="A81" s="67"/>
      <c r="B81" s="59"/>
      <c r="C81" s="59"/>
      <c r="D81" s="52"/>
      <c r="E81" s="53"/>
      <c r="F81" s="53"/>
      <c r="G81" s="63"/>
      <c r="H81" s="63"/>
      <c r="I81" s="63"/>
      <c r="J81" s="7"/>
      <c r="K81" s="7"/>
      <c r="L81" s="3"/>
      <c r="M81" s="7"/>
      <c r="N81" s="6"/>
      <c r="O81" s="7"/>
      <c r="P81" s="3"/>
      <c r="Q81" s="50"/>
      <c r="R81" s="50"/>
      <c r="S81" s="50"/>
      <c r="T81" s="41">
        <v>0</v>
      </c>
      <c r="U81" s="41">
        <v>0</v>
      </c>
      <c r="V81" s="7" t="s">
        <v>308</v>
      </c>
    </row>
    <row r="82" spans="1:22" ht="57" customHeight="1">
      <c r="A82" s="67"/>
      <c r="B82" s="59"/>
      <c r="C82" s="59"/>
      <c r="D82" s="52"/>
      <c r="E82" s="51" t="s">
        <v>111</v>
      </c>
      <c r="F82" s="68" t="s">
        <v>112</v>
      </c>
      <c r="G82" s="62" t="s">
        <v>229</v>
      </c>
      <c r="H82" s="62" t="s">
        <v>230</v>
      </c>
      <c r="I82" s="93" t="s">
        <v>256</v>
      </c>
      <c r="J82" s="3"/>
      <c r="K82" s="3"/>
      <c r="L82" s="3"/>
      <c r="M82" s="7" t="s">
        <v>186</v>
      </c>
      <c r="N82" s="3"/>
      <c r="O82" s="3" t="s">
        <v>187</v>
      </c>
      <c r="P82" s="3">
        <v>1</v>
      </c>
      <c r="Q82" s="48">
        <v>1</v>
      </c>
      <c r="R82" s="48">
        <v>0</v>
      </c>
      <c r="S82" s="48">
        <f>(R82/Q82)*100</f>
        <v>0</v>
      </c>
      <c r="T82" s="41">
        <v>0</v>
      </c>
      <c r="U82" s="41">
        <v>0</v>
      </c>
      <c r="V82" s="7" t="s">
        <v>221</v>
      </c>
    </row>
    <row r="83" spans="1:22" ht="69" customHeight="1">
      <c r="A83" s="67"/>
      <c r="B83" s="59"/>
      <c r="C83" s="59"/>
      <c r="D83" s="52"/>
      <c r="E83" s="53"/>
      <c r="F83" s="70"/>
      <c r="G83" s="63"/>
      <c r="H83" s="63"/>
      <c r="I83" s="94"/>
      <c r="J83" s="3"/>
      <c r="K83" s="3"/>
      <c r="L83" s="3"/>
      <c r="M83" s="7"/>
      <c r="N83" s="3"/>
      <c r="O83" s="3"/>
      <c r="P83" s="3"/>
      <c r="Q83" s="50"/>
      <c r="R83" s="50"/>
      <c r="S83" s="50"/>
      <c r="T83" s="41">
        <v>0</v>
      </c>
      <c r="U83" s="41">
        <v>0</v>
      </c>
      <c r="V83" s="7" t="s">
        <v>293</v>
      </c>
    </row>
    <row r="84" spans="1:22" ht="93">
      <c r="A84" s="67"/>
      <c r="B84" s="59"/>
      <c r="C84" s="59"/>
      <c r="D84" s="52"/>
      <c r="E84" s="10" t="s">
        <v>113</v>
      </c>
      <c r="F84" s="10" t="s">
        <v>114</v>
      </c>
      <c r="G84" s="36" t="s">
        <v>232</v>
      </c>
      <c r="H84" s="36" t="s">
        <v>230</v>
      </c>
      <c r="I84" s="36" t="s">
        <v>257</v>
      </c>
      <c r="J84" s="7" t="s">
        <v>9</v>
      </c>
      <c r="K84" s="7" t="s">
        <v>179</v>
      </c>
      <c r="L84" s="3">
        <v>3302042</v>
      </c>
      <c r="M84" s="7" t="s">
        <v>180</v>
      </c>
      <c r="N84" s="3">
        <v>330204200</v>
      </c>
      <c r="O84" s="7" t="s">
        <v>181</v>
      </c>
      <c r="P84" s="3">
        <v>48</v>
      </c>
      <c r="Q84" s="6">
        <v>1</v>
      </c>
      <c r="R84" s="6">
        <v>0</v>
      </c>
      <c r="S84" s="6">
        <f t="shared" ref="S84:S89" si="3">(R84/Q84)*100</f>
        <v>0</v>
      </c>
      <c r="T84" s="41">
        <v>0</v>
      </c>
      <c r="U84" s="41">
        <v>0</v>
      </c>
      <c r="V84" s="7" t="s">
        <v>315</v>
      </c>
    </row>
    <row r="85" spans="1:22" ht="105" customHeight="1">
      <c r="A85" s="74" t="s">
        <v>115</v>
      </c>
      <c r="B85" s="59" t="s">
        <v>116</v>
      </c>
      <c r="C85" s="10" t="s">
        <v>117</v>
      </c>
      <c r="D85" s="10" t="s">
        <v>118</v>
      </c>
      <c r="E85" s="10" t="s">
        <v>119</v>
      </c>
      <c r="F85" s="10" t="s">
        <v>120</v>
      </c>
      <c r="G85" s="36" t="s">
        <v>232</v>
      </c>
      <c r="H85" s="36" t="s">
        <v>230</v>
      </c>
      <c r="I85" s="36" t="s">
        <v>258</v>
      </c>
      <c r="J85" s="7" t="s">
        <v>9</v>
      </c>
      <c r="K85" s="7"/>
      <c r="L85" s="3">
        <v>36.799999999999997</v>
      </c>
      <c r="M85" s="7" t="s">
        <v>175</v>
      </c>
      <c r="N85" s="6" t="s">
        <v>176</v>
      </c>
      <c r="O85" s="7" t="s">
        <v>177</v>
      </c>
      <c r="P85" s="3">
        <v>1</v>
      </c>
      <c r="Q85" s="6">
        <v>1</v>
      </c>
      <c r="R85" s="6">
        <v>0.4</v>
      </c>
      <c r="S85" s="6">
        <f t="shared" si="3"/>
        <v>40</v>
      </c>
      <c r="T85" s="41">
        <v>500000</v>
      </c>
      <c r="U85" s="41">
        <v>500000</v>
      </c>
      <c r="V85" s="47" t="s">
        <v>222</v>
      </c>
    </row>
    <row r="86" spans="1:22" ht="112">
      <c r="A86" s="74"/>
      <c r="B86" s="59"/>
      <c r="C86" s="59" t="s">
        <v>121</v>
      </c>
      <c r="D86" s="59" t="s">
        <v>122</v>
      </c>
      <c r="E86" s="10" t="s">
        <v>123</v>
      </c>
      <c r="F86" s="11" t="s">
        <v>124</v>
      </c>
      <c r="G86" s="36" t="s">
        <v>232</v>
      </c>
      <c r="H86" s="36" t="s">
        <v>230</v>
      </c>
      <c r="I86" s="36" t="s">
        <v>259</v>
      </c>
      <c r="J86" s="7" t="s">
        <v>9</v>
      </c>
      <c r="K86" s="7"/>
      <c r="L86" s="3">
        <v>36.799999999999997</v>
      </c>
      <c r="M86" s="7" t="s">
        <v>175</v>
      </c>
      <c r="N86" s="6" t="s">
        <v>176</v>
      </c>
      <c r="O86" s="7" t="s">
        <v>177</v>
      </c>
      <c r="P86" s="3">
        <v>1</v>
      </c>
      <c r="Q86" s="6">
        <v>1</v>
      </c>
      <c r="R86" s="6">
        <v>0</v>
      </c>
      <c r="S86" s="6">
        <f t="shared" si="3"/>
        <v>0</v>
      </c>
      <c r="T86" s="41">
        <v>0</v>
      </c>
      <c r="U86" s="41">
        <v>0</v>
      </c>
      <c r="V86" s="47" t="s">
        <v>336</v>
      </c>
    </row>
    <row r="87" spans="1:22" ht="139.5">
      <c r="A87" s="74"/>
      <c r="B87" s="59"/>
      <c r="C87" s="59"/>
      <c r="D87" s="59"/>
      <c r="E87" s="10" t="s">
        <v>125</v>
      </c>
      <c r="F87" s="10" t="s">
        <v>126</v>
      </c>
      <c r="G87" s="36" t="s">
        <v>232</v>
      </c>
      <c r="H87" s="36" t="s">
        <v>230</v>
      </c>
      <c r="I87" s="36" t="s">
        <v>260</v>
      </c>
      <c r="J87" s="7" t="s">
        <v>9</v>
      </c>
      <c r="K87" s="7"/>
      <c r="L87" s="3">
        <v>36.799999999999997</v>
      </c>
      <c r="M87" s="7" t="s">
        <v>175</v>
      </c>
      <c r="N87" s="6" t="s">
        <v>176</v>
      </c>
      <c r="O87" s="7" t="s">
        <v>177</v>
      </c>
      <c r="P87" s="3">
        <v>1</v>
      </c>
      <c r="Q87" s="6">
        <v>1</v>
      </c>
      <c r="R87" s="6">
        <v>0</v>
      </c>
      <c r="S87" s="6">
        <f>(R87/Q87)*100</f>
        <v>0</v>
      </c>
      <c r="T87" s="41">
        <v>0</v>
      </c>
      <c r="U87" s="41">
        <v>0</v>
      </c>
      <c r="V87" s="47" t="s">
        <v>219</v>
      </c>
    </row>
    <row r="88" spans="1:22" ht="84">
      <c r="A88" s="74"/>
      <c r="B88" s="59" t="s">
        <v>127</v>
      </c>
      <c r="C88" s="59" t="s">
        <v>128</v>
      </c>
      <c r="D88" s="59" t="s">
        <v>129</v>
      </c>
      <c r="E88" s="10" t="s">
        <v>130</v>
      </c>
      <c r="F88" s="10" t="s">
        <v>131</v>
      </c>
      <c r="G88" s="36" t="s">
        <v>232</v>
      </c>
      <c r="H88" s="36" t="s">
        <v>230</v>
      </c>
      <c r="I88" s="36" t="s">
        <v>261</v>
      </c>
      <c r="J88" s="7" t="s">
        <v>9</v>
      </c>
      <c r="K88" s="7"/>
      <c r="L88" s="3">
        <v>36.799999999999997</v>
      </c>
      <c r="M88" s="7" t="s">
        <v>175</v>
      </c>
      <c r="N88" s="6" t="s">
        <v>176</v>
      </c>
      <c r="O88" s="7" t="s">
        <v>177</v>
      </c>
      <c r="P88" s="3">
        <v>1</v>
      </c>
      <c r="Q88" s="6">
        <v>1</v>
      </c>
      <c r="R88" s="6">
        <v>1</v>
      </c>
      <c r="S88" s="6">
        <f t="shared" si="3"/>
        <v>100</v>
      </c>
      <c r="T88" s="41">
        <v>0</v>
      </c>
      <c r="U88" s="41">
        <v>0</v>
      </c>
      <c r="V88" s="47" t="s">
        <v>223</v>
      </c>
    </row>
    <row r="89" spans="1:22" ht="98">
      <c r="A89" s="74"/>
      <c r="B89" s="59"/>
      <c r="C89" s="59"/>
      <c r="D89" s="59"/>
      <c r="E89" s="10" t="s">
        <v>132</v>
      </c>
      <c r="F89" s="10" t="s">
        <v>133</v>
      </c>
      <c r="G89" s="36" t="s">
        <v>232</v>
      </c>
      <c r="H89" s="36" t="s">
        <v>230</v>
      </c>
      <c r="I89" s="36" t="s">
        <v>262</v>
      </c>
      <c r="J89" s="7" t="s">
        <v>9</v>
      </c>
      <c r="K89" s="7"/>
      <c r="L89" s="3">
        <v>36.799999999999997</v>
      </c>
      <c r="M89" s="7" t="s">
        <v>175</v>
      </c>
      <c r="N89" s="6" t="s">
        <v>176</v>
      </c>
      <c r="O89" s="7" t="s">
        <v>177</v>
      </c>
      <c r="P89" s="3">
        <v>1</v>
      </c>
      <c r="Q89" s="6">
        <v>4</v>
      </c>
      <c r="R89" s="6">
        <v>2</v>
      </c>
      <c r="S89" s="6">
        <f t="shared" si="3"/>
        <v>50</v>
      </c>
      <c r="T89" s="41">
        <v>0</v>
      </c>
      <c r="U89" s="41">
        <v>0</v>
      </c>
      <c r="V89" s="47" t="s">
        <v>337</v>
      </c>
    </row>
    <row r="90" spans="1:22" ht="112">
      <c r="A90" s="74"/>
      <c r="B90" s="59" t="s">
        <v>134</v>
      </c>
      <c r="C90" s="10" t="s">
        <v>135</v>
      </c>
      <c r="D90" s="59" t="s">
        <v>136</v>
      </c>
      <c r="E90" s="10" t="s">
        <v>137</v>
      </c>
      <c r="F90" s="10" t="s">
        <v>138</v>
      </c>
      <c r="G90" s="36" t="s">
        <v>229</v>
      </c>
      <c r="H90" s="38" t="s">
        <v>230</v>
      </c>
      <c r="I90" s="36" t="s">
        <v>263</v>
      </c>
      <c r="J90" s="3"/>
      <c r="K90" s="3"/>
      <c r="L90" s="3"/>
      <c r="M90" s="7"/>
      <c r="N90" s="3"/>
      <c r="O90" s="3"/>
      <c r="P90" s="3"/>
      <c r="Q90" s="6">
        <v>0</v>
      </c>
      <c r="R90" s="6">
        <v>0</v>
      </c>
      <c r="S90" s="6">
        <v>0</v>
      </c>
      <c r="T90" s="41">
        <v>0</v>
      </c>
      <c r="U90" s="41">
        <v>0</v>
      </c>
      <c r="V90" s="47" t="s">
        <v>224</v>
      </c>
    </row>
    <row r="91" spans="1:22" ht="98">
      <c r="A91" s="74"/>
      <c r="B91" s="59"/>
      <c r="C91" s="10" t="s">
        <v>139</v>
      </c>
      <c r="D91" s="59"/>
      <c r="E91" s="11" t="s">
        <v>140</v>
      </c>
      <c r="F91" s="11" t="s">
        <v>141</v>
      </c>
      <c r="G91" s="38" t="s">
        <v>232</v>
      </c>
      <c r="H91" s="36" t="s">
        <v>230</v>
      </c>
      <c r="I91" s="36" t="s">
        <v>264</v>
      </c>
      <c r="J91" s="3"/>
      <c r="K91" s="3"/>
      <c r="L91" s="3"/>
      <c r="M91" s="7"/>
      <c r="N91" s="3"/>
      <c r="O91" s="3"/>
      <c r="P91" s="3"/>
      <c r="Q91" s="6">
        <v>1</v>
      </c>
      <c r="R91" s="6">
        <v>0</v>
      </c>
      <c r="S91" s="6">
        <f>(R91/Q91)*100</f>
        <v>0</v>
      </c>
      <c r="T91" s="41">
        <v>0</v>
      </c>
      <c r="U91" s="41">
        <v>0</v>
      </c>
      <c r="V91" s="47" t="s">
        <v>225</v>
      </c>
    </row>
    <row r="92" spans="1:22" ht="154">
      <c r="A92" s="74"/>
      <c r="B92" s="59"/>
      <c r="C92" s="59" t="s">
        <v>142</v>
      </c>
      <c r="D92" s="59" t="s">
        <v>143</v>
      </c>
      <c r="E92" s="59" t="s">
        <v>144</v>
      </c>
      <c r="F92" s="98" t="s">
        <v>145</v>
      </c>
      <c r="G92" s="99" t="s">
        <v>232</v>
      </c>
      <c r="H92" s="99" t="s">
        <v>230</v>
      </c>
      <c r="I92" s="99" t="s">
        <v>265</v>
      </c>
      <c r="J92" s="7" t="s">
        <v>9</v>
      </c>
      <c r="K92" s="7"/>
      <c r="L92" s="3">
        <v>36.799999999999997</v>
      </c>
      <c r="M92" s="7" t="s">
        <v>175</v>
      </c>
      <c r="N92" s="6" t="s">
        <v>176</v>
      </c>
      <c r="O92" s="7" t="s">
        <v>177</v>
      </c>
      <c r="P92" s="3">
        <v>1</v>
      </c>
      <c r="Q92" s="96">
        <v>1</v>
      </c>
      <c r="R92" s="96">
        <v>1</v>
      </c>
      <c r="S92" s="97">
        <f>(R92/Q92*100)</f>
        <v>100</v>
      </c>
      <c r="T92" s="41">
        <v>3600000</v>
      </c>
      <c r="U92" s="41">
        <v>3600000</v>
      </c>
      <c r="V92" s="7" t="s">
        <v>338</v>
      </c>
    </row>
    <row r="93" spans="1:22" ht="42">
      <c r="A93" s="74"/>
      <c r="B93" s="59"/>
      <c r="C93" s="59"/>
      <c r="D93" s="59"/>
      <c r="E93" s="59"/>
      <c r="F93" s="98"/>
      <c r="G93" s="99"/>
      <c r="H93" s="99"/>
      <c r="I93" s="99"/>
      <c r="J93" s="3"/>
      <c r="K93" s="3"/>
      <c r="L93" s="3"/>
      <c r="M93" s="7"/>
      <c r="N93" s="3"/>
      <c r="O93" s="3"/>
      <c r="P93" s="3"/>
      <c r="Q93" s="96"/>
      <c r="R93" s="96"/>
      <c r="S93" s="97"/>
      <c r="T93" s="6">
        <v>0</v>
      </c>
      <c r="U93" s="6">
        <v>0</v>
      </c>
      <c r="V93" s="7" t="s">
        <v>309</v>
      </c>
    </row>
  </sheetData>
  <mergeCells count="304">
    <mergeCell ref="A12:A52"/>
    <mergeCell ref="Q92:Q93"/>
    <mergeCell ref="R92:R93"/>
    <mergeCell ref="S92:S93"/>
    <mergeCell ref="E73:E74"/>
    <mergeCell ref="F73:F74"/>
    <mergeCell ref="G73:G74"/>
    <mergeCell ref="H73:H74"/>
    <mergeCell ref="I73:I74"/>
    <mergeCell ref="Q73:Q74"/>
    <mergeCell ref="R73:R74"/>
    <mergeCell ref="S73:S74"/>
    <mergeCell ref="A85:A93"/>
    <mergeCell ref="B90:B93"/>
    <mergeCell ref="C92:C93"/>
    <mergeCell ref="D92:D93"/>
    <mergeCell ref="E92:E93"/>
    <mergeCell ref="F92:F93"/>
    <mergeCell ref="G92:G93"/>
    <mergeCell ref="H92:H93"/>
    <mergeCell ref="I92:I93"/>
    <mergeCell ref="S80:S81"/>
    <mergeCell ref="E82:E83"/>
    <mergeCell ref="F82:F83"/>
    <mergeCell ref="G82:G83"/>
    <mergeCell ref="H82:H83"/>
    <mergeCell ref="I82:I83"/>
    <mergeCell ref="Q82:Q83"/>
    <mergeCell ref="R82:R83"/>
    <mergeCell ref="S82:S83"/>
    <mergeCell ref="C64:C72"/>
    <mergeCell ref="D64:D72"/>
    <mergeCell ref="E80:E81"/>
    <mergeCell ref="F80:F81"/>
    <mergeCell ref="G80:G81"/>
    <mergeCell ref="H80:H81"/>
    <mergeCell ref="I80:I81"/>
    <mergeCell ref="Q80:Q81"/>
    <mergeCell ref="R80:R81"/>
    <mergeCell ref="E68:E69"/>
    <mergeCell ref="F68:F69"/>
    <mergeCell ref="G68:G69"/>
    <mergeCell ref="H68:H69"/>
    <mergeCell ref="I68:I69"/>
    <mergeCell ref="Q68:Q69"/>
    <mergeCell ref="R68:R69"/>
    <mergeCell ref="S68:S69"/>
    <mergeCell ref="E70:E72"/>
    <mergeCell ref="R64:R65"/>
    <mergeCell ref="S64:S65"/>
    <mergeCell ref="E66:E67"/>
    <mergeCell ref="F66:F67"/>
    <mergeCell ref="G66:G67"/>
    <mergeCell ref="H66:H67"/>
    <mergeCell ref="I66:I67"/>
    <mergeCell ref="Q66:Q67"/>
    <mergeCell ref="R66:R67"/>
    <mergeCell ref="S66:S67"/>
    <mergeCell ref="E58:E60"/>
    <mergeCell ref="F58:F60"/>
    <mergeCell ref="G58:G60"/>
    <mergeCell ref="H58:H60"/>
    <mergeCell ref="I58:I60"/>
    <mergeCell ref="Q58:Q60"/>
    <mergeCell ref="R58:R60"/>
    <mergeCell ref="S58:S60"/>
    <mergeCell ref="D58:D63"/>
    <mergeCell ref="E53:E54"/>
    <mergeCell ref="F53:F54"/>
    <mergeCell ref="G53:G54"/>
    <mergeCell ref="H53:H54"/>
    <mergeCell ref="I53:I54"/>
    <mergeCell ref="Q53:Q54"/>
    <mergeCell ref="R53:R54"/>
    <mergeCell ref="S53:S54"/>
    <mergeCell ref="B53:B57"/>
    <mergeCell ref="C53:C57"/>
    <mergeCell ref="D53:D57"/>
    <mergeCell ref="E56:E57"/>
    <mergeCell ref="F56:F57"/>
    <mergeCell ref="G56:G57"/>
    <mergeCell ref="H56:H57"/>
    <mergeCell ref="I56:I57"/>
    <mergeCell ref="Q56:Q57"/>
    <mergeCell ref="R56:R57"/>
    <mergeCell ref="S56:S57"/>
    <mergeCell ref="E49:E50"/>
    <mergeCell ref="F49:F50"/>
    <mergeCell ref="G49:G50"/>
    <mergeCell ref="H49:H50"/>
    <mergeCell ref="I49:I50"/>
    <mergeCell ref="Q49:Q50"/>
    <mergeCell ref="R49:R50"/>
    <mergeCell ref="S49:S50"/>
    <mergeCell ref="D47:D52"/>
    <mergeCell ref="E51:E52"/>
    <mergeCell ref="F51:F52"/>
    <mergeCell ref="G51:G52"/>
    <mergeCell ref="H51:H52"/>
    <mergeCell ref="I51:I52"/>
    <mergeCell ref="Q51:Q52"/>
    <mergeCell ref="R51:R52"/>
    <mergeCell ref="S51:S52"/>
    <mergeCell ref="E45:E46"/>
    <mergeCell ref="F45:F46"/>
    <mergeCell ref="G45:G46"/>
    <mergeCell ref="H45:H46"/>
    <mergeCell ref="I45:I46"/>
    <mergeCell ref="Q45:Q46"/>
    <mergeCell ref="R45:R46"/>
    <mergeCell ref="S45:S46"/>
    <mergeCell ref="E47:E48"/>
    <mergeCell ref="F47:F48"/>
    <mergeCell ref="G47:G48"/>
    <mergeCell ref="H47:H48"/>
    <mergeCell ref="I47:I48"/>
    <mergeCell ref="Q47:Q48"/>
    <mergeCell ref="R47:R48"/>
    <mergeCell ref="S47:S48"/>
    <mergeCell ref="R40:R41"/>
    <mergeCell ref="S40:S41"/>
    <mergeCell ref="S42:S44"/>
    <mergeCell ref="Q42:Q44"/>
    <mergeCell ref="R42:R44"/>
    <mergeCell ref="E42:E44"/>
    <mergeCell ref="F42:F44"/>
    <mergeCell ref="G42:G44"/>
    <mergeCell ref="H42:H44"/>
    <mergeCell ref="I42:I44"/>
    <mergeCell ref="D31:D39"/>
    <mergeCell ref="C31:C39"/>
    <mergeCell ref="C40:C41"/>
    <mergeCell ref="D40:D41"/>
    <mergeCell ref="E40:E41"/>
    <mergeCell ref="F40:F41"/>
    <mergeCell ref="G40:G41"/>
    <mergeCell ref="H40:H41"/>
    <mergeCell ref="Q34:Q36"/>
    <mergeCell ref="I40:I41"/>
    <mergeCell ref="Q40:Q41"/>
    <mergeCell ref="R34:R36"/>
    <mergeCell ref="S34:S36"/>
    <mergeCell ref="I34:I36"/>
    <mergeCell ref="E34:E36"/>
    <mergeCell ref="F34:F36"/>
    <mergeCell ref="G34:G36"/>
    <mergeCell ref="H34:H36"/>
    <mergeCell ref="Q37:Q39"/>
    <mergeCell ref="R37:R39"/>
    <mergeCell ref="S37:S39"/>
    <mergeCell ref="I37:I39"/>
    <mergeCell ref="E37:E39"/>
    <mergeCell ref="F37:F39"/>
    <mergeCell ref="G37:G39"/>
    <mergeCell ref="H37:H39"/>
    <mergeCell ref="R29:R30"/>
    <mergeCell ref="S29:S30"/>
    <mergeCell ref="E31:E33"/>
    <mergeCell ref="F31:F33"/>
    <mergeCell ref="G31:G33"/>
    <mergeCell ref="H31:H33"/>
    <mergeCell ref="I31:I33"/>
    <mergeCell ref="Q31:Q33"/>
    <mergeCell ref="R31:R33"/>
    <mergeCell ref="S31:S33"/>
    <mergeCell ref="E29:E30"/>
    <mergeCell ref="F29:F30"/>
    <mergeCell ref="G29:G30"/>
    <mergeCell ref="H29:H30"/>
    <mergeCell ref="I29:I30"/>
    <mergeCell ref="Q29:Q30"/>
    <mergeCell ref="C12:C20"/>
    <mergeCell ref="C21:C27"/>
    <mergeCell ref="D21:D27"/>
    <mergeCell ref="N12:N13"/>
    <mergeCell ref="O12:O13"/>
    <mergeCell ref="R19:R20"/>
    <mergeCell ref="S19:S20"/>
    <mergeCell ref="E26:E27"/>
    <mergeCell ref="F26:F27"/>
    <mergeCell ref="G26:G27"/>
    <mergeCell ref="H26:H27"/>
    <mergeCell ref="I26:I27"/>
    <mergeCell ref="Q26:Q27"/>
    <mergeCell ref="R26:R27"/>
    <mergeCell ref="S26:S27"/>
    <mergeCell ref="S14:S15"/>
    <mergeCell ref="E16:E18"/>
    <mergeCell ref="F16:F18"/>
    <mergeCell ref="G16:G18"/>
    <mergeCell ref="H16:H18"/>
    <mergeCell ref="I16:I18"/>
    <mergeCell ref="Q16:Q18"/>
    <mergeCell ref="R16:R18"/>
    <mergeCell ref="S16:S18"/>
    <mergeCell ref="J10:P10"/>
    <mergeCell ref="T16:T17"/>
    <mergeCell ref="U16:U17"/>
    <mergeCell ref="V16:V17"/>
    <mergeCell ref="V10:V11"/>
    <mergeCell ref="Q10:S10"/>
    <mergeCell ref="T10:U10"/>
    <mergeCell ref="Q23:Q25"/>
    <mergeCell ref="R23:R25"/>
    <mergeCell ref="S23:S25"/>
    <mergeCell ref="V12:V13"/>
    <mergeCell ref="T12:T13"/>
    <mergeCell ref="U12:U13"/>
    <mergeCell ref="S12:S13"/>
    <mergeCell ref="R21:R22"/>
    <mergeCell ref="Q12:Q13"/>
    <mergeCell ref="R12:R13"/>
    <mergeCell ref="Q14:Q15"/>
    <mergeCell ref="R14:R15"/>
    <mergeCell ref="Q19:Q20"/>
    <mergeCell ref="S21:S22"/>
    <mergeCell ref="Q21:Q22"/>
    <mergeCell ref="L12:L13"/>
    <mergeCell ref="M12:M13"/>
    <mergeCell ref="B85:B87"/>
    <mergeCell ref="C86:C87"/>
    <mergeCell ref="D86:D87"/>
    <mergeCell ref="C88:C89"/>
    <mergeCell ref="D88:D89"/>
    <mergeCell ref="B88:B89"/>
    <mergeCell ref="A53:A84"/>
    <mergeCell ref="B58:B79"/>
    <mergeCell ref="B80:B84"/>
    <mergeCell ref="C80:C84"/>
    <mergeCell ref="D80:D84"/>
    <mergeCell ref="C73:C79"/>
    <mergeCell ref="D73:D79"/>
    <mergeCell ref="D90:D91"/>
    <mergeCell ref="C58:C63"/>
    <mergeCell ref="P12:P13"/>
    <mergeCell ref="E12:E13"/>
    <mergeCell ref="F12:F13"/>
    <mergeCell ref="D42:D45"/>
    <mergeCell ref="E14:E15"/>
    <mergeCell ref="F14:F15"/>
    <mergeCell ref="G14:G15"/>
    <mergeCell ref="H14:H15"/>
    <mergeCell ref="I14:I15"/>
    <mergeCell ref="D12:D20"/>
    <mergeCell ref="E19:E20"/>
    <mergeCell ref="F19:F20"/>
    <mergeCell ref="G19:G20"/>
    <mergeCell ref="H19:H20"/>
    <mergeCell ref="I19:I20"/>
    <mergeCell ref="J12:J13"/>
    <mergeCell ref="K12:K13"/>
    <mergeCell ref="G12:G13"/>
    <mergeCell ref="H12:H13"/>
    <mergeCell ref="I12:I13"/>
    <mergeCell ref="H23:H25"/>
    <mergeCell ref="I23:I25"/>
    <mergeCell ref="A2:I2"/>
    <mergeCell ref="B4:I4"/>
    <mergeCell ref="B5:I5"/>
    <mergeCell ref="B6:I6"/>
    <mergeCell ref="B7:I7"/>
    <mergeCell ref="G61:G63"/>
    <mergeCell ref="H61:H63"/>
    <mergeCell ref="I61:I63"/>
    <mergeCell ref="B31:B51"/>
    <mergeCell ref="C47:C51"/>
    <mergeCell ref="C42:C45"/>
    <mergeCell ref="E61:E63"/>
    <mergeCell ref="F61:F63"/>
    <mergeCell ref="F21:F22"/>
    <mergeCell ref="E21:E22"/>
    <mergeCell ref="E23:E25"/>
    <mergeCell ref="F23:F25"/>
    <mergeCell ref="G21:G22"/>
    <mergeCell ref="H21:H22"/>
    <mergeCell ref="I21:I22"/>
    <mergeCell ref="G23:G25"/>
    <mergeCell ref="B12:B30"/>
    <mergeCell ref="C28:C30"/>
    <mergeCell ref="D28:D30"/>
    <mergeCell ref="Q75:Q78"/>
    <mergeCell ref="R75:R78"/>
    <mergeCell ref="S75:S78"/>
    <mergeCell ref="E75:E78"/>
    <mergeCell ref="F75:F78"/>
    <mergeCell ref="G75:G78"/>
    <mergeCell ref="H75:H78"/>
    <mergeCell ref="I75:I78"/>
    <mergeCell ref="S61:S63"/>
    <mergeCell ref="Q61:Q63"/>
    <mergeCell ref="R61:R63"/>
    <mergeCell ref="F70:F72"/>
    <mergeCell ref="G70:G72"/>
    <mergeCell ref="H70:H72"/>
    <mergeCell ref="I70:I72"/>
    <mergeCell ref="Q70:Q72"/>
    <mergeCell ref="R70:R72"/>
    <mergeCell ref="S70:S72"/>
    <mergeCell ref="E64:E65"/>
    <mergeCell ref="F64:F65"/>
    <mergeCell ref="G64:G65"/>
    <mergeCell ref="H64:H65"/>
    <mergeCell ref="I64:I65"/>
    <mergeCell ref="Q64:Q65"/>
  </mergeCells>
  <conditionalFormatting sqref="S12:S14 S16 S19 S21:S24 S26 S28:S29 S31 S34 S37 S40 S42:S43 S45 S47 S49 S51 S53 S55:S56 S58 S61:S64 S66 S68 S70 S73 S75:S77 S79:S80 S82 S84:S92">
    <cfRule type="cellIs" dxfId="4" priority="54" operator="between">
      <formula>80</formula>
      <formula>100</formula>
    </cfRule>
    <cfRule type="cellIs" dxfId="3" priority="55" operator="between">
      <formula>70</formula>
      <formula>79</formula>
    </cfRule>
    <cfRule type="cellIs" dxfId="2" priority="56" operator="between">
      <formula>60</formula>
      <formula>69</formula>
    </cfRule>
    <cfRule type="cellIs" dxfId="1" priority="57" operator="between">
      <formula>40</formula>
      <formula>59</formula>
    </cfRule>
    <cfRule type="cellIs" dxfId="0" priority="58" operator="between">
      <formula>0</formula>
      <formula>39</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13"/>
  <sheetViews>
    <sheetView topLeftCell="B1" zoomScale="80" zoomScaleNormal="80" workbookViewId="0">
      <selection activeCell="J1" sqref="J1:J1048576"/>
    </sheetView>
  </sheetViews>
  <sheetFormatPr baseColWidth="10" defaultRowHeight="14.5"/>
  <cols>
    <col min="2" max="2" width="13.26953125" style="13" customWidth="1"/>
    <col min="3" max="3" width="12.1796875" style="13" customWidth="1"/>
    <col min="4" max="8" width="9" customWidth="1"/>
    <col min="9" max="9" width="11.1796875" style="14" customWidth="1"/>
  </cols>
  <sheetData>
    <row r="1" spans="2:9" ht="15" thickBot="1"/>
    <row r="2" spans="2:9" ht="55.9" customHeight="1" thickBot="1">
      <c r="B2" s="100" t="s">
        <v>208</v>
      </c>
      <c r="C2" s="101"/>
      <c r="D2" s="101"/>
      <c r="E2" s="101"/>
      <c r="F2" s="101"/>
      <c r="G2" s="101"/>
      <c r="H2" s="101"/>
      <c r="I2" s="102"/>
    </row>
    <row r="3" spans="2:9" s="15" customFormat="1" ht="13">
      <c r="B3" s="103" t="s">
        <v>199</v>
      </c>
      <c r="C3" s="103" t="s">
        <v>200</v>
      </c>
      <c r="D3" s="105" t="s">
        <v>340</v>
      </c>
      <c r="E3" s="105"/>
      <c r="F3" s="105"/>
      <c r="G3" s="105"/>
      <c r="H3" s="105"/>
      <c r="I3" s="106"/>
    </row>
    <row r="4" spans="2:9" s="15" customFormat="1" ht="13.5" thickBot="1">
      <c r="B4" s="104"/>
      <c r="C4" s="104"/>
      <c r="D4" s="32" t="s">
        <v>201</v>
      </c>
      <c r="E4" s="32" t="s">
        <v>202</v>
      </c>
      <c r="F4" s="32" t="s">
        <v>203</v>
      </c>
      <c r="G4" s="32" t="s">
        <v>204</v>
      </c>
      <c r="H4" s="32" t="s">
        <v>205</v>
      </c>
      <c r="I4" s="16" t="s">
        <v>206</v>
      </c>
    </row>
    <row r="5" spans="2:9" ht="78.650000000000006" customHeight="1">
      <c r="B5" s="33" t="s">
        <v>209</v>
      </c>
      <c r="C5" s="17">
        <v>18</v>
      </c>
      <c r="D5" s="18">
        <v>8</v>
      </c>
      <c r="E5" s="19">
        <v>6</v>
      </c>
      <c r="F5" s="20"/>
      <c r="G5" s="21"/>
      <c r="H5" s="22">
        <v>4</v>
      </c>
      <c r="I5" s="23">
        <f>SUM(D5:H5)</f>
        <v>18</v>
      </c>
    </row>
    <row r="6" spans="2:9" ht="78" customHeight="1">
      <c r="B6" s="34" t="s">
        <v>210</v>
      </c>
      <c r="C6" s="24">
        <v>15</v>
      </c>
      <c r="D6" s="18">
        <v>7</v>
      </c>
      <c r="E6" s="19">
        <v>3</v>
      </c>
      <c r="F6" s="20">
        <v>1</v>
      </c>
      <c r="G6" s="21"/>
      <c r="H6" s="22">
        <v>4</v>
      </c>
      <c r="I6" s="23">
        <f>SUM(D6:H6)</f>
        <v>15</v>
      </c>
    </row>
    <row r="7" spans="2:9" ht="78" customHeight="1">
      <c r="B7" s="34" t="s">
        <v>211</v>
      </c>
      <c r="C7" s="24">
        <v>8</v>
      </c>
      <c r="D7" s="18">
        <v>4</v>
      </c>
      <c r="E7" s="19">
        <v>2</v>
      </c>
      <c r="F7" s="20"/>
      <c r="G7" s="21"/>
      <c r="H7" s="22">
        <v>2</v>
      </c>
      <c r="I7" s="23">
        <f>SUM(D7:H7)</f>
        <v>8</v>
      </c>
    </row>
    <row r="8" spans="2:9">
      <c r="B8" s="107" t="s">
        <v>207</v>
      </c>
      <c r="C8" s="108"/>
      <c r="D8" s="25">
        <f>SUM(D5:D7)</f>
        <v>19</v>
      </c>
      <c r="E8" s="26">
        <f t="shared" ref="E8:I8" si="0">SUM(E5:E7)</f>
        <v>11</v>
      </c>
      <c r="F8" s="27">
        <f t="shared" si="0"/>
        <v>1</v>
      </c>
      <c r="G8" s="28">
        <f t="shared" si="0"/>
        <v>0</v>
      </c>
      <c r="H8" s="29">
        <f>SUM(H5:H7)</f>
        <v>10</v>
      </c>
      <c r="I8" s="30">
        <f t="shared" si="0"/>
        <v>41</v>
      </c>
    </row>
    <row r="9" spans="2:9" ht="15.75" customHeight="1">
      <c r="B9" s="31"/>
      <c r="C9" s="31"/>
      <c r="D9" s="31"/>
      <c r="E9" s="31"/>
      <c r="F9" s="31"/>
      <c r="G9" s="31"/>
      <c r="H9" s="31"/>
      <c r="I9" s="31"/>
    </row>
    <row r="10" spans="2:9" ht="15.75" customHeight="1">
      <c r="B10" s="31"/>
      <c r="C10" s="31"/>
      <c r="D10" s="31"/>
      <c r="E10" s="31"/>
      <c r="F10" s="31"/>
      <c r="G10" s="31"/>
      <c r="H10" s="31"/>
      <c r="I10" s="31"/>
    </row>
    <row r="11" spans="2:9" ht="15" customHeight="1">
      <c r="B11" s="31"/>
      <c r="C11" s="31"/>
      <c r="D11" s="31"/>
      <c r="E11" s="31"/>
      <c r="F11" s="31"/>
      <c r="G11" s="31"/>
      <c r="H11" s="31"/>
      <c r="I11" s="31"/>
    </row>
    <row r="12" spans="2:9" ht="15.75" customHeight="1">
      <c r="B12" s="31"/>
      <c r="C12" s="31"/>
      <c r="D12" s="31"/>
      <c r="E12" s="31"/>
      <c r="F12" s="31"/>
      <c r="G12" s="31"/>
      <c r="H12" s="31"/>
      <c r="I12" s="31"/>
    </row>
    <row r="13" spans="2:9" ht="15.75" customHeight="1">
      <c r="B13" s="31"/>
      <c r="C13" s="31"/>
      <c r="D13" s="31"/>
      <c r="E13" s="31"/>
      <c r="F13" s="31"/>
      <c r="G13" s="31"/>
      <c r="H13" s="31"/>
      <c r="I13" s="31"/>
    </row>
  </sheetData>
  <mergeCells count="5">
    <mergeCell ref="B2:I2"/>
    <mergeCell ref="B3:B4"/>
    <mergeCell ref="C3:C4"/>
    <mergeCell ref="D3:I3"/>
    <mergeCell ref="B8:C8"/>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PP_Seguimiento_2021</vt:lpstr>
      <vt:lpstr>ANALISIS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2023-11-15T20:07:57Z</dcterms:modified>
</cp:coreProperties>
</file>