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filterPrivacy="1" defaultThemeVersion="124226"/>
  <xr:revisionPtr revIDLastSave="0" documentId="13_ncr:1_{3D17AB71-9E50-4F6A-9960-F48583D09180}" xr6:coauthVersionLast="47" xr6:coauthVersionMax="47" xr10:uidLastSave="{00000000-0000-0000-0000-000000000000}"/>
  <bookViews>
    <workbookView xWindow="-120" yWindow="480" windowWidth="20730" windowHeight="11160" xr2:uid="{00000000-000D-0000-FFFF-FFFF00000000}"/>
  </bookViews>
  <sheets>
    <sheet name="GENERAL" sheetId="1" r:id="rId1"/>
    <sheet name="POR SECRETARÍAS" sheetId="2" r:id="rId2"/>
    <sheet name="GRAFICAS" sheetId="3" r:id="rId3"/>
  </sheets>
  <definedNames>
    <definedName name="_xlnm._FilterDatabase" localSheetId="0" hidden="1">GENERAL!$B$7:$J$56</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28" i="1" l="1"/>
  <c r="H43" i="1" l="1"/>
  <c r="H16" i="1" l="1"/>
  <c r="H56" i="1"/>
  <c r="H55" i="1"/>
  <c r="H54" i="1"/>
  <c r="H53" i="1"/>
  <c r="H52" i="1"/>
  <c r="H51" i="1"/>
  <c r="H50" i="1"/>
  <c r="H49" i="1"/>
  <c r="H48" i="1"/>
  <c r="H47" i="1"/>
  <c r="H46" i="1"/>
  <c r="H45" i="1"/>
  <c r="H44" i="1"/>
  <c r="H42" i="1"/>
  <c r="H41" i="1"/>
  <c r="H40" i="1"/>
  <c r="H39" i="1"/>
  <c r="H38" i="1"/>
  <c r="H37" i="1"/>
  <c r="H36" i="1"/>
  <c r="H35" i="1"/>
  <c r="H30" i="1"/>
  <c r="H31" i="1"/>
  <c r="H34" i="1"/>
  <c r="H33" i="1"/>
  <c r="H32" i="1"/>
  <c r="H29" i="1"/>
  <c r="H27" i="1"/>
  <c r="H26" i="1"/>
  <c r="H25" i="1"/>
  <c r="H24" i="1"/>
  <c r="H23" i="1"/>
  <c r="H22" i="1"/>
  <c r="H21" i="1"/>
  <c r="H20" i="1"/>
  <c r="H19" i="1"/>
  <c r="H18" i="1"/>
  <c r="H14" i="1"/>
  <c r="H13" i="1"/>
  <c r="H12" i="1"/>
  <c r="H11" i="1"/>
  <c r="H8" i="1"/>
  <c r="H10" i="1"/>
  <c r="H9" i="1"/>
  <c r="G63" i="1" l="1"/>
  <c r="G64" i="1" l="1"/>
  <c r="G62" i="1"/>
  <c r="G60" i="1"/>
  <c r="G61" i="1"/>
  <c r="G65" i="1"/>
  <c r="L17" i="2"/>
  <c r="J17" i="2"/>
  <c r="C19" i="2"/>
  <c r="C18" i="2"/>
  <c r="C17" i="2"/>
  <c r="I17" i="1" l="1"/>
  <c r="O19" i="2" l="1"/>
  <c r="O20" i="2" s="1"/>
  <c r="O2" i="2"/>
  <c r="N2" i="2"/>
  <c r="C16" i="2"/>
  <c r="C15" i="2"/>
  <c r="H2" i="2"/>
  <c r="G2" i="2"/>
  <c r="F2" i="2"/>
  <c r="E14" i="2"/>
  <c r="E20" i="2" s="1"/>
  <c r="C14" i="2"/>
  <c r="E2" i="2"/>
  <c r="C13" i="2"/>
  <c r="C12" i="2"/>
  <c r="L11" i="2"/>
  <c r="C11" i="2"/>
  <c r="L10" i="2"/>
  <c r="J10" i="2"/>
  <c r="C10" i="2"/>
  <c r="C9" i="2"/>
  <c r="C8" i="2"/>
  <c r="C7" i="2"/>
  <c r="I2" i="2"/>
  <c r="I6" i="2"/>
  <c r="I20" i="2" s="1"/>
  <c r="C6" i="2"/>
  <c r="C5" i="2"/>
  <c r="L2" i="2"/>
  <c r="J2" i="2"/>
  <c r="C2" i="2"/>
  <c r="C4" i="2"/>
  <c r="C20" i="2" l="1"/>
  <c r="I33" i="1" l="1"/>
  <c r="I32" i="1"/>
  <c r="I27" i="1"/>
  <c r="I26" i="1"/>
  <c r="I25" i="1"/>
  <c r="I24" i="1"/>
  <c r="I23" i="1"/>
  <c r="I22" i="1"/>
  <c r="I21" i="1"/>
  <c r="I20" i="1"/>
  <c r="I19" i="1"/>
  <c r="I18" i="1"/>
  <c r="I14" i="1"/>
  <c r="I13" i="1"/>
  <c r="I12" i="1"/>
  <c r="L6" i="2"/>
  <c r="J6" i="2"/>
  <c r="J14" i="2" l="1"/>
  <c r="L5" i="2" l="1"/>
  <c r="J5" i="2"/>
  <c r="L8" i="2"/>
  <c r="J8" i="2"/>
  <c r="J11" i="2"/>
  <c r="L4" i="2"/>
  <c r="J4" i="2"/>
  <c r="L7" i="2"/>
  <c r="J7" i="2"/>
  <c r="L14" i="2"/>
  <c r="H14" i="2" l="1"/>
  <c r="H20" i="2" s="1"/>
  <c r="G14" i="2"/>
  <c r="G20" i="2" s="1"/>
  <c r="F14" i="2"/>
  <c r="F20" i="2" s="1"/>
  <c r="L9" i="2" l="1"/>
  <c r="J9" i="2"/>
  <c r="L13" i="2"/>
  <c r="J13" i="2"/>
  <c r="L12" i="2"/>
  <c r="J12" i="2"/>
  <c r="N16" i="2" l="1"/>
  <c r="N20" i="2" s="1"/>
  <c r="L16" i="2"/>
  <c r="L20" i="2" s="1"/>
  <c r="J16" i="2"/>
  <c r="J20" i="2" s="1"/>
</calcChain>
</file>

<file path=xl/sharedStrings.xml><?xml version="1.0" encoding="utf-8"?>
<sst xmlns="http://schemas.openxmlformats.org/spreadsheetml/2006/main" count="250" uniqueCount="78">
  <si>
    <t>OBJETIVO DE CALIDAD</t>
  </si>
  <si>
    <t>INDICADOR</t>
  </si>
  <si>
    <t>DATOS DEL INDICADOR</t>
  </si>
  <si>
    <t>RESPONSABLE</t>
  </si>
  <si>
    <t>RESULTADO DE LA MEDICION</t>
  </si>
  <si>
    <t>OBSERVACIONES</t>
  </si>
  <si>
    <t>4. Desarrollar una gestión transparente mediante el  manejo adecuado de los recursos financieros y de la información, tendiente a la consolidación y sostenibilidad de la Administración</t>
  </si>
  <si>
    <t>VII. Cumplimiento de metas financieras (POAI)</t>
  </si>
  <si>
    <t>HACIENDA</t>
  </si>
  <si>
    <t>VIII. Cumplimiento de metas físicas Plan de Desarrollo Departamental</t>
  </si>
  <si>
    <t>IX. Cumplimiento Indicadores de Disciplina Fiscal</t>
  </si>
  <si>
    <t>Los indicadores de Disciplina Fiscal son Ley 617/2000 y Ley 358/1997</t>
  </si>
  <si>
    <t>1. Brindar un servicio eficiente y de calidad a través de la gestión por procesos, que permita el reconocimiento de la Administración ante los grupos de interés del departamento</t>
  </si>
  <si>
    <t>I. Incremento del nivel de satisfacción del cliente</t>
  </si>
  <si>
    <t>SALUD</t>
  </si>
  <si>
    <t>5. Evaluar la implementación del Modelo Integrado de Planeación y Gestión mediante el control y seguimiento, generando información para la toma de decisiones, el fortalecimiento institucional y la gobernabilidad.</t>
  </si>
  <si>
    <t>X. Mejoramiento continuo de los procesos</t>
  </si>
  <si>
    <t>CONTROL INTERNO DE GESTION</t>
  </si>
  <si>
    <t>TURISMO, INDUSTRIA Y COMERCIO</t>
  </si>
  <si>
    <t>EDUCACIÓN</t>
  </si>
  <si>
    <t>FAMILIA</t>
  </si>
  <si>
    <t>GESTION ADMINISTRATIVA</t>
  </si>
  <si>
    <t>II. Nivel de competencia del personal</t>
  </si>
  <si>
    <t>2. Desarrollar las competencias de los servidores públicos de la administración departamental, orientados en la prestación de servicios de calidad para la satisfacción de los ciudadanos para lograr con ello un talento humano competente y comprometido</t>
  </si>
  <si>
    <t>Porcentaje promedio de la evaluación del desempeño de los funcionarios administrativos y de apoyo.</t>
  </si>
  <si>
    <t>III. Cumplimiento Plan Institucional de Capacitación</t>
  </si>
  <si>
    <t>3. Inculcar la cultura de bienestar institucional para sus servidores públicos y particulares con funciones públicas, basada en la prevención de accidentes, incidentes y enfermedades laborales,  así como  la responsabilidad con el medio ambiente</t>
  </si>
  <si>
    <t>IV. Cumplimiento Plan Anual de Bienestar</t>
  </si>
  <si>
    <t>V. Intervención de peligros y riesgos</t>
  </si>
  <si>
    <t>AGUAS E INFRAESTRUCTURA</t>
  </si>
  <si>
    <t>GESTION JURIDICA Y CONTRACTUAL</t>
  </si>
  <si>
    <t>GESTION GERENCIAL</t>
  </si>
  <si>
    <t>META</t>
  </si>
  <si>
    <t>INTERIOR</t>
  </si>
  <si>
    <t>CULTURA</t>
  </si>
  <si>
    <t>GESTIÓN DE LA PLANEACIÓN</t>
  </si>
  <si>
    <t>AGRICULTURA, DESARROLLO RURAL Y MEDIO AMBIENTE</t>
  </si>
  <si>
    <t>VI. Acciones de promoción de la responsabilidad ambiental</t>
  </si>
  <si>
    <t>SEMAFOROS</t>
  </si>
  <si>
    <t>%</t>
  </si>
  <si>
    <t xml:space="preserve">Sobresaliente  ( Entre 80%-100%) </t>
  </si>
  <si>
    <t>Satisfactorio (Entre 70% -79,99%)</t>
  </si>
  <si>
    <t>Medio (Entre 60%-69,99%)</t>
  </si>
  <si>
    <t>Bajo (Entre 40% - 59,99%)</t>
  </si>
  <si>
    <t>Critico (Entre 0% - 39,99%)</t>
  </si>
  <si>
    <t xml:space="preserve">TOTAL </t>
  </si>
  <si>
    <t xml:space="preserve"> METAS </t>
  </si>
  <si>
    <t>GESTION DE LA PLANEACION</t>
  </si>
  <si>
    <t>OBJETIVO</t>
  </si>
  <si>
    <t>AGRICULTURA</t>
  </si>
  <si>
    <t>EDUCACION</t>
  </si>
  <si>
    <t>PROMEDIO</t>
  </si>
  <si>
    <t>CONTROL INTERNO DISCIPLINARIO</t>
  </si>
  <si>
    <t>TIC</t>
  </si>
  <si>
    <t>GESTION DE LAS TIC</t>
  </si>
  <si>
    <t>FORMATO</t>
  </si>
  <si>
    <t>Código</t>
  </si>
  <si>
    <t>F-PLA-63</t>
  </si>
  <si>
    <t>Versión</t>
  </si>
  <si>
    <t>Fecha</t>
  </si>
  <si>
    <t>Pagina</t>
  </si>
  <si>
    <t>1 de 1</t>
  </si>
  <si>
    <t>No aplica</t>
  </si>
  <si>
    <t>ND</t>
  </si>
  <si>
    <t xml:space="preserve">GESTIÓN ADMINISTRATIVA - AGRICULTURA, DESARROLLO RURAL Y MEDIO AMBIENTE </t>
  </si>
  <si>
    <t>MEDICIÓN INDICADORES DE CALIDAD 
VIGENCIA 2021</t>
  </si>
  <si>
    <t>DATOS NUMERADOR</t>
  </si>
  <si>
    <t>DATOS DENOMINADOR</t>
  </si>
  <si>
    <t>Informe Medicion de Satisfaccion del usuario 2021</t>
  </si>
  <si>
    <t xml:space="preserve">Informe Medicion de Satisfaccion del usuario 2021 </t>
  </si>
  <si>
    <t>Evaluación del desempeño 2021</t>
  </si>
  <si>
    <t>Plan Anual de Bienestar 2021</t>
  </si>
  <si>
    <t>Sistema de Gestión de Seguridad y Salud en el Trabajo 2021</t>
  </si>
  <si>
    <t xml:space="preserve">Existen 4 planes de mejora suscritos en el 2020  con fecha de ejecución hasta junio del 2021, las cuales están cumplidas al 100%
Existen 2 planes de mejora suscritos en el 2021, las cuales están cumplidas al 100%
Y se encuentras 15 planes que se suscribieron el 27 de diciembre del 2021 con fecha de ejecución hasta julio del 2022
Por lo tanto, la presente medición no tendrá en cuenta los ultimos 15 hallazgos , debido a la fecha de sus suscripción
</t>
  </si>
  <si>
    <t>Seguimiento al POAI 2021</t>
  </si>
  <si>
    <t>Plan Istitucional de capacitación 2021. Adicional al indicador medido se hicieron diferentes capacitaciones adicionales a funcionarios y colaboradores de la Administración Central .</t>
  </si>
  <si>
    <t xml:space="preserve">El Plan institucional de Gestión Ambiental PIGA, cuenta con 5 programas los cuales son:
1. Manejo Integral de Residuos
2. Uso eficiente de agua
3. Movilidad amigable
4. Uso Eficiente de la Energía 
5. Cero Papel; 
Se ha adelantado mensualmente acciones de promocion y prevencion en cuanto a la responsabilidad ambiental dirigido a los funcionarios y colaboradores del Departamento del Quindío, por lo tanto estas actividades que a su vez son campañas cumplen con el 100% de las acciones realizadas y programadas. El PIGA ha trabajado los 5 programas </t>
  </si>
  <si>
    <t>No Disponible (ND)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</si>
</sst>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4" formatCode="_-&quot;$&quot;\ * #,##0.00_-;\-&quot;$&quot;\ * #,##0.00_-;_-&quot;$&quot;\ * &quot;-&quot;??_-;_-@_-"/>
    <numFmt numFmtId="43" formatCode="_-* #,##0.00_-;\-* #,##0.00_-;_-* &quot;-&quot;??_-;_-@_-"/>
    <numFmt numFmtId="164" formatCode="[$€-2]\ #,##0.00_);[Red]\([$€-2]\ #,##0.00\)"/>
    <numFmt numFmtId="165" formatCode="0.0000"/>
    <numFmt numFmtId="166" formatCode="_-* #,##0.00_-;\-* #,##0.00_-;_-* &quot;-&quot;_-;_-@_-"/>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1"/>
      <color indexed="8"/>
      <name val="Calibri"/>
      <family val="2"/>
    </font>
    <font>
      <sz val="10"/>
      <color theme="1"/>
      <name val="Calibri"/>
      <family val="2"/>
      <scheme val="minor"/>
    </font>
    <font>
      <b/>
      <sz val="10"/>
      <name val="Arial"/>
      <family val="2"/>
    </font>
    <font>
      <sz val="10"/>
      <name val="Arial"/>
      <family val="2"/>
    </font>
    <font>
      <b/>
      <sz val="11"/>
      <color rgb="FFC00000"/>
      <name val="Calibri"/>
      <family val="2"/>
      <scheme val="minor"/>
    </font>
    <font>
      <sz val="10"/>
      <color theme="1"/>
      <name val="Arial"/>
      <family val="2"/>
    </font>
    <font>
      <b/>
      <sz val="14"/>
      <color theme="1"/>
      <name val="Arial"/>
      <family val="2"/>
    </font>
    <font>
      <b/>
      <sz val="12"/>
      <color theme="1"/>
      <name val="Calibri"/>
      <family val="2"/>
      <scheme val="minor"/>
    </font>
    <font>
      <b/>
      <sz val="11"/>
      <color rgb="FFFF0000"/>
      <name val="Calibri"/>
      <family val="2"/>
      <scheme val="minor"/>
    </font>
    <font>
      <b/>
      <sz val="10"/>
      <color theme="1"/>
      <name val="Arial"/>
      <family val="2"/>
    </font>
    <font>
      <sz val="10"/>
      <name val="Calibri"/>
      <family val="2"/>
      <scheme val="minor"/>
    </font>
    <font>
      <i/>
      <sz val="10"/>
      <color theme="1"/>
      <name val="Arial"/>
      <family val="2"/>
    </font>
  </fonts>
  <fills count="9">
    <fill>
      <patternFill patternType="none"/>
    </fill>
    <fill>
      <patternFill patternType="gray125"/>
    </fill>
    <fill>
      <patternFill patternType="solid">
        <fgColor theme="6" tint="0.59999389629810485"/>
        <bgColor indexed="64"/>
      </patternFill>
    </fill>
    <fill>
      <patternFill patternType="solid">
        <fgColor rgb="FFFFFF00"/>
        <bgColor indexed="64"/>
      </patternFill>
    </fill>
    <fill>
      <patternFill patternType="solid">
        <fgColor rgb="FFFF0000"/>
        <bgColor indexed="64"/>
      </patternFill>
    </fill>
    <fill>
      <patternFill patternType="solid">
        <fgColor rgb="FFFFC000"/>
        <bgColor indexed="64"/>
      </patternFill>
    </fill>
    <fill>
      <patternFill patternType="solid">
        <fgColor rgb="FF92D050"/>
        <bgColor indexed="64"/>
      </patternFill>
    </fill>
    <fill>
      <patternFill patternType="solid">
        <fgColor rgb="FF00B050"/>
        <bgColor indexed="64"/>
      </patternFill>
    </fill>
    <fill>
      <patternFill patternType="solid">
        <fgColor theme="3" tint="0.399975585192419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9">
    <xf numFmtId="0" fontId="0" fillId="0" borderId="0"/>
    <xf numFmtId="9" fontId="1" fillId="0" borderId="0" applyFont="0" applyFill="0" applyBorder="0" applyAlignment="0" applyProtection="0"/>
    <xf numFmtId="164" fontId="3" fillId="0" borderId="0" applyFont="0" applyFill="0" applyBorder="0" applyAlignment="0" applyProtection="0"/>
    <xf numFmtId="9" fontId="3" fillId="0" borderId="0" applyFont="0" applyFill="0" applyBorder="0" applyAlignment="0" applyProtection="0"/>
    <xf numFmtId="41"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cellStyleXfs>
  <cellXfs count="121">
    <xf numFmtId="0" fontId="0" fillId="0" borderId="0" xfId="0"/>
    <xf numFmtId="0" fontId="0" fillId="0" borderId="0" xfId="0" applyAlignment="1">
      <alignment horizontal="center" vertical="center" wrapText="1"/>
    </xf>
    <xf numFmtId="0" fontId="0" fillId="0" borderId="0" xfId="0" applyAlignment="1">
      <alignment vertical="center"/>
    </xf>
    <xf numFmtId="0" fontId="0" fillId="0" borderId="1" xfId="0" applyBorder="1"/>
    <xf numFmtId="0" fontId="0" fillId="0" borderId="1" xfId="0" applyBorder="1" applyAlignment="1"/>
    <xf numFmtId="0" fontId="2" fillId="2" borderId="1" xfId="0" applyFont="1" applyFill="1" applyBorder="1" applyAlignment="1">
      <alignment horizontal="center" vertical="center" wrapText="1"/>
    </xf>
    <xf numFmtId="0" fontId="2" fillId="0" borderId="0" xfId="0" applyFont="1"/>
    <xf numFmtId="0" fontId="4" fillId="0" borderId="1" xfId="0" applyFont="1" applyBorder="1" applyAlignment="1">
      <alignment horizontal="justify" vertical="center" wrapText="1"/>
    </xf>
    <xf numFmtId="0" fontId="4" fillId="0" borderId="1" xfId="0" applyFont="1" applyBorder="1" applyAlignment="1">
      <alignment horizontal="justify" vertical="center"/>
    </xf>
    <xf numFmtId="0" fontId="4" fillId="0" borderId="0" xfId="0" applyFont="1"/>
    <xf numFmtId="0" fontId="0" fillId="0" borderId="0" xfId="0" applyAlignment="1">
      <alignment vertical="center" wrapText="1"/>
    </xf>
    <xf numFmtId="0" fontId="7" fillId="0" borderId="0" xfId="0" applyFont="1" applyAlignment="1">
      <alignment wrapText="1"/>
    </xf>
    <xf numFmtId="0" fontId="2" fillId="0" borderId="1" xfId="0" applyFont="1" applyBorder="1" applyAlignment="1">
      <alignment vertical="center"/>
    </xf>
    <xf numFmtId="0" fontId="2" fillId="0" borderId="1" xfId="0" applyFont="1" applyBorder="1" applyAlignment="1">
      <alignment horizontal="center"/>
    </xf>
    <xf numFmtId="0" fontId="2" fillId="0" borderId="1" xfId="0" applyFont="1" applyBorder="1" applyAlignment="1">
      <alignment vertical="center" wrapText="1"/>
    </xf>
    <xf numFmtId="0" fontId="0" fillId="0" borderId="1" xfId="0" applyBorder="1" applyAlignment="1">
      <alignment vertical="center" wrapText="1"/>
    </xf>
    <xf numFmtId="0" fontId="7" fillId="0" borderId="1" xfId="0" applyFont="1" applyBorder="1" applyAlignment="1">
      <alignment vertical="center" wrapText="1"/>
    </xf>
    <xf numFmtId="10" fontId="0" fillId="0" borderId="1" xfId="0" applyNumberFormat="1" applyBorder="1"/>
    <xf numFmtId="10" fontId="0" fillId="0" borderId="1" xfId="0" applyNumberFormat="1" applyBorder="1" applyAlignment="1">
      <alignment vertical="center"/>
    </xf>
    <xf numFmtId="0" fontId="0" fillId="0" borderId="1" xfId="0" applyBorder="1" applyAlignment="1">
      <alignment vertical="center"/>
    </xf>
    <xf numFmtId="0" fontId="0" fillId="0" borderId="1" xfId="0" applyFill="1" applyBorder="1" applyAlignment="1">
      <alignment vertical="center" wrapText="1"/>
    </xf>
    <xf numFmtId="10" fontId="7" fillId="0" borderId="1" xfId="0" applyNumberFormat="1" applyFont="1" applyBorder="1" applyAlignment="1">
      <alignment wrapText="1"/>
    </xf>
    <xf numFmtId="10" fontId="7" fillId="0" borderId="1" xfId="1" applyNumberFormat="1" applyFont="1" applyBorder="1" applyAlignment="1">
      <alignment wrapText="1"/>
    </xf>
    <xf numFmtId="0" fontId="10" fillId="0" borderId="1" xfId="0" applyFont="1" applyFill="1" applyBorder="1"/>
    <xf numFmtId="10" fontId="10" fillId="0" borderId="1" xfId="0" applyNumberFormat="1" applyFont="1" applyBorder="1"/>
    <xf numFmtId="0" fontId="6" fillId="3" borderId="1" xfId="0" applyFont="1" applyFill="1" applyBorder="1" applyAlignment="1" applyProtection="1">
      <alignment horizontal="justify" vertical="center" wrapText="1"/>
      <protection locked="0"/>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justify" vertical="center"/>
      <protection locked="0"/>
    </xf>
    <xf numFmtId="0" fontId="0" fillId="0" borderId="0" xfId="0" applyFill="1"/>
    <xf numFmtId="0" fontId="2" fillId="0" borderId="0" xfId="0" applyFont="1" applyFill="1"/>
    <xf numFmtId="10" fontId="0" fillId="0" borderId="0" xfId="1" applyNumberFormat="1" applyFont="1" applyFill="1"/>
    <xf numFmtId="10" fontId="0" fillId="0" borderId="1" xfId="1" applyNumberFormat="1" applyFont="1" applyFill="1" applyBorder="1" applyAlignment="1">
      <alignment horizontal="center" vertical="center" wrapText="1"/>
    </xf>
    <xf numFmtId="10" fontId="0" fillId="0" borderId="1" xfId="1" applyNumberFormat="1" applyFont="1" applyFill="1" applyBorder="1" applyAlignment="1">
      <alignment horizontal="center" vertical="center"/>
    </xf>
    <xf numFmtId="10" fontId="0" fillId="0" borderId="1" xfId="1" applyNumberFormat="1" applyFont="1" applyFill="1" applyBorder="1" applyAlignment="1">
      <alignment vertical="center"/>
    </xf>
    <xf numFmtId="0" fontId="0" fillId="0" borderId="1" xfId="0" applyFill="1" applyBorder="1" applyAlignment="1">
      <alignment horizontal="justify" vertical="center" wrapText="1"/>
    </xf>
    <xf numFmtId="0" fontId="0" fillId="0" borderId="1" xfId="0" applyFill="1" applyBorder="1" applyAlignment="1">
      <alignment horizontal="center" vertical="center" wrapText="1"/>
    </xf>
    <xf numFmtId="0" fontId="0" fillId="0" borderId="1" xfId="0" applyFill="1" applyBorder="1" applyAlignment="1">
      <alignment horizontal="justify" wrapText="1"/>
    </xf>
    <xf numFmtId="0" fontId="6" fillId="4" borderId="1" xfId="0" applyFont="1" applyFill="1" applyBorder="1" applyAlignment="1" applyProtection="1">
      <alignment horizontal="justify" vertical="center" wrapText="1"/>
      <protection locked="0"/>
    </xf>
    <xf numFmtId="0" fontId="6" fillId="5" borderId="1" xfId="0" applyFont="1" applyFill="1" applyBorder="1" applyAlignment="1" applyProtection="1">
      <alignment horizontal="justify" vertical="center" wrapText="1"/>
      <protection locked="0"/>
    </xf>
    <xf numFmtId="0" fontId="6" fillId="6" borderId="1" xfId="0" applyFont="1" applyFill="1" applyBorder="1" applyAlignment="1" applyProtection="1">
      <alignment horizontal="justify" vertical="center" wrapText="1"/>
      <protection locked="0"/>
    </xf>
    <xf numFmtId="0" fontId="6" fillId="7" borderId="1" xfId="0" applyFont="1" applyFill="1" applyBorder="1" applyAlignment="1" applyProtection="1">
      <alignment horizontal="justify" vertical="center" wrapText="1"/>
      <protection locked="0"/>
    </xf>
    <xf numFmtId="0" fontId="0" fillId="0" borderId="1" xfId="0" applyFill="1" applyBorder="1" applyAlignment="1">
      <alignment horizontal="center" vertical="center" wrapText="1"/>
    </xf>
    <xf numFmtId="0" fontId="4" fillId="0" borderId="1" xfId="0" applyFont="1" applyBorder="1" applyAlignment="1">
      <alignment horizontal="justify" vertical="center" wrapText="1"/>
    </xf>
    <xf numFmtId="0" fontId="2" fillId="0" borderId="1" xfId="0" applyFont="1" applyFill="1" applyBorder="1" applyAlignment="1">
      <alignment horizontal="center" vertical="center" wrapText="1"/>
    </xf>
    <xf numFmtId="0" fontId="4" fillId="0" borderId="1" xfId="0" applyFont="1" applyBorder="1" applyAlignment="1">
      <alignment horizontal="justify" vertical="center"/>
    </xf>
    <xf numFmtId="0" fontId="0" fillId="0" borderId="1" xfId="0" applyFill="1" applyBorder="1" applyAlignment="1">
      <alignment horizontal="justify" vertical="center" wrapText="1"/>
    </xf>
    <xf numFmtId="165" fontId="0" fillId="0" borderId="0" xfId="0" applyNumberFormat="1"/>
    <xf numFmtId="10" fontId="0" fillId="0" borderId="0" xfId="1" applyNumberFormat="1" applyFont="1"/>
    <xf numFmtId="41" fontId="0" fillId="0" borderId="0" xfId="4" applyFont="1"/>
    <xf numFmtId="166" fontId="0" fillId="0" borderId="0" xfId="4" applyNumberFormat="1" applyFont="1"/>
    <xf numFmtId="0" fontId="11" fillId="0" borderId="0" xfId="0" applyFont="1" applyFill="1" applyAlignment="1">
      <alignment horizontal="center"/>
    </xf>
    <xf numFmtId="10" fontId="2" fillId="2" borderId="1" xfId="1" applyNumberFormat="1" applyFont="1" applyFill="1" applyBorder="1" applyAlignment="1">
      <alignment horizontal="center" vertical="center" wrapText="1"/>
    </xf>
    <xf numFmtId="0" fontId="4" fillId="0" borderId="1" xfId="0" applyFont="1" applyFill="1" applyBorder="1" applyAlignment="1">
      <alignment horizontal="justify" vertical="center" wrapText="1"/>
    </xf>
    <xf numFmtId="0" fontId="0" fillId="0" borderId="1" xfId="0" applyBorder="1" applyAlignment="1">
      <alignment wrapText="1"/>
    </xf>
    <xf numFmtId="10" fontId="12" fillId="0" borderId="1" xfId="1" applyNumberFormat="1" applyFont="1" applyFill="1" applyBorder="1" applyAlignment="1">
      <alignment horizontal="center"/>
    </xf>
    <xf numFmtId="41" fontId="8" fillId="0" borderId="1" xfId="4" applyFont="1" applyFill="1" applyBorder="1" applyAlignment="1">
      <alignment horizontal="center"/>
    </xf>
    <xf numFmtId="14" fontId="8" fillId="0" borderId="1" xfId="1" applyNumberFormat="1" applyFont="1" applyFill="1" applyBorder="1"/>
    <xf numFmtId="10" fontId="8" fillId="0" borderId="1" xfId="1" applyNumberFormat="1" applyFont="1" applyFill="1" applyBorder="1" applyAlignment="1">
      <alignment horizontal="center"/>
    </xf>
    <xf numFmtId="0" fontId="0" fillId="0" borderId="1" xfId="0" applyFill="1" applyBorder="1" applyAlignment="1">
      <alignment horizontal="justify" wrapText="1"/>
    </xf>
    <xf numFmtId="10" fontId="5" fillId="0" borderId="2" xfId="1" applyNumberFormat="1" applyFont="1" applyFill="1" applyBorder="1" applyAlignment="1" applyProtection="1">
      <alignment horizontal="center" vertical="center" wrapText="1"/>
      <protection locked="0"/>
    </xf>
    <xf numFmtId="9" fontId="0" fillId="0" borderId="1" xfId="1" applyFont="1" applyFill="1" applyBorder="1" applyAlignment="1">
      <alignment horizontal="center" vertical="center"/>
    </xf>
    <xf numFmtId="0" fontId="6" fillId="0" borderId="1" xfId="0" applyFont="1" applyFill="1" applyBorder="1" applyAlignment="1" applyProtection="1">
      <alignment horizontal="justify" vertical="center" wrapText="1"/>
      <protection locked="0"/>
    </xf>
    <xf numFmtId="0" fontId="0" fillId="0" borderId="2" xfId="0" applyFill="1" applyBorder="1" applyAlignment="1">
      <alignment horizontal="center" vertical="center" wrapText="1"/>
    </xf>
    <xf numFmtId="0" fontId="2" fillId="0" borderId="2" xfId="0" applyFont="1" applyFill="1" applyBorder="1" applyAlignment="1">
      <alignment horizontal="center" vertical="center" wrapText="1"/>
    </xf>
    <xf numFmtId="10" fontId="5" fillId="7" borderId="2" xfId="1" applyNumberFormat="1" applyFont="1" applyFill="1" applyBorder="1" applyAlignment="1" applyProtection="1">
      <alignment horizontal="center" vertical="center" wrapText="1"/>
      <protection locked="0"/>
    </xf>
    <xf numFmtId="10" fontId="0" fillId="0" borderId="2" xfId="1" applyNumberFormat="1" applyFont="1" applyFill="1" applyBorder="1" applyAlignment="1">
      <alignment horizontal="center" vertical="center"/>
    </xf>
    <xf numFmtId="0" fontId="4" fillId="0" borderId="2" xfId="0" applyFont="1" applyFill="1" applyBorder="1" applyAlignment="1">
      <alignment horizontal="left" vertical="center" wrapText="1"/>
    </xf>
    <xf numFmtId="0" fontId="13" fillId="0" borderId="1" xfId="0" applyFont="1" applyBorder="1" applyAlignment="1">
      <alignment horizontal="justify" vertical="center"/>
    </xf>
    <xf numFmtId="0" fontId="4" fillId="0" borderId="2" xfId="0" applyFont="1" applyFill="1" applyBorder="1" applyAlignment="1">
      <alignment horizontal="justify" vertical="center" wrapText="1"/>
    </xf>
    <xf numFmtId="0" fontId="0" fillId="0" borderId="2" xfId="0" applyFill="1" applyBorder="1" applyAlignment="1">
      <alignment horizontal="justify" vertical="center" wrapText="1"/>
    </xf>
    <xf numFmtId="0" fontId="0" fillId="0" borderId="1" xfId="0" applyFill="1" applyBorder="1" applyAlignment="1">
      <alignment horizontal="justify" vertical="center" wrapText="1"/>
    </xf>
    <xf numFmtId="0" fontId="0" fillId="0" borderId="1" xfId="0" applyFill="1" applyBorder="1" applyAlignment="1">
      <alignment horizontal="center" vertical="center" wrapText="1"/>
    </xf>
    <xf numFmtId="0" fontId="2" fillId="0" borderId="1" xfId="0" applyFont="1" applyFill="1" applyBorder="1" applyAlignment="1">
      <alignment horizontal="center" vertical="center" wrapText="1"/>
    </xf>
    <xf numFmtId="10" fontId="5" fillId="7" borderId="2" xfId="1"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xf>
    <xf numFmtId="0" fontId="4" fillId="0" borderId="1" xfId="0" applyFont="1" applyFill="1" applyBorder="1" applyAlignment="1">
      <alignment horizontal="justify" vertical="center"/>
    </xf>
    <xf numFmtId="0" fontId="0" fillId="0" borderId="1" xfId="0" applyFill="1" applyBorder="1" applyAlignment="1">
      <alignment horizontal="justify" wrapText="1"/>
    </xf>
    <xf numFmtId="0" fontId="2" fillId="0" borderId="1" xfId="0" applyFont="1" applyFill="1" applyBorder="1" applyAlignment="1">
      <alignment horizontal="center" vertical="center"/>
    </xf>
    <xf numFmtId="0" fontId="4" fillId="0" borderId="1" xfId="0" applyFont="1" applyBorder="1" applyAlignment="1">
      <alignment horizontal="justify" vertical="center" wrapText="1"/>
    </xf>
    <xf numFmtId="0" fontId="12" fillId="0" borderId="1" xfId="0" applyFont="1" applyFill="1" applyBorder="1" applyAlignment="1">
      <alignment horizontal="center" vertical="center"/>
    </xf>
    <xf numFmtId="0" fontId="8" fillId="0" borderId="1" xfId="0" applyFont="1" applyFill="1" applyBorder="1" applyAlignment="1">
      <alignment vertical="center"/>
    </xf>
    <xf numFmtId="44" fontId="0" fillId="0" borderId="2" xfId="7" applyFont="1" applyFill="1" applyBorder="1" applyAlignment="1">
      <alignment horizontal="center" vertical="center"/>
    </xf>
    <xf numFmtId="44" fontId="0" fillId="0" borderId="3" xfId="7" applyFont="1" applyFill="1" applyBorder="1" applyAlignment="1">
      <alignment horizontal="center" vertical="center"/>
    </xf>
    <xf numFmtId="44" fontId="0" fillId="0" borderId="2" xfId="7" applyFont="1" applyFill="1" applyBorder="1" applyAlignment="1">
      <alignment horizontal="center" vertical="center" wrapText="1"/>
    </xf>
    <xf numFmtId="44" fontId="6" fillId="0" borderId="1" xfId="7" applyFont="1" applyFill="1" applyBorder="1" applyAlignment="1" applyProtection="1">
      <alignment horizontal="center" vertical="center" wrapText="1"/>
      <protection locked="0"/>
    </xf>
    <xf numFmtId="44" fontId="0" fillId="0" borderId="0" xfId="7" applyFont="1" applyFill="1"/>
    <xf numFmtId="44" fontId="2" fillId="2" borderId="1" xfId="7" applyFont="1" applyFill="1" applyBorder="1" applyAlignment="1">
      <alignment horizontal="center" vertical="center" wrapText="1"/>
    </xf>
    <xf numFmtId="10" fontId="5" fillId="6" borderId="2" xfId="1" applyNumberFormat="1" applyFont="1" applyFill="1" applyBorder="1" applyAlignment="1" applyProtection="1">
      <alignment horizontal="center" vertical="center" wrapText="1"/>
    </xf>
    <xf numFmtId="43" fontId="0" fillId="0" borderId="2" xfId="6" applyFont="1" applyFill="1" applyBorder="1" applyAlignment="1">
      <alignment horizontal="center" vertical="center"/>
    </xf>
    <xf numFmtId="167" fontId="0" fillId="0" borderId="1" xfId="1" applyNumberFormat="1" applyFont="1" applyFill="1" applyBorder="1" applyAlignment="1">
      <alignment horizontal="center" vertical="center" wrapText="1"/>
    </xf>
    <xf numFmtId="10" fontId="5" fillId="7" borderId="1" xfId="1" applyNumberFormat="1" applyFont="1" applyFill="1" applyBorder="1" applyAlignment="1" applyProtection="1">
      <alignment horizontal="center" vertical="center" wrapText="1"/>
    </xf>
    <xf numFmtId="0" fontId="0" fillId="0" borderId="2" xfId="0" applyFill="1" applyBorder="1" applyAlignment="1">
      <alignment horizontal="left" vertical="center" wrapText="1"/>
    </xf>
    <xf numFmtId="10" fontId="0" fillId="0" borderId="2" xfId="1" applyNumberFormat="1" applyFont="1" applyFill="1" applyBorder="1" applyAlignment="1">
      <alignment horizontal="center" vertical="center" wrapText="1"/>
    </xf>
    <xf numFmtId="10" fontId="5" fillId="3" borderId="2" xfId="1" applyNumberFormat="1" applyFont="1" applyFill="1" applyBorder="1" applyAlignment="1" applyProtection="1">
      <alignment horizontal="center" vertical="center" wrapText="1"/>
    </xf>
    <xf numFmtId="43" fontId="0" fillId="0" borderId="2" xfId="6" applyFont="1" applyFill="1" applyBorder="1" applyAlignment="1">
      <alignment horizontal="center" vertical="center" wrapText="1"/>
    </xf>
    <xf numFmtId="10" fontId="5" fillId="5" borderId="2" xfId="1" applyNumberFormat="1" applyFont="1" applyFill="1" applyBorder="1" applyAlignment="1" applyProtection="1">
      <alignment horizontal="center" vertical="center" wrapText="1"/>
    </xf>
    <xf numFmtId="10" fontId="5" fillId="4" borderId="2" xfId="1" applyNumberFormat="1" applyFont="1" applyFill="1" applyBorder="1" applyAlignment="1" applyProtection="1">
      <alignment horizontal="center" vertical="center" wrapText="1"/>
    </xf>
    <xf numFmtId="43" fontId="0" fillId="0" borderId="1" xfId="6" applyFont="1" applyFill="1" applyBorder="1" applyAlignment="1">
      <alignment horizontal="center" vertical="center" wrapText="1"/>
    </xf>
    <xf numFmtId="43" fontId="6" fillId="0" borderId="1" xfId="6" applyFont="1" applyFill="1" applyBorder="1" applyAlignment="1" applyProtection="1">
      <alignment horizontal="center" vertical="center" wrapText="1"/>
      <protection locked="0"/>
    </xf>
    <xf numFmtId="43" fontId="6" fillId="0" borderId="1" xfId="6" applyFont="1" applyFill="1" applyBorder="1" applyAlignment="1" applyProtection="1">
      <alignment horizontal="center" vertical="center" wrapText="1"/>
    </xf>
    <xf numFmtId="10" fontId="6" fillId="0" borderId="1" xfId="1" applyNumberFormat="1" applyFont="1" applyFill="1" applyBorder="1" applyAlignment="1" applyProtection="1">
      <alignment horizontal="center" vertical="center" wrapText="1"/>
    </xf>
    <xf numFmtId="0" fontId="2" fillId="8" borderId="1" xfId="0" applyFont="1" applyFill="1" applyBorder="1" applyAlignment="1">
      <alignment horizontal="center" vertical="center" wrapText="1"/>
    </xf>
    <xf numFmtId="0" fontId="0" fillId="0" borderId="1" xfId="0" applyBorder="1" applyAlignment="1">
      <alignment horizontal="center"/>
    </xf>
    <xf numFmtId="0" fontId="8" fillId="0" borderId="10" xfId="0" applyFont="1" applyBorder="1" applyAlignment="1">
      <alignment horizontal="center"/>
    </xf>
    <xf numFmtId="0" fontId="8" fillId="0" borderId="11" xfId="0" applyFont="1" applyBorder="1" applyAlignment="1">
      <alignment horizontal="center"/>
    </xf>
    <xf numFmtId="0" fontId="8" fillId="0" borderId="12" xfId="0" applyFont="1" applyBorder="1" applyAlignment="1">
      <alignment horizontal="center"/>
    </xf>
    <xf numFmtId="0" fontId="9" fillId="0" borderId="5"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9" fillId="0" borderId="0"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9" xfId="0" applyFont="1" applyBorder="1" applyAlignment="1">
      <alignment horizontal="center" vertical="center" wrapText="1"/>
    </xf>
    <xf numFmtId="44" fontId="0" fillId="0" borderId="12" xfId="7" applyFont="1" applyFill="1" applyBorder="1" applyAlignment="1">
      <alignment horizontal="center" vertical="center" wrapText="1"/>
    </xf>
    <xf numFmtId="0" fontId="14" fillId="0" borderId="1" xfId="0" applyFont="1" applyBorder="1" applyAlignment="1">
      <alignment horizontal="center" vertical="center" wrapText="1"/>
    </xf>
    <xf numFmtId="9" fontId="0" fillId="0" borderId="10" xfId="7" applyNumberFormat="1" applyFont="1" applyFill="1" applyBorder="1" applyAlignment="1">
      <alignment horizontal="center" vertical="center" wrapText="1"/>
    </xf>
    <xf numFmtId="9" fontId="5" fillId="7" borderId="2" xfId="6" applyNumberFormat="1" applyFont="1" applyFill="1" applyBorder="1" applyAlignment="1" applyProtection="1">
      <alignment horizontal="center" vertical="center" wrapText="1"/>
      <protection locked="0"/>
    </xf>
  </cellXfs>
  <cellStyles count="9">
    <cellStyle name="Millares" xfId="6" builtinId="3"/>
    <cellStyle name="Millares [0]" xfId="4" builtinId="6"/>
    <cellStyle name="Millares 2" xfId="2" xr:uid="{00000000-0005-0000-0000-000000000000}"/>
    <cellStyle name="Millares 2 4" xfId="5" xr:uid="{A529AFEF-E360-4291-BF1C-1E4F65EB8B9F}"/>
    <cellStyle name="Moneda" xfId="7" builtinId="4"/>
    <cellStyle name="Normal" xfId="0" builtinId="0"/>
    <cellStyle name="Normal 10" xfId="8" xr:uid="{BFE5830A-66F9-4A94-988E-A2903A743C16}"/>
    <cellStyle name="Porcentaje" xfId="1" builtinId="5"/>
    <cellStyle name="Porcentaje 2" xfId="3"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rgbClr val="00B05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0BFC-4C8C-9258-F365DC60B99C}"/>
              </c:ext>
            </c:extLst>
          </c:dPt>
          <c:dPt>
            <c:idx val="1"/>
            <c:bubble3D val="0"/>
            <c:spPr>
              <a:solidFill>
                <a:srgbClr val="92D05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2-0BFC-4C8C-9258-F365DC60B99C}"/>
              </c:ext>
            </c:extLst>
          </c:dPt>
          <c:dPt>
            <c:idx val="2"/>
            <c:bubble3D val="0"/>
            <c:spPr>
              <a:solidFill>
                <a:srgbClr val="FFFF0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6-0BFC-4C8C-9258-F365DC60B99C}"/>
              </c:ext>
            </c:extLst>
          </c:dPt>
          <c:dPt>
            <c:idx val="3"/>
            <c:bubble3D val="0"/>
            <c:spPr>
              <a:solidFill>
                <a:srgbClr val="FFC00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4-0BFC-4C8C-9258-F365DC60B99C}"/>
              </c:ext>
            </c:extLst>
          </c:dPt>
          <c:dPt>
            <c:idx val="4"/>
            <c:bubble3D val="0"/>
            <c:spPr>
              <a:solidFill>
                <a:srgbClr val="FF000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0BFC-4C8C-9258-F365DC60B99C}"/>
              </c:ext>
            </c:extLst>
          </c:dPt>
          <c:dLbls>
            <c:dLbl>
              <c:idx val="1"/>
              <c:layout>
                <c:manualLayout>
                  <c:x val="4.4466316710411201E-2"/>
                  <c:y val="0.10542395742198891"/>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BFC-4C8C-9258-F365DC60B99C}"/>
                </c:ext>
              </c:extLst>
            </c:dLbl>
            <c:dLbl>
              <c:idx val="3"/>
              <c:layout>
                <c:manualLayout>
                  <c:x val="3.3254374453193354E-2"/>
                  <c:y val="0.10971602508019826"/>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0BFC-4C8C-9258-F365DC60B99C}"/>
                </c:ext>
              </c:extLst>
            </c:dLbl>
            <c:dLbl>
              <c:idx val="4"/>
              <c:layout>
                <c:manualLayout>
                  <c:x val="4.162467191601045E-2"/>
                  <c:y val="2.0910250801983082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BFC-4C8C-9258-F365DC60B99C}"/>
                </c:ext>
              </c:extLst>
            </c:dLbl>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GENERAL!$E$60:$E$64</c:f>
              <c:strCache>
                <c:ptCount val="5"/>
                <c:pt idx="0">
                  <c:v>Sobresaliente  ( Entre 80%-100%) </c:v>
                </c:pt>
                <c:pt idx="1">
                  <c:v>Satisfactorio (Entre 70% -79,99%)</c:v>
                </c:pt>
                <c:pt idx="2">
                  <c:v>Medio (Entre 60%-69,99%)</c:v>
                </c:pt>
                <c:pt idx="3">
                  <c:v>Bajo (Entre 40% - 59,99%)</c:v>
                </c:pt>
                <c:pt idx="4">
                  <c:v>Critico (Entre 0% - 39,99%)</c:v>
                </c:pt>
              </c:strCache>
            </c:strRef>
          </c:cat>
          <c:val>
            <c:numRef>
              <c:f>GENERAL!$F$60:$F$64</c:f>
              <c:numCache>
                <c:formatCode>_(* #,##0.00_);_(* \(#,##0.00\);_(* "-"??_);_(@_)</c:formatCode>
                <c:ptCount val="5"/>
                <c:pt idx="0">
                  <c:v>39</c:v>
                </c:pt>
                <c:pt idx="1">
                  <c:v>3</c:v>
                </c:pt>
                <c:pt idx="2">
                  <c:v>2</c:v>
                </c:pt>
                <c:pt idx="3">
                  <c:v>1</c:v>
                </c:pt>
                <c:pt idx="4">
                  <c:v>1</c:v>
                </c:pt>
              </c:numCache>
            </c:numRef>
          </c:val>
          <c:extLst>
            <c:ext xmlns:c16="http://schemas.microsoft.com/office/drawing/2014/chart" uri="{C3380CC4-5D6E-409C-BE32-E72D297353CC}">
              <c16:uniqueId val="{00000000-0BFC-4C8C-9258-F365DC60B99C}"/>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US" sz="1100"/>
              <a:t>Indicador</a:t>
            </a:r>
            <a:r>
              <a:rPr lang="en-US" sz="1100" baseline="0"/>
              <a:t> 1</a:t>
            </a:r>
            <a:r>
              <a:rPr lang="en-US" sz="1100"/>
              <a:t>. Incremento del nivel de satisfacción del cliente</a:t>
            </a:r>
          </a:p>
        </c:rich>
      </c:tx>
      <c:overlay val="0"/>
    </c:title>
    <c:autoTitleDeleted val="0"/>
    <c:plotArea>
      <c:layout/>
      <c:barChart>
        <c:barDir val="col"/>
        <c:grouping val="clustered"/>
        <c:varyColors val="0"/>
        <c:ser>
          <c:idx val="0"/>
          <c:order val="0"/>
          <c:tx>
            <c:v>Medición</c:v>
          </c:tx>
          <c:invertIfNegative val="0"/>
          <c:cat>
            <c:strRef>
              <c:f>'POR SECRETARÍAS'!$B$4:$B$19</c:f>
              <c:strCache>
                <c:ptCount val="16"/>
                <c:pt idx="0">
                  <c:v>GESTION GERENCIAL</c:v>
                </c:pt>
                <c:pt idx="1">
                  <c:v>GESTION DE LA PLANEACION</c:v>
                </c:pt>
                <c:pt idx="2">
                  <c:v>AGRICULTURA</c:v>
                </c:pt>
                <c:pt idx="3">
                  <c:v>AGUAS E INFRAESTRUCTURA</c:v>
                </c:pt>
                <c:pt idx="4">
                  <c:v>CULTURA</c:v>
                </c:pt>
                <c:pt idx="5">
                  <c:v>EDUCACION</c:v>
                </c:pt>
                <c:pt idx="6">
                  <c:v>FAMILIA</c:v>
                </c:pt>
                <c:pt idx="7">
                  <c:v>INTERIOR</c:v>
                </c:pt>
                <c:pt idx="8">
                  <c:v>SALUD</c:v>
                </c:pt>
                <c:pt idx="9">
                  <c:v>TURISMO, INDUSTRIA Y COMERCIO</c:v>
                </c:pt>
                <c:pt idx="10">
                  <c:v>GESTION ADMINISTRATIVA</c:v>
                </c:pt>
                <c:pt idx="11">
                  <c:v>GESTION JURIDICA Y CONTRACTUAL</c:v>
                </c:pt>
                <c:pt idx="12">
                  <c:v>HACIENDA</c:v>
                </c:pt>
                <c:pt idx="13">
                  <c:v>TIC</c:v>
                </c:pt>
                <c:pt idx="14">
                  <c:v>CONTROL INTERNO DISCIPLINARIO</c:v>
                </c:pt>
                <c:pt idx="15">
                  <c:v>CONTROL INTERNO DE GESTION</c:v>
                </c:pt>
              </c:strCache>
            </c:strRef>
          </c:cat>
          <c:val>
            <c:numRef>
              <c:f>'POR SECRETARÍAS'!$C$4:$C$19</c:f>
              <c:numCache>
                <c:formatCode>0.00%</c:formatCode>
                <c:ptCount val="16"/>
                <c:pt idx="0">
                  <c:v>1</c:v>
                </c:pt>
                <c:pt idx="1">
                  <c:v>0.996</c:v>
                </c:pt>
                <c:pt idx="2">
                  <c:v>0.92749999999999999</c:v>
                </c:pt>
                <c:pt idx="3">
                  <c:v>0.92049999999999998</c:v>
                </c:pt>
                <c:pt idx="4">
                  <c:v>1</c:v>
                </c:pt>
                <c:pt idx="5">
                  <c:v>0.93049999999999999</c:v>
                </c:pt>
                <c:pt idx="6">
                  <c:v>0.97550000000000003</c:v>
                </c:pt>
                <c:pt idx="7">
                  <c:v>0.9365</c:v>
                </c:pt>
                <c:pt idx="8">
                  <c:v>0.94950000000000001</c:v>
                </c:pt>
                <c:pt idx="9">
                  <c:v>0.97249999999999992</c:v>
                </c:pt>
                <c:pt idx="10">
                  <c:v>0.92100000000000004</c:v>
                </c:pt>
                <c:pt idx="11">
                  <c:v>0.92300000000000004</c:v>
                </c:pt>
                <c:pt idx="12">
                  <c:v>0.86450000000000005</c:v>
                </c:pt>
                <c:pt idx="13">
                  <c:v>0.9345</c:v>
                </c:pt>
                <c:pt idx="14">
                  <c:v>0</c:v>
                </c:pt>
                <c:pt idx="15">
                  <c:v>0</c:v>
                </c:pt>
              </c:numCache>
            </c:numRef>
          </c:val>
          <c:extLst>
            <c:ext xmlns:c16="http://schemas.microsoft.com/office/drawing/2014/chart" uri="{C3380CC4-5D6E-409C-BE32-E72D297353CC}">
              <c16:uniqueId val="{00000000-49B6-48B1-A096-767334BB4364}"/>
            </c:ext>
          </c:extLst>
        </c:ser>
        <c:ser>
          <c:idx val="1"/>
          <c:order val="1"/>
          <c:tx>
            <c:strRef>
              <c:f>'POR SECRETARÍAS'!$B$3</c:f>
              <c:strCache>
                <c:ptCount val="1"/>
                <c:pt idx="0">
                  <c:v>META</c:v>
                </c:pt>
              </c:strCache>
            </c:strRef>
          </c:tx>
          <c:invertIfNegative val="0"/>
          <c:val>
            <c:numRef>
              <c:f>'POR SECRETARÍAS'!$D$4:$D$19</c:f>
              <c:numCache>
                <c:formatCode>0.00%</c:formatCode>
                <c:ptCount val="16"/>
                <c:pt idx="0">
                  <c:v>0.75</c:v>
                </c:pt>
                <c:pt idx="1">
                  <c:v>0.75</c:v>
                </c:pt>
                <c:pt idx="2">
                  <c:v>0.75</c:v>
                </c:pt>
                <c:pt idx="3">
                  <c:v>0.75</c:v>
                </c:pt>
                <c:pt idx="4">
                  <c:v>0.75</c:v>
                </c:pt>
                <c:pt idx="5">
                  <c:v>0.75</c:v>
                </c:pt>
                <c:pt idx="6">
                  <c:v>0.75</c:v>
                </c:pt>
                <c:pt idx="7">
                  <c:v>0.75</c:v>
                </c:pt>
                <c:pt idx="8">
                  <c:v>0.75</c:v>
                </c:pt>
                <c:pt idx="9">
                  <c:v>0.75</c:v>
                </c:pt>
                <c:pt idx="10">
                  <c:v>0.75</c:v>
                </c:pt>
                <c:pt idx="11">
                  <c:v>0.75</c:v>
                </c:pt>
                <c:pt idx="12">
                  <c:v>0.75</c:v>
                </c:pt>
                <c:pt idx="13">
                  <c:v>0.75</c:v>
                </c:pt>
                <c:pt idx="14">
                  <c:v>0.75</c:v>
                </c:pt>
                <c:pt idx="15">
                  <c:v>0.75</c:v>
                </c:pt>
              </c:numCache>
            </c:numRef>
          </c:val>
          <c:extLst>
            <c:ext xmlns:c16="http://schemas.microsoft.com/office/drawing/2014/chart" uri="{C3380CC4-5D6E-409C-BE32-E72D297353CC}">
              <c16:uniqueId val="{00000001-49B6-48B1-A096-767334BB4364}"/>
            </c:ext>
          </c:extLst>
        </c:ser>
        <c:dLbls>
          <c:showLegendKey val="0"/>
          <c:showVal val="0"/>
          <c:showCatName val="0"/>
          <c:showSerName val="0"/>
          <c:showPercent val="0"/>
          <c:showBubbleSize val="0"/>
        </c:dLbls>
        <c:gapWidth val="150"/>
        <c:axId val="88577920"/>
        <c:axId val="88579456"/>
      </c:barChart>
      <c:catAx>
        <c:axId val="88577920"/>
        <c:scaling>
          <c:orientation val="minMax"/>
        </c:scaling>
        <c:delete val="0"/>
        <c:axPos val="b"/>
        <c:numFmt formatCode="General" sourceLinked="0"/>
        <c:majorTickMark val="none"/>
        <c:minorTickMark val="none"/>
        <c:tickLblPos val="nextTo"/>
        <c:crossAx val="88579456"/>
        <c:crosses val="autoZero"/>
        <c:auto val="1"/>
        <c:lblAlgn val="ctr"/>
        <c:lblOffset val="100"/>
        <c:noMultiLvlLbl val="0"/>
      </c:catAx>
      <c:valAx>
        <c:axId val="88579456"/>
        <c:scaling>
          <c:orientation val="minMax"/>
        </c:scaling>
        <c:delete val="0"/>
        <c:axPos val="l"/>
        <c:majorGridlines/>
        <c:numFmt formatCode="0.00%" sourceLinked="1"/>
        <c:majorTickMark val="none"/>
        <c:minorTickMark val="none"/>
        <c:tickLblPos val="nextTo"/>
        <c:crossAx val="88577920"/>
        <c:crosses val="autoZero"/>
        <c:crossBetween val="between"/>
      </c:valAx>
      <c:dTable>
        <c:showHorzBorder val="1"/>
        <c:showVertBorder val="1"/>
        <c:showOutline val="1"/>
        <c:showKeys val="1"/>
        <c:txPr>
          <a:bodyPr/>
          <a:lstStyle/>
          <a:p>
            <a:pPr rtl="0">
              <a:defRPr sz="700"/>
            </a:pPr>
            <a:endParaRPr lang="es-CO"/>
          </a:p>
        </c:txPr>
      </c:dTable>
    </c:plotArea>
    <c:plotVisOnly val="1"/>
    <c:dispBlanksAs val="gap"/>
    <c:showDLblsOverMax val="0"/>
  </c:chart>
  <c:txPr>
    <a:bodyPr/>
    <a:lstStyle/>
    <a:p>
      <a:pPr>
        <a:defRPr sz="800"/>
      </a:pPr>
      <a:endParaRPr lang="es-CO"/>
    </a:p>
  </c:txPr>
  <c:printSettings>
    <c:headerFooter/>
    <c:pageMargins b="0.75000000000000089" l="0.70000000000000062" r="0.70000000000000062" t="0.7500000000000008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US" sz="1100"/>
              <a:t>Indicador</a:t>
            </a:r>
            <a:r>
              <a:rPr lang="en-US" sz="1100" baseline="0"/>
              <a:t> </a:t>
            </a:r>
            <a:r>
              <a:rPr lang="en-US" sz="1100"/>
              <a:t>VII. Cumplimiento de metas financieras (POAI)</a:t>
            </a:r>
          </a:p>
        </c:rich>
      </c:tx>
      <c:overlay val="0"/>
    </c:title>
    <c:autoTitleDeleted val="0"/>
    <c:plotArea>
      <c:layout/>
      <c:barChart>
        <c:barDir val="col"/>
        <c:grouping val="clustered"/>
        <c:varyColors val="0"/>
        <c:ser>
          <c:idx val="0"/>
          <c:order val="0"/>
          <c:tx>
            <c:v>Medición</c:v>
          </c:tx>
          <c:invertIfNegative val="0"/>
          <c:cat>
            <c:strRef>
              <c:extLst>
                <c:ext xmlns:c15="http://schemas.microsoft.com/office/drawing/2012/chart" uri="{02D57815-91ED-43cb-92C2-25804820EDAC}">
                  <c15:fullRef>
                    <c15:sqref>'POR SECRETARÍAS'!$B$4:$B$19</c15:sqref>
                  </c15:fullRef>
                </c:ext>
              </c:extLst>
              <c:f>'POR SECRETARÍAS'!$B$4:$B$17</c:f>
              <c:strCache>
                <c:ptCount val="14"/>
                <c:pt idx="0">
                  <c:v>GESTION GERENCIAL</c:v>
                </c:pt>
                <c:pt idx="1">
                  <c:v>GESTION DE LA PLANEACION</c:v>
                </c:pt>
                <c:pt idx="2">
                  <c:v>AGRICULTURA</c:v>
                </c:pt>
                <c:pt idx="3">
                  <c:v>AGUAS E INFRAESTRUCTURA</c:v>
                </c:pt>
                <c:pt idx="4">
                  <c:v>CULTURA</c:v>
                </c:pt>
                <c:pt idx="5">
                  <c:v>EDUCACION</c:v>
                </c:pt>
                <c:pt idx="6">
                  <c:v>FAMILIA</c:v>
                </c:pt>
                <c:pt idx="7">
                  <c:v>INTERIOR</c:v>
                </c:pt>
                <c:pt idx="8">
                  <c:v>SALUD</c:v>
                </c:pt>
                <c:pt idx="9">
                  <c:v>TURISMO, INDUSTRIA Y COMERCIO</c:v>
                </c:pt>
                <c:pt idx="10">
                  <c:v>GESTION ADMINISTRATIVA</c:v>
                </c:pt>
                <c:pt idx="11">
                  <c:v>GESTION JURIDICA Y CONTRACTUAL</c:v>
                </c:pt>
                <c:pt idx="12">
                  <c:v>HACIENDA</c:v>
                </c:pt>
                <c:pt idx="13">
                  <c:v>TIC</c:v>
                </c:pt>
              </c:strCache>
            </c:strRef>
          </c:cat>
          <c:val>
            <c:numRef>
              <c:extLst>
                <c:ext xmlns:c15="http://schemas.microsoft.com/office/drawing/2012/chart" uri="{02D57815-91ED-43cb-92C2-25804820EDAC}">
                  <c15:fullRef>
                    <c15:sqref>'POR SECRETARÍAS'!$J$4:$J$19</c15:sqref>
                  </c15:fullRef>
                </c:ext>
              </c:extLst>
              <c:f>'POR SECRETARÍAS'!$J$4:$J$17</c:f>
              <c:numCache>
                <c:formatCode>0.00%</c:formatCode>
                <c:ptCount val="14"/>
                <c:pt idx="0">
                  <c:v>0.99852052330501284</c:v>
                </c:pt>
                <c:pt idx="1">
                  <c:v>0.96366562191361571</c:v>
                </c:pt>
                <c:pt idx="2">
                  <c:v>0.60155701603807488</c:v>
                </c:pt>
                <c:pt idx="3">
                  <c:v>0.25074521533160732</c:v>
                </c:pt>
                <c:pt idx="4">
                  <c:v>0.8521534414647427</c:v>
                </c:pt>
                <c:pt idx="5">
                  <c:v>0.97745793548076432</c:v>
                </c:pt>
                <c:pt idx="6">
                  <c:v>0.78909873842127698</c:v>
                </c:pt>
                <c:pt idx="7">
                  <c:v>0.4009010438114019</c:v>
                </c:pt>
                <c:pt idx="8">
                  <c:v>0.92930984606104994</c:v>
                </c:pt>
                <c:pt idx="9">
                  <c:v>0.82352954141855728</c:v>
                </c:pt>
                <c:pt idx="10">
                  <c:v>0.92147290326949161</c:v>
                </c:pt>
                <c:pt idx="12">
                  <c:v>0.78143375747048593</c:v>
                </c:pt>
                <c:pt idx="13">
                  <c:v>0.883868684715719</c:v>
                </c:pt>
              </c:numCache>
            </c:numRef>
          </c:val>
          <c:extLst>
            <c:ext xmlns:c16="http://schemas.microsoft.com/office/drawing/2014/chart" uri="{C3380CC4-5D6E-409C-BE32-E72D297353CC}">
              <c16:uniqueId val="{00000000-1B0B-4F74-8973-E2428262B853}"/>
            </c:ext>
          </c:extLst>
        </c:ser>
        <c:ser>
          <c:idx val="1"/>
          <c:order val="1"/>
          <c:tx>
            <c:strRef>
              <c:f>'POR SECRETARÍAS'!$B$3</c:f>
              <c:strCache>
                <c:ptCount val="1"/>
                <c:pt idx="0">
                  <c:v>META</c:v>
                </c:pt>
              </c:strCache>
            </c:strRef>
          </c:tx>
          <c:invertIfNegative val="0"/>
          <c:cat>
            <c:strLit>
              <c:ptCount val="14"/>
              <c:pt idx="0">
                <c:v>GESTION GERENCIAL</c:v>
              </c:pt>
              <c:pt idx="1">
                <c:v>GESTION DE LA PLANEACION</c:v>
              </c:pt>
              <c:pt idx="2">
                <c:v>AGRICULTURA</c:v>
              </c:pt>
              <c:pt idx="3">
                <c:v>AGUAS E INFRAESTRUCTURA</c:v>
              </c:pt>
              <c:pt idx="4">
                <c:v>CULTURA</c:v>
              </c:pt>
              <c:pt idx="5">
                <c:v>EDUCACION</c:v>
              </c:pt>
              <c:pt idx="6">
                <c:v>FAMILIA</c:v>
              </c:pt>
              <c:pt idx="7">
                <c:v>INTERIOR</c:v>
              </c:pt>
              <c:pt idx="8">
                <c:v>SALUD</c:v>
              </c:pt>
              <c:pt idx="9">
                <c:v>TURISMO, INDUSTRIA Y COMERCIO</c:v>
              </c:pt>
              <c:pt idx="10">
                <c:v>GESTION ADMINISTRATIVA</c:v>
              </c:pt>
              <c:pt idx="11">
                <c:v>GESTION JURIDICA Y CONTRACTUAL</c:v>
              </c:pt>
              <c:pt idx="12">
                <c:v>HACIENDA</c:v>
              </c:pt>
              <c:pt idx="13">
                <c:v>TIC</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'POR SECRETARÍAS'!$K$4:$K$19</c15:sqref>
                  </c15:fullRef>
                </c:ext>
              </c:extLst>
              <c:f>'POR SECRETARÍAS'!$K$4:$K$17</c:f>
              <c:numCache>
                <c:formatCode>0.00%</c:formatCode>
                <c:ptCount val="14"/>
                <c:pt idx="0">
                  <c:v>0.9</c:v>
                </c:pt>
                <c:pt idx="1">
                  <c:v>0.9</c:v>
                </c:pt>
                <c:pt idx="2">
                  <c:v>0.9</c:v>
                </c:pt>
                <c:pt idx="3">
                  <c:v>0.9</c:v>
                </c:pt>
                <c:pt idx="4">
                  <c:v>0.9</c:v>
                </c:pt>
                <c:pt idx="5">
                  <c:v>0.9</c:v>
                </c:pt>
                <c:pt idx="6">
                  <c:v>0.9</c:v>
                </c:pt>
                <c:pt idx="7">
                  <c:v>0.9</c:v>
                </c:pt>
                <c:pt idx="8">
                  <c:v>0.9</c:v>
                </c:pt>
                <c:pt idx="9">
                  <c:v>0.9</c:v>
                </c:pt>
                <c:pt idx="10">
                  <c:v>0.9</c:v>
                </c:pt>
                <c:pt idx="11">
                  <c:v>0.9</c:v>
                </c:pt>
                <c:pt idx="12">
                  <c:v>0.9</c:v>
                </c:pt>
                <c:pt idx="13">
                  <c:v>0.9</c:v>
                </c:pt>
              </c:numCache>
            </c:numRef>
          </c:val>
          <c:extLst>
            <c:ext xmlns:c16="http://schemas.microsoft.com/office/drawing/2014/chart" uri="{C3380CC4-5D6E-409C-BE32-E72D297353CC}">
              <c16:uniqueId val="{00000001-1B0B-4F74-8973-E2428262B853}"/>
            </c:ext>
          </c:extLst>
        </c:ser>
        <c:dLbls>
          <c:showLegendKey val="0"/>
          <c:showVal val="0"/>
          <c:showCatName val="0"/>
          <c:showSerName val="0"/>
          <c:showPercent val="0"/>
          <c:showBubbleSize val="0"/>
        </c:dLbls>
        <c:gapWidth val="150"/>
        <c:axId val="90375296"/>
        <c:axId val="90376832"/>
      </c:barChart>
      <c:catAx>
        <c:axId val="90375296"/>
        <c:scaling>
          <c:orientation val="minMax"/>
        </c:scaling>
        <c:delete val="0"/>
        <c:axPos val="b"/>
        <c:numFmt formatCode="General" sourceLinked="0"/>
        <c:majorTickMark val="none"/>
        <c:minorTickMark val="none"/>
        <c:tickLblPos val="nextTo"/>
        <c:crossAx val="90376832"/>
        <c:crosses val="autoZero"/>
        <c:auto val="1"/>
        <c:lblAlgn val="ctr"/>
        <c:lblOffset val="100"/>
        <c:noMultiLvlLbl val="0"/>
      </c:catAx>
      <c:valAx>
        <c:axId val="90376832"/>
        <c:scaling>
          <c:orientation val="minMax"/>
        </c:scaling>
        <c:delete val="0"/>
        <c:axPos val="l"/>
        <c:majorGridlines/>
        <c:numFmt formatCode="0.00%" sourceLinked="1"/>
        <c:majorTickMark val="none"/>
        <c:minorTickMark val="none"/>
        <c:tickLblPos val="nextTo"/>
        <c:crossAx val="90375296"/>
        <c:crosses val="autoZero"/>
        <c:crossBetween val="between"/>
      </c:valAx>
      <c:dTable>
        <c:showHorzBorder val="1"/>
        <c:showVertBorder val="1"/>
        <c:showOutline val="1"/>
        <c:showKeys val="1"/>
      </c:dTable>
    </c:plotArea>
    <c:plotVisOnly val="1"/>
    <c:dispBlanksAs val="gap"/>
    <c:showDLblsOverMax val="0"/>
  </c:chart>
  <c:txPr>
    <a:bodyPr/>
    <a:lstStyle/>
    <a:p>
      <a:pPr>
        <a:defRPr sz="700"/>
      </a:pPr>
      <a:endParaRPr lang="es-CO"/>
    </a:p>
  </c:txPr>
  <c:printSettings>
    <c:headerFooter/>
    <c:pageMargins b="0.75000000000000089" l="0.70000000000000062" r="0.70000000000000062" t="0.7500000000000008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s-CO" sz="1200"/>
              <a:t>Indicador VIII. Cumplimiento de metas físicas Plan de Desarrollo Departamental</a:t>
            </a:r>
          </a:p>
        </c:rich>
      </c:tx>
      <c:layout>
        <c:manualLayout>
          <c:xMode val="edge"/>
          <c:yMode val="edge"/>
          <c:x val="0.19406050990939033"/>
          <c:y val="1.8140589569161026E-2"/>
        </c:manualLayout>
      </c:layout>
      <c:overlay val="0"/>
    </c:title>
    <c:autoTitleDeleted val="0"/>
    <c:plotArea>
      <c:layout/>
      <c:barChart>
        <c:barDir val="col"/>
        <c:grouping val="clustered"/>
        <c:varyColors val="0"/>
        <c:ser>
          <c:idx val="0"/>
          <c:order val="0"/>
          <c:tx>
            <c:v>Medición</c:v>
          </c:tx>
          <c:invertIfNegative val="0"/>
          <c:cat>
            <c:strRef>
              <c:extLst>
                <c:ext xmlns:c15="http://schemas.microsoft.com/office/drawing/2012/chart" uri="{02D57815-91ED-43cb-92C2-25804820EDAC}">
                  <c15:fullRef>
                    <c15:sqref>'POR SECRETARÍAS'!$B$4:$B$19</c15:sqref>
                  </c15:fullRef>
                </c:ext>
              </c:extLst>
              <c:f>'POR SECRETARÍAS'!$B$4:$B$17</c:f>
              <c:strCache>
                <c:ptCount val="14"/>
                <c:pt idx="0">
                  <c:v>GESTION GERENCIAL</c:v>
                </c:pt>
                <c:pt idx="1">
                  <c:v>GESTION DE LA PLANEACION</c:v>
                </c:pt>
                <c:pt idx="2">
                  <c:v>AGRICULTURA</c:v>
                </c:pt>
                <c:pt idx="3">
                  <c:v>AGUAS E INFRAESTRUCTURA</c:v>
                </c:pt>
                <c:pt idx="4">
                  <c:v>CULTURA</c:v>
                </c:pt>
                <c:pt idx="5">
                  <c:v>EDUCACION</c:v>
                </c:pt>
                <c:pt idx="6">
                  <c:v>FAMILIA</c:v>
                </c:pt>
                <c:pt idx="7">
                  <c:v>INTERIOR</c:v>
                </c:pt>
                <c:pt idx="8">
                  <c:v>SALUD</c:v>
                </c:pt>
                <c:pt idx="9">
                  <c:v>TURISMO, INDUSTRIA Y COMERCIO</c:v>
                </c:pt>
                <c:pt idx="10">
                  <c:v>GESTION ADMINISTRATIVA</c:v>
                </c:pt>
                <c:pt idx="11">
                  <c:v>GESTION JURIDICA Y CONTRACTUAL</c:v>
                </c:pt>
                <c:pt idx="12">
                  <c:v>HACIENDA</c:v>
                </c:pt>
                <c:pt idx="13">
                  <c:v>TIC</c:v>
                </c:pt>
              </c:strCache>
            </c:strRef>
          </c:cat>
          <c:val>
            <c:numRef>
              <c:extLst>
                <c:ext xmlns:c15="http://schemas.microsoft.com/office/drawing/2012/chart" uri="{02D57815-91ED-43cb-92C2-25804820EDAC}">
                  <c15:fullRef>
                    <c15:sqref>'POR SECRETARÍAS'!$L$4:$L$19</c15:sqref>
                  </c15:fullRef>
                </c:ext>
              </c:extLst>
              <c:f>'POR SECRETARÍAS'!$L$4:$L$17</c:f>
              <c:numCache>
                <c:formatCode>0.00%</c:formatCode>
                <c:ptCount val="14"/>
                <c:pt idx="0">
                  <c:v>1</c:v>
                </c:pt>
                <c:pt idx="1">
                  <c:v>0.97333333333333327</c:v>
                </c:pt>
                <c:pt idx="2">
                  <c:v>0.73236842105263156</c:v>
                </c:pt>
                <c:pt idx="3">
                  <c:v>0.64100000000000001</c:v>
                </c:pt>
                <c:pt idx="4">
                  <c:v>0.89300000000000002</c:v>
                </c:pt>
                <c:pt idx="5">
                  <c:v>0.98694444444444451</c:v>
                </c:pt>
                <c:pt idx="6">
                  <c:v>0.98428571428571432</c:v>
                </c:pt>
                <c:pt idx="7">
                  <c:v>0.95666666666666667</c:v>
                </c:pt>
                <c:pt idx="8">
                  <c:v>0.8967213114754099</c:v>
                </c:pt>
                <c:pt idx="9">
                  <c:v>0.91666666666666663</c:v>
                </c:pt>
                <c:pt idx="10">
                  <c:v>1</c:v>
                </c:pt>
                <c:pt idx="12">
                  <c:v>0.88500000000000001</c:v>
                </c:pt>
                <c:pt idx="13">
                  <c:v>0.85625000000000007</c:v>
                </c:pt>
              </c:numCache>
            </c:numRef>
          </c:val>
          <c:extLst>
            <c:ext xmlns:c16="http://schemas.microsoft.com/office/drawing/2014/chart" uri="{C3380CC4-5D6E-409C-BE32-E72D297353CC}">
              <c16:uniqueId val="{00000000-534E-42CE-8454-F63C240B6481}"/>
            </c:ext>
          </c:extLst>
        </c:ser>
        <c:ser>
          <c:idx val="1"/>
          <c:order val="1"/>
          <c:tx>
            <c:strRef>
              <c:f>'POR SECRETARÍAS'!$B$3</c:f>
              <c:strCache>
                <c:ptCount val="1"/>
                <c:pt idx="0">
                  <c:v>META</c:v>
                </c:pt>
              </c:strCache>
            </c:strRef>
          </c:tx>
          <c:invertIfNegative val="0"/>
          <c:cat>
            <c:strRef>
              <c:extLst>
                <c:ext xmlns:c15="http://schemas.microsoft.com/office/drawing/2012/chart" uri="{02D57815-91ED-43cb-92C2-25804820EDAC}">
                  <c15:fullRef>
                    <c15:sqref>'POR SECRETARÍAS'!$B$4:$B$19</c15:sqref>
                  </c15:fullRef>
                </c:ext>
              </c:extLst>
              <c:f>'POR SECRETARÍAS'!$B$4:$B$17</c:f>
              <c:strCache>
                <c:ptCount val="14"/>
                <c:pt idx="0">
                  <c:v>GESTION GERENCIAL</c:v>
                </c:pt>
                <c:pt idx="1">
                  <c:v>GESTION DE LA PLANEACION</c:v>
                </c:pt>
                <c:pt idx="2">
                  <c:v>AGRICULTURA</c:v>
                </c:pt>
                <c:pt idx="3">
                  <c:v>AGUAS E INFRAESTRUCTURA</c:v>
                </c:pt>
                <c:pt idx="4">
                  <c:v>CULTURA</c:v>
                </c:pt>
                <c:pt idx="5">
                  <c:v>EDUCACION</c:v>
                </c:pt>
                <c:pt idx="6">
                  <c:v>FAMILIA</c:v>
                </c:pt>
                <c:pt idx="7">
                  <c:v>INTERIOR</c:v>
                </c:pt>
                <c:pt idx="8">
                  <c:v>SALUD</c:v>
                </c:pt>
                <c:pt idx="9">
                  <c:v>TURISMO, INDUSTRIA Y COMERCIO</c:v>
                </c:pt>
                <c:pt idx="10">
                  <c:v>GESTION ADMINISTRATIVA</c:v>
                </c:pt>
                <c:pt idx="11">
                  <c:v>GESTION JURIDICA Y CONTRACTUAL</c:v>
                </c:pt>
                <c:pt idx="12">
                  <c:v>HACIENDA</c:v>
                </c:pt>
                <c:pt idx="13">
                  <c:v>TIC</c:v>
                </c:pt>
              </c:strCache>
            </c:strRef>
          </c:cat>
          <c:val>
            <c:numRef>
              <c:extLst>
                <c:ext xmlns:c15="http://schemas.microsoft.com/office/drawing/2012/chart" uri="{02D57815-91ED-43cb-92C2-25804820EDAC}">
                  <c15:fullRef>
                    <c15:sqref>'POR SECRETARÍAS'!$M$4:$M$19</c15:sqref>
                  </c15:fullRef>
                </c:ext>
              </c:extLst>
              <c:f>'POR SECRETARÍAS'!$M$4:$M$17</c:f>
              <c:numCache>
                <c:formatCode>0.00%</c:formatCode>
                <c:ptCount val="14"/>
                <c:pt idx="0">
                  <c:v>0.8</c:v>
                </c:pt>
                <c:pt idx="1">
                  <c:v>0.8</c:v>
                </c:pt>
                <c:pt idx="2">
                  <c:v>0.8</c:v>
                </c:pt>
                <c:pt idx="3">
                  <c:v>0.8</c:v>
                </c:pt>
                <c:pt idx="4">
                  <c:v>0.8</c:v>
                </c:pt>
                <c:pt idx="5">
                  <c:v>0.8</c:v>
                </c:pt>
                <c:pt idx="6">
                  <c:v>0.8</c:v>
                </c:pt>
                <c:pt idx="7">
                  <c:v>0.8</c:v>
                </c:pt>
                <c:pt idx="8">
                  <c:v>0.8</c:v>
                </c:pt>
                <c:pt idx="9">
                  <c:v>0.8</c:v>
                </c:pt>
                <c:pt idx="10">
                  <c:v>0.8</c:v>
                </c:pt>
                <c:pt idx="11">
                  <c:v>0.8</c:v>
                </c:pt>
                <c:pt idx="12">
                  <c:v>0.8</c:v>
                </c:pt>
                <c:pt idx="13">
                  <c:v>0.8</c:v>
                </c:pt>
              </c:numCache>
            </c:numRef>
          </c:val>
          <c:extLst>
            <c:ext xmlns:c16="http://schemas.microsoft.com/office/drawing/2014/chart" uri="{C3380CC4-5D6E-409C-BE32-E72D297353CC}">
              <c16:uniqueId val="{00000001-534E-42CE-8454-F63C240B6481}"/>
            </c:ext>
          </c:extLst>
        </c:ser>
        <c:dLbls>
          <c:showLegendKey val="0"/>
          <c:showVal val="0"/>
          <c:showCatName val="0"/>
          <c:showSerName val="0"/>
          <c:showPercent val="0"/>
          <c:showBubbleSize val="0"/>
        </c:dLbls>
        <c:gapWidth val="150"/>
        <c:axId val="90395008"/>
        <c:axId val="90396544"/>
      </c:barChart>
      <c:catAx>
        <c:axId val="90395008"/>
        <c:scaling>
          <c:orientation val="minMax"/>
        </c:scaling>
        <c:delete val="0"/>
        <c:axPos val="b"/>
        <c:numFmt formatCode="General" sourceLinked="0"/>
        <c:majorTickMark val="none"/>
        <c:minorTickMark val="none"/>
        <c:tickLblPos val="nextTo"/>
        <c:crossAx val="90396544"/>
        <c:crosses val="autoZero"/>
        <c:auto val="1"/>
        <c:lblAlgn val="ctr"/>
        <c:lblOffset val="100"/>
        <c:noMultiLvlLbl val="0"/>
      </c:catAx>
      <c:valAx>
        <c:axId val="90396544"/>
        <c:scaling>
          <c:orientation val="minMax"/>
        </c:scaling>
        <c:delete val="0"/>
        <c:axPos val="l"/>
        <c:majorGridlines/>
        <c:numFmt formatCode="0.00%" sourceLinked="1"/>
        <c:majorTickMark val="none"/>
        <c:minorTickMark val="none"/>
        <c:tickLblPos val="nextTo"/>
        <c:crossAx val="90395008"/>
        <c:crosses val="autoZero"/>
        <c:crossBetween val="between"/>
      </c:valAx>
      <c:dTable>
        <c:showHorzBorder val="1"/>
        <c:showVertBorder val="1"/>
        <c:showOutline val="1"/>
        <c:showKeys val="1"/>
      </c:dTable>
    </c:plotArea>
    <c:plotVisOnly val="1"/>
    <c:dispBlanksAs val="gap"/>
    <c:showDLblsOverMax val="0"/>
  </c:chart>
  <c:txPr>
    <a:bodyPr/>
    <a:lstStyle/>
    <a:p>
      <a:pPr>
        <a:defRPr sz="600"/>
      </a:pPr>
      <a:endParaRPr lang="es-CO"/>
    </a:p>
  </c:txPr>
  <c:printSettings>
    <c:headerFooter/>
    <c:pageMargins b="0.75000000000000089" l="0.70000000000000062" r="0.70000000000000062" t="0.75000000000000089"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s-CO" sz="1100"/>
              <a:t>Resultados Generales Indicadores de Calidad vs Meta Establecida</a:t>
            </a:r>
          </a:p>
        </c:rich>
      </c:tx>
      <c:overlay val="0"/>
    </c:title>
    <c:autoTitleDeleted val="0"/>
    <c:plotArea>
      <c:layout/>
      <c:barChart>
        <c:barDir val="col"/>
        <c:grouping val="clustered"/>
        <c:varyColors val="0"/>
        <c:ser>
          <c:idx val="0"/>
          <c:order val="0"/>
          <c:tx>
            <c:v>Resultado</c:v>
          </c:tx>
          <c:invertIfNegative val="0"/>
          <c:cat>
            <c:strRef>
              <c:f>('POR SECRETARÍAS'!$C$2,'POR SECRETARÍAS'!$E$2,'POR SECRETARÍAS'!$F$2,'POR SECRETARÍAS'!$G$2,'POR SECRETARÍAS'!$H$2,'POR SECRETARÍAS'!$I$2,'POR SECRETARÍAS'!$J$2,'POR SECRETARÍAS'!$L$2,'POR SECRETARÍAS'!$N$2,'POR SECRETARÍAS'!$O$2)</c:f>
              <c:strCache>
                <c:ptCount val="10"/>
                <c:pt idx="0">
                  <c:v>I. Incremento del nivel de satisfacción del cliente</c:v>
                </c:pt>
                <c:pt idx="1">
                  <c:v>II. Nivel de competencia del personal</c:v>
                </c:pt>
                <c:pt idx="2">
                  <c:v>III. Cumplimiento Plan Institucional de Capacitación</c:v>
                </c:pt>
                <c:pt idx="3">
                  <c:v>IV. Cumplimiento Plan Anual de Bienestar</c:v>
                </c:pt>
                <c:pt idx="4">
                  <c:v>V. Intervención de peligros y riesgos</c:v>
                </c:pt>
                <c:pt idx="5">
                  <c:v>VI. Acciones de promoción de la responsabilidad ambiental</c:v>
                </c:pt>
                <c:pt idx="6">
                  <c:v>VII. Cumplimiento de metas financieras (POAI)</c:v>
                </c:pt>
                <c:pt idx="7">
                  <c:v>VIII. Cumplimiento de metas físicas Plan de Desarrollo Departamental</c:v>
                </c:pt>
                <c:pt idx="8">
                  <c:v>IX. Cumplimiento Indicadores de Disciplina Fiscal</c:v>
                </c:pt>
                <c:pt idx="9">
                  <c:v>X. Mejoramiento continuo de los procesos</c:v>
                </c:pt>
              </c:strCache>
            </c:strRef>
          </c:cat>
          <c:val>
            <c:numRef>
              <c:f>('POR SECRETARÍAS'!$C$20,'POR SECRETARÍAS'!$E$20,'POR SECRETARÍAS'!$F$20,'POR SECRETARÍAS'!$G$20,'POR SECRETARÍAS'!$H$20,'POR SECRETARÍAS'!$I$20,'POR SECRETARÍAS'!$J$20,'POR SECRETARÍAS'!$L$20,'POR SECRETARÍAS'!$N$20,'POR SECRETARÍAS'!$O$20)</c:f>
              <c:numCache>
                <c:formatCode>0.00%</c:formatCode>
                <c:ptCount val="10"/>
                <c:pt idx="0">
                  <c:v>0.94746153846153836</c:v>
                </c:pt>
                <c:pt idx="1">
                  <c:v>0.97</c:v>
                </c:pt>
                <c:pt idx="2">
                  <c:v>1</c:v>
                </c:pt>
                <c:pt idx="3">
                  <c:v>1</c:v>
                </c:pt>
                <c:pt idx="4">
                  <c:v>1</c:v>
                </c:pt>
                <c:pt idx="5">
                  <c:v>1</c:v>
                </c:pt>
                <c:pt idx="6">
                  <c:v>0.77415379866550671</c:v>
                </c:pt>
                <c:pt idx="7">
                  <c:v>0.90549887982707211</c:v>
                </c:pt>
                <c:pt idx="8">
                  <c:v>1</c:v>
                </c:pt>
                <c:pt idx="9">
                  <c:v>1</c:v>
                </c:pt>
              </c:numCache>
            </c:numRef>
          </c:val>
          <c:extLst>
            <c:ext xmlns:c16="http://schemas.microsoft.com/office/drawing/2014/chart" uri="{C3380CC4-5D6E-409C-BE32-E72D297353CC}">
              <c16:uniqueId val="{00000000-929E-46F2-B641-51F043A63C79}"/>
            </c:ext>
          </c:extLst>
        </c:ser>
        <c:dLbls>
          <c:showLegendKey val="0"/>
          <c:showVal val="0"/>
          <c:showCatName val="0"/>
          <c:showSerName val="0"/>
          <c:showPercent val="0"/>
          <c:showBubbleSize val="0"/>
        </c:dLbls>
        <c:gapWidth val="150"/>
        <c:axId val="90427392"/>
        <c:axId val="90428928"/>
      </c:barChart>
      <c:lineChart>
        <c:grouping val="standard"/>
        <c:varyColors val="0"/>
        <c:ser>
          <c:idx val="1"/>
          <c:order val="1"/>
          <c:tx>
            <c:strRef>
              <c:f>'POR SECRETARÍAS'!$B$3</c:f>
              <c:strCache>
                <c:ptCount val="1"/>
                <c:pt idx="0">
                  <c:v>META</c:v>
                </c:pt>
              </c:strCache>
            </c:strRef>
          </c:tx>
          <c:marker>
            <c:symbol val="none"/>
          </c:marker>
          <c:val>
            <c:numRef>
              <c:f>('POR SECRETARÍAS'!$C$3,'POR SECRETARÍAS'!$E$3,'POR SECRETARÍAS'!$F$3,'POR SECRETARÍAS'!$G$3,'POR SECRETARÍAS'!$H$3,'POR SECRETARÍAS'!$I$3,'POR SECRETARÍAS'!$J$3,'POR SECRETARÍAS'!$L$3,'POR SECRETARÍAS'!$N$3,'POR SECRETARÍAS'!$O$3)</c:f>
              <c:numCache>
                <c:formatCode>0.00%</c:formatCode>
                <c:ptCount val="10"/>
                <c:pt idx="0">
                  <c:v>0.75</c:v>
                </c:pt>
                <c:pt idx="1">
                  <c:v>0.9</c:v>
                </c:pt>
                <c:pt idx="2">
                  <c:v>0.95</c:v>
                </c:pt>
                <c:pt idx="3">
                  <c:v>0.95</c:v>
                </c:pt>
                <c:pt idx="4">
                  <c:v>0.9</c:v>
                </c:pt>
                <c:pt idx="5">
                  <c:v>0.9</c:v>
                </c:pt>
                <c:pt idx="6">
                  <c:v>0.9</c:v>
                </c:pt>
                <c:pt idx="7">
                  <c:v>0.8</c:v>
                </c:pt>
                <c:pt idx="8">
                  <c:v>1</c:v>
                </c:pt>
                <c:pt idx="9">
                  <c:v>0.8</c:v>
                </c:pt>
              </c:numCache>
            </c:numRef>
          </c:val>
          <c:smooth val="0"/>
          <c:extLst>
            <c:ext xmlns:c16="http://schemas.microsoft.com/office/drawing/2014/chart" uri="{C3380CC4-5D6E-409C-BE32-E72D297353CC}">
              <c16:uniqueId val="{00000001-929E-46F2-B641-51F043A63C79}"/>
            </c:ext>
          </c:extLst>
        </c:ser>
        <c:dLbls>
          <c:showLegendKey val="0"/>
          <c:showVal val="0"/>
          <c:showCatName val="0"/>
          <c:showSerName val="0"/>
          <c:showPercent val="0"/>
          <c:showBubbleSize val="0"/>
        </c:dLbls>
        <c:marker val="1"/>
        <c:smooth val="0"/>
        <c:axId val="90427392"/>
        <c:axId val="90428928"/>
      </c:lineChart>
      <c:catAx>
        <c:axId val="90427392"/>
        <c:scaling>
          <c:orientation val="minMax"/>
        </c:scaling>
        <c:delete val="0"/>
        <c:axPos val="b"/>
        <c:numFmt formatCode="General" sourceLinked="0"/>
        <c:majorTickMark val="none"/>
        <c:minorTickMark val="none"/>
        <c:tickLblPos val="nextTo"/>
        <c:crossAx val="90428928"/>
        <c:crosses val="autoZero"/>
        <c:auto val="1"/>
        <c:lblAlgn val="ctr"/>
        <c:lblOffset val="100"/>
        <c:noMultiLvlLbl val="0"/>
      </c:catAx>
      <c:valAx>
        <c:axId val="90428928"/>
        <c:scaling>
          <c:orientation val="minMax"/>
        </c:scaling>
        <c:delete val="0"/>
        <c:axPos val="l"/>
        <c:majorGridlines/>
        <c:numFmt formatCode="0.00%" sourceLinked="1"/>
        <c:majorTickMark val="none"/>
        <c:minorTickMark val="none"/>
        <c:tickLblPos val="nextTo"/>
        <c:crossAx val="90427392"/>
        <c:crosses val="autoZero"/>
        <c:crossBetween val="between"/>
      </c:valAx>
      <c:dTable>
        <c:showHorzBorder val="1"/>
        <c:showVertBorder val="1"/>
        <c:showOutline val="1"/>
        <c:showKeys val="1"/>
        <c:txPr>
          <a:bodyPr/>
          <a:lstStyle/>
          <a:p>
            <a:pPr rtl="0">
              <a:defRPr sz="700"/>
            </a:pPr>
            <a:endParaRPr lang="es-CO"/>
          </a:p>
        </c:txPr>
      </c:dTable>
    </c:plotArea>
    <c:plotVisOnly val="1"/>
    <c:dispBlanksAs val="gap"/>
    <c:showDLblsOverMax val="0"/>
  </c:chart>
  <c:spPr>
    <a:noFill/>
  </c:spPr>
  <c:txPr>
    <a:bodyPr/>
    <a:lstStyle/>
    <a:p>
      <a:pPr>
        <a:defRPr sz="800"/>
      </a:pPr>
      <a:endParaRPr lang="es-CO"/>
    </a:p>
  </c:txPr>
  <c:printSettings>
    <c:headerFooter/>
    <c:pageMargins b="0.75000000000000089" l="0.70000000000000062" r="0.70000000000000062" t="0.75000000000000089"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10" Type="http://schemas.openxmlformats.org/officeDocument/2006/relationships/chart" Target="../charts/chart1.xml"/><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3</xdr:col>
      <xdr:colOff>95250</xdr:colOff>
      <xdr:row>8</xdr:row>
      <xdr:rowOff>123825</xdr:rowOff>
    </xdr:from>
    <xdr:to>
      <xdr:col>3</xdr:col>
      <xdr:colOff>2905125</xdr:colOff>
      <xdr:row>8</xdr:row>
      <xdr:rowOff>600075</xdr:rowOff>
    </xdr:to>
    <xdr:pic>
      <xdr:nvPicPr>
        <xdr:cNvPr id="1025" name="Picture 1">
          <a:extLst>
            <a:ext uri="{FF2B5EF4-FFF2-40B4-BE49-F238E27FC236}">
              <a16:creationId xmlns:a16="http://schemas.microsoft.com/office/drawing/2014/main" id="{00000000-0008-0000-0000-00000104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blip>
        <a:srcRect/>
        <a:stretch>
          <a:fillRect/>
        </a:stretch>
      </xdr:blipFill>
      <xdr:spPr bwMode="auto">
        <a:xfrm>
          <a:off x="7991475" y="1457325"/>
          <a:ext cx="2809875" cy="476250"/>
        </a:xfrm>
        <a:prstGeom prst="rect">
          <a:avLst/>
        </a:prstGeom>
        <a:noFill/>
      </xdr:spPr>
    </xdr:pic>
    <xdr:clientData/>
  </xdr:twoCellAnchor>
  <xdr:twoCellAnchor>
    <xdr:from>
      <xdr:col>3</xdr:col>
      <xdr:colOff>66674</xdr:colOff>
      <xdr:row>9</xdr:row>
      <xdr:rowOff>112213</xdr:rowOff>
    </xdr:from>
    <xdr:to>
      <xdr:col>3</xdr:col>
      <xdr:colOff>2886075</xdr:colOff>
      <xdr:row>9</xdr:row>
      <xdr:rowOff>590550</xdr:rowOff>
    </xdr:to>
    <xdr:pic>
      <xdr:nvPicPr>
        <xdr:cNvPr id="1026" name="Picture 2">
          <a:extLst>
            <a:ext uri="{FF2B5EF4-FFF2-40B4-BE49-F238E27FC236}">
              <a16:creationId xmlns:a16="http://schemas.microsoft.com/office/drawing/2014/main" id="{00000000-0008-0000-0000-00000204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blip>
        <a:srcRect/>
        <a:stretch>
          <a:fillRect/>
        </a:stretch>
      </xdr:blipFill>
      <xdr:spPr bwMode="auto">
        <a:xfrm>
          <a:off x="5019674" y="1921963"/>
          <a:ext cx="2819401" cy="478337"/>
        </a:xfrm>
        <a:prstGeom prst="rect">
          <a:avLst/>
        </a:prstGeom>
        <a:noFill/>
      </xdr:spPr>
    </xdr:pic>
    <xdr:clientData/>
  </xdr:twoCellAnchor>
  <xdr:twoCellAnchor>
    <xdr:from>
      <xdr:col>3</xdr:col>
      <xdr:colOff>47625</xdr:colOff>
      <xdr:row>10</xdr:row>
      <xdr:rowOff>82406</xdr:rowOff>
    </xdr:from>
    <xdr:to>
      <xdr:col>3</xdr:col>
      <xdr:colOff>2914650</xdr:colOff>
      <xdr:row>10</xdr:row>
      <xdr:rowOff>533399</xdr:rowOff>
    </xdr:to>
    <xdr:pic>
      <xdr:nvPicPr>
        <xdr:cNvPr id="1027" name="Picture 3">
          <a:extLst>
            <a:ext uri="{FF2B5EF4-FFF2-40B4-BE49-F238E27FC236}">
              <a16:creationId xmlns:a16="http://schemas.microsoft.com/office/drawing/2014/main" id="{00000000-0008-0000-0000-000003040000}"/>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blip>
        <a:srcRect/>
        <a:stretch>
          <a:fillRect/>
        </a:stretch>
      </xdr:blipFill>
      <xdr:spPr bwMode="auto">
        <a:xfrm>
          <a:off x="4314825" y="4549631"/>
          <a:ext cx="2867025" cy="450993"/>
        </a:xfrm>
        <a:prstGeom prst="rect">
          <a:avLst/>
        </a:prstGeom>
        <a:noFill/>
      </xdr:spPr>
    </xdr:pic>
    <xdr:clientData/>
  </xdr:twoCellAnchor>
  <xdr:twoCellAnchor>
    <xdr:from>
      <xdr:col>3</xdr:col>
      <xdr:colOff>85725</xdr:colOff>
      <xdr:row>12</xdr:row>
      <xdr:rowOff>38100</xdr:rowOff>
    </xdr:from>
    <xdr:to>
      <xdr:col>3</xdr:col>
      <xdr:colOff>2895600</xdr:colOff>
      <xdr:row>12</xdr:row>
      <xdr:rowOff>514350</xdr:rowOff>
    </xdr:to>
    <xdr:pic>
      <xdr:nvPicPr>
        <xdr:cNvPr id="7" name="Picture 1">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blip>
        <a:srcRect/>
        <a:stretch>
          <a:fillRect/>
        </a:stretch>
      </xdr:blipFill>
      <xdr:spPr bwMode="auto">
        <a:xfrm>
          <a:off x="5038725" y="5457825"/>
          <a:ext cx="2809875" cy="476250"/>
        </a:xfrm>
        <a:prstGeom prst="rect">
          <a:avLst/>
        </a:prstGeom>
        <a:noFill/>
      </xdr:spPr>
    </xdr:pic>
    <xdr:clientData/>
  </xdr:twoCellAnchor>
  <xdr:twoCellAnchor>
    <xdr:from>
      <xdr:col>3</xdr:col>
      <xdr:colOff>85724</xdr:colOff>
      <xdr:row>13</xdr:row>
      <xdr:rowOff>74113</xdr:rowOff>
    </xdr:from>
    <xdr:to>
      <xdr:col>3</xdr:col>
      <xdr:colOff>2905125</xdr:colOff>
      <xdr:row>13</xdr:row>
      <xdr:rowOff>542925</xdr:rowOff>
    </xdr:to>
    <xdr:pic>
      <xdr:nvPicPr>
        <xdr:cNvPr id="8" name="Picture 2">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blip>
        <a:srcRect/>
        <a:stretch>
          <a:fillRect/>
        </a:stretch>
      </xdr:blipFill>
      <xdr:spPr bwMode="auto">
        <a:xfrm>
          <a:off x="5038724" y="6551113"/>
          <a:ext cx="2819401" cy="468812"/>
        </a:xfrm>
        <a:prstGeom prst="rect">
          <a:avLst/>
        </a:prstGeom>
        <a:noFill/>
      </xdr:spPr>
    </xdr:pic>
    <xdr:clientData/>
  </xdr:twoCellAnchor>
  <xdr:twoCellAnchor>
    <xdr:from>
      <xdr:col>3</xdr:col>
      <xdr:colOff>95250</xdr:colOff>
      <xdr:row>18</xdr:row>
      <xdr:rowOff>123825</xdr:rowOff>
    </xdr:from>
    <xdr:to>
      <xdr:col>3</xdr:col>
      <xdr:colOff>2905125</xdr:colOff>
      <xdr:row>18</xdr:row>
      <xdr:rowOff>600075</xdr:rowOff>
    </xdr:to>
    <xdr:pic>
      <xdr:nvPicPr>
        <xdr:cNvPr id="10" name="Picture 1">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blip>
        <a:srcRect/>
        <a:stretch>
          <a:fillRect/>
        </a:stretch>
      </xdr:blipFill>
      <xdr:spPr bwMode="auto">
        <a:xfrm>
          <a:off x="5048250" y="1457325"/>
          <a:ext cx="2809875" cy="476250"/>
        </a:xfrm>
        <a:prstGeom prst="rect">
          <a:avLst/>
        </a:prstGeom>
        <a:noFill/>
      </xdr:spPr>
    </xdr:pic>
    <xdr:clientData/>
  </xdr:twoCellAnchor>
  <xdr:twoCellAnchor>
    <xdr:from>
      <xdr:col>3</xdr:col>
      <xdr:colOff>66674</xdr:colOff>
      <xdr:row>19</xdr:row>
      <xdr:rowOff>112213</xdr:rowOff>
    </xdr:from>
    <xdr:to>
      <xdr:col>3</xdr:col>
      <xdr:colOff>2886075</xdr:colOff>
      <xdr:row>19</xdr:row>
      <xdr:rowOff>590550</xdr:rowOff>
    </xdr:to>
    <xdr:pic>
      <xdr:nvPicPr>
        <xdr:cNvPr id="11" name="Picture 2">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blip>
        <a:srcRect/>
        <a:stretch>
          <a:fillRect/>
        </a:stretch>
      </xdr:blipFill>
      <xdr:spPr bwMode="auto">
        <a:xfrm>
          <a:off x="5019674" y="2617288"/>
          <a:ext cx="2819401" cy="478337"/>
        </a:xfrm>
        <a:prstGeom prst="rect">
          <a:avLst/>
        </a:prstGeom>
        <a:noFill/>
      </xdr:spPr>
    </xdr:pic>
    <xdr:clientData/>
  </xdr:twoCellAnchor>
  <xdr:twoCellAnchor>
    <xdr:from>
      <xdr:col>3</xdr:col>
      <xdr:colOff>95250</xdr:colOff>
      <xdr:row>21</xdr:row>
      <xdr:rowOff>123825</xdr:rowOff>
    </xdr:from>
    <xdr:to>
      <xdr:col>3</xdr:col>
      <xdr:colOff>2905125</xdr:colOff>
      <xdr:row>21</xdr:row>
      <xdr:rowOff>600075</xdr:rowOff>
    </xdr:to>
    <xdr:pic>
      <xdr:nvPicPr>
        <xdr:cNvPr id="13" name="Picture 1">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blip>
        <a:srcRect/>
        <a:stretch>
          <a:fillRect/>
        </a:stretch>
      </xdr:blipFill>
      <xdr:spPr bwMode="auto">
        <a:xfrm>
          <a:off x="5048250" y="9334500"/>
          <a:ext cx="2809875" cy="476250"/>
        </a:xfrm>
        <a:prstGeom prst="rect">
          <a:avLst/>
        </a:prstGeom>
        <a:noFill/>
      </xdr:spPr>
    </xdr:pic>
    <xdr:clientData/>
  </xdr:twoCellAnchor>
  <xdr:twoCellAnchor>
    <xdr:from>
      <xdr:col>3</xdr:col>
      <xdr:colOff>66674</xdr:colOff>
      <xdr:row>22</xdr:row>
      <xdr:rowOff>112213</xdr:rowOff>
    </xdr:from>
    <xdr:to>
      <xdr:col>3</xdr:col>
      <xdr:colOff>2886075</xdr:colOff>
      <xdr:row>22</xdr:row>
      <xdr:rowOff>590550</xdr:rowOff>
    </xdr:to>
    <xdr:pic>
      <xdr:nvPicPr>
        <xdr:cNvPr id="14" name="Picture 2">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blip>
        <a:srcRect/>
        <a:stretch>
          <a:fillRect/>
        </a:stretch>
      </xdr:blipFill>
      <xdr:spPr bwMode="auto">
        <a:xfrm>
          <a:off x="5019674" y="10342063"/>
          <a:ext cx="2819401" cy="478337"/>
        </a:xfrm>
        <a:prstGeom prst="rect">
          <a:avLst/>
        </a:prstGeom>
        <a:noFill/>
      </xdr:spPr>
    </xdr:pic>
    <xdr:clientData/>
  </xdr:twoCellAnchor>
  <xdr:twoCellAnchor>
    <xdr:from>
      <xdr:col>3</xdr:col>
      <xdr:colOff>95250</xdr:colOff>
      <xdr:row>24</xdr:row>
      <xdr:rowOff>85725</xdr:rowOff>
    </xdr:from>
    <xdr:to>
      <xdr:col>3</xdr:col>
      <xdr:colOff>2905125</xdr:colOff>
      <xdr:row>24</xdr:row>
      <xdr:rowOff>561975</xdr:rowOff>
    </xdr:to>
    <xdr:pic>
      <xdr:nvPicPr>
        <xdr:cNvPr id="16" name="Picture 1">
          <a:extLst>
            <a:ext uri="{FF2B5EF4-FFF2-40B4-BE49-F238E27FC236}">
              <a16:creationId xmlns:a16="http://schemas.microsoft.com/office/drawing/2014/main" id="{00000000-0008-0000-0000-000010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blip>
        <a:srcRect/>
        <a:stretch>
          <a:fillRect/>
        </a:stretch>
      </xdr:blipFill>
      <xdr:spPr bwMode="auto">
        <a:xfrm>
          <a:off x="5048250" y="14773275"/>
          <a:ext cx="2809875" cy="476250"/>
        </a:xfrm>
        <a:prstGeom prst="rect">
          <a:avLst/>
        </a:prstGeom>
        <a:noFill/>
      </xdr:spPr>
    </xdr:pic>
    <xdr:clientData/>
  </xdr:twoCellAnchor>
  <xdr:twoCellAnchor>
    <xdr:from>
      <xdr:col>3</xdr:col>
      <xdr:colOff>66674</xdr:colOff>
      <xdr:row>25</xdr:row>
      <xdr:rowOff>112213</xdr:rowOff>
    </xdr:from>
    <xdr:to>
      <xdr:col>3</xdr:col>
      <xdr:colOff>2886075</xdr:colOff>
      <xdr:row>25</xdr:row>
      <xdr:rowOff>590550</xdr:rowOff>
    </xdr:to>
    <xdr:pic>
      <xdr:nvPicPr>
        <xdr:cNvPr id="17" name="Picture 2">
          <a:extLst>
            <a:ext uri="{FF2B5EF4-FFF2-40B4-BE49-F238E27FC236}">
              <a16:creationId xmlns:a16="http://schemas.microsoft.com/office/drawing/2014/main" id="{00000000-0008-0000-0000-000011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blip>
        <a:srcRect/>
        <a:stretch>
          <a:fillRect/>
        </a:stretch>
      </xdr:blipFill>
      <xdr:spPr bwMode="auto">
        <a:xfrm>
          <a:off x="5019674" y="13066213"/>
          <a:ext cx="2819401" cy="478337"/>
        </a:xfrm>
        <a:prstGeom prst="rect">
          <a:avLst/>
        </a:prstGeom>
        <a:noFill/>
      </xdr:spPr>
    </xdr:pic>
    <xdr:clientData/>
  </xdr:twoCellAnchor>
  <xdr:twoCellAnchor>
    <xdr:from>
      <xdr:col>3</xdr:col>
      <xdr:colOff>338773</xdr:colOff>
      <xdr:row>28</xdr:row>
      <xdr:rowOff>343958</xdr:rowOff>
    </xdr:from>
    <xdr:to>
      <xdr:col>3</xdr:col>
      <xdr:colOff>2650066</xdr:colOff>
      <xdr:row>28</xdr:row>
      <xdr:rowOff>765175</xdr:rowOff>
    </xdr:to>
    <xdr:pic>
      <xdr:nvPicPr>
        <xdr:cNvPr id="1030" name="Picture 6">
          <a:extLst>
            <a:ext uri="{FF2B5EF4-FFF2-40B4-BE49-F238E27FC236}">
              <a16:creationId xmlns:a16="http://schemas.microsoft.com/office/drawing/2014/main" id="{00000000-0008-0000-0000-000006040000}"/>
            </a:ext>
          </a:extLst>
        </xdr:cNvPr>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blip>
        <a:srcRect/>
        <a:stretch>
          <a:fillRect/>
        </a:stretch>
      </xdr:blipFill>
      <xdr:spPr bwMode="auto">
        <a:xfrm>
          <a:off x="4748848" y="19146308"/>
          <a:ext cx="2311293" cy="421217"/>
        </a:xfrm>
        <a:prstGeom prst="rect">
          <a:avLst/>
        </a:prstGeom>
        <a:noFill/>
      </xdr:spPr>
    </xdr:pic>
    <xdr:clientData/>
  </xdr:twoCellAnchor>
  <xdr:twoCellAnchor>
    <xdr:from>
      <xdr:col>3</xdr:col>
      <xdr:colOff>295901</xdr:colOff>
      <xdr:row>29</xdr:row>
      <xdr:rowOff>310092</xdr:rowOff>
    </xdr:from>
    <xdr:to>
      <xdr:col>3</xdr:col>
      <xdr:colOff>2601383</xdr:colOff>
      <xdr:row>29</xdr:row>
      <xdr:rowOff>730250</xdr:rowOff>
    </xdr:to>
    <xdr:pic>
      <xdr:nvPicPr>
        <xdr:cNvPr id="1031" name="Picture 7">
          <a:extLst>
            <a:ext uri="{FF2B5EF4-FFF2-40B4-BE49-F238E27FC236}">
              <a16:creationId xmlns:a16="http://schemas.microsoft.com/office/drawing/2014/main" id="{00000000-0008-0000-0000-000007040000}"/>
            </a:ext>
          </a:extLst>
        </xdr:cNvPr>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blip>
        <a:srcRect/>
        <a:stretch>
          <a:fillRect/>
        </a:stretch>
      </xdr:blipFill>
      <xdr:spPr bwMode="auto">
        <a:xfrm>
          <a:off x="4698568" y="19677592"/>
          <a:ext cx="2305482" cy="420158"/>
        </a:xfrm>
        <a:prstGeom prst="rect">
          <a:avLst/>
        </a:prstGeom>
        <a:noFill/>
      </xdr:spPr>
    </xdr:pic>
    <xdr:clientData/>
  </xdr:twoCellAnchor>
  <xdr:twoCellAnchor>
    <xdr:from>
      <xdr:col>3</xdr:col>
      <xdr:colOff>370416</xdr:colOff>
      <xdr:row>30</xdr:row>
      <xdr:rowOff>233891</xdr:rowOff>
    </xdr:from>
    <xdr:to>
      <xdr:col>3</xdr:col>
      <xdr:colOff>2608791</xdr:colOff>
      <xdr:row>30</xdr:row>
      <xdr:rowOff>767291</xdr:rowOff>
    </xdr:to>
    <xdr:pic>
      <xdr:nvPicPr>
        <xdr:cNvPr id="1032" name="Picture 8">
          <a:extLst>
            <a:ext uri="{FF2B5EF4-FFF2-40B4-BE49-F238E27FC236}">
              <a16:creationId xmlns:a16="http://schemas.microsoft.com/office/drawing/2014/main" id="{00000000-0008-0000-0000-000008040000}"/>
            </a:ext>
          </a:extLst>
        </xdr:cNvPr>
        <xdr:cNvPicPr>
          <a:picLocks noChangeAspect="1" noChangeArrowheads="1"/>
        </xdr:cNvPicPr>
      </xdr:nvPicPr>
      <xdr:blipFill>
        <a:blip xmlns:r="http://schemas.openxmlformats.org/officeDocument/2006/relationships" r:embed="rId5">
          <a:clrChange>
            <a:clrFrom>
              <a:srgbClr val="FFFFFF"/>
            </a:clrFrom>
            <a:clrTo>
              <a:srgbClr val="FFFFFF">
                <a:alpha val="0"/>
              </a:srgbClr>
            </a:clrTo>
          </a:clrChange>
        </a:blip>
        <a:srcRect/>
        <a:stretch>
          <a:fillRect/>
        </a:stretch>
      </xdr:blipFill>
      <xdr:spPr bwMode="auto">
        <a:xfrm>
          <a:off x="4773083" y="20744391"/>
          <a:ext cx="2238375" cy="533400"/>
        </a:xfrm>
        <a:prstGeom prst="rect">
          <a:avLst/>
        </a:prstGeom>
        <a:noFill/>
      </xdr:spPr>
    </xdr:pic>
    <xdr:clientData/>
  </xdr:twoCellAnchor>
  <xdr:twoCellAnchor>
    <xdr:from>
      <xdr:col>3</xdr:col>
      <xdr:colOff>95250</xdr:colOff>
      <xdr:row>31</xdr:row>
      <xdr:rowOff>85725</xdr:rowOff>
    </xdr:from>
    <xdr:to>
      <xdr:col>3</xdr:col>
      <xdr:colOff>2905125</xdr:colOff>
      <xdr:row>31</xdr:row>
      <xdr:rowOff>561975</xdr:rowOff>
    </xdr:to>
    <xdr:pic>
      <xdr:nvPicPr>
        <xdr:cNvPr id="24" name="Picture 1">
          <a:extLst>
            <a:ext uri="{FF2B5EF4-FFF2-40B4-BE49-F238E27FC236}">
              <a16:creationId xmlns:a16="http://schemas.microsoft.com/office/drawing/2014/main" id="{00000000-0008-0000-0000-000018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blip>
        <a:srcRect/>
        <a:stretch>
          <a:fillRect/>
        </a:stretch>
      </xdr:blipFill>
      <xdr:spPr bwMode="auto">
        <a:xfrm>
          <a:off x="5048250" y="14773275"/>
          <a:ext cx="2809875" cy="476250"/>
        </a:xfrm>
        <a:prstGeom prst="rect">
          <a:avLst/>
        </a:prstGeom>
        <a:noFill/>
      </xdr:spPr>
    </xdr:pic>
    <xdr:clientData/>
  </xdr:twoCellAnchor>
  <xdr:twoCellAnchor>
    <xdr:from>
      <xdr:col>3</xdr:col>
      <xdr:colOff>66674</xdr:colOff>
      <xdr:row>32</xdr:row>
      <xdr:rowOff>112213</xdr:rowOff>
    </xdr:from>
    <xdr:to>
      <xdr:col>3</xdr:col>
      <xdr:colOff>2886075</xdr:colOff>
      <xdr:row>32</xdr:row>
      <xdr:rowOff>590550</xdr:rowOff>
    </xdr:to>
    <xdr:pic>
      <xdr:nvPicPr>
        <xdr:cNvPr id="25" name="Picture 2">
          <a:extLst>
            <a:ext uri="{FF2B5EF4-FFF2-40B4-BE49-F238E27FC236}">
              <a16:creationId xmlns:a16="http://schemas.microsoft.com/office/drawing/2014/main" id="{00000000-0008-0000-0000-000019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blip>
        <a:srcRect/>
        <a:stretch>
          <a:fillRect/>
        </a:stretch>
      </xdr:blipFill>
      <xdr:spPr bwMode="auto">
        <a:xfrm>
          <a:off x="5019674" y="15771313"/>
          <a:ext cx="2819401" cy="478337"/>
        </a:xfrm>
        <a:prstGeom prst="rect">
          <a:avLst/>
        </a:prstGeom>
        <a:noFill/>
      </xdr:spPr>
    </xdr:pic>
    <xdr:clientData/>
  </xdr:twoCellAnchor>
  <xdr:twoCellAnchor>
    <xdr:from>
      <xdr:col>3</xdr:col>
      <xdr:colOff>95250</xdr:colOff>
      <xdr:row>34</xdr:row>
      <xdr:rowOff>161925</xdr:rowOff>
    </xdr:from>
    <xdr:to>
      <xdr:col>3</xdr:col>
      <xdr:colOff>2905125</xdr:colOff>
      <xdr:row>34</xdr:row>
      <xdr:rowOff>638175</xdr:rowOff>
    </xdr:to>
    <xdr:pic>
      <xdr:nvPicPr>
        <xdr:cNvPr id="27" name="Picture 1">
          <a:extLst>
            <a:ext uri="{FF2B5EF4-FFF2-40B4-BE49-F238E27FC236}">
              <a16:creationId xmlns:a16="http://schemas.microsoft.com/office/drawing/2014/main" id="{00000000-0008-0000-0000-00001B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blip>
        <a:srcRect/>
        <a:stretch>
          <a:fillRect/>
        </a:stretch>
      </xdr:blipFill>
      <xdr:spPr bwMode="auto">
        <a:xfrm>
          <a:off x="4362450" y="27965400"/>
          <a:ext cx="2809875" cy="476250"/>
        </a:xfrm>
        <a:prstGeom prst="rect">
          <a:avLst/>
        </a:prstGeom>
        <a:noFill/>
      </xdr:spPr>
    </xdr:pic>
    <xdr:clientData/>
  </xdr:twoCellAnchor>
  <xdr:twoCellAnchor>
    <xdr:from>
      <xdr:col>3</xdr:col>
      <xdr:colOff>105833</xdr:colOff>
      <xdr:row>35</xdr:row>
      <xdr:rowOff>189471</xdr:rowOff>
    </xdr:from>
    <xdr:to>
      <xdr:col>3</xdr:col>
      <xdr:colOff>2925234</xdr:colOff>
      <xdr:row>35</xdr:row>
      <xdr:rowOff>667808</xdr:rowOff>
    </xdr:to>
    <xdr:pic>
      <xdr:nvPicPr>
        <xdr:cNvPr id="28" name="Picture 2">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blip>
        <a:srcRect/>
        <a:stretch>
          <a:fillRect/>
        </a:stretch>
      </xdr:blipFill>
      <xdr:spPr bwMode="auto">
        <a:xfrm>
          <a:off x="4508500" y="24890971"/>
          <a:ext cx="2819401" cy="478337"/>
        </a:xfrm>
        <a:prstGeom prst="rect">
          <a:avLst/>
        </a:prstGeom>
        <a:noFill/>
      </xdr:spPr>
    </xdr:pic>
    <xdr:clientData/>
  </xdr:twoCellAnchor>
  <xdr:twoCellAnchor>
    <xdr:from>
      <xdr:col>3</xdr:col>
      <xdr:colOff>95250</xdr:colOff>
      <xdr:row>38</xdr:row>
      <xdr:rowOff>85725</xdr:rowOff>
    </xdr:from>
    <xdr:to>
      <xdr:col>3</xdr:col>
      <xdr:colOff>2905125</xdr:colOff>
      <xdr:row>38</xdr:row>
      <xdr:rowOff>561975</xdr:rowOff>
    </xdr:to>
    <xdr:pic>
      <xdr:nvPicPr>
        <xdr:cNvPr id="31" name="Picture 1">
          <a:extLst>
            <a:ext uri="{FF2B5EF4-FFF2-40B4-BE49-F238E27FC236}">
              <a16:creationId xmlns:a16="http://schemas.microsoft.com/office/drawing/2014/main" id="{00000000-0008-0000-0000-00001F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blip>
        <a:srcRect/>
        <a:stretch>
          <a:fillRect/>
        </a:stretch>
      </xdr:blipFill>
      <xdr:spPr bwMode="auto">
        <a:xfrm>
          <a:off x="4362450" y="27784425"/>
          <a:ext cx="2809875" cy="476250"/>
        </a:xfrm>
        <a:prstGeom prst="rect">
          <a:avLst/>
        </a:prstGeom>
        <a:noFill/>
      </xdr:spPr>
    </xdr:pic>
    <xdr:clientData/>
  </xdr:twoCellAnchor>
  <xdr:twoCellAnchor>
    <xdr:from>
      <xdr:col>3</xdr:col>
      <xdr:colOff>66674</xdr:colOff>
      <xdr:row>39</xdr:row>
      <xdr:rowOff>112213</xdr:rowOff>
    </xdr:from>
    <xdr:to>
      <xdr:col>3</xdr:col>
      <xdr:colOff>2886075</xdr:colOff>
      <xdr:row>39</xdr:row>
      <xdr:rowOff>590550</xdr:rowOff>
    </xdr:to>
    <xdr:pic>
      <xdr:nvPicPr>
        <xdr:cNvPr id="32" name="Picture 2">
          <a:extLst>
            <a:ext uri="{FF2B5EF4-FFF2-40B4-BE49-F238E27FC236}">
              <a16:creationId xmlns:a16="http://schemas.microsoft.com/office/drawing/2014/main" id="{00000000-0008-0000-0000-000020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blip>
        <a:srcRect/>
        <a:stretch>
          <a:fillRect/>
        </a:stretch>
      </xdr:blipFill>
      <xdr:spPr bwMode="auto">
        <a:xfrm>
          <a:off x="4333874" y="29592088"/>
          <a:ext cx="2819401" cy="478337"/>
        </a:xfrm>
        <a:prstGeom prst="rect">
          <a:avLst/>
        </a:prstGeom>
        <a:noFill/>
      </xdr:spPr>
    </xdr:pic>
    <xdr:clientData/>
  </xdr:twoCellAnchor>
  <xdr:twoCellAnchor>
    <xdr:from>
      <xdr:col>3</xdr:col>
      <xdr:colOff>95250</xdr:colOff>
      <xdr:row>41</xdr:row>
      <xdr:rowOff>85725</xdr:rowOff>
    </xdr:from>
    <xdr:to>
      <xdr:col>3</xdr:col>
      <xdr:colOff>2905125</xdr:colOff>
      <xdr:row>41</xdr:row>
      <xdr:rowOff>561975</xdr:rowOff>
    </xdr:to>
    <xdr:pic>
      <xdr:nvPicPr>
        <xdr:cNvPr id="34" name="Picture 1">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blip>
        <a:srcRect/>
        <a:stretch>
          <a:fillRect/>
        </a:stretch>
      </xdr:blipFill>
      <xdr:spPr bwMode="auto">
        <a:xfrm>
          <a:off x="4362450" y="34175700"/>
          <a:ext cx="2809875" cy="476250"/>
        </a:xfrm>
        <a:prstGeom prst="rect">
          <a:avLst/>
        </a:prstGeom>
        <a:noFill/>
      </xdr:spPr>
    </xdr:pic>
    <xdr:clientData/>
  </xdr:twoCellAnchor>
  <xdr:twoCellAnchor>
    <xdr:from>
      <xdr:col>3</xdr:col>
      <xdr:colOff>66674</xdr:colOff>
      <xdr:row>42</xdr:row>
      <xdr:rowOff>112213</xdr:rowOff>
    </xdr:from>
    <xdr:to>
      <xdr:col>3</xdr:col>
      <xdr:colOff>2886075</xdr:colOff>
      <xdr:row>42</xdr:row>
      <xdr:rowOff>590550</xdr:rowOff>
    </xdr:to>
    <xdr:pic>
      <xdr:nvPicPr>
        <xdr:cNvPr id="35" name="Picture 2">
          <a:extLst>
            <a:ext uri="{FF2B5EF4-FFF2-40B4-BE49-F238E27FC236}">
              <a16:creationId xmlns:a16="http://schemas.microsoft.com/office/drawing/2014/main" id="{00000000-0008-0000-0000-000023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blip>
        <a:srcRect/>
        <a:stretch>
          <a:fillRect/>
        </a:stretch>
      </xdr:blipFill>
      <xdr:spPr bwMode="auto">
        <a:xfrm>
          <a:off x="4333874" y="35288038"/>
          <a:ext cx="2819401" cy="478337"/>
        </a:xfrm>
        <a:prstGeom prst="rect">
          <a:avLst/>
        </a:prstGeom>
        <a:noFill/>
      </xdr:spPr>
    </xdr:pic>
    <xdr:clientData/>
  </xdr:twoCellAnchor>
  <xdr:twoCellAnchor>
    <xdr:from>
      <xdr:col>3</xdr:col>
      <xdr:colOff>95250</xdr:colOff>
      <xdr:row>44</xdr:row>
      <xdr:rowOff>85725</xdr:rowOff>
    </xdr:from>
    <xdr:to>
      <xdr:col>3</xdr:col>
      <xdr:colOff>2905125</xdr:colOff>
      <xdr:row>44</xdr:row>
      <xdr:rowOff>561975</xdr:rowOff>
    </xdr:to>
    <xdr:pic>
      <xdr:nvPicPr>
        <xdr:cNvPr id="37" name="Picture 1">
          <a:extLst>
            <a:ext uri="{FF2B5EF4-FFF2-40B4-BE49-F238E27FC236}">
              <a16:creationId xmlns:a16="http://schemas.microsoft.com/office/drawing/2014/main" id="{00000000-0008-0000-0000-000025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blip>
        <a:srcRect/>
        <a:stretch>
          <a:fillRect/>
        </a:stretch>
      </xdr:blipFill>
      <xdr:spPr bwMode="auto">
        <a:xfrm>
          <a:off x="4362450" y="37195125"/>
          <a:ext cx="2809875" cy="476250"/>
        </a:xfrm>
        <a:prstGeom prst="rect">
          <a:avLst/>
        </a:prstGeom>
        <a:noFill/>
      </xdr:spPr>
    </xdr:pic>
    <xdr:clientData/>
  </xdr:twoCellAnchor>
  <xdr:twoCellAnchor>
    <xdr:from>
      <xdr:col>3</xdr:col>
      <xdr:colOff>66674</xdr:colOff>
      <xdr:row>45</xdr:row>
      <xdr:rowOff>112213</xdr:rowOff>
    </xdr:from>
    <xdr:to>
      <xdr:col>3</xdr:col>
      <xdr:colOff>2886075</xdr:colOff>
      <xdr:row>45</xdr:row>
      <xdr:rowOff>590550</xdr:rowOff>
    </xdr:to>
    <xdr:pic>
      <xdr:nvPicPr>
        <xdr:cNvPr id="38" name="Picture 2">
          <a:extLst>
            <a:ext uri="{FF2B5EF4-FFF2-40B4-BE49-F238E27FC236}">
              <a16:creationId xmlns:a16="http://schemas.microsoft.com/office/drawing/2014/main" id="{00000000-0008-0000-0000-000026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blip>
        <a:srcRect/>
        <a:stretch>
          <a:fillRect/>
        </a:stretch>
      </xdr:blipFill>
      <xdr:spPr bwMode="auto">
        <a:xfrm>
          <a:off x="4333874" y="38259838"/>
          <a:ext cx="2819401" cy="478337"/>
        </a:xfrm>
        <a:prstGeom prst="rect">
          <a:avLst/>
        </a:prstGeom>
        <a:noFill/>
      </xdr:spPr>
    </xdr:pic>
    <xdr:clientData/>
  </xdr:twoCellAnchor>
  <xdr:twoCellAnchor>
    <xdr:from>
      <xdr:col>3</xdr:col>
      <xdr:colOff>95250</xdr:colOff>
      <xdr:row>47</xdr:row>
      <xdr:rowOff>85725</xdr:rowOff>
    </xdr:from>
    <xdr:to>
      <xdr:col>3</xdr:col>
      <xdr:colOff>2905125</xdr:colOff>
      <xdr:row>47</xdr:row>
      <xdr:rowOff>561975</xdr:rowOff>
    </xdr:to>
    <xdr:pic>
      <xdr:nvPicPr>
        <xdr:cNvPr id="40" name="Picture 1">
          <a:extLst>
            <a:ext uri="{FF2B5EF4-FFF2-40B4-BE49-F238E27FC236}">
              <a16:creationId xmlns:a16="http://schemas.microsoft.com/office/drawing/2014/main" id="{00000000-0008-0000-0000-000028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blip>
        <a:srcRect/>
        <a:stretch>
          <a:fillRect/>
        </a:stretch>
      </xdr:blipFill>
      <xdr:spPr bwMode="auto">
        <a:xfrm>
          <a:off x="4362450" y="40205025"/>
          <a:ext cx="2809875" cy="476250"/>
        </a:xfrm>
        <a:prstGeom prst="rect">
          <a:avLst/>
        </a:prstGeom>
        <a:noFill/>
      </xdr:spPr>
    </xdr:pic>
    <xdr:clientData/>
  </xdr:twoCellAnchor>
  <xdr:twoCellAnchor>
    <xdr:from>
      <xdr:col>3</xdr:col>
      <xdr:colOff>66674</xdr:colOff>
      <xdr:row>48</xdr:row>
      <xdr:rowOff>112213</xdr:rowOff>
    </xdr:from>
    <xdr:to>
      <xdr:col>3</xdr:col>
      <xdr:colOff>2886075</xdr:colOff>
      <xdr:row>48</xdr:row>
      <xdr:rowOff>590550</xdr:rowOff>
    </xdr:to>
    <xdr:pic>
      <xdr:nvPicPr>
        <xdr:cNvPr id="41" name="Picture 2">
          <a:extLst>
            <a:ext uri="{FF2B5EF4-FFF2-40B4-BE49-F238E27FC236}">
              <a16:creationId xmlns:a16="http://schemas.microsoft.com/office/drawing/2014/main" id="{00000000-0008-0000-0000-000029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blip>
        <a:srcRect/>
        <a:stretch>
          <a:fillRect/>
        </a:stretch>
      </xdr:blipFill>
      <xdr:spPr bwMode="auto">
        <a:xfrm>
          <a:off x="4333874" y="41250688"/>
          <a:ext cx="2819401" cy="478337"/>
        </a:xfrm>
        <a:prstGeom prst="rect">
          <a:avLst/>
        </a:prstGeom>
        <a:noFill/>
      </xdr:spPr>
    </xdr:pic>
    <xdr:clientData/>
  </xdr:twoCellAnchor>
  <xdr:twoCellAnchor>
    <xdr:from>
      <xdr:col>3</xdr:col>
      <xdr:colOff>95250</xdr:colOff>
      <xdr:row>51</xdr:row>
      <xdr:rowOff>85725</xdr:rowOff>
    </xdr:from>
    <xdr:to>
      <xdr:col>3</xdr:col>
      <xdr:colOff>2905125</xdr:colOff>
      <xdr:row>51</xdr:row>
      <xdr:rowOff>561975</xdr:rowOff>
    </xdr:to>
    <xdr:pic>
      <xdr:nvPicPr>
        <xdr:cNvPr id="43" name="Picture 1">
          <a:extLst>
            <a:ext uri="{FF2B5EF4-FFF2-40B4-BE49-F238E27FC236}">
              <a16:creationId xmlns:a16="http://schemas.microsoft.com/office/drawing/2014/main" id="{00000000-0008-0000-0000-00002B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blip>
        <a:srcRect/>
        <a:stretch>
          <a:fillRect/>
        </a:stretch>
      </xdr:blipFill>
      <xdr:spPr bwMode="auto">
        <a:xfrm>
          <a:off x="4362450" y="43148250"/>
          <a:ext cx="2809875" cy="476250"/>
        </a:xfrm>
        <a:prstGeom prst="rect">
          <a:avLst/>
        </a:prstGeom>
        <a:noFill/>
      </xdr:spPr>
    </xdr:pic>
    <xdr:clientData/>
  </xdr:twoCellAnchor>
  <xdr:twoCellAnchor>
    <xdr:from>
      <xdr:col>3</xdr:col>
      <xdr:colOff>66674</xdr:colOff>
      <xdr:row>52</xdr:row>
      <xdr:rowOff>112213</xdr:rowOff>
    </xdr:from>
    <xdr:to>
      <xdr:col>3</xdr:col>
      <xdr:colOff>2886075</xdr:colOff>
      <xdr:row>52</xdr:row>
      <xdr:rowOff>590550</xdr:rowOff>
    </xdr:to>
    <xdr:pic>
      <xdr:nvPicPr>
        <xdr:cNvPr id="44" name="Picture 2">
          <a:extLst>
            <a:ext uri="{FF2B5EF4-FFF2-40B4-BE49-F238E27FC236}">
              <a16:creationId xmlns:a16="http://schemas.microsoft.com/office/drawing/2014/main" id="{00000000-0008-0000-0000-00002C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blip>
        <a:srcRect/>
        <a:stretch>
          <a:fillRect/>
        </a:stretch>
      </xdr:blipFill>
      <xdr:spPr bwMode="auto">
        <a:xfrm>
          <a:off x="4333874" y="44117713"/>
          <a:ext cx="2819401" cy="478337"/>
        </a:xfrm>
        <a:prstGeom prst="rect">
          <a:avLst/>
        </a:prstGeom>
        <a:noFill/>
      </xdr:spPr>
    </xdr:pic>
    <xdr:clientData/>
  </xdr:twoCellAnchor>
  <xdr:twoCellAnchor>
    <xdr:from>
      <xdr:col>3</xdr:col>
      <xdr:colOff>142875</xdr:colOff>
      <xdr:row>50</xdr:row>
      <xdr:rowOff>772339</xdr:rowOff>
    </xdr:from>
    <xdr:to>
      <xdr:col>3</xdr:col>
      <xdr:colOff>2914650</xdr:colOff>
      <xdr:row>50</xdr:row>
      <xdr:rowOff>1243541</xdr:rowOff>
    </xdr:to>
    <xdr:pic>
      <xdr:nvPicPr>
        <xdr:cNvPr id="1033" name="Picture 9">
          <a:extLst>
            <a:ext uri="{FF2B5EF4-FFF2-40B4-BE49-F238E27FC236}">
              <a16:creationId xmlns:a16="http://schemas.microsoft.com/office/drawing/2014/main" id="{00000000-0008-0000-0000-000009040000}"/>
            </a:ext>
          </a:extLst>
        </xdr:cNvPr>
        <xdr:cNvPicPr>
          <a:picLocks noChangeAspect="1" noChangeArrowheads="1"/>
        </xdr:cNvPicPr>
      </xdr:nvPicPr>
      <xdr:blipFill>
        <a:blip xmlns:r="http://schemas.openxmlformats.org/officeDocument/2006/relationships" r:embed="rId6">
          <a:clrChange>
            <a:clrFrom>
              <a:srgbClr val="FFFFFF"/>
            </a:clrFrom>
            <a:clrTo>
              <a:srgbClr val="FFFFFF">
                <a:alpha val="0"/>
              </a:srgbClr>
            </a:clrTo>
          </a:clrChange>
        </a:blip>
        <a:srcRect/>
        <a:stretch>
          <a:fillRect/>
        </a:stretch>
      </xdr:blipFill>
      <xdr:spPr bwMode="auto">
        <a:xfrm>
          <a:off x="4552950" y="37691239"/>
          <a:ext cx="2771775" cy="471202"/>
        </a:xfrm>
        <a:prstGeom prst="rect">
          <a:avLst/>
        </a:prstGeom>
        <a:noFill/>
      </xdr:spPr>
    </xdr:pic>
    <xdr:clientData/>
  </xdr:twoCellAnchor>
  <xdr:twoCellAnchor editAs="oneCell">
    <xdr:from>
      <xdr:col>2</xdr:col>
      <xdr:colOff>226219</xdr:colOff>
      <xdr:row>1</xdr:row>
      <xdr:rowOff>30957</xdr:rowOff>
    </xdr:from>
    <xdr:to>
      <xdr:col>2</xdr:col>
      <xdr:colOff>978694</xdr:colOff>
      <xdr:row>4</xdr:row>
      <xdr:rowOff>164307</xdr:rowOff>
    </xdr:to>
    <xdr:pic>
      <xdr:nvPicPr>
        <xdr:cNvPr id="46" name="45 Imagen">
          <a:extLst>
            <a:ext uri="{FF2B5EF4-FFF2-40B4-BE49-F238E27FC236}">
              <a16:creationId xmlns:a16="http://schemas.microsoft.com/office/drawing/2014/main" id="{00000000-0008-0000-0000-00002E000000}"/>
            </a:ext>
          </a:extLst>
        </xdr:cNvPr>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3429000" y="221457"/>
          <a:ext cx="752475" cy="704850"/>
        </a:xfrm>
        <a:prstGeom prst="rect">
          <a:avLst/>
        </a:prstGeom>
        <a:noFill/>
        <a:ln>
          <a:noFill/>
        </a:ln>
      </xdr:spPr>
    </xdr:pic>
    <xdr:clientData/>
  </xdr:twoCellAnchor>
  <xdr:twoCellAnchor editAs="oneCell">
    <xdr:from>
      <xdr:col>3</xdr:col>
      <xdr:colOff>183091</xdr:colOff>
      <xdr:row>15</xdr:row>
      <xdr:rowOff>260350</xdr:rowOff>
    </xdr:from>
    <xdr:to>
      <xdr:col>3</xdr:col>
      <xdr:colOff>2813602</xdr:colOff>
      <xdr:row>15</xdr:row>
      <xdr:rowOff>803275</xdr:rowOff>
    </xdr:to>
    <xdr:pic>
      <xdr:nvPicPr>
        <xdr:cNvPr id="2" name="Imagen 1">
          <a:extLst>
            <a:ext uri="{FF2B5EF4-FFF2-40B4-BE49-F238E27FC236}">
              <a16:creationId xmlns:a16="http://schemas.microsoft.com/office/drawing/2014/main" id="{4D53A432-9C75-4005-B22E-1C2BC7CAE181}"/>
            </a:ext>
          </a:extLst>
        </xdr:cNvPr>
        <xdr:cNvPicPr>
          <a:picLocks noChangeAspect="1"/>
        </xdr:cNvPicPr>
      </xdr:nvPicPr>
      <xdr:blipFill>
        <a:blip xmlns:r="http://schemas.openxmlformats.org/officeDocument/2006/relationships" r:embed="rId8"/>
        <a:stretch>
          <a:fillRect/>
        </a:stretch>
      </xdr:blipFill>
      <xdr:spPr>
        <a:xfrm>
          <a:off x="4585758" y="7880350"/>
          <a:ext cx="2630511" cy="542925"/>
        </a:xfrm>
        <a:prstGeom prst="rect">
          <a:avLst/>
        </a:prstGeom>
      </xdr:spPr>
    </xdr:pic>
    <xdr:clientData/>
  </xdr:twoCellAnchor>
  <xdr:twoCellAnchor editAs="oneCell">
    <xdr:from>
      <xdr:col>3</xdr:col>
      <xdr:colOff>314326</xdr:colOff>
      <xdr:row>7</xdr:row>
      <xdr:rowOff>53372</xdr:rowOff>
    </xdr:from>
    <xdr:to>
      <xdr:col>3</xdr:col>
      <xdr:colOff>2524125</xdr:colOff>
      <xdr:row>7</xdr:row>
      <xdr:rowOff>733310</xdr:rowOff>
    </xdr:to>
    <xdr:pic>
      <xdr:nvPicPr>
        <xdr:cNvPr id="4" name="Imagen 3">
          <a:extLst>
            <a:ext uri="{FF2B5EF4-FFF2-40B4-BE49-F238E27FC236}">
              <a16:creationId xmlns:a16="http://schemas.microsoft.com/office/drawing/2014/main" id="{08744C2D-ABE2-454E-9692-02E143AC560E}"/>
            </a:ext>
          </a:extLst>
        </xdr:cNvPr>
        <xdr:cNvPicPr>
          <a:picLocks noChangeAspect="1"/>
        </xdr:cNvPicPr>
      </xdr:nvPicPr>
      <xdr:blipFill>
        <a:blip xmlns:r="http://schemas.openxmlformats.org/officeDocument/2006/relationships" r:embed="rId9"/>
        <a:stretch>
          <a:fillRect/>
        </a:stretch>
      </xdr:blipFill>
      <xdr:spPr>
        <a:xfrm>
          <a:off x="4724401" y="1577372"/>
          <a:ext cx="2209799" cy="679938"/>
        </a:xfrm>
        <a:prstGeom prst="rect">
          <a:avLst/>
        </a:prstGeom>
      </xdr:spPr>
    </xdr:pic>
    <xdr:clientData/>
  </xdr:twoCellAnchor>
  <xdr:twoCellAnchor editAs="oneCell">
    <xdr:from>
      <xdr:col>3</xdr:col>
      <xdr:colOff>276225</xdr:colOff>
      <xdr:row>11</xdr:row>
      <xdr:rowOff>47625</xdr:rowOff>
    </xdr:from>
    <xdr:to>
      <xdr:col>3</xdr:col>
      <xdr:colOff>2486024</xdr:colOff>
      <xdr:row>11</xdr:row>
      <xdr:rowOff>727563</xdr:rowOff>
    </xdr:to>
    <xdr:pic>
      <xdr:nvPicPr>
        <xdr:cNvPr id="51" name="Imagen 50">
          <a:extLst>
            <a:ext uri="{FF2B5EF4-FFF2-40B4-BE49-F238E27FC236}">
              <a16:creationId xmlns:a16="http://schemas.microsoft.com/office/drawing/2014/main" id="{8F544CAB-70FB-4D5B-8E55-7BCA1E4E8260}"/>
            </a:ext>
          </a:extLst>
        </xdr:cNvPr>
        <xdr:cNvPicPr>
          <a:picLocks noChangeAspect="1"/>
        </xdr:cNvPicPr>
      </xdr:nvPicPr>
      <xdr:blipFill>
        <a:blip xmlns:r="http://schemas.openxmlformats.org/officeDocument/2006/relationships" r:embed="rId9"/>
        <a:stretch>
          <a:fillRect/>
        </a:stretch>
      </xdr:blipFill>
      <xdr:spPr>
        <a:xfrm>
          <a:off x="4543425" y="5657850"/>
          <a:ext cx="2209799" cy="679938"/>
        </a:xfrm>
        <a:prstGeom prst="rect">
          <a:avLst/>
        </a:prstGeom>
      </xdr:spPr>
    </xdr:pic>
    <xdr:clientData/>
  </xdr:twoCellAnchor>
  <xdr:twoCellAnchor editAs="oneCell">
    <xdr:from>
      <xdr:col>3</xdr:col>
      <xdr:colOff>333375</xdr:colOff>
      <xdr:row>17</xdr:row>
      <xdr:rowOff>38100</xdr:rowOff>
    </xdr:from>
    <xdr:to>
      <xdr:col>3</xdr:col>
      <xdr:colOff>2543174</xdr:colOff>
      <xdr:row>17</xdr:row>
      <xdr:rowOff>718038</xdr:rowOff>
    </xdr:to>
    <xdr:pic>
      <xdr:nvPicPr>
        <xdr:cNvPr id="52" name="Imagen 51">
          <a:extLst>
            <a:ext uri="{FF2B5EF4-FFF2-40B4-BE49-F238E27FC236}">
              <a16:creationId xmlns:a16="http://schemas.microsoft.com/office/drawing/2014/main" id="{1F4226E5-9B72-431A-AE6D-29F2AB17EE9D}"/>
            </a:ext>
          </a:extLst>
        </xdr:cNvPr>
        <xdr:cNvPicPr>
          <a:picLocks noChangeAspect="1"/>
        </xdr:cNvPicPr>
      </xdr:nvPicPr>
      <xdr:blipFill>
        <a:blip xmlns:r="http://schemas.openxmlformats.org/officeDocument/2006/relationships" r:embed="rId9"/>
        <a:stretch>
          <a:fillRect/>
        </a:stretch>
      </xdr:blipFill>
      <xdr:spPr>
        <a:xfrm>
          <a:off x="4600575" y="9439275"/>
          <a:ext cx="2209799" cy="679938"/>
        </a:xfrm>
        <a:prstGeom prst="rect">
          <a:avLst/>
        </a:prstGeom>
      </xdr:spPr>
    </xdr:pic>
    <xdr:clientData/>
  </xdr:twoCellAnchor>
  <xdr:twoCellAnchor editAs="oneCell">
    <xdr:from>
      <xdr:col>3</xdr:col>
      <xdr:colOff>238125</xdr:colOff>
      <xdr:row>20</xdr:row>
      <xdr:rowOff>38100</xdr:rowOff>
    </xdr:from>
    <xdr:to>
      <xdr:col>3</xdr:col>
      <xdr:colOff>2447924</xdr:colOff>
      <xdr:row>20</xdr:row>
      <xdr:rowOff>718038</xdr:rowOff>
    </xdr:to>
    <xdr:pic>
      <xdr:nvPicPr>
        <xdr:cNvPr id="53" name="Imagen 52">
          <a:extLst>
            <a:ext uri="{FF2B5EF4-FFF2-40B4-BE49-F238E27FC236}">
              <a16:creationId xmlns:a16="http://schemas.microsoft.com/office/drawing/2014/main" id="{A98B41D0-EA8F-4815-9FEB-E14D621F499F}"/>
            </a:ext>
          </a:extLst>
        </xdr:cNvPr>
        <xdr:cNvPicPr>
          <a:picLocks noChangeAspect="1"/>
        </xdr:cNvPicPr>
      </xdr:nvPicPr>
      <xdr:blipFill>
        <a:blip xmlns:r="http://schemas.openxmlformats.org/officeDocument/2006/relationships" r:embed="rId9"/>
        <a:stretch>
          <a:fillRect/>
        </a:stretch>
      </xdr:blipFill>
      <xdr:spPr>
        <a:xfrm>
          <a:off x="4505325" y="12220575"/>
          <a:ext cx="2209799" cy="679938"/>
        </a:xfrm>
        <a:prstGeom prst="rect">
          <a:avLst/>
        </a:prstGeom>
      </xdr:spPr>
    </xdr:pic>
    <xdr:clientData/>
  </xdr:twoCellAnchor>
  <xdr:twoCellAnchor editAs="oneCell">
    <xdr:from>
      <xdr:col>3</xdr:col>
      <xdr:colOff>209550</xdr:colOff>
      <xdr:row>23</xdr:row>
      <xdr:rowOff>57150</xdr:rowOff>
    </xdr:from>
    <xdr:to>
      <xdr:col>3</xdr:col>
      <xdr:colOff>2419349</xdr:colOff>
      <xdr:row>23</xdr:row>
      <xdr:rowOff>737088</xdr:rowOff>
    </xdr:to>
    <xdr:pic>
      <xdr:nvPicPr>
        <xdr:cNvPr id="54" name="Imagen 53">
          <a:extLst>
            <a:ext uri="{FF2B5EF4-FFF2-40B4-BE49-F238E27FC236}">
              <a16:creationId xmlns:a16="http://schemas.microsoft.com/office/drawing/2014/main" id="{B971B67B-9839-4BE5-832F-A0582578052F}"/>
            </a:ext>
          </a:extLst>
        </xdr:cNvPr>
        <xdr:cNvPicPr>
          <a:picLocks noChangeAspect="1"/>
        </xdr:cNvPicPr>
      </xdr:nvPicPr>
      <xdr:blipFill>
        <a:blip xmlns:r="http://schemas.openxmlformats.org/officeDocument/2006/relationships" r:embed="rId9"/>
        <a:stretch>
          <a:fillRect/>
        </a:stretch>
      </xdr:blipFill>
      <xdr:spPr>
        <a:xfrm>
          <a:off x="4476750" y="15078075"/>
          <a:ext cx="2209799" cy="679938"/>
        </a:xfrm>
        <a:prstGeom prst="rect">
          <a:avLst/>
        </a:prstGeom>
      </xdr:spPr>
    </xdr:pic>
    <xdr:clientData/>
  </xdr:twoCellAnchor>
  <xdr:twoCellAnchor editAs="oneCell">
    <xdr:from>
      <xdr:col>3</xdr:col>
      <xdr:colOff>276225</xdr:colOff>
      <xdr:row>26</xdr:row>
      <xdr:rowOff>66675</xdr:rowOff>
    </xdr:from>
    <xdr:to>
      <xdr:col>3</xdr:col>
      <xdr:colOff>2486024</xdr:colOff>
      <xdr:row>26</xdr:row>
      <xdr:rowOff>746613</xdr:rowOff>
    </xdr:to>
    <xdr:pic>
      <xdr:nvPicPr>
        <xdr:cNvPr id="56" name="Imagen 55">
          <a:extLst>
            <a:ext uri="{FF2B5EF4-FFF2-40B4-BE49-F238E27FC236}">
              <a16:creationId xmlns:a16="http://schemas.microsoft.com/office/drawing/2014/main" id="{363A0A13-267D-43CE-B3A4-833B7C74EA2B}"/>
            </a:ext>
          </a:extLst>
        </xdr:cNvPr>
        <xdr:cNvPicPr>
          <a:picLocks noChangeAspect="1"/>
        </xdr:cNvPicPr>
      </xdr:nvPicPr>
      <xdr:blipFill>
        <a:blip xmlns:r="http://schemas.openxmlformats.org/officeDocument/2006/relationships" r:embed="rId9"/>
        <a:stretch>
          <a:fillRect/>
        </a:stretch>
      </xdr:blipFill>
      <xdr:spPr>
        <a:xfrm>
          <a:off x="4543425" y="18002250"/>
          <a:ext cx="2209799" cy="679938"/>
        </a:xfrm>
        <a:prstGeom prst="rect">
          <a:avLst/>
        </a:prstGeom>
      </xdr:spPr>
    </xdr:pic>
    <xdr:clientData/>
  </xdr:twoCellAnchor>
  <xdr:twoCellAnchor editAs="oneCell">
    <xdr:from>
      <xdr:col>3</xdr:col>
      <xdr:colOff>352425</xdr:colOff>
      <xdr:row>33</xdr:row>
      <xdr:rowOff>76200</xdr:rowOff>
    </xdr:from>
    <xdr:to>
      <xdr:col>3</xdr:col>
      <xdr:colOff>2562224</xdr:colOff>
      <xdr:row>33</xdr:row>
      <xdr:rowOff>756138</xdr:rowOff>
    </xdr:to>
    <xdr:pic>
      <xdr:nvPicPr>
        <xdr:cNvPr id="57" name="Imagen 56">
          <a:extLst>
            <a:ext uri="{FF2B5EF4-FFF2-40B4-BE49-F238E27FC236}">
              <a16:creationId xmlns:a16="http://schemas.microsoft.com/office/drawing/2014/main" id="{D5ECC75C-8028-4C40-A42E-103908A1A06F}"/>
            </a:ext>
          </a:extLst>
        </xdr:cNvPr>
        <xdr:cNvPicPr>
          <a:picLocks noChangeAspect="1"/>
        </xdr:cNvPicPr>
      </xdr:nvPicPr>
      <xdr:blipFill>
        <a:blip xmlns:r="http://schemas.openxmlformats.org/officeDocument/2006/relationships" r:embed="rId9"/>
        <a:stretch>
          <a:fillRect/>
        </a:stretch>
      </xdr:blipFill>
      <xdr:spPr>
        <a:xfrm>
          <a:off x="4619625" y="25584150"/>
          <a:ext cx="2209799" cy="679938"/>
        </a:xfrm>
        <a:prstGeom prst="rect">
          <a:avLst/>
        </a:prstGeom>
      </xdr:spPr>
    </xdr:pic>
    <xdr:clientData/>
  </xdr:twoCellAnchor>
  <xdr:twoCellAnchor editAs="oneCell">
    <xdr:from>
      <xdr:col>3</xdr:col>
      <xdr:colOff>285750</xdr:colOff>
      <xdr:row>36</xdr:row>
      <xdr:rowOff>104775</xdr:rowOff>
    </xdr:from>
    <xdr:to>
      <xdr:col>3</xdr:col>
      <xdr:colOff>2495549</xdr:colOff>
      <xdr:row>36</xdr:row>
      <xdr:rowOff>784713</xdr:rowOff>
    </xdr:to>
    <xdr:pic>
      <xdr:nvPicPr>
        <xdr:cNvPr id="58" name="Imagen 57">
          <a:extLst>
            <a:ext uri="{FF2B5EF4-FFF2-40B4-BE49-F238E27FC236}">
              <a16:creationId xmlns:a16="http://schemas.microsoft.com/office/drawing/2014/main" id="{FACB0141-C56E-41E8-BAA5-105E4C1E839C}"/>
            </a:ext>
          </a:extLst>
        </xdr:cNvPr>
        <xdr:cNvPicPr>
          <a:picLocks noChangeAspect="1"/>
        </xdr:cNvPicPr>
      </xdr:nvPicPr>
      <xdr:blipFill>
        <a:blip xmlns:r="http://schemas.openxmlformats.org/officeDocument/2006/relationships" r:embed="rId9"/>
        <a:stretch>
          <a:fillRect/>
        </a:stretch>
      </xdr:blipFill>
      <xdr:spPr>
        <a:xfrm>
          <a:off x="4552950" y="29346525"/>
          <a:ext cx="2209799" cy="679938"/>
        </a:xfrm>
        <a:prstGeom prst="rect">
          <a:avLst/>
        </a:prstGeom>
      </xdr:spPr>
    </xdr:pic>
    <xdr:clientData/>
  </xdr:twoCellAnchor>
  <xdr:twoCellAnchor editAs="oneCell">
    <xdr:from>
      <xdr:col>3</xdr:col>
      <xdr:colOff>295275</xdr:colOff>
      <xdr:row>37</xdr:row>
      <xdr:rowOff>35984</xdr:rowOff>
    </xdr:from>
    <xdr:to>
      <xdr:col>3</xdr:col>
      <xdr:colOff>2505074</xdr:colOff>
      <xdr:row>37</xdr:row>
      <xdr:rowOff>715922</xdr:rowOff>
    </xdr:to>
    <xdr:pic>
      <xdr:nvPicPr>
        <xdr:cNvPr id="59" name="Imagen 58">
          <a:extLst>
            <a:ext uri="{FF2B5EF4-FFF2-40B4-BE49-F238E27FC236}">
              <a16:creationId xmlns:a16="http://schemas.microsoft.com/office/drawing/2014/main" id="{6F77F5A2-C2D4-4F51-9576-EEC4E2A38A72}"/>
            </a:ext>
          </a:extLst>
        </xdr:cNvPr>
        <xdr:cNvPicPr>
          <a:picLocks noChangeAspect="1"/>
        </xdr:cNvPicPr>
      </xdr:nvPicPr>
      <xdr:blipFill>
        <a:blip xmlns:r="http://schemas.openxmlformats.org/officeDocument/2006/relationships" r:embed="rId9"/>
        <a:stretch>
          <a:fillRect/>
        </a:stretch>
      </xdr:blipFill>
      <xdr:spPr>
        <a:xfrm>
          <a:off x="4697942" y="26462567"/>
          <a:ext cx="2209799" cy="679938"/>
        </a:xfrm>
        <a:prstGeom prst="rect">
          <a:avLst/>
        </a:prstGeom>
      </xdr:spPr>
    </xdr:pic>
    <xdr:clientData/>
  </xdr:twoCellAnchor>
  <xdr:twoCellAnchor editAs="oneCell">
    <xdr:from>
      <xdr:col>3</xdr:col>
      <xdr:colOff>304800</xdr:colOff>
      <xdr:row>40</xdr:row>
      <xdr:rowOff>38100</xdr:rowOff>
    </xdr:from>
    <xdr:to>
      <xdr:col>3</xdr:col>
      <xdr:colOff>2514599</xdr:colOff>
      <xdr:row>40</xdr:row>
      <xdr:rowOff>718038</xdr:rowOff>
    </xdr:to>
    <xdr:pic>
      <xdr:nvPicPr>
        <xdr:cNvPr id="60" name="Imagen 59">
          <a:extLst>
            <a:ext uri="{FF2B5EF4-FFF2-40B4-BE49-F238E27FC236}">
              <a16:creationId xmlns:a16="http://schemas.microsoft.com/office/drawing/2014/main" id="{9C7AD857-9A5A-4186-9E7F-8AAE2771F29C}"/>
            </a:ext>
          </a:extLst>
        </xdr:cNvPr>
        <xdr:cNvPicPr>
          <a:picLocks noChangeAspect="1"/>
        </xdr:cNvPicPr>
      </xdr:nvPicPr>
      <xdr:blipFill>
        <a:blip xmlns:r="http://schemas.openxmlformats.org/officeDocument/2006/relationships" r:embed="rId9"/>
        <a:stretch>
          <a:fillRect/>
        </a:stretch>
      </xdr:blipFill>
      <xdr:spPr>
        <a:xfrm>
          <a:off x="4572000" y="33166050"/>
          <a:ext cx="2209799" cy="679938"/>
        </a:xfrm>
        <a:prstGeom prst="rect">
          <a:avLst/>
        </a:prstGeom>
      </xdr:spPr>
    </xdr:pic>
    <xdr:clientData/>
  </xdr:twoCellAnchor>
  <xdr:twoCellAnchor editAs="oneCell">
    <xdr:from>
      <xdr:col>3</xdr:col>
      <xdr:colOff>314325</xdr:colOff>
      <xdr:row>43</xdr:row>
      <xdr:rowOff>38100</xdr:rowOff>
    </xdr:from>
    <xdr:to>
      <xdr:col>3</xdr:col>
      <xdr:colOff>2524124</xdr:colOff>
      <xdr:row>43</xdr:row>
      <xdr:rowOff>718038</xdr:rowOff>
    </xdr:to>
    <xdr:pic>
      <xdr:nvPicPr>
        <xdr:cNvPr id="61" name="Imagen 60">
          <a:extLst>
            <a:ext uri="{FF2B5EF4-FFF2-40B4-BE49-F238E27FC236}">
              <a16:creationId xmlns:a16="http://schemas.microsoft.com/office/drawing/2014/main" id="{96C339A0-19BB-4D11-A727-6A8DCFFB9D5D}"/>
            </a:ext>
          </a:extLst>
        </xdr:cNvPr>
        <xdr:cNvPicPr>
          <a:picLocks noChangeAspect="1"/>
        </xdr:cNvPicPr>
      </xdr:nvPicPr>
      <xdr:blipFill>
        <a:blip xmlns:r="http://schemas.openxmlformats.org/officeDocument/2006/relationships" r:embed="rId9"/>
        <a:stretch>
          <a:fillRect/>
        </a:stretch>
      </xdr:blipFill>
      <xdr:spPr>
        <a:xfrm>
          <a:off x="4581525" y="36175950"/>
          <a:ext cx="2209799" cy="679938"/>
        </a:xfrm>
        <a:prstGeom prst="rect">
          <a:avLst/>
        </a:prstGeom>
      </xdr:spPr>
    </xdr:pic>
    <xdr:clientData/>
  </xdr:twoCellAnchor>
  <xdr:twoCellAnchor editAs="oneCell">
    <xdr:from>
      <xdr:col>3</xdr:col>
      <xdr:colOff>247650</xdr:colOff>
      <xdr:row>46</xdr:row>
      <xdr:rowOff>57150</xdr:rowOff>
    </xdr:from>
    <xdr:to>
      <xdr:col>3</xdr:col>
      <xdr:colOff>2457449</xdr:colOff>
      <xdr:row>46</xdr:row>
      <xdr:rowOff>737088</xdr:rowOff>
    </xdr:to>
    <xdr:pic>
      <xdr:nvPicPr>
        <xdr:cNvPr id="62" name="Imagen 61">
          <a:extLst>
            <a:ext uri="{FF2B5EF4-FFF2-40B4-BE49-F238E27FC236}">
              <a16:creationId xmlns:a16="http://schemas.microsoft.com/office/drawing/2014/main" id="{9B252B5D-3EFC-42D5-BA62-5F575C436182}"/>
            </a:ext>
          </a:extLst>
        </xdr:cNvPr>
        <xdr:cNvPicPr>
          <a:picLocks noChangeAspect="1"/>
        </xdr:cNvPicPr>
      </xdr:nvPicPr>
      <xdr:blipFill>
        <a:blip xmlns:r="http://schemas.openxmlformats.org/officeDocument/2006/relationships" r:embed="rId9"/>
        <a:stretch>
          <a:fillRect/>
        </a:stretch>
      </xdr:blipFill>
      <xdr:spPr>
        <a:xfrm>
          <a:off x="4514850" y="39204900"/>
          <a:ext cx="2209799" cy="679938"/>
        </a:xfrm>
        <a:prstGeom prst="rect">
          <a:avLst/>
        </a:prstGeom>
      </xdr:spPr>
    </xdr:pic>
    <xdr:clientData/>
  </xdr:twoCellAnchor>
  <xdr:twoCellAnchor editAs="oneCell">
    <xdr:from>
      <xdr:col>3</xdr:col>
      <xdr:colOff>295275</xdr:colOff>
      <xdr:row>49</xdr:row>
      <xdr:rowOff>38100</xdr:rowOff>
    </xdr:from>
    <xdr:to>
      <xdr:col>3</xdr:col>
      <xdr:colOff>2505074</xdr:colOff>
      <xdr:row>49</xdr:row>
      <xdr:rowOff>718038</xdr:rowOff>
    </xdr:to>
    <xdr:pic>
      <xdr:nvPicPr>
        <xdr:cNvPr id="63" name="Imagen 62">
          <a:extLst>
            <a:ext uri="{FF2B5EF4-FFF2-40B4-BE49-F238E27FC236}">
              <a16:creationId xmlns:a16="http://schemas.microsoft.com/office/drawing/2014/main" id="{6E468F76-927C-404A-8CCB-E88836BE6EE8}"/>
            </a:ext>
          </a:extLst>
        </xdr:cNvPr>
        <xdr:cNvPicPr>
          <a:picLocks noChangeAspect="1"/>
        </xdr:cNvPicPr>
      </xdr:nvPicPr>
      <xdr:blipFill>
        <a:blip xmlns:r="http://schemas.openxmlformats.org/officeDocument/2006/relationships" r:embed="rId9"/>
        <a:stretch>
          <a:fillRect/>
        </a:stretch>
      </xdr:blipFill>
      <xdr:spPr>
        <a:xfrm>
          <a:off x="4562475" y="42224325"/>
          <a:ext cx="2209799" cy="679938"/>
        </a:xfrm>
        <a:prstGeom prst="rect">
          <a:avLst/>
        </a:prstGeom>
      </xdr:spPr>
    </xdr:pic>
    <xdr:clientData/>
  </xdr:twoCellAnchor>
  <xdr:twoCellAnchor>
    <xdr:from>
      <xdr:col>3</xdr:col>
      <xdr:colOff>52916</xdr:colOff>
      <xdr:row>54</xdr:row>
      <xdr:rowOff>152400</xdr:rowOff>
    </xdr:from>
    <xdr:to>
      <xdr:col>3</xdr:col>
      <xdr:colOff>2862791</xdr:colOff>
      <xdr:row>54</xdr:row>
      <xdr:rowOff>542925</xdr:rowOff>
    </xdr:to>
    <xdr:pic>
      <xdr:nvPicPr>
        <xdr:cNvPr id="70" name="Picture 1">
          <a:extLst>
            <a:ext uri="{FF2B5EF4-FFF2-40B4-BE49-F238E27FC236}">
              <a16:creationId xmlns:a16="http://schemas.microsoft.com/office/drawing/2014/main" id="{64392450-E7E9-47CA-8708-4CF321962CD5}"/>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blip>
        <a:srcRect/>
        <a:stretch>
          <a:fillRect/>
        </a:stretch>
      </xdr:blipFill>
      <xdr:spPr bwMode="auto">
        <a:xfrm>
          <a:off x="4455583" y="40421983"/>
          <a:ext cx="2809875" cy="390525"/>
        </a:xfrm>
        <a:prstGeom prst="rect">
          <a:avLst/>
        </a:prstGeom>
        <a:noFill/>
      </xdr:spPr>
    </xdr:pic>
    <xdr:clientData/>
  </xdr:twoCellAnchor>
  <xdr:twoCellAnchor>
    <xdr:from>
      <xdr:col>3</xdr:col>
      <xdr:colOff>66674</xdr:colOff>
      <xdr:row>55</xdr:row>
      <xdr:rowOff>112213</xdr:rowOff>
    </xdr:from>
    <xdr:to>
      <xdr:col>3</xdr:col>
      <xdr:colOff>2886075</xdr:colOff>
      <xdr:row>55</xdr:row>
      <xdr:rowOff>590550</xdr:rowOff>
    </xdr:to>
    <xdr:pic>
      <xdr:nvPicPr>
        <xdr:cNvPr id="71" name="Picture 2">
          <a:extLst>
            <a:ext uri="{FF2B5EF4-FFF2-40B4-BE49-F238E27FC236}">
              <a16:creationId xmlns:a16="http://schemas.microsoft.com/office/drawing/2014/main" id="{D8D1E127-70AA-4DB2-A2F5-5A243297920E}"/>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blip>
        <a:srcRect/>
        <a:stretch>
          <a:fillRect/>
        </a:stretch>
      </xdr:blipFill>
      <xdr:spPr bwMode="auto">
        <a:xfrm>
          <a:off x="4476749" y="40955413"/>
          <a:ext cx="2819401" cy="478337"/>
        </a:xfrm>
        <a:prstGeom prst="rect">
          <a:avLst/>
        </a:prstGeom>
        <a:noFill/>
      </xdr:spPr>
    </xdr:pic>
    <xdr:clientData/>
  </xdr:twoCellAnchor>
  <xdr:oneCellAnchor>
    <xdr:from>
      <xdr:col>3</xdr:col>
      <xdr:colOff>247650</xdr:colOff>
      <xdr:row>53</xdr:row>
      <xdr:rowOff>57150</xdr:rowOff>
    </xdr:from>
    <xdr:ext cx="2209799" cy="679938"/>
    <xdr:pic>
      <xdr:nvPicPr>
        <xdr:cNvPr id="72" name="Imagen 71">
          <a:extLst>
            <a:ext uri="{FF2B5EF4-FFF2-40B4-BE49-F238E27FC236}">
              <a16:creationId xmlns:a16="http://schemas.microsoft.com/office/drawing/2014/main" id="{20F4718C-4041-4C06-8575-139B6C8878F2}"/>
            </a:ext>
          </a:extLst>
        </xdr:cNvPr>
        <xdr:cNvPicPr>
          <a:picLocks noChangeAspect="1"/>
        </xdr:cNvPicPr>
      </xdr:nvPicPr>
      <xdr:blipFill>
        <a:blip xmlns:r="http://schemas.openxmlformats.org/officeDocument/2006/relationships" r:embed="rId9"/>
        <a:stretch>
          <a:fillRect/>
        </a:stretch>
      </xdr:blipFill>
      <xdr:spPr>
        <a:xfrm>
          <a:off x="4657725" y="39014400"/>
          <a:ext cx="2209799" cy="679938"/>
        </a:xfrm>
        <a:prstGeom prst="rect">
          <a:avLst/>
        </a:prstGeom>
      </xdr:spPr>
    </xdr:pic>
    <xdr:clientData/>
  </xdr:oneCellAnchor>
  <xdr:oneCellAnchor>
    <xdr:from>
      <xdr:col>3</xdr:col>
      <xdr:colOff>333375</xdr:colOff>
      <xdr:row>14</xdr:row>
      <xdr:rowOff>38100</xdr:rowOff>
    </xdr:from>
    <xdr:ext cx="2209799" cy="679938"/>
    <xdr:pic>
      <xdr:nvPicPr>
        <xdr:cNvPr id="73" name="Imagen 72">
          <a:extLst>
            <a:ext uri="{FF2B5EF4-FFF2-40B4-BE49-F238E27FC236}">
              <a16:creationId xmlns:a16="http://schemas.microsoft.com/office/drawing/2014/main" id="{0EC21157-3D7E-4412-9B94-68AA0B8F75CB}"/>
            </a:ext>
          </a:extLst>
        </xdr:cNvPr>
        <xdr:cNvPicPr>
          <a:picLocks noChangeAspect="1"/>
        </xdr:cNvPicPr>
      </xdr:nvPicPr>
      <xdr:blipFill>
        <a:blip xmlns:r="http://schemas.openxmlformats.org/officeDocument/2006/relationships" r:embed="rId9"/>
        <a:stretch>
          <a:fillRect/>
        </a:stretch>
      </xdr:blipFill>
      <xdr:spPr>
        <a:xfrm>
          <a:off x="4743450" y="10020300"/>
          <a:ext cx="2209799" cy="679938"/>
        </a:xfrm>
        <a:prstGeom prst="rect">
          <a:avLst/>
        </a:prstGeom>
      </xdr:spPr>
    </xdr:pic>
    <xdr:clientData/>
  </xdr:oneCellAnchor>
  <xdr:oneCellAnchor>
    <xdr:from>
      <xdr:col>3</xdr:col>
      <xdr:colOff>314325</xdr:colOff>
      <xdr:row>16</xdr:row>
      <xdr:rowOff>38100</xdr:rowOff>
    </xdr:from>
    <xdr:ext cx="2209799" cy="679938"/>
    <xdr:pic>
      <xdr:nvPicPr>
        <xdr:cNvPr id="55" name="Imagen 54">
          <a:extLst>
            <a:ext uri="{FF2B5EF4-FFF2-40B4-BE49-F238E27FC236}">
              <a16:creationId xmlns:a16="http://schemas.microsoft.com/office/drawing/2014/main" id="{A0274614-81F4-4F76-9D7B-B7D02D08DAA1}"/>
            </a:ext>
          </a:extLst>
        </xdr:cNvPr>
        <xdr:cNvPicPr>
          <a:picLocks noChangeAspect="1"/>
        </xdr:cNvPicPr>
      </xdr:nvPicPr>
      <xdr:blipFill>
        <a:blip xmlns:r="http://schemas.openxmlformats.org/officeDocument/2006/relationships" r:embed="rId9"/>
        <a:stretch>
          <a:fillRect/>
        </a:stretch>
      </xdr:blipFill>
      <xdr:spPr>
        <a:xfrm>
          <a:off x="4724400" y="8715375"/>
          <a:ext cx="2209799" cy="679938"/>
        </a:xfrm>
        <a:prstGeom prst="rect">
          <a:avLst/>
        </a:prstGeom>
      </xdr:spPr>
    </xdr:pic>
    <xdr:clientData/>
  </xdr:oneCellAnchor>
  <xdr:twoCellAnchor>
    <xdr:from>
      <xdr:col>7</xdr:col>
      <xdr:colOff>204787</xdr:colOff>
      <xdr:row>56</xdr:row>
      <xdr:rowOff>161925</xdr:rowOff>
    </xdr:from>
    <xdr:to>
      <xdr:col>9</xdr:col>
      <xdr:colOff>2928937</xdr:colOff>
      <xdr:row>67</xdr:row>
      <xdr:rowOff>142875</xdr:rowOff>
    </xdr:to>
    <xdr:graphicFrame macro="">
      <xdr:nvGraphicFramePr>
        <xdr:cNvPr id="6" name="Gráfico 5">
          <a:extLst>
            <a:ext uri="{FF2B5EF4-FFF2-40B4-BE49-F238E27FC236}">
              <a16:creationId xmlns:a16="http://schemas.microsoft.com/office/drawing/2014/main" id="{2CF949C4-FE98-4E76-B468-A7C5E52A80C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190499</xdr:rowOff>
    </xdr:from>
    <xdr:to>
      <xdr:col>12</xdr:col>
      <xdr:colOff>57150</xdr:colOff>
      <xdr:row>22</xdr:row>
      <xdr:rowOff>47625</xdr:rowOff>
    </xdr:to>
    <xdr:graphicFrame macro="">
      <xdr:nvGraphicFramePr>
        <xdr:cNvPr id="2" name="1 Gráfico">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761999</xdr:colOff>
      <xdr:row>23</xdr:row>
      <xdr:rowOff>190499</xdr:rowOff>
    </xdr:from>
    <xdr:to>
      <xdr:col>11</xdr:col>
      <xdr:colOff>752474</xdr:colOff>
      <xdr:row>46</xdr:row>
      <xdr:rowOff>47624</xdr:rowOff>
    </xdr:to>
    <xdr:graphicFrame macro="">
      <xdr:nvGraphicFramePr>
        <xdr:cNvPr id="3" name="2 Gráfico">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752475</xdr:colOff>
      <xdr:row>47</xdr:row>
      <xdr:rowOff>95249</xdr:rowOff>
    </xdr:from>
    <xdr:to>
      <xdr:col>11</xdr:col>
      <xdr:colOff>752474</xdr:colOff>
      <xdr:row>69</xdr:row>
      <xdr:rowOff>104774</xdr:rowOff>
    </xdr:to>
    <xdr:graphicFrame macro="">
      <xdr:nvGraphicFramePr>
        <xdr:cNvPr id="4" name="3 Gráfico">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247649</xdr:colOff>
      <xdr:row>0</xdr:row>
      <xdr:rowOff>190499</xdr:rowOff>
    </xdr:from>
    <xdr:to>
      <xdr:col>23</xdr:col>
      <xdr:colOff>238124</xdr:colOff>
      <xdr:row>22</xdr:row>
      <xdr:rowOff>9524</xdr:rowOff>
    </xdr:to>
    <xdr:graphicFrame macro="">
      <xdr:nvGraphicFramePr>
        <xdr:cNvPr id="6" name="5 Gráfico">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L67"/>
  <sheetViews>
    <sheetView tabSelected="1" zoomScaleNormal="100" workbookViewId="0">
      <selection activeCell="H28" sqref="H28"/>
    </sheetView>
  </sheetViews>
  <sheetFormatPr baseColWidth="10" defaultRowHeight="15" x14ac:dyDescent="0.25"/>
  <cols>
    <col min="1" max="1" width="2.7109375" customWidth="1"/>
    <col min="2" max="2" width="45.42578125" style="30" customWidth="1"/>
    <col min="3" max="3" width="18" style="30" customWidth="1"/>
    <col min="4" max="4" width="44.28515625" customWidth="1"/>
    <col min="5" max="5" width="19.85546875" style="30" customWidth="1"/>
    <col min="6" max="6" width="20.42578125" style="87" customWidth="1"/>
    <col min="7" max="7" width="19.5703125" style="87" customWidth="1"/>
    <col min="8" max="8" width="16.7109375" style="31" bestFit="1" customWidth="1"/>
    <col min="9" max="9" width="11" style="32" customWidth="1"/>
    <col min="10" max="10" width="66.85546875" style="9" customWidth="1"/>
    <col min="11" max="11" width="30" customWidth="1"/>
  </cols>
  <sheetData>
    <row r="2" spans="2:10" x14ac:dyDescent="0.25">
      <c r="C2" s="104"/>
      <c r="D2" s="105" t="s">
        <v>55</v>
      </c>
      <c r="E2" s="106"/>
      <c r="F2" s="106"/>
      <c r="G2" s="107"/>
      <c r="H2" s="81" t="s">
        <v>56</v>
      </c>
      <c r="I2" s="56" t="s">
        <v>57</v>
      </c>
    </row>
    <row r="3" spans="2:10" x14ac:dyDescent="0.25">
      <c r="C3" s="104"/>
      <c r="D3" s="108" t="s">
        <v>65</v>
      </c>
      <c r="E3" s="109"/>
      <c r="F3" s="109"/>
      <c r="G3" s="110"/>
      <c r="H3" s="82" t="s">
        <v>58</v>
      </c>
      <c r="I3" s="57">
        <v>2</v>
      </c>
    </row>
    <row r="4" spans="2:10" x14ac:dyDescent="0.25">
      <c r="C4" s="104"/>
      <c r="D4" s="111"/>
      <c r="E4" s="112"/>
      <c r="F4" s="112"/>
      <c r="G4" s="113"/>
      <c r="H4" s="82" t="s">
        <v>59</v>
      </c>
      <c r="I4" s="58">
        <v>44588</v>
      </c>
    </row>
    <row r="5" spans="2:10" x14ac:dyDescent="0.25">
      <c r="C5" s="104"/>
      <c r="D5" s="114"/>
      <c r="E5" s="115"/>
      <c r="F5" s="115"/>
      <c r="G5" s="116"/>
      <c r="H5" s="82" t="s">
        <v>60</v>
      </c>
      <c r="I5" s="59" t="s">
        <v>61</v>
      </c>
    </row>
    <row r="7" spans="2:10" s="1" customFormat="1" ht="30" x14ac:dyDescent="0.25">
      <c r="B7" s="5" t="s">
        <v>0</v>
      </c>
      <c r="C7" s="5" t="s">
        <v>1</v>
      </c>
      <c r="D7" s="5" t="s">
        <v>2</v>
      </c>
      <c r="E7" s="5" t="s">
        <v>3</v>
      </c>
      <c r="F7" s="88" t="s">
        <v>66</v>
      </c>
      <c r="G7" s="88" t="s">
        <v>67</v>
      </c>
      <c r="H7" s="53" t="s">
        <v>4</v>
      </c>
      <c r="I7" s="53" t="s">
        <v>32</v>
      </c>
      <c r="J7" s="5" t="s">
        <v>5</v>
      </c>
    </row>
    <row r="8" spans="2:10" s="1" customFormat="1" ht="60" x14ac:dyDescent="0.25">
      <c r="B8" s="36" t="s">
        <v>12</v>
      </c>
      <c r="C8" s="37" t="s">
        <v>13</v>
      </c>
      <c r="D8" s="3"/>
      <c r="E8" s="26" t="s">
        <v>8</v>
      </c>
      <c r="F8" s="33">
        <v>0.88900000000000001</v>
      </c>
      <c r="G8" s="91">
        <v>0.84</v>
      </c>
      <c r="H8" s="92">
        <f>AVERAGE(F8:G8)</f>
        <v>0.86450000000000005</v>
      </c>
      <c r="I8" s="33">
        <v>0.84</v>
      </c>
      <c r="J8" s="7" t="s">
        <v>68</v>
      </c>
    </row>
    <row r="9" spans="2:10" s="2" customFormat="1" ht="60" x14ac:dyDescent="0.25">
      <c r="B9" s="72" t="s">
        <v>6</v>
      </c>
      <c r="C9" s="73" t="s">
        <v>7</v>
      </c>
      <c r="D9" s="4"/>
      <c r="E9" s="79" t="s">
        <v>8</v>
      </c>
      <c r="F9" s="83">
        <v>2189284618.6799998</v>
      </c>
      <c r="G9" s="83">
        <v>2801625342.8400002</v>
      </c>
      <c r="H9" s="89">
        <f>F9/G9</f>
        <v>0.78143375747048593</v>
      </c>
      <c r="I9" s="67">
        <v>0.9</v>
      </c>
      <c r="J9" s="69" t="s">
        <v>74</v>
      </c>
    </row>
    <row r="10" spans="2:10" ht="60" x14ac:dyDescent="0.25">
      <c r="B10" s="72" t="s">
        <v>6</v>
      </c>
      <c r="C10" s="73" t="s">
        <v>9</v>
      </c>
      <c r="D10" s="3"/>
      <c r="E10" s="79" t="s">
        <v>8</v>
      </c>
      <c r="F10" s="90">
        <v>1.77</v>
      </c>
      <c r="G10" s="90">
        <v>2</v>
      </c>
      <c r="H10" s="75">
        <f>F10/G10</f>
        <v>0.88500000000000001</v>
      </c>
      <c r="I10" s="67">
        <v>0.8</v>
      </c>
      <c r="J10" s="69" t="s">
        <v>74</v>
      </c>
    </row>
    <row r="11" spans="2:10" ht="60" x14ac:dyDescent="0.25">
      <c r="B11" s="72" t="s">
        <v>6</v>
      </c>
      <c r="C11" s="73" t="s">
        <v>10</v>
      </c>
      <c r="D11" s="3"/>
      <c r="E11" s="79" t="s">
        <v>8</v>
      </c>
      <c r="F11" s="90">
        <v>2</v>
      </c>
      <c r="G11" s="90">
        <v>2</v>
      </c>
      <c r="H11" s="75">
        <f>F11/G11</f>
        <v>1</v>
      </c>
      <c r="I11" s="67">
        <v>1</v>
      </c>
      <c r="J11" s="80" t="s">
        <v>11</v>
      </c>
    </row>
    <row r="12" spans="2:10" ht="60" x14ac:dyDescent="0.25">
      <c r="B12" s="38" t="s">
        <v>12</v>
      </c>
      <c r="C12" s="37" t="s">
        <v>13</v>
      </c>
      <c r="D12" s="3"/>
      <c r="E12" s="27" t="s">
        <v>14</v>
      </c>
      <c r="F12" s="34">
        <v>0.95199999999999996</v>
      </c>
      <c r="G12" s="34">
        <v>0.94699999999999995</v>
      </c>
      <c r="H12" s="92">
        <f>AVERAGE(F12:G12)</f>
        <v>0.94950000000000001</v>
      </c>
      <c r="I12" s="34">
        <f>+I8</f>
        <v>0.84</v>
      </c>
      <c r="J12" s="7" t="s">
        <v>69</v>
      </c>
    </row>
    <row r="13" spans="2:10" ht="60" x14ac:dyDescent="0.25">
      <c r="B13" s="72" t="s">
        <v>6</v>
      </c>
      <c r="C13" s="73" t="s">
        <v>7</v>
      </c>
      <c r="D13" s="3"/>
      <c r="E13" s="79" t="s">
        <v>14</v>
      </c>
      <c r="F13" s="83">
        <v>69848426417.649994</v>
      </c>
      <c r="G13" s="84">
        <v>75161612366.110001</v>
      </c>
      <c r="H13" s="75">
        <f>F13/G13</f>
        <v>0.92930984606104994</v>
      </c>
      <c r="I13" s="67">
        <f>+I9</f>
        <v>0.9</v>
      </c>
      <c r="J13" s="69" t="s">
        <v>74</v>
      </c>
    </row>
    <row r="14" spans="2:10" ht="60" x14ac:dyDescent="0.25">
      <c r="B14" s="72" t="s">
        <v>6</v>
      </c>
      <c r="C14" s="73" t="s">
        <v>9</v>
      </c>
      <c r="D14" s="3"/>
      <c r="E14" s="79" t="s">
        <v>14</v>
      </c>
      <c r="F14" s="90">
        <v>54.7</v>
      </c>
      <c r="G14" s="90">
        <v>61</v>
      </c>
      <c r="H14" s="75">
        <f>F14/G14</f>
        <v>0.8967213114754099</v>
      </c>
      <c r="I14" s="67">
        <f>+I10</f>
        <v>0.8</v>
      </c>
      <c r="J14" s="69" t="s">
        <v>74</v>
      </c>
    </row>
    <row r="15" spans="2:10" ht="60" x14ac:dyDescent="0.25">
      <c r="B15" s="60" t="s">
        <v>12</v>
      </c>
      <c r="C15" s="43" t="s">
        <v>13</v>
      </c>
      <c r="D15" s="3"/>
      <c r="E15" s="45" t="s">
        <v>17</v>
      </c>
      <c r="F15" s="85" t="s">
        <v>63</v>
      </c>
      <c r="G15" s="85" t="s">
        <v>63</v>
      </c>
      <c r="H15" s="61" t="s">
        <v>63</v>
      </c>
      <c r="I15" s="62">
        <v>0.75</v>
      </c>
      <c r="J15" s="44" t="s">
        <v>62</v>
      </c>
    </row>
    <row r="16" spans="2:10" ht="111.75" customHeight="1" x14ac:dyDescent="0.25">
      <c r="B16" s="93" t="s">
        <v>15</v>
      </c>
      <c r="C16" s="64" t="s">
        <v>16</v>
      </c>
      <c r="D16" s="3"/>
      <c r="E16" s="65" t="s">
        <v>17</v>
      </c>
      <c r="F16" s="96">
        <v>6</v>
      </c>
      <c r="G16" s="96">
        <v>6</v>
      </c>
      <c r="H16" s="75">
        <f>F16/G16</f>
        <v>1</v>
      </c>
      <c r="I16" s="67">
        <v>0.8</v>
      </c>
      <c r="J16" s="68" t="s">
        <v>73</v>
      </c>
    </row>
    <row r="17" spans="2:12" ht="64.5" customHeight="1" x14ac:dyDescent="0.25">
      <c r="B17" s="60" t="s">
        <v>12</v>
      </c>
      <c r="C17" s="43" t="s">
        <v>13</v>
      </c>
      <c r="D17" s="3"/>
      <c r="E17" s="45" t="s">
        <v>52</v>
      </c>
      <c r="F17" s="85" t="s">
        <v>63</v>
      </c>
      <c r="G17" s="85" t="s">
        <v>63</v>
      </c>
      <c r="H17" s="61" t="s">
        <v>63</v>
      </c>
      <c r="I17" s="34">
        <f>+I8</f>
        <v>0.84</v>
      </c>
      <c r="J17" s="44" t="s">
        <v>62</v>
      </c>
    </row>
    <row r="18" spans="2:12" ht="60" x14ac:dyDescent="0.25">
      <c r="B18" s="36" t="s">
        <v>12</v>
      </c>
      <c r="C18" s="37" t="s">
        <v>13</v>
      </c>
      <c r="D18" s="3"/>
      <c r="E18" s="26" t="s">
        <v>18</v>
      </c>
      <c r="F18" s="94">
        <v>0.98799999999999999</v>
      </c>
      <c r="G18" s="94">
        <v>0.95699999999999996</v>
      </c>
      <c r="H18" s="75">
        <f>AVERAGE(F18:G18)</f>
        <v>0.97249999999999992</v>
      </c>
      <c r="I18" s="34">
        <f>+I8</f>
        <v>0.84</v>
      </c>
      <c r="J18" s="7" t="s">
        <v>68</v>
      </c>
    </row>
    <row r="19" spans="2:12" ht="64.5" customHeight="1" x14ac:dyDescent="0.25">
      <c r="B19" s="72" t="s">
        <v>6</v>
      </c>
      <c r="C19" s="73" t="s">
        <v>7</v>
      </c>
      <c r="D19" s="4"/>
      <c r="E19" s="74" t="s">
        <v>18</v>
      </c>
      <c r="F19" s="85">
        <v>2928955045.5100002</v>
      </c>
      <c r="G19" s="85">
        <v>3556587709.6100001</v>
      </c>
      <c r="H19" s="75">
        <f>F19/G19</f>
        <v>0.82352954141855728</v>
      </c>
      <c r="I19" s="67">
        <f>+I9</f>
        <v>0.9</v>
      </c>
      <c r="J19" s="69" t="s">
        <v>74</v>
      </c>
      <c r="L19" s="49"/>
    </row>
    <row r="20" spans="2:12" ht="60.75" customHeight="1" x14ac:dyDescent="0.25">
      <c r="B20" s="72" t="s">
        <v>6</v>
      </c>
      <c r="C20" s="73" t="s">
        <v>9</v>
      </c>
      <c r="D20" s="3"/>
      <c r="E20" s="74" t="s">
        <v>18</v>
      </c>
      <c r="F20" s="96">
        <v>11</v>
      </c>
      <c r="G20" s="96">
        <v>12</v>
      </c>
      <c r="H20" s="75">
        <f>F20/G20</f>
        <v>0.91666666666666663</v>
      </c>
      <c r="I20" s="67">
        <f>+I10</f>
        <v>0.8</v>
      </c>
      <c r="J20" s="69" t="s">
        <v>74</v>
      </c>
    </row>
    <row r="21" spans="2:12" ht="60" x14ac:dyDescent="0.25">
      <c r="B21" s="36" t="s">
        <v>12</v>
      </c>
      <c r="C21" s="37" t="s">
        <v>13</v>
      </c>
      <c r="D21" s="3"/>
      <c r="E21" s="27" t="s">
        <v>19</v>
      </c>
      <c r="F21" s="67">
        <v>0.93799999999999994</v>
      </c>
      <c r="G21" s="67">
        <v>0.92300000000000004</v>
      </c>
      <c r="H21" s="75">
        <f>AVERAGE(F21:G21)</f>
        <v>0.93049999999999999</v>
      </c>
      <c r="I21" s="34">
        <f>+I8</f>
        <v>0.84</v>
      </c>
      <c r="J21" s="7" t="s">
        <v>68</v>
      </c>
    </row>
    <row r="22" spans="2:12" ht="60" x14ac:dyDescent="0.25">
      <c r="B22" s="72" t="s">
        <v>6</v>
      </c>
      <c r="C22" s="73" t="s">
        <v>7</v>
      </c>
      <c r="D22" s="4"/>
      <c r="E22" s="79" t="s">
        <v>19</v>
      </c>
      <c r="F22" s="83">
        <v>188842332007.95001</v>
      </c>
      <c r="G22" s="83">
        <v>193197400269.78</v>
      </c>
      <c r="H22" s="75">
        <f>F22/G22</f>
        <v>0.97745793548076432</v>
      </c>
      <c r="I22" s="67">
        <f>+I9</f>
        <v>0.9</v>
      </c>
      <c r="J22" s="69" t="s">
        <v>74</v>
      </c>
      <c r="K22" s="50"/>
    </row>
    <row r="23" spans="2:12" ht="60" x14ac:dyDescent="0.25">
      <c r="B23" s="72" t="s">
        <v>6</v>
      </c>
      <c r="C23" s="73" t="s">
        <v>9</v>
      </c>
      <c r="D23" s="3"/>
      <c r="E23" s="79" t="s">
        <v>19</v>
      </c>
      <c r="F23" s="90">
        <v>35.53</v>
      </c>
      <c r="G23" s="90">
        <v>36</v>
      </c>
      <c r="H23" s="75">
        <f>F23/G23</f>
        <v>0.98694444444444451</v>
      </c>
      <c r="I23" s="67">
        <f>+I10</f>
        <v>0.8</v>
      </c>
      <c r="J23" s="69" t="s">
        <v>74</v>
      </c>
      <c r="K23" s="51"/>
    </row>
    <row r="24" spans="2:12" ht="60" x14ac:dyDescent="0.25">
      <c r="B24" s="36" t="s">
        <v>12</v>
      </c>
      <c r="C24" s="37" t="s">
        <v>13</v>
      </c>
      <c r="D24" s="3"/>
      <c r="E24" s="27" t="s">
        <v>20</v>
      </c>
      <c r="F24" s="67">
        <v>0.97699999999999998</v>
      </c>
      <c r="G24" s="67">
        <v>0.97399999999999998</v>
      </c>
      <c r="H24" s="75">
        <f>AVERAGE(F24:G24)</f>
        <v>0.97550000000000003</v>
      </c>
      <c r="I24" s="34">
        <f>+I8</f>
        <v>0.84</v>
      </c>
      <c r="J24" s="7" t="s">
        <v>68</v>
      </c>
      <c r="K24" s="48"/>
    </row>
    <row r="25" spans="2:12" ht="60" x14ac:dyDescent="0.25">
      <c r="B25" s="72" t="s">
        <v>6</v>
      </c>
      <c r="C25" s="73" t="s">
        <v>7</v>
      </c>
      <c r="D25" s="4"/>
      <c r="E25" s="79" t="s">
        <v>20</v>
      </c>
      <c r="F25" s="83">
        <v>5456827952.6400003</v>
      </c>
      <c r="G25" s="83">
        <v>6915266350.0100002</v>
      </c>
      <c r="H25" s="89">
        <f>F25/G25</f>
        <v>0.78909873842127698</v>
      </c>
      <c r="I25" s="67">
        <f>+I9</f>
        <v>0.9</v>
      </c>
      <c r="J25" s="69" t="s">
        <v>74</v>
      </c>
    </row>
    <row r="26" spans="2:12" ht="56.25" customHeight="1" x14ac:dyDescent="0.25">
      <c r="B26" s="72" t="s">
        <v>6</v>
      </c>
      <c r="C26" s="73" t="s">
        <v>9</v>
      </c>
      <c r="D26" s="3"/>
      <c r="E26" s="79" t="s">
        <v>20</v>
      </c>
      <c r="F26" s="90">
        <v>34.450000000000003</v>
      </c>
      <c r="G26" s="90">
        <v>35</v>
      </c>
      <c r="H26" s="75">
        <f>F26/G26</f>
        <v>0.98428571428571432</v>
      </c>
      <c r="I26" s="67">
        <f>+I10</f>
        <v>0.8</v>
      </c>
      <c r="J26" s="69" t="s">
        <v>74</v>
      </c>
    </row>
    <row r="27" spans="2:12" ht="72.75" customHeight="1" x14ac:dyDescent="0.25">
      <c r="B27" s="36" t="s">
        <v>12</v>
      </c>
      <c r="C27" s="37" t="s">
        <v>13</v>
      </c>
      <c r="D27" s="3"/>
      <c r="E27" s="74" t="s">
        <v>21</v>
      </c>
      <c r="F27" s="94">
        <v>0.878</v>
      </c>
      <c r="G27" s="94">
        <v>0.96399999999999997</v>
      </c>
      <c r="H27" s="75">
        <f>AVERAGE(F27:G27)</f>
        <v>0.92100000000000004</v>
      </c>
      <c r="I27" s="34">
        <f>+I8</f>
        <v>0.84</v>
      </c>
      <c r="J27" s="8" t="s">
        <v>68</v>
      </c>
    </row>
    <row r="28" spans="2:12" ht="90" x14ac:dyDescent="0.25">
      <c r="B28" s="36" t="s">
        <v>23</v>
      </c>
      <c r="C28" s="37" t="s">
        <v>22</v>
      </c>
      <c r="D28" s="118" t="s">
        <v>24</v>
      </c>
      <c r="E28" s="103" t="s">
        <v>21</v>
      </c>
      <c r="F28" s="119">
        <v>0.97</v>
      </c>
      <c r="G28" s="117"/>
      <c r="H28" s="120">
        <f>+F28</f>
        <v>0.97</v>
      </c>
      <c r="I28" s="34">
        <v>0.9</v>
      </c>
      <c r="J28" s="54" t="s">
        <v>70</v>
      </c>
    </row>
    <row r="29" spans="2:12" ht="90" x14ac:dyDescent="0.25">
      <c r="B29" s="78" t="s">
        <v>23</v>
      </c>
      <c r="C29" s="73" t="s">
        <v>25</v>
      </c>
      <c r="D29" s="3"/>
      <c r="E29" s="74" t="s">
        <v>21</v>
      </c>
      <c r="F29" s="96">
        <v>30</v>
      </c>
      <c r="G29" s="96">
        <v>30</v>
      </c>
      <c r="H29" s="66">
        <f>F29/G29</f>
        <v>1</v>
      </c>
      <c r="I29" s="67">
        <v>0.95</v>
      </c>
      <c r="J29" s="77" t="s">
        <v>75</v>
      </c>
    </row>
    <row r="30" spans="2:12" ht="90" x14ac:dyDescent="0.25">
      <c r="B30" s="78" t="s">
        <v>26</v>
      </c>
      <c r="C30" s="73" t="s">
        <v>27</v>
      </c>
      <c r="D30" s="3"/>
      <c r="E30" s="74" t="s">
        <v>21</v>
      </c>
      <c r="F30" s="96">
        <v>37</v>
      </c>
      <c r="G30" s="96">
        <v>37</v>
      </c>
      <c r="H30" s="66">
        <f t="shared" ref="H30:H31" si="0">F30/G30</f>
        <v>1</v>
      </c>
      <c r="I30" s="67">
        <v>0.95</v>
      </c>
      <c r="J30" s="77" t="s">
        <v>71</v>
      </c>
    </row>
    <row r="31" spans="2:12" ht="90" x14ac:dyDescent="0.25">
      <c r="B31" s="72" t="s">
        <v>26</v>
      </c>
      <c r="C31" s="73" t="s">
        <v>28</v>
      </c>
      <c r="D31" s="3"/>
      <c r="E31" s="74" t="s">
        <v>21</v>
      </c>
      <c r="F31" s="96">
        <v>7</v>
      </c>
      <c r="G31" s="96">
        <v>7</v>
      </c>
      <c r="H31" s="66">
        <f t="shared" si="0"/>
        <v>1</v>
      </c>
      <c r="I31" s="67">
        <v>0.9</v>
      </c>
      <c r="J31" s="77" t="s">
        <v>72</v>
      </c>
    </row>
    <row r="32" spans="2:12" ht="60" x14ac:dyDescent="0.25">
      <c r="B32" s="72" t="s">
        <v>6</v>
      </c>
      <c r="C32" s="73" t="s">
        <v>7</v>
      </c>
      <c r="D32" s="4"/>
      <c r="E32" s="74" t="s">
        <v>21</v>
      </c>
      <c r="F32" s="85">
        <v>421596834.77999997</v>
      </c>
      <c r="G32" s="85">
        <v>457524940</v>
      </c>
      <c r="H32" s="75">
        <f>F32/G32</f>
        <v>0.92147290326949161</v>
      </c>
      <c r="I32" s="67">
        <f>+I9</f>
        <v>0.9</v>
      </c>
      <c r="J32" s="69" t="s">
        <v>74</v>
      </c>
    </row>
    <row r="33" spans="2:10" ht="60" x14ac:dyDescent="0.25">
      <c r="B33" s="72" t="s">
        <v>6</v>
      </c>
      <c r="C33" s="73" t="s">
        <v>9</v>
      </c>
      <c r="D33" s="3"/>
      <c r="E33" s="74" t="s">
        <v>21</v>
      </c>
      <c r="F33" s="96">
        <v>4</v>
      </c>
      <c r="G33" s="96">
        <v>4</v>
      </c>
      <c r="H33" s="75">
        <f>F33/G33</f>
        <v>1</v>
      </c>
      <c r="I33" s="67">
        <f>+I10</f>
        <v>0.8</v>
      </c>
      <c r="J33" s="69" t="s">
        <v>74</v>
      </c>
    </row>
    <row r="34" spans="2:10" ht="60" x14ac:dyDescent="0.25">
      <c r="B34" s="36" t="s">
        <v>12</v>
      </c>
      <c r="C34" s="37" t="s">
        <v>13</v>
      </c>
      <c r="D34" s="3"/>
      <c r="E34" s="26" t="s">
        <v>29</v>
      </c>
      <c r="F34" s="94">
        <v>0.89700000000000002</v>
      </c>
      <c r="G34" s="94">
        <v>0.94399999999999995</v>
      </c>
      <c r="H34" s="75">
        <f>AVERAGE(F34:G34)</f>
        <v>0.92049999999999998</v>
      </c>
      <c r="I34" s="34">
        <v>0.75</v>
      </c>
      <c r="J34" s="8" t="s">
        <v>68</v>
      </c>
    </row>
    <row r="35" spans="2:10" ht="60" x14ac:dyDescent="0.25">
      <c r="B35" s="72" t="s">
        <v>6</v>
      </c>
      <c r="C35" s="73" t="s">
        <v>7</v>
      </c>
      <c r="D35" s="4"/>
      <c r="E35" s="74" t="s">
        <v>29</v>
      </c>
      <c r="F35" s="85">
        <v>4976127086.9700003</v>
      </c>
      <c r="G35" s="85">
        <v>19845352105.279999</v>
      </c>
      <c r="H35" s="98">
        <f>F35/G35</f>
        <v>0.25074521533160732</v>
      </c>
      <c r="I35" s="67">
        <v>0.9</v>
      </c>
      <c r="J35" s="69" t="s">
        <v>74</v>
      </c>
    </row>
    <row r="36" spans="2:10" ht="64.5" customHeight="1" x14ac:dyDescent="0.25">
      <c r="B36" s="72" t="s">
        <v>6</v>
      </c>
      <c r="C36" s="73" t="s">
        <v>9</v>
      </c>
      <c r="D36" s="3"/>
      <c r="E36" s="74" t="s">
        <v>29</v>
      </c>
      <c r="F36" s="96">
        <v>12.82</v>
      </c>
      <c r="G36" s="96">
        <v>20</v>
      </c>
      <c r="H36" s="95">
        <f>F36/G36</f>
        <v>0.64100000000000001</v>
      </c>
      <c r="I36" s="67">
        <v>0.8</v>
      </c>
      <c r="J36" s="69" t="s">
        <v>74</v>
      </c>
    </row>
    <row r="37" spans="2:10" ht="72" customHeight="1" x14ac:dyDescent="0.25">
      <c r="B37" s="36" t="s">
        <v>12</v>
      </c>
      <c r="C37" s="37" t="s">
        <v>13</v>
      </c>
      <c r="D37" s="3"/>
      <c r="E37" s="26" t="s">
        <v>30</v>
      </c>
      <c r="F37" s="94">
        <v>0.91</v>
      </c>
      <c r="G37" s="94">
        <v>0.93600000000000005</v>
      </c>
      <c r="H37" s="75">
        <f>AVERAGE(F37:G37)</f>
        <v>0.92300000000000004</v>
      </c>
      <c r="I37" s="34">
        <v>0.75</v>
      </c>
      <c r="J37" s="46" t="s">
        <v>68</v>
      </c>
    </row>
    <row r="38" spans="2:10" ht="60" x14ac:dyDescent="0.25">
      <c r="B38" s="36" t="s">
        <v>12</v>
      </c>
      <c r="C38" s="37" t="s">
        <v>13</v>
      </c>
      <c r="D38" s="3"/>
      <c r="E38" s="26" t="s">
        <v>31</v>
      </c>
      <c r="F38" s="94">
        <v>1</v>
      </c>
      <c r="G38" s="94">
        <v>1</v>
      </c>
      <c r="H38" s="75">
        <f>AVERAGE(F38:G38)</f>
        <v>1</v>
      </c>
      <c r="I38" s="34">
        <v>0.75</v>
      </c>
      <c r="J38" s="46" t="s">
        <v>68</v>
      </c>
    </row>
    <row r="39" spans="2:10" ht="60" x14ac:dyDescent="0.25">
      <c r="B39" s="72" t="s">
        <v>6</v>
      </c>
      <c r="C39" s="73" t="s">
        <v>7</v>
      </c>
      <c r="D39" s="4"/>
      <c r="E39" s="65" t="s">
        <v>31</v>
      </c>
      <c r="F39" s="85">
        <v>1175258655.9300001</v>
      </c>
      <c r="G39" s="85">
        <v>1177000000</v>
      </c>
      <c r="H39" s="75">
        <f>F39/G39</f>
        <v>0.99852052330501284</v>
      </c>
      <c r="I39" s="67">
        <v>0.9</v>
      </c>
      <c r="J39" s="69" t="s">
        <v>74</v>
      </c>
    </row>
    <row r="40" spans="2:10" ht="60" x14ac:dyDescent="0.25">
      <c r="B40" s="72" t="s">
        <v>6</v>
      </c>
      <c r="C40" s="73" t="s">
        <v>9</v>
      </c>
      <c r="D40" s="3"/>
      <c r="E40" s="65" t="s">
        <v>31</v>
      </c>
      <c r="F40" s="96">
        <v>3</v>
      </c>
      <c r="G40" s="96">
        <v>3</v>
      </c>
      <c r="H40" s="75">
        <f>F40/G40</f>
        <v>1</v>
      </c>
      <c r="I40" s="67">
        <v>0.8</v>
      </c>
      <c r="J40" s="69" t="s">
        <v>74</v>
      </c>
    </row>
    <row r="41" spans="2:10" ht="60" x14ac:dyDescent="0.25">
      <c r="B41" s="36" t="s">
        <v>12</v>
      </c>
      <c r="C41" s="37" t="s">
        <v>13</v>
      </c>
      <c r="D41" s="3"/>
      <c r="E41" s="27" t="s">
        <v>33</v>
      </c>
      <c r="F41" s="67">
        <v>0.92300000000000004</v>
      </c>
      <c r="G41" s="67">
        <v>0.95</v>
      </c>
      <c r="H41" s="75">
        <f>AVERAGE(F41:G41)</f>
        <v>0.9365</v>
      </c>
      <c r="I41" s="35">
        <v>0.75</v>
      </c>
      <c r="J41" s="46" t="s">
        <v>68</v>
      </c>
    </row>
    <row r="42" spans="2:10" ht="60" x14ac:dyDescent="0.25">
      <c r="B42" s="72" t="s">
        <v>6</v>
      </c>
      <c r="C42" s="73" t="s">
        <v>7</v>
      </c>
      <c r="D42" s="4"/>
      <c r="E42" s="76" t="s">
        <v>33</v>
      </c>
      <c r="F42" s="83">
        <v>2583294879.1700001</v>
      </c>
      <c r="G42" s="83">
        <v>6443722008.3299999</v>
      </c>
      <c r="H42" s="97">
        <f>F42/G42</f>
        <v>0.4009010438114019</v>
      </c>
      <c r="I42" s="67">
        <v>0.9</v>
      </c>
      <c r="J42" s="69" t="s">
        <v>74</v>
      </c>
    </row>
    <row r="43" spans="2:10" ht="60" x14ac:dyDescent="0.25">
      <c r="B43" s="72" t="s">
        <v>6</v>
      </c>
      <c r="C43" s="73" t="s">
        <v>9</v>
      </c>
      <c r="D43" s="3"/>
      <c r="E43" s="76" t="s">
        <v>33</v>
      </c>
      <c r="F43" s="90">
        <v>20.09</v>
      </c>
      <c r="G43" s="90">
        <v>21</v>
      </c>
      <c r="H43" s="75">
        <f>F43/G43</f>
        <v>0.95666666666666667</v>
      </c>
      <c r="I43" s="67">
        <v>0.8</v>
      </c>
      <c r="J43" s="69" t="s">
        <v>74</v>
      </c>
    </row>
    <row r="44" spans="2:10" ht="60" x14ac:dyDescent="0.25">
      <c r="B44" s="36" t="s">
        <v>12</v>
      </c>
      <c r="C44" s="37" t="s">
        <v>13</v>
      </c>
      <c r="D44" s="3"/>
      <c r="E44" s="27" t="s">
        <v>34</v>
      </c>
      <c r="F44" s="67">
        <v>1</v>
      </c>
      <c r="G44" s="67">
        <v>1</v>
      </c>
      <c r="H44" s="66">
        <f>AVERAGE(F44:G44)</f>
        <v>1</v>
      </c>
      <c r="I44" s="35">
        <v>0.75</v>
      </c>
      <c r="J44" s="46" t="s">
        <v>68</v>
      </c>
    </row>
    <row r="45" spans="2:10" ht="60" x14ac:dyDescent="0.25">
      <c r="B45" s="72" t="s">
        <v>6</v>
      </c>
      <c r="C45" s="73" t="s">
        <v>7</v>
      </c>
      <c r="D45" s="4"/>
      <c r="E45" s="76" t="s">
        <v>34</v>
      </c>
      <c r="F45" s="83">
        <v>3398905453.8099999</v>
      </c>
      <c r="G45" s="83">
        <v>3988607319.3200002</v>
      </c>
      <c r="H45" s="75">
        <f>F45/G45</f>
        <v>0.8521534414647427</v>
      </c>
      <c r="I45" s="67">
        <v>0.9</v>
      </c>
      <c r="J45" s="69" t="s">
        <v>74</v>
      </c>
    </row>
    <row r="46" spans="2:10" ht="60" x14ac:dyDescent="0.25">
      <c r="B46" s="72" t="s">
        <v>6</v>
      </c>
      <c r="C46" s="73" t="s">
        <v>9</v>
      </c>
      <c r="D46" s="3"/>
      <c r="E46" s="76" t="s">
        <v>34</v>
      </c>
      <c r="F46" s="90">
        <v>8.93</v>
      </c>
      <c r="G46" s="90">
        <v>10</v>
      </c>
      <c r="H46" s="75">
        <f>F46/G46</f>
        <v>0.89300000000000002</v>
      </c>
      <c r="I46" s="67">
        <v>0.8</v>
      </c>
      <c r="J46" s="69" t="s">
        <v>74</v>
      </c>
    </row>
    <row r="47" spans="2:10" ht="60" x14ac:dyDescent="0.25">
      <c r="B47" s="36" t="s">
        <v>12</v>
      </c>
      <c r="C47" s="37" t="s">
        <v>13</v>
      </c>
      <c r="D47" s="3"/>
      <c r="E47" s="26" t="s">
        <v>35</v>
      </c>
      <c r="F47" s="94">
        <v>0.996</v>
      </c>
      <c r="G47" s="94">
        <v>0.996</v>
      </c>
      <c r="H47" s="75">
        <f>AVERAGE(F47:G47)</f>
        <v>0.996</v>
      </c>
      <c r="I47" s="35">
        <v>0.75</v>
      </c>
      <c r="J47" s="46" t="s">
        <v>68</v>
      </c>
    </row>
    <row r="48" spans="2:10" ht="60" x14ac:dyDescent="0.25">
      <c r="B48" s="71" t="s">
        <v>6</v>
      </c>
      <c r="C48" s="64" t="s">
        <v>7</v>
      </c>
      <c r="D48" s="4"/>
      <c r="E48" s="65" t="s">
        <v>35</v>
      </c>
      <c r="F48" s="85">
        <v>877866456</v>
      </c>
      <c r="G48" s="85">
        <v>910965833</v>
      </c>
      <c r="H48" s="75">
        <f>F48/G48</f>
        <v>0.96366562191361571</v>
      </c>
      <c r="I48" s="67">
        <v>0.9</v>
      </c>
      <c r="J48" s="69" t="s">
        <v>74</v>
      </c>
    </row>
    <row r="49" spans="2:10" ht="60" x14ac:dyDescent="0.25">
      <c r="B49" s="71" t="s">
        <v>6</v>
      </c>
      <c r="C49" s="64" t="s">
        <v>9</v>
      </c>
      <c r="D49" s="3"/>
      <c r="E49" s="65" t="s">
        <v>35</v>
      </c>
      <c r="F49" s="96">
        <v>11.68</v>
      </c>
      <c r="G49" s="96">
        <v>12</v>
      </c>
      <c r="H49" s="75">
        <f>F49/G49</f>
        <v>0.97333333333333327</v>
      </c>
      <c r="I49" s="67">
        <v>0.8</v>
      </c>
      <c r="J49" s="69" t="s">
        <v>74</v>
      </c>
    </row>
    <row r="50" spans="2:10" ht="60" x14ac:dyDescent="0.25">
      <c r="B50" s="36" t="s">
        <v>12</v>
      </c>
      <c r="C50" s="37" t="s">
        <v>13</v>
      </c>
      <c r="D50" s="3"/>
      <c r="E50" s="26" t="s">
        <v>36</v>
      </c>
      <c r="F50" s="94">
        <v>0.97</v>
      </c>
      <c r="G50" s="94">
        <v>0.88500000000000001</v>
      </c>
      <c r="H50" s="75">
        <f>AVERAGE(F50:G50)</f>
        <v>0.92749999999999999</v>
      </c>
      <c r="I50" s="35">
        <v>0.75</v>
      </c>
      <c r="J50" s="8" t="s">
        <v>68</v>
      </c>
    </row>
    <row r="51" spans="2:10" ht="165.75" x14ac:dyDescent="0.25">
      <c r="B51" s="71" t="s">
        <v>26</v>
      </c>
      <c r="C51" s="64" t="s">
        <v>37</v>
      </c>
      <c r="E51" s="65" t="s">
        <v>64</v>
      </c>
      <c r="F51" s="96">
        <v>30</v>
      </c>
      <c r="G51" s="96">
        <v>30</v>
      </c>
      <c r="H51" s="75">
        <f>F51/G51</f>
        <v>1</v>
      </c>
      <c r="I51" s="67">
        <v>0.9</v>
      </c>
      <c r="J51" s="70" t="s">
        <v>76</v>
      </c>
    </row>
    <row r="52" spans="2:10" ht="60" x14ac:dyDescent="0.25">
      <c r="B52" s="71" t="s">
        <v>6</v>
      </c>
      <c r="C52" s="64" t="s">
        <v>7</v>
      </c>
      <c r="D52" s="4"/>
      <c r="E52" s="65" t="s">
        <v>36</v>
      </c>
      <c r="F52" s="85">
        <v>2309257005.5700002</v>
      </c>
      <c r="G52" s="85">
        <v>3838799887.6300001</v>
      </c>
      <c r="H52" s="95">
        <f>F52/G52</f>
        <v>0.60155701603807488</v>
      </c>
      <c r="I52" s="67">
        <v>0.9</v>
      </c>
      <c r="J52" s="69" t="s">
        <v>74</v>
      </c>
    </row>
    <row r="53" spans="2:10" ht="60" x14ac:dyDescent="0.25">
      <c r="B53" s="71" t="s">
        <v>6</v>
      </c>
      <c r="C53" s="64" t="s">
        <v>9</v>
      </c>
      <c r="D53" s="3"/>
      <c r="E53" s="65" t="s">
        <v>36</v>
      </c>
      <c r="F53" s="96">
        <v>27.83</v>
      </c>
      <c r="G53" s="96">
        <v>38</v>
      </c>
      <c r="H53" s="89">
        <f>F53/G53</f>
        <v>0.73236842105263156</v>
      </c>
      <c r="I53" s="67">
        <v>0.8</v>
      </c>
      <c r="J53" s="69" t="s">
        <v>74</v>
      </c>
    </row>
    <row r="54" spans="2:10" ht="62.25" customHeight="1" x14ac:dyDescent="0.25">
      <c r="B54" s="47" t="s">
        <v>12</v>
      </c>
      <c r="C54" s="43" t="s">
        <v>13</v>
      </c>
      <c r="D54" s="3"/>
      <c r="E54" s="45" t="s">
        <v>54</v>
      </c>
      <c r="F54" s="94">
        <v>0.89300000000000002</v>
      </c>
      <c r="G54" s="94">
        <v>0.97599999999999998</v>
      </c>
      <c r="H54" s="75">
        <f>AVERAGE(F54:G54)</f>
        <v>0.9345</v>
      </c>
      <c r="I54" s="35">
        <v>0.75</v>
      </c>
      <c r="J54" s="46" t="s">
        <v>68</v>
      </c>
    </row>
    <row r="55" spans="2:10" ht="60" x14ac:dyDescent="0.25">
      <c r="B55" s="71" t="s">
        <v>6</v>
      </c>
      <c r="C55" s="64" t="s">
        <v>7</v>
      </c>
      <c r="D55" s="4"/>
      <c r="E55" s="65" t="s">
        <v>54</v>
      </c>
      <c r="F55" s="85">
        <v>1057106946.92</v>
      </c>
      <c r="G55" s="85">
        <v>1196000000</v>
      </c>
      <c r="H55" s="75">
        <f>F55/G55</f>
        <v>0.883868684715719</v>
      </c>
      <c r="I55" s="67">
        <v>0.9</v>
      </c>
      <c r="J55" s="69" t="s">
        <v>74</v>
      </c>
    </row>
    <row r="56" spans="2:10" ht="60" x14ac:dyDescent="0.25">
      <c r="B56" s="72" t="s">
        <v>6</v>
      </c>
      <c r="C56" s="73" t="s">
        <v>9</v>
      </c>
      <c r="D56" s="3"/>
      <c r="E56" s="74" t="s">
        <v>54</v>
      </c>
      <c r="F56" s="99">
        <v>20.55</v>
      </c>
      <c r="G56" s="99">
        <v>24</v>
      </c>
      <c r="H56" s="92">
        <f>F56/G56</f>
        <v>0.85625000000000007</v>
      </c>
      <c r="I56" s="34">
        <v>0.8</v>
      </c>
      <c r="J56" s="69" t="s">
        <v>74</v>
      </c>
    </row>
    <row r="59" spans="2:10" x14ac:dyDescent="0.25">
      <c r="E59" s="28" t="s">
        <v>38</v>
      </c>
      <c r="F59" s="86" t="s">
        <v>46</v>
      </c>
      <c r="G59" s="86" t="s">
        <v>39</v>
      </c>
      <c r="H59" s="9"/>
      <c r="I59"/>
      <c r="J59"/>
    </row>
    <row r="60" spans="2:10" ht="25.5" x14ac:dyDescent="0.25">
      <c r="E60" s="42" t="s">
        <v>40</v>
      </c>
      <c r="F60" s="100">
        <v>39</v>
      </c>
      <c r="G60" s="102">
        <f t="shared" ref="G60:G65" si="1">+F60/$F$66</f>
        <v>0.79591836734693877</v>
      </c>
      <c r="H60" s="9"/>
      <c r="I60"/>
      <c r="J60"/>
    </row>
    <row r="61" spans="2:10" ht="25.5" x14ac:dyDescent="0.25">
      <c r="E61" s="41" t="s">
        <v>41</v>
      </c>
      <c r="F61" s="100">
        <v>3</v>
      </c>
      <c r="G61" s="102">
        <f t="shared" si="1"/>
        <v>6.1224489795918366E-2</v>
      </c>
      <c r="H61" s="9"/>
      <c r="I61"/>
      <c r="J61"/>
    </row>
    <row r="62" spans="2:10" ht="25.5" x14ac:dyDescent="0.25">
      <c r="E62" s="25" t="s">
        <v>42</v>
      </c>
      <c r="F62" s="100">
        <v>2</v>
      </c>
      <c r="G62" s="102">
        <f t="shared" si="1"/>
        <v>4.0816326530612242E-2</v>
      </c>
      <c r="H62" s="9"/>
      <c r="I62"/>
      <c r="J62"/>
    </row>
    <row r="63" spans="2:10" ht="25.5" x14ac:dyDescent="0.25">
      <c r="E63" s="40" t="s">
        <v>43</v>
      </c>
      <c r="F63" s="100">
        <v>1</v>
      </c>
      <c r="G63" s="102">
        <f t="shared" si="1"/>
        <v>2.0408163265306121E-2</v>
      </c>
      <c r="H63" s="9"/>
      <c r="I63"/>
      <c r="J63"/>
    </row>
    <row r="64" spans="2:10" ht="25.5" x14ac:dyDescent="0.25">
      <c r="E64" s="39" t="s">
        <v>44</v>
      </c>
      <c r="F64" s="100">
        <v>1</v>
      </c>
      <c r="G64" s="102">
        <f t="shared" si="1"/>
        <v>2.0408163265306121E-2</v>
      </c>
      <c r="H64" s="9"/>
      <c r="I64"/>
      <c r="J64"/>
    </row>
    <row r="65" spans="5:10" x14ac:dyDescent="0.25">
      <c r="E65" s="63" t="s">
        <v>77</v>
      </c>
      <c r="F65" s="100">
        <v>2</v>
      </c>
      <c r="G65" s="102">
        <f t="shared" si="1"/>
        <v>4.0816326530612242E-2</v>
      </c>
      <c r="H65" s="9"/>
      <c r="I65"/>
      <c r="J65"/>
    </row>
    <row r="66" spans="5:10" x14ac:dyDescent="0.25">
      <c r="E66" s="29" t="s">
        <v>45</v>
      </c>
      <c r="F66" s="101">
        <v>49</v>
      </c>
      <c r="G66" s="86"/>
      <c r="H66" s="9"/>
      <c r="I66"/>
      <c r="J66"/>
    </row>
    <row r="67" spans="5:10" x14ac:dyDescent="0.25">
      <c r="H67" s="52"/>
    </row>
  </sheetData>
  <sheetProtection insertColumns="0" insertRows="0" deleteColumns="0" deleteRows="0"/>
  <autoFilter ref="B7:J56" xr:uid="{00000000-0009-0000-0000-000000000000}"/>
  <mergeCells count="4">
    <mergeCell ref="C2:C5"/>
    <mergeCell ref="D2:G2"/>
    <mergeCell ref="D3:G5"/>
    <mergeCell ref="F28:G28"/>
  </mergeCells>
  <pageMargins left="0.7" right="0.7" top="0.75" bottom="0.75" header="0.3" footer="0.3"/>
  <pageSetup paperSize="9" orientation="portrait" horizontalDpi="200"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20"/>
  <sheetViews>
    <sheetView workbookViewId="0">
      <selection activeCell="C1" sqref="C1"/>
    </sheetView>
  </sheetViews>
  <sheetFormatPr baseColWidth="10" defaultRowHeight="15" x14ac:dyDescent="0.25"/>
  <cols>
    <col min="2" max="2" width="26.42578125" bestFit="1" customWidth="1"/>
    <col min="3" max="3" width="12.7109375" customWidth="1"/>
    <col min="4" max="4" width="1.42578125" customWidth="1"/>
    <col min="5" max="5" width="12.7109375" customWidth="1"/>
    <col min="6" max="6" width="14.85546875" customWidth="1"/>
    <col min="7" max="7" width="13.85546875" customWidth="1"/>
    <col min="8" max="8" width="12.7109375" customWidth="1"/>
    <col min="9" max="9" width="15.7109375" customWidth="1"/>
    <col min="10" max="10" width="14.7109375" customWidth="1"/>
    <col min="11" max="11" width="1.42578125" customWidth="1"/>
    <col min="12" max="12" width="17" customWidth="1"/>
    <col min="13" max="13" width="1.5703125" customWidth="1"/>
    <col min="14" max="14" width="14.7109375" customWidth="1"/>
    <col min="15" max="15" width="14.28515625" customWidth="1"/>
  </cols>
  <sheetData>
    <row r="1" spans="1:15" x14ac:dyDescent="0.25">
      <c r="B1" s="12" t="s">
        <v>48</v>
      </c>
      <c r="C1" s="13">
        <v>1</v>
      </c>
      <c r="D1" s="13"/>
      <c r="E1" s="13">
        <v>2</v>
      </c>
      <c r="F1" s="13">
        <v>2</v>
      </c>
      <c r="G1" s="13">
        <v>3</v>
      </c>
      <c r="H1" s="13">
        <v>3</v>
      </c>
      <c r="I1" s="13">
        <v>3</v>
      </c>
      <c r="J1" s="13">
        <v>4</v>
      </c>
      <c r="K1" s="13"/>
      <c r="L1" s="13">
        <v>4</v>
      </c>
      <c r="M1" s="13"/>
      <c r="N1" s="13">
        <v>4</v>
      </c>
      <c r="O1" s="13">
        <v>5</v>
      </c>
    </row>
    <row r="2" spans="1:15" s="10" customFormat="1" ht="77.25" customHeight="1" x14ac:dyDescent="0.25">
      <c r="B2" s="14" t="s">
        <v>1</v>
      </c>
      <c r="C2" s="15" t="str">
        <f>+GENERAL!C38</f>
        <v>I. Incremento del nivel de satisfacción del cliente</v>
      </c>
      <c r="D2" s="15"/>
      <c r="E2" s="15" t="str">
        <f>+GENERAL!C28</f>
        <v>II. Nivel de competencia del personal</v>
      </c>
      <c r="F2" s="15" t="str">
        <f>+GENERAL!C29</f>
        <v>III. Cumplimiento Plan Institucional de Capacitación</v>
      </c>
      <c r="G2" s="15" t="str">
        <f>+GENERAL!C30</f>
        <v>IV. Cumplimiento Plan Anual de Bienestar</v>
      </c>
      <c r="H2" s="15" t="str">
        <f>+GENERAL!C31</f>
        <v>V. Intervención de peligros y riesgos</v>
      </c>
      <c r="I2" s="15" t="str">
        <f>+GENERAL!C51</f>
        <v>VI. Acciones de promoción de la responsabilidad ambiental</v>
      </c>
      <c r="J2" s="15" t="str">
        <f>+GENERAL!C39</f>
        <v>VII. Cumplimiento de metas financieras (POAI)</v>
      </c>
      <c r="K2" s="15"/>
      <c r="L2" s="15" t="str">
        <f>+GENERAL!C40</f>
        <v>VIII. Cumplimiento de metas físicas Plan de Desarrollo Departamental</v>
      </c>
      <c r="M2" s="15"/>
      <c r="N2" s="15" t="str">
        <f>+GENERAL!C11</f>
        <v>IX. Cumplimiento Indicadores de Disciplina Fiscal</v>
      </c>
      <c r="O2" s="15" t="str">
        <f>+GENERAL!C16</f>
        <v>X. Mejoramiento continuo de los procesos</v>
      </c>
    </row>
    <row r="3" spans="1:15" s="11" customFormat="1" x14ac:dyDescent="0.25">
      <c r="B3" s="16" t="s">
        <v>32</v>
      </c>
      <c r="C3" s="21">
        <v>0.75</v>
      </c>
      <c r="D3" s="21"/>
      <c r="E3" s="21">
        <v>0.9</v>
      </c>
      <c r="F3" s="21">
        <v>0.95</v>
      </c>
      <c r="G3" s="21">
        <v>0.95</v>
      </c>
      <c r="H3" s="21">
        <v>0.9</v>
      </c>
      <c r="I3" s="21">
        <v>0.9</v>
      </c>
      <c r="J3" s="21">
        <v>0.9</v>
      </c>
      <c r="K3" s="21"/>
      <c r="L3" s="21">
        <v>0.8</v>
      </c>
      <c r="M3" s="21"/>
      <c r="N3" s="22">
        <v>1</v>
      </c>
      <c r="O3" s="21">
        <v>0.8</v>
      </c>
    </row>
    <row r="4" spans="1:15" x14ac:dyDescent="0.25">
      <c r="A4">
        <v>1</v>
      </c>
      <c r="B4" s="3" t="s">
        <v>31</v>
      </c>
      <c r="C4" s="17">
        <f>+GENERAL!H38</f>
        <v>1</v>
      </c>
      <c r="D4" s="17">
        <v>0.75</v>
      </c>
      <c r="E4" s="17"/>
      <c r="F4" s="17"/>
      <c r="G4" s="17"/>
      <c r="H4" s="17"/>
      <c r="I4" s="17"/>
      <c r="J4" s="17">
        <f>+GENERAL!H39</f>
        <v>0.99852052330501284</v>
      </c>
      <c r="K4" s="17">
        <v>0.9</v>
      </c>
      <c r="L4" s="17">
        <f>+GENERAL!H40</f>
        <v>1</v>
      </c>
      <c r="M4" s="17">
        <v>0.8</v>
      </c>
      <c r="N4" s="3"/>
      <c r="O4" s="3"/>
    </row>
    <row r="5" spans="1:15" x14ac:dyDescent="0.25">
      <c r="A5">
        <v>2</v>
      </c>
      <c r="B5" s="3" t="s">
        <v>47</v>
      </c>
      <c r="C5" s="17">
        <f>+GENERAL!H47</f>
        <v>0.996</v>
      </c>
      <c r="D5" s="17">
        <v>0.75</v>
      </c>
      <c r="E5" s="17"/>
      <c r="F5" s="17"/>
      <c r="G5" s="17"/>
      <c r="H5" s="17"/>
      <c r="I5" s="17"/>
      <c r="J5" s="17">
        <f>+GENERAL!H48</f>
        <v>0.96366562191361571</v>
      </c>
      <c r="K5" s="17">
        <v>0.9</v>
      </c>
      <c r="L5" s="17">
        <f>+GENERAL!H49</f>
        <v>0.97333333333333327</v>
      </c>
      <c r="M5" s="17">
        <v>0.8</v>
      </c>
      <c r="N5" s="3"/>
      <c r="O5" s="3"/>
    </row>
    <row r="6" spans="1:15" x14ac:dyDescent="0.25">
      <c r="A6">
        <v>3</v>
      </c>
      <c r="B6" s="3" t="s">
        <v>49</v>
      </c>
      <c r="C6" s="17">
        <f>+GENERAL!H50</f>
        <v>0.92749999999999999</v>
      </c>
      <c r="D6" s="17">
        <v>0.75</v>
      </c>
      <c r="E6" s="3"/>
      <c r="F6" s="3"/>
      <c r="G6" s="3"/>
      <c r="H6" s="3"/>
      <c r="I6" s="17">
        <f>+GENERAL!H51</f>
        <v>1</v>
      </c>
      <c r="J6" s="17">
        <f>+GENERAL!H52</f>
        <v>0.60155701603807488</v>
      </c>
      <c r="K6" s="17">
        <v>0.9</v>
      </c>
      <c r="L6" s="17">
        <f>+GENERAL!H53</f>
        <v>0.73236842105263156</v>
      </c>
      <c r="M6" s="17">
        <v>0.8</v>
      </c>
      <c r="N6" s="3"/>
      <c r="O6" s="3"/>
    </row>
    <row r="7" spans="1:15" x14ac:dyDescent="0.25">
      <c r="A7">
        <v>4</v>
      </c>
      <c r="B7" s="3" t="s">
        <v>29</v>
      </c>
      <c r="C7" s="17">
        <f>+GENERAL!H34</f>
        <v>0.92049999999999998</v>
      </c>
      <c r="D7" s="17">
        <v>0.75</v>
      </c>
      <c r="E7" s="3"/>
      <c r="F7" s="3"/>
      <c r="G7" s="3"/>
      <c r="H7" s="3"/>
      <c r="I7" s="3"/>
      <c r="J7" s="17">
        <f>+GENERAL!H35</f>
        <v>0.25074521533160732</v>
      </c>
      <c r="K7" s="17">
        <v>0.9</v>
      </c>
      <c r="L7" s="17">
        <f>+GENERAL!H36</f>
        <v>0.64100000000000001</v>
      </c>
      <c r="M7" s="17">
        <v>0.8</v>
      </c>
      <c r="N7" s="3"/>
      <c r="O7" s="3"/>
    </row>
    <row r="8" spans="1:15" x14ac:dyDescent="0.25">
      <c r="A8">
        <v>5</v>
      </c>
      <c r="B8" s="3" t="s">
        <v>34</v>
      </c>
      <c r="C8" s="17">
        <f>+GENERAL!H44</f>
        <v>1</v>
      </c>
      <c r="D8" s="17">
        <v>0.75</v>
      </c>
      <c r="E8" s="3"/>
      <c r="F8" s="3"/>
      <c r="G8" s="3"/>
      <c r="H8" s="3"/>
      <c r="I8" s="17"/>
      <c r="J8" s="17">
        <f>+GENERAL!H45</f>
        <v>0.8521534414647427</v>
      </c>
      <c r="K8" s="17">
        <v>0.9</v>
      </c>
      <c r="L8" s="17">
        <f>+GENERAL!H46</f>
        <v>0.89300000000000002</v>
      </c>
      <c r="M8" s="17">
        <v>0.8</v>
      </c>
      <c r="N8" s="3"/>
      <c r="O8" s="3"/>
    </row>
    <row r="9" spans="1:15" x14ac:dyDescent="0.25">
      <c r="A9">
        <v>6</v>
      </c>
      <c r="B9" s="3" t="s">
        <v>50</v>
      </c>
      <c r="C9" s="17">
        <f>+GENERAL!H21</f>
        <v>0.93049999999999999</v>
      </c>
      <c r="D9" s="17">
        <v>0.75</v>
      </c>
      <c r="E9" s="3"/>
      <c r="F9" s="3"/>
      <c r="G9" s="3"/>
      <c r="H9" s="3"/>
      <c r="I9" s="3"/>
      <c r="J9" s="17">
        <f>+GENERAL!H22</f>
        <v>0.97745793548076432</v>
      </c>
      <c r="K9" s="17">
        <v>0.9</v>
      </c>
      <c r="L9" s="17">
        <f>+GENERAL!H23</f>
        <v>0.98694444444444451</v>
      </c>
      <c r="M9" s="17">
        <v>0.8</v>
      </c>
      <c r="N9" s="3"/>
      <c r="O9" s="3"/>
    </row>
    <row r="10" spans="1:15" x14ac:dyDescent="0.25">
      <c r="A10">
        <v>7</v>
      </c>
      <c r="B10" s="3" t="s">
        <v>20</v>
      </c>
      <c r="C10" s="17">
        <f>+GENERAL!H24</f>
        <v>0.97550000000000003</v>
      </c>
      <c r="D10" s="17">
        <v>0.75</v>
      </c>
      <c r="E10" s="3"/>
      <c r="F10" s="3"/>
      <c r="G10" s="3"/>
      <c r="H10" s="3"/>
      <c r="I10" s="3"/>
      <c r="J10" s="17">
        <f>+GENERAL!H25</f>
        <v>0.78909873842127698</v>
      </c>
      <c r="K10" s="17">
        <v>0.9</v>
      </c>
      <c r="L10" s="17">
        <f>+GENERAL!H26</f>
        <v>0.98428571428571432</v>
      </c>
      <c r="M10" s="17">
        <v>0.8</v>
      </c>
      <c r="N10" s="3"/>
      <c r="O10" s="3"/>
    </row>
    <row r="11" spans="1:15" x14ac:dyDescent="0.25">
      <c r="A11">
        <v>8</v>
      </c>
      <c r="B11" s="3" t="s">
        <v>33</v>
      </c>
      <c r="C11" s="17">
        <f>+GENERAL!H41</f>
        <v>0.9365</v>
      </c>
      <c r="D11" s="17">
        <v>0.75</v>
      </c>
      <c r="E11" s="3"/>
      <c r="F11" s="3"/>
      <c r="G11" s="3"/>
      <c r="H11" s="3"/>
      <c r="I11" s="3"/>
      <c r="J11" s="17">
        <f>+GENERAL!H42</f>
        <v>0.4009010438114019</v>
      </c>
      <c r="K11" s="17">
        <v>0.9</v>
      </c>
      <c r="L11" s="17">
        <f>+GENERAL!H43</f>
        <v>0.95666666666666667</v>
      </c>
      <c r="M11" s="17">
        <v>0.8</v>
      </c>
      <c r="N11" s="3"/>
      <c r="O11" s="3"/>
    </row>
    <row r="12" spans="1:15" x14ac:dyDescent="0.25">
      <c r="A12">
        <v>9</v>
      </c>
      <c r="B12" s="3" t="s">
        <v>14</v>
      </c>
      <c r="C12" s="17">
        <f>+GENERAL!H12</f>
        <v>0.94950000000000001</v>
      </c>
      <c r="D12" s="17">
        <v>0.75</v>
      </c>
      <c r="E12" s="3"/>
      <c r="F12" s="3"/>
      <c r="G12" s="3"/>
      <c r="H12" s="3"/>
      <c r="I12" s="3"/>
      <c r="J12" s="17">
        <f>+GENERAL!H13</f>
        <v>0.92930984606104994</v>
      </c>
      <c r="K12" s="17">
        <v>0.9</v>
      </c>
      <c r="L12" s="17">
        <f>+GENERAL!H14</f>
        <v>0.8967213114754099</v>
      </c>
      <c r="M12" s="17">
        <v>0.8</v>
      </c>
      <c r="N12" s="3"/>
      <c r="O12" s="3"/>
    </row>
    <row r="13" spans="1:15" s="2" customFormat="1" ht="30" x14ac:dyDescent="0.25">
      <c r="A13">
        <v>10</v>
      </c>
      <c r="B13" s="15" t="s">
        <v>18</v>
      </c>
      <c r="C13" s="18">
        <f>+GENERAL!H18</f>
        <v>0.97249999999999992</v>
      </c>
      <c r="D13" s="17">
        <v>0.75</v>
      </c>
      <c r="E13" s="19"/>
      <c r="F13" s="19"/>
      <c r="G13" s="19"/>
      <c r="H13" s="19"/>
      <c r="I13" s="19"/>
      <c r="J13" s="18">
        <f>+GENERAL!H19</f>
        <v>0.82352954141855728</v>
      </c>
      <c r="K13" s="17">
        <v>0.9</v>
      </c>
      <c r="L13" s="18">
        <f>+GENERAL!H20</f>
        <v>0.91666666666666663</v>
      </c>
      <c r="M13" s="17">
        <v>0.8</v>
      </c>
      <c r="N13" s="19"/>
      <c r="O13" s="19"/>
    </row>
    <row r="14" spans="1:15" x14ac:dyDescent="0.25">
      <c r="A14">
        <v>11</v>
      </c>
      <c r="B14" s="3" t="s">
        <v>21</v>
      </c>
      <c r="C14" s="17">
        <f>+GENERAL!H27</f>
        <v>0.92100000000000004</v>
      </c>
      <c r="D14" s="17">
        <v>0.75</v>
      </c>
      <c r="E14" s="17">
        <f>+GENERAL!H28</f>
        <v>0.97</v>
      </c>
      <c r="F14" s="17">
        <f>+GENERAL!H29</f>
        <v>1</v>
      </c>
      <c r="G14" s="17">
        <f>+GENERAL!H30</f>
        <v>1</v>
      </c>
      <c r="H14" s="17">
        <f>+GENERAL!H31</f>
        <v>1</v>
      </c>
      <c r="I14" s="3"/>
      <c r="J14" s="17">
        <f>+GENERAL!H32</f>
        <v>0.92147290326949161</v>
      </c>
      <c r="K14" s="17">
        <v>0.9</v>
      </c>
      <c r="L14" s="17">
        <f>+GENERAL!H33</f>
        <v>1</v>
      </c>
      <c r="M14" s="17">
        <v>0.8</v>
      </c>
      <c r="N14" s="3"/>
      <c r="O14" s="3"/>
    </row>
    <row r="15" spans="1:15" s="2" customFormat="1" ht="30" x14ac:dyDescent="0.25">
      <c r="A15">
        <v>12</v>
      </c>
      <c r="B15" s="15" t="s">
        <v>30</v>
      </c>
      <c r="C15" s="18">
        <f>+GENERAL!H37</f>
        <v>0.92300000000000004</v>
      </c>
      <c r="D15" s="17">
        <v>0.75</v>
      </c>
      <c r="E15" s="19"/>
      <c r="F15" s="19"/>
      <c r="G15" s="19"/>
      <c r="H15" s="19"/>
      <c r="I15" s="19"/>
      <c r="J15" s="19"/>
      <c r="K15" s="17">
        <v>0.9</v>
      </c>
      <c r="L15" s="19"/>
      <c r="M15" s="17">
        <v>0.8</v>
      </c>
      <c r="N15" s="19"/>
      <c r="O15" s="18"/>
    </row>
    <row r="16" spans="1:15" x14ac:dyDescent="0.25">
      <c r="A16">
        <v>13</v>
      </c>
      <c r="B16" s="3" t="s">
        <v>8</v>
      </c>
      <c r="C16" s="17">
        <f>+GENERAL!H8</f>
        <v>0.86450000000000005</v>
      </c>
      <c r="D16" s="17">
        <v>0.75</v>
      </c>
      <c r="E16" s="3"/>
      <c r="F16" s="3"/>
      <c r="G16" s="3"/>
      <c r="H16" s="3"/>
      <c r="I16" s="3"/>
      <c r="J16" s="18">
        <f>+GENERAL!H9</f>
        <v>0.78143375747048593</v>
      </c>
      <c r="K16" s="17">
        <v>0.9</v>
      </c>
      <c r="L16" s="18">
        <f>+GENERAL!H10</f>
        <v>0.88500000000000001</v>
      </c>
      <c r="M16" s="17">
        <v>0.8</v>
      </c>
      <c r="N16" s="18">
        <f>+GENERAL!H11</f>
        <v>1</v>
      </c>
      <c r="O16" s="3"/>
    </row>
    <row r="17" spans="1:15" x14ac:dyDescent="0.25">
      <c r="A17">
        <v>13</v>
      </c>
      <c r="B17" s="3" t="s">
        <v>53</v>
      </c>
      <c r="C17" s="17">
        <f>+GENERAL!H54</f>
        <v>0.9345</v>
      </c>
      <c r="D17" s="17">
        <v>0.75</v>
      </c>
      <c r="E17" s="3"/>
      <c r="F17" s="3"/>
      <c r="G17" s="3"/>
      <c r="H17" s="3"/>
      <c r="I17" s="3"/>
      <c r="J17" s="18">
        <f>+GENERAL!H55</f>
        <v>0.883868684715719</v>
      </c>
      <c r="K17" s="17">
        <v>0.9</v>
      </c>
      <c r="L17" s="18">
        <f>+GENERAL!H56</f>
        <v>0.85625000000000007</v>
      </c>
      <c r="M17" s="17">
        <v>0.8</v>
      </c>
      <c r="N17" s="18"/>
      <c r="O17" s="3"/>
    </row>
    <row r="18" spans="1:15" ht="30" x14ac:dyDescent="0.25">
      <c r="A18">
        <v>13</v>
      </c>
      <c r="B18" s="55" t="s">
        <v>52</v>
      </c>
      <c r="C18" s="17" t="str">
        <f>+GENERAL!H17</f>
        <v>ND</v>
      </c>
      <c r="D18" s="17">
        <v>0.75</v>
      </c>
      <c r="E18" s="3"/>
      <c r="F18" s="3"/>
      <c r="G18" s="3"/>
      <c r="H18" s="3"/>
      <c r="I18" s="3"/>
      <c r="J18" s="18"/>
      <c r="K18" s="17">
        <v>0.9</v>
      </c>
      <c r="L18" s="18"/>
      <c r="M18" s="17">
        <v>0.8</v>
      </c>
      <c r="N18" s="18"/>
      <c r="O18" s="3"/>
    </row>
    <row r="19" spans="1:15" s="2" customFormat="1" ht="30" x14ac:dyDescent="0.25">
      <c r="A19">
        <v>13</v>
      </c>
      <c r="B19" s="20" t="s">
        <v>17</v>
      </c>
      <c r="C19" s="18" t="str">
        <f>+GENERAL!H15</f>
        <v>ND</v>
      </c>
      <c r="D19" s="17">
        <v>0.75</v>
      </c>
      <c r="E19" s="19"/>
      <c r="F19" s="19"/>
      <c r="G19" s="19"/>
      <c r="H19" s="19"/>
      <c r="I19" s="19"/>
      <c r="J19" s="19"/>
      <c r="K19" s="17">
        <v>0.9</v>
      </c>
      <c r="L19" s="19"/>
      <c r="M19" s="17">
        <v>0.8</v>
      </c>
      <c r="N19" s="19"/>
      <c r="O19" s="18">
        <f>+GENERAL!H16</f>
        <v>1</v>
      </c>
    </row>
    <row r="20" spans="1:15" s="6" customFormat="1" ht="15.75" x14ac:dyDescent="0.25">
      <c r="B20" s="23" t="s">
        <v>51</v>
      </c>
      <c r="C20" s="24">
        <f>AVERAGE(C4:C16)</f>
        <v>0.94746153846153836</v>
      </c>
      <c r="D20" s="24"/>
      <c r="E20" s="24">
        <f>AVERAGE(E14)</f>
        <v>0.97</v>
      </c>
      <c r="F20" s="24">
        <f t="shared" ref="F20:H20" si="0">AVERAGE(F14)</f>
        <v>1</v>
      </c>
      <c r="G20" s="24">
        <f t="shared" si="0"/>
        <v>1</v>
      </c>
      <c r="H20" s="24">
        <f t="shared" si="0"/>
        <v>1</v>
      </c>
      <c r="I20" s="24">
        <f>AVERAGE(I6)</f>
        <v>1</v>
      </c>
      <c r="J20" s="24">
        <f>AVERAGE(J4:J14,J16)</f>
        <v>0.77415379866550671</v>
      </c>
      <c r="K20" s="24"/>
      <c r="L20" s="24">
        <f>AVERAGE(L4:L14,L16)</f>
        <v>0.90549887982707211</v>
      </c>
      <c r="M20" s="24"/>
      <c r="N20" s="24">
        <f>AVERAGE(N16)</f>
        <v>1</v>
      </c>
      <c r="O20" s="24">
        <f>AVERAGE(O19)</f>
        <v>1</v>
      </c>
    </row>
  </sheetData>
  <sheetProtection algorithmName="SHA-512" hashValue="i/TQcTCAilCVj9lIX0AGwjHiBTE2PxCRONHvjPXtz3JPheh1yiAI3NbdVlVZ4WqQsKbQTiquNEwmtqM2lTOuHw==" saltValue="065rnpvDz5J76geSVoqCig==" spinCount="100000" sheet="1" objects="1" scenarios="1" insertColumns="0" insertRows="0" deleteColumns="0" deleteRows="0"/>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X10" sqref="X10"/>
    </sheetView>
  </sheetViews>
  <sheetFormatPr baseColWidth="10" defaultRowHeight="15" x14ac:dyDescent="0.25"/>
  <cols>
    <col min="13" max="13" width="5" customWidth="1"/>
  </cols>
  <sheetData/>
  <sheetProtection algorithmName="SHA-512" hashValue="ksWYJDQKUL35nAMD2XUE8HynwyShtZ0fu6ttqJpaeLcTl0NqS4z3ITEL3f5Ikryp3ft0y978SrqSqnMcSefDPw==" saltValue="xWZsBY5VW3xF2SP1VVM2XA==" spinCount="100000" sheet="1" objects="1" scenarios="1" insertColumns="0" insertRows="0" deleteColumns="0" deleteRows="0"/>
  <pageMargins left="0.7" right="0.7" top="0.75" bottom="0.75" header="0.3" footer="0.3"/>
  <pageSetup paperSize="9" orientation="portrait" horizontalDpi="200" verticalDpi="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GENERAL</vt:lpstr>
      <vt:lpstr>POR SECRETARÍAS</vt:lpstr>
      <vt:lpstr>GRAFICAS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2022-02-21T19:56:24Z</dcterms:modified>
</cp:coreProperties>
</file>