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24226"/>
  <xr:revisionPtr revIDLastSave="0" documentId="13_ncr:1_{BF9ECCAD-59E3-497D-84F6-90E4C0E3E68D}" xr6:coauthVersionLast="46" xr6:coauthVersionMax="46" xr10:uidLastSave="{00000000-0000-0000-0000-000000000000}"/>
  <bookViews>
    <workbookView xWindow="-120" yWindow="-120" windowWidth="20730" windowHeight="11160" xr2:uid="{00000000-000D-0000-FFFF-FFFF00000000}"/>
  </bookViews>
  <sheets>
    <sheet name="GENERAL" sheetId="1" r:id="rId1"/>
    <sheet name="POR SECRETARÍAS" sheetId="2" r:id="rId2"/>
    <sheet name="GRAFICAS" sheetId="3" r:id="rId3"/>
  </sheets>
  <definedNames>
    <definedName name="_xlnm._FilterDatabase" localSheetId="0" hidden="1">GENERAL!$B$7:$H$83</definedName>
  </definedNames>
  <calcPr calcId="191029"/>
</workbook>
</file>

<file path=xl/calcChain.xml><?xml version="1.0" encoding="utf-8"?>
<calcChain xmlns="http://schemas.openxmlformats.org/spreadsheetml/2006/main">
  <c r="G93" i="1" l="1"/>
  <c r="G94" i="1"/>
  <c r="G95" i="1"/>
  <c r="G96" i="1"/>
  <c r="G97" i="1"/>
  <c r="G92" i="1"/>
  <c r="F98" i="1"/>
  <c r="F11" i="1" l="1"/>
  <c r="L17" i="2" l="1"/>
  <c r="J17" i="2"/>
  <c r="C19" i="2"/>
  <c r="C18" i="2"/>
  <c r="C17" i="2"/>
  <c r="G23" i="1" l="1"/>
  <c r="O19" i="2" l="1"/>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G49" i="1" l="1"/>
  <c r="G47" i="1"/>
  <c r="G39" i="1"/>
  <c r="G37" i="1"/>
  <c r="G35" i="1"/>
  <c r="G34" i="1"/>
  <c r="G32" i="1"/>
  <c r="G30" i="1"/>
  <c r="G29" i="1"/>
  <c r="G27" i="1"/>
  <c r="G25" i="1"/>
  <c r="G24" i="1"/>
  <c r="G18" i="1"/>
  <c r="G16" i="1"/>
  <c r="G15" i="1"/>
  <c r="L6" i="2"/>
  <c r="J6" i="2"/>
  <c r="J14" i="2" l="1"/>
  <c r="L5" i="2" l="1"/>
  <c r="J5" i="2"/>
  <c r="L8" i="2"/>
  <c r="J8" i="2"/>
  <c r="J11" i="2"/>
  <c r="F60" i="1"/>
  <c r="L4" i="2" s="1"/>
  <c r="J4" i="2"/>
  <c r="L7" i="2"/>
  <c r="J7" i="2"/>
  <c r="L14" i="2"/>
  <c r="H14" i="2" l="1"/>
  <c r="H20" i="2" s="1"/>
  <c r="G14" i="2"/>
  <c r="G20" i="2" s="1"/>
  <c r="F14" i="2"/>
  <c r="F20" i="2" s="1"/>
  <c r="L9" i="2" l="1"/>
  <c r="J9" i="2"/>
  <c r="L13" i="2"/>
  <c r="J13" i="2"/>
  <c r="L12" i="2"/>
  <c r="J12" i="2"/>
  <c r="F13" i="1" l="1"/>
  <c r="N16" i="2" s="1"/>
  <c r="N20" i="2" s="1"/>
  <c r="L16" i="2"/>
  <c r="L20" i="2" s="1"/>
  <c r="J16" i="2"/>
  <c r="J20" i="2" s="1"/>
</calcChain>
</file>

<file path=xl/sharedStrings.xml><?xml version="1.0" encoding="utf-8"?>
<sst xmlns="http://schemas.openxmlformats.org/spreadsheetml/2006/main" count="276" uniqueCount="107">
  <si>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</si>
  <si>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</si>
  <si>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</si>
  <si>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</si>
  <si>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</si>
  <si>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</si>
  <si>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</si>
  <si>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</si>
  <si>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</si>
  <si>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</si>
  <si>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</si>
  <si>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(2/2)*100%</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</si>
  <si>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</si>
  <si>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</si>
  <si>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</si>
  <si>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</si>
  <si>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</si>
  <si>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</si>
  <si>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</si>
  <si>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</si>
  <si>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</si>
  <si>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</si>
  <si>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(21/21)*100%</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</si>
  <si>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</si>
  <si>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</si>
  <si>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</si>
  <si>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</si>
  <si>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</si>
  <si>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</si>
  <si>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</si>
  <si>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</si>
  <si>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</si>
  <si>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</si>
  <si>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</si>
  <si>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(3/3)*100</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</si>
  <si>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</si>
  <si>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</si>
  <si>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</si>
  <si>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</si>
  <si>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</si>
  <si>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</si>
  <si>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</si>
  <si>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</si>
  <si>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</si>
  <si>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</si>
  <si>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</si>
  <si>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</si>
  <si>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</si>
  <si>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</si>
  <si>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</si>
  <si>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</si>
  <si>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</si>
  <si>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</si>
  <si>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</si>
  <si>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</si>
  <si>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Seguimiento a la Ejecucion gastos de inversion por Unidad ejecutora IV Trimestre 2019 (POAI)</t>
  </si>
  <si>
    <t>CONTROL INTERNO DISCIPLINARIO</t>
  </si>
  <si>
    <t>TIC</t>
  </si>
  <si>
    <t>GESTION DE LAS TIC</t>
  </si>
  <si>
    <t>MEDICIÓN INDICADORES DE CALIDAD 
VIGENCIA 2020</t>
  </si>
  <si>
    <t>FORMATO</t>
  </si>
  <si>
    <t>Código</t>
  </si>
  <si>
    <t>F-PLA-63</t>
  </si>
  <si>
    <t>Versión</t>
  </si>
  <si>
    <t>Fecha</t>
  </si>
  <si>
    <t>Pagina</t>
  </si>
  <si>
    <t>1 de 1</t>
  </si>
  <si>
    <t>(7/7)*100%</t>
  </si>
  <si>
    <t>(1/1)*100</t>
  </si>
  <si>
    <t>(12/12)*100</t>
  </si>
  <si>
    <t xml:space="preserve">El Plan institucional de Gestión Ambiental PIGA, cuenta con 5 programas los cuales son:
1. Manejo Integral de Residuos, 2. Uso eficiente de agua, 3. Movilidad amigable, 4. Uso Eficiente de la Energía y 5. Cero Papel; en donde para el año 2019, ha adelantado mensualmente acciones de promocion y prevencion en cuanto a la responsabilidad ambiental dirigido a los funcionarios y colaboradores del Departamento del Quindío, por lo tanto estas actividades que a su vez son campañas cumplen con el 100% de las acciones realizadas y programadas. El PIGA ha trabajado los 5 programas </t>
  </si>
  <si>
    <t>(33/33)*100%</t>
  </si>
  <si>
    <t xml:space="preserve">Una vez efectuado los seguimientos a los planes de mejoramiento suscritos con la CGR, se observa que 33 acciones de mejora fueron suscritas con la CGR, ninguna con vencimiento al 31 de diciembre de 2020.  </t>
  </si>
  <si>
    <t>Informe Medicion de Satisfaccion del usuario 2020-II</t>
  </si>
  <si>
    <t>Seguimiento a la Ejecucion gastos de inversion por Unidad ejecutora IV Trimestre 2020 (POAI)</t>
  </si>
  <si>
    <r>
      <rPr>
        <u/>
        <sz val="11"/>
        <rFont val="Calibri"/>
        <family val="2"/>
        <scheme val="minor"/>
      </rPr>
      <t>$1.509.346.414 *100%</t>
    </r>
    <r>
      <rPr>
        <sz val="11"/>
        <rFont val="Calibri"/>
        <family val="2"/>
        <scheme val="minor"/>
      </rPr>
      <t xml:space="preserve">
$2.272.013.477</t>
    </r>
  </si>
  <si>
    <t>Seguimiento Plan de Accion IV Trimestre 2020</t>
  </si>
  <si>
    <t>1,96/2</t>
  </si>
  <si>
    <r>
      <rPr>
        <u/>
        <sz val="11"/>
        <rFont val="Calibri"/>
        <family val="2"/>
        <scheme val="minor"/>
      </rPr>
      <t>$42.853.606.184,77 *100%</t>
    </r>
    <r>
      <rPr>
        <sz val="11"/>
        <rFont val="Calibri"/>
        <family val="2"/>
        <scheme val="minor"/>
      </rPr>
      <t xml:space="preserve">
$49.515.588.163,32</t>
    </r>
  </si>
  <si>
    <t>Seguimiento Plan de Accion III Trimestre 2020 (No se dispne de información de lamedición del IV trimestre)</t>
  </si>
  <si>
    <t>26/59</t>
  </si>
  <si>
    <t>No aplica</t>
  </si>
  <si>
    <t>ND</t>
  </si>
  <si>
    <t>(11/11)*100%</t>
  </si>
  <si>
    <r>
      <rPr>
        <u/>
        <sz val="11"/>
        <rFont val="Calibri"/>
        <family val="2"/>
        <scheme val="minor"/>
      </rPr>
      <t>$1.893.684.548 *100%</t>
    </r>
    <r>
      <rPr>
        <sz val="11"/>
        <rFont val="Calibri"/>
        <family val="2"/>
        <scheme val="minor"/>
      </rPr>
      <t xml:space="preserve">
$2.778.889.071,85</t>
    </r>
  </si>
  <si>
    <r>
      <rPr>
        <u/>
        <sz val="11"/>
        <rFont val="Calibri"/>
        <family val="2"/>
        <scheme val="minor"/>
      </rPr>
      <t>$174.269.380.098,87 *100%</t>
    </r>
    <r>
      <rPr>
        <sz val="11"/>
        <rFont val="Calibri"/>
        <family val="2"/>
        <scheme val="minor"/>
      </rPr>
      <t xml:space="preserve">
$178.324.204.793,71</t>
    </r>
  </si>
  <si>
    <r>
      <rPr>
        <u/>
        <sz val="11"/>
        <rFont val="Calibri"/>
        <family val="2"/>
        <scheme val="minor"/>
      </rPr>
      <t>$4.791.921.765 *100%</t>
    </r>
    <r>
      <rPr>
        <sz val="11"/>
        <rFont val="Calibri"/>
        <family val="2"/>
        <scheme val="minor"/>
      </rPr>
      <t xml:space="preserve">
$5.933.774.901,39</t>
    </r>
  </si>
  <si>
    <t>(30/30)*100%</t>
  </si>
  <si>
    <t>Evaluación del desempeño 2020</t>
  </si>
  <si>
    <t>Plan Istitucional de capacitación 2020</t>
  </si>
  <si>
    <t>Plan Anual de Bienestar 2020</t>
  </si>
  <si>
    <t>Sistema de Gestión de Seguridad y Salud en el Trabajo 2020</t>
  </si>
  <si>
    <r>
      <rPr>
        <u/>
        <sz val="11"/>
        <rFont val="Calibri"/>
        <family val="2"/>
        <scheme val="minor"/>
      </rPr>
      <t>$70.471.741 *100</t>
    </r>
    <r>
      <rPr>
        <sz val="11"/>
        <rFont val="Calibri"/>
        <family val="2"/>
        <scheme val="minor"/>
      </rPr>
      <t xml:space="preserve">
$75.702.140</t>
    </r>
  </si>
  <si>
    <r>
      <rPr>
        <u/>
        <sz val="11"/>
        <rFont val="Calibri"/>
        <family val="2"/>
        <scheme val="minor"/>
      </rPr>
      <t>$4.065.502.341 *100</t>
    </r>
    <r>
      <rPr>
        <sz val="11"/>
        <rFont val="Calibri"/>
        <family val="2"/>
        <scheme val="minor"/>
      </rPr>
      <t xml:space="preserve">
$5.840.104.583,47</t>
    </r>
  </si>
  <si>
    <t>(19,4/20)*100</t>
  </si>
  <si>
    <r>
      <rPr>
        <u/>
        <sz val="11"/>
        <rFont val="Calibri"/>
        <family val="2"/>
        <scheme val="minor"/>
      </rPr>
      <t>$993.737.924,33 *100</t>
    </r>
    <r>
      <rPr>
        <sz val="11"/>
        <rFont val="Calibri"/>
        <family val="2"/>
        <scheme val="minor"/>
      </rPr>
      <t xml:space="preserve">
$1.101.267.429</t>
    </r>
  </si>
  <si>
    <r>
      <rPr>
        <u/>
        <sz val="11"/>
        <rFont val="Calibri"/>
        <family val="2"/>
        <scheme val="minor"/>
      </rPr>
      <t>$999.910.766 *100</t>
    </r>
    <r>
      <rPr>
        <sz val="11"/>
        <rFont val="Calibri"/>
        <family val="2"/>
        <scheme val="minor"/>
      </rPr>
      <t xml:space="preserve">
$3.830.220.594,31</t>
    </r>
  </si>
  <si>
    <t>(23/23)*100</t>
  </si>
  <si>
    <r>
      <rPr>
        <u/>
        <sz val="11"/>
        <rFont val="Calibri"/>
        <family val="2"/>
        <scheme val="minor"/>
      </rPr>
      <t>$1.587.835.203,83 *100</t>
    </r>
    <r>
      <rPr>
        <sz val="11"/>
        <rFont val="Calibri"/>
        <family val="2"/>
        <scheme val="minor"/>
      </rPr>
      <t xml:space="preserve">
$3.035.796.535,32</t>
    </r>
  </si>
  <si>
    <t>(6/8)*100</t>
  </si>
  <si>
    <r>
      <rPr>
        <u/>
        <sz val="11"/>
        <rFont val="Calibri"/>
        <family val="2"/>
        <scheme val="minor"/>
      </rPr>
      <t>$598.051.770  *100</t>
    </r>
    <r>
      <rPr>
        <sz val="11"/>
        <rFont val="Calibri"/>
        <family val="2"/>
        <scheme val="minor"/>
      </rPr>
      <t xml:space="preserve">
$677.628.511</t>
    </r>
  </si>
  <si>
    <t>(11,3/12)*100</t>
  </si>
  <si>
    <t xml:space="preserve">GESTIÓN ADMINISTRATIVA - AGRICULTURA, DESARROLLO RURAL Y MEDIO AMBIENTE </t>
  </si>
  <si>
    <r>
      <rPr>
        <u/>
        <sz val="11"/>
        <rFont val="Calibri"/>
        <family val="2"/>
        <scheme val="minor"/>
      </rPr>
      <t>$922.940.601 *100</t>
    </r>
    <r>
      <rPr>
        <sz val="11"/>
        <rFont val="Calibri"/>
        <family val="2"/>
        <scheme val="minor"/>
      </rPr>
      <t xml:space="preserve">
$1.704.396.659,97</t>
    </r>
  </si>
  <si>
    <t>(28,5/30)*100</t>
  </si>
  <si>
    <r>
      <rPr>
        <u/>
        <sz val="11"/>
        <rFont val="Calibri"/>
        <family val="2"/>
        <scheme val="minor"/>
      </rPr>
      <t>$576.746.686  *100</t>
    </r>
    <r>
      <rPr>
        <sz val="11"/>
        <rFont val="Calibri"/>
        <family val="2"/>
        <scheme val="minor"/>
      </rPr>
      <t xml:space="preserve">
$632.885.000</t>
    </r>
  </si>
  <si>
    <t>(5,6/7)*100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</si>
</sst>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2]\ #,##0.00_);[Red]\([$€-2]\ #,##0.00\)"/>
    <numFmt numFmtId="165" formatCode="0.000"/>
    <numFmt numFmtId="166" formatCode="0.0000"/>
    <numFmt numFmtId="167" formatCode="_-* #,##0.00_-;\-* #,##0.00_-;_-* &quot;-&quot;_-;_-@_-"/>
    <numFmt numFmtId="168" formatCode="_(* #,##0.00_);_(* \(#,##0.0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1"/>
      <name val="Calibri"/>
      <family val="2"/>
      <scheme val="minor"/>
    </font>
    <font>
      <b/>
      <sz val="11"/>
      <name val="Calibri"/>
      <family val="2"/>
      <scheme val="minor"/>
    </font>
    <font>
      <sz val="10"/>
      <name val="Calibri"/>
      <family val="2"/>
      <scheme val="minor"/>
    </font>
    <font>
      <u/>
      <sz val="11"/>
      <name val="Calibri"/>
      <family val="2"/>
      <scheme val="minor"/>
    </font>
    <font>
      <sz val="12"/>
      <color theme="1"/>
      <name val="Arial"/>
      <family val="2"/>
    </font>
    <font>
      <sz val="12"/>
      <name val="Arial"/>
      <family val="2"/>
    </font>
  </fonts>
  <fills count="9">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1" fontId="1" fillId="0" borderId="0" applyFont="0" applyFill="0" applyBorder="0" applyAlignment="0" applyProtection="0"/>
    <xf numFmtId="43" fontId="4" fillId="0" borderId="0" applyFont="0" applyFill="0" applyBorder="0" applyAlignment="0" applyProtection="0"/>
  </cellStyleXfs>
  <cellXfs count="133">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49" fontId="0" fillId="0" borderId="1" xfId="0" applyNumberFormat="1" applyBorder="1" applyAlignment="1">
      <alignment horizontal="center" vertical="center"/>
    </xf>
    <xf numFmtId="0" fontId="0" fillId="0" borderId="1" xfId="0" applyBorder="1" applyAlignment="1"/>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5" fillId="0" borderId="0" xfId="0" applyFont="1"/>
    <xf numFmtId="0" fontId="0" fillId="0" borderId="0" xfId="0" applyAlignment="1">
      <alignment vertical="center" wrapText="1"/>
    </xf>
    <xf numFmtId="0" fontId="8"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0" fontId="0" fillId="0" borderId="1" xfId="0" applyFill="1" applyBorder="1" applyAlignment="1">
      <alignment vertical="center" wrapText="1"/>
    </xf>
    <xf numFmtId="10" fontId="8" fillId="0" borderId="1" xfId="0" applyNumberFormat="1" applyFont="1" applyBorder="1" applyAlignment="1">
      <alignment wrapText="1"/>
    </xf>
    <xf numFmtId="10" fontId="8" fillId="0" borderId="1" xfId="1" applyNumberFormat="1" applyFont="1" applyBorder="1" applyAlignment="1">
      <alignment wrapText="1"/>
    </xf>
    <xf numFmtId="0" fontId="11" fillId="0" borderId="1" xfId="0" applyFont="1" applyFill="1" applyBorder="1"/>
    <xf numFmtId="10" fontId="11" fillId="0" borderId="1" xfId="0" applyNumberFormat="1" applyFont="1" applyBorder="1"/>
    <xf numFmtId="0" fontId="7" fillId="3" borderId="1" xfId="0" applyFont="1" applyFill="1" applyBorder="1" applyAlignment="1" applyProtection="1">
      <alignment horizontal="justify"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protection locked="0"/>
    </xf>
    <xf numFmtId="0" fontId="0" fillId="0" borderId="0" xfId="0" applyFill="1"/>
    <xf numFmtId="0" fontId="2" fillId="0" borderId="0" xfId="0" applyFont="1" applyFill="1"/>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9" fontId="7" fillId="0" borderId="1" xfId="3" applyFont="1" applyFill="1" applyBorder="1" applyAlignment="1" applyProtection="1">
      <alignment horizontal="center" vertical="center" wrapText="1"/>
      <protection locked="0"/>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justify" wrapText="1"/>
    </xf>
    <xf numFmtId="0" fontId="7" fillId="4" borderId="1" xfId="0" applyFont="1" applyFill="1" applyBorder="1" applyAlignment="1" applyProtection="1">
      <alignment horizontal="justify" vertical="center" wrapText="1"/>
      <protection locked="0"/>
    </xf>
    <xf numFmtId="0" fontId="7" fillId="5" borderId="1" xfId="0" applyFont="1" applyFill="1" applyBorder="1" applyAlignment="1" applyProtection="1">
      <alignment horizontal="justify" vertical="center" wrapText="1"/>
      <protection locked="0"/>
    </xf>
    <xf numFmtId="0" fontId="7" fillId="6" borderId="1" xfId="0" applyFont="1" applyFill="1" applyBorder="1" applyAlignment="1" applyProtection="1">
      <alignment horizontal="justify" vertical="center" wrapText="1"/>
      <protection locked="0"/>
    </xf>
    <xf numFmtId="0" fontId="7" fillId="7" borderId="1" xfId="0" applyFont="1" applyFill="1" applyBorder="1" applyAlignment="1" applyProtection="1">
      <alignment horizontal="justify" vertical="center" wrapText="1"/>
      <protection locked="0"/>
    </xf>
    <xf numFmtId="10" fontId="6" fillId="7" borderId="1" xfId="1" applyNumberFormat="1" applyFont="1" applyFill="1" applyBorder="1" applyAlignment="1" applyProtection="1">
      <alignment horizontal="center" vertical="center" wrapText="1"/>
      <protection locked="0"/>
    </xf>
    <xf numFmtId="10" fontId="6" fillId="7" borderId="2" xfId="1" applyNumberFormat="1" applyFont="1" applyFill="1" applyBorder="1" applyAlignment="1" applyProtection="1">
      <alignment horizontal="center" vertical="center" wrapText="1"/>
      <protection locked="0"/>
    </xf>
    <xf numFmtId="10" fontId="6" fillId="7" borderId="2" xfId="1"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5"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justify" vertical="center"/>
    </xf>
    <xf numFmtId="0" fontId="0" fillId="0" borderId="1" xfId="0" applyFill="1" applyBorder="1" applyAlignment="1">
      <alignment horizontal="justify" vertical="center" wrapText="1"/>
    </xf>
    <xf numFmtId="165" fontId="0" fillId="0" borderId="0" xfId="0" applyNumberFormat="1"/>
    <xf numFmtId="166" fontId="0" fillId="0" borderId="0" xfId="0" applyNumberFormat="1"/>
    <xf numFmtId="10" fontId="0" fillId="0" borderId="0" xfId="1" applyNumberFormat="1" applyFont="1"/>
    <xf numFmtId="41" fontId="0" fillId="0" borderId="0" xfId="4" applyFont="1"/>
    <xf numFmtId="167" fontId="0" fillId="0" borderId="0" xfId="4" applyNumberFormat="1" applyFont="1"/>
    <xf numFmtId="0" fontId="12" fillId="0" borderId="0" xfId="0" applyFont="1" applyFill="1" applyAlignment="1">
      <alignment horizontal="center"/>
    </xf>
    <xf numFmtId="10" fontId="2" fillId="2" borderId="1" xfId="1" applyNumberFormat="1" applyFont="1" applyFill="1" applyBorder="1" applyAlignment="1">
      <alignment horizontal="center" vertical="center" wrapText="1"/>
    </xf>
    <xf numFmtId="10" fontId="6" fillId="6" borderId="1" xfId="1" applyNumberFormat="1"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0" fillId="0" borderId="1" xfId="0" applyBorder="1" applyAlignment="1">
      <alignment wrapText="1"/>
    </xf>
    <xf numFmtId="10" fontId="6" fillId="7" borderId="2" xfId="1"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10" fontId="13" fillId="0" borderId="1" xfId="1" applyNumberFormat="1" applyFont="1" applyFill="1" applyBorder="1" applyAlignment="1">
      <alignment horizontal="center"/>
    </xf>
    <xf numFmtId="0" fontId="9" fillId="0" borderId="1" xfId="0" applyFont="1" applyBorder="1" applyAlignment="1">
      <alignment vertical="center"/>
    </xf>
    <xf numFmtId="41" fontId="9" fillId="0" borderId="1" xfId="4" applyFont="1" applyFill="1" applyBorder="1" applyAlignment="1">
      <alignment horizontal="center"/>
    </xf>
    <xf numFmtId="14" fontId="9" fillId="0" borderId="1" xfId="1" applyNumberFormat="1" applyFont="1" applyFill="1" applyBorder="1"/>
    <xf numFmtId="10" fontId="9" fillId="0" borderId="1" xfId="1" applyNumberFormat="1" applyFont="1" applyFill="1" applyBorder="1" applyAlignment="1">
      <alignment horizontal="center"/>
    </xf>
    <xf numFmtId="0" fontId="14" fillId="0" borderId="1" xfId="0" applyFont="1" applyBorder="1" applyAlignment="1">
      <alignment horizontal="center" vertical="center"/>
    </xf>
    <xf numFmtId="0" fontId="0" fillId="0" borderId="1" xfId="0" applyFill="1" applyBorder="1" applyAlignment="1">
      <alignment horizontal="justify" wrapText="1"/>
    </xf>
    <xf numFmtId="0" fontId="15" fillId="0" borderId="1" xfId="0" applyFont="1" applyBorder="1" applyAlignment="1">
      <alignment horizontal="center" vertical="center"/>
    </xf>
    <xf numFmtId="0" fontId="0" fillId="0" borderId="2"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xf>
    <xf numFmtId="10" fontId="0" fillId="0" borderId="2" xfId="1" applyNumberFormat="1" applyFont="1" applyFill="1" applyBorder="1" applyAlignment="1">
      <alignment horizontal="center" vertical="center"/>
    </xf>
    <xf numFmtId="10" fontId="0" fillId="0" borderId="3" xfId="1" applyNumberFormat="1" applyFont="1" applyFill="1" applyBorder="1" applyAlignment="1">
      <alignment horizontal="center" vertical="center"/>
    </xf>
    <xf numFmtId="0" fontId="5" fillId="0" borderId="1" xfId="0" applyFont="1" applyBorder="1" applyAlignment="1">
      <alignment horizontal="justify" vertical="center" wrapText="1"/>
    </xf>
    <xf numFmtId="10" fontId="6" fillId="7" borderId="2" xfId="1" applyNumberFormat="1" applyFont="1" applyFill="1" applyBorder="1" applyAlignment="1" applyProtection="1">
      <alignment horizontal="center" vertical="center" wrapText="1"/>
      <protection locked="0"/>
    </xf>
    <xf numFmtId="10" fontId="6" fillId="7" borderId="3" xfId="1" applyNumberFormat="1"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0" fillId="0" borderId="2" xfId="0" applyFill="1" applyBorder="1" applyAlignment="1">
      <alignment horizontal="left" wrapText="1"/>
    </xf>
    <xf numFmtId="0" fontId="0" fillId="0" borderId="3" xfId="0" applyFill="1" applyBorder="1" applyAlignment="1">
      <alignment horizontal="left" wrapText="1"/>
    </xf>
    <xf numFmtId="0" fontId="2" fillId="0" borderId="1" xfId="0" applyFont="1" applyFill="1" applyBorder="1" applyAlignment="1">
      <alignment horizontal="center" vertical="center" wrapText="1"/>
    </xf>
    <xf numFmtId="0" fontId="0" fillId="0" borderId="1" xfId="0" applyFill="1" applyBorder="1" applyAlignment="1">
      <alignment horizontal="justify"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0" fillId="0" borderId="1" xfId="0" applyBorder="1" applyAlignment="1">
      <alignment horizont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1" xfId="0" applyFont="1" applyBorder="1" applyAlignment="1">
      <alignment horizontal="center"/>
    </xf>
    <xf numFmtId="10" fontId="6" fillId="3" borderId="2" xfId="1" applyNumberFormat="1" applyFont="1" applyFill="1" applyBorder="1" applyAlignment="1" applyProtection="1">
      <alignment horizontal="center" vertical="center" wrapText="1"/>
      <protection locked="0"/>
    </xf>
    <xf numFmtId="10" fontId="6" fillId="3" borderId="3" xfId="1" applyNumberFormat="1" applyFont="1" applyFill="1" applyBorder="1" applyAlignment="1" applyProtection="1">
      <alignment horizontal="center" vertical="center" wrapText="1"/>
      <protection locked="0"/>
    </xf>
    <xf numFmtId="0" fontId="16" fillId="0" borderId="1" xfId="0" applyFont="1" applyBorder="1" applyAlignment="1">
      <alignment horizontal="justify" vertical="center"/>
    </xf>
    <xf numFmtId="49" fontId="14" fillId="0" borderId="1" xfId="0" applyNumberFormat="1" applyFont="1" applyBorder="1" applyAlignment="1">
      <alignment horizontal="center" vertical="center" wrapText="1"/>
    </xf>
    <xf numFmtId="10" fontId="6" fillId="7" borderId="2" xfId="1" applyNumberFormat="1" applyFont="1" applyFill="1" applyBorder="1" applyAlignment="1" applyProtection="1">
      <alignment horizontal="center" vertical="center" wrapText="1"/>
    </xf>
    <xf numFmtId="10" fontId="6" fillId="7" borderId="3" xfId="1" applyNumberFormat="1" applyFont="1" applyFill="1" applyBorder="1" applyAlignment="1" applyProtection="1">
      <alignment horizontal="center" vertical="center" wrapText="1"/>
    </xf>
    <xf numFmtId="49" fontId="14" fillId="0" borderId="1" xfId="0" applyNumberFormat="1" applyFont="1" applyBorder="1" applyAlignment="1">
      <alignment horizontal="center" vertical="center"/>
    </xf>
    <xf numFmtId="10" fontId="6" fillId="6" borderId="2" xfId="1" applyNumberFormat="1" applyFont="1" applyFill="1" applyBorder="1" applyAlignment="1" applyProtection="1">
      <alignment horizontal="center" vertical="center" wrapText="1"/>
      <protection locked="0"/>
    </xf>
    <xf numFmtId="10" fontId="6" fillId="6" borderId="3"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168" fontId="18" fillId="0" borderId="0" xfId="5" applyNumberFormat="1" applyFont="1" applyBorder="1" applyAlignment="1">
      <alignment vertical="center"/>
    </xf>
    <xf numFmtId="10" fontId="6" fillId="5" borderId="2" xfId="1" applyNumberFormat="1" applyFont="1" applyFill="1" applyBorder="1" applyAlignment="1" applyProtection="1">
      <alignment horizontal="center" vertical="center" wrapText="1"/>
      <protection locked="0"/>
    </xf>
    <xf numFmtId="10" fontId="6" fillId="5" borderId="3" xfId="1" applyNumberFormat="1" applyFont="1" applyFill="1" applyBorder="1" applyAlignment="1" applyProtection="1">
      <alignment horizontal="center" vertical="center" wrapText="1"/>
      <protection locked="0"/>
    </xf>
    <xf numFmtId="10" fontId="6"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168" fontId="19" fillId="0" borderId="1" xfId="5" applyNumberFormat="1" applyFont="1" applyBorder="1" applyAlignment="1">
      <alignment horizontal="right" vertical="center"/>
    </xf>
    <xf numFmtId="168" fontId="19" fillId="0" borderId="0" xfId="5" applyNumberFormat="1" applyFont="1" applyBorder="1" applyAlignment="1">
      <alignment vertical="center"/>
    </xf>
    <xf numFmtId="0" fontId="5" fillId="0" borderId="1" xfId="0" applyFont="1" applyFill="1" applyBorder="1" applyAlignment="1">
      <alignment horizontal="justify" vertical="center"/>
    </xf>
    <xf numFmtId="10" fontId="6" fillId="4" borderId="2" xfId="1" applyNumberFormat="1" applyFont="1" applyFill="1" applyBorder="1" applyAlignment="1" applyProtection="1">
      <alignment horizontal="center" vertical="center" wrapText="1"/>
      <protection locked="0"/>
    </xf>
    <xf numFmtId="10" fontId="6" fillId="4" borderId="3" xfId="1" applyNumberFormat="1" applyFont="1" applyFill="1" applyBorder="1" applyAlignment="1" applyProtection="1">
      <alignment horizontal="center" vertical="center" wrapText="1"/>
      <protection locked="0"/>
    </xf>
    <xf numFmtId="10" fontId="6" fillId="8" borderId="2" xfId="1" applyNumberFormat="1" applyFont="1" applyFill="1" applyBorder="1" applyAlignment="1" applyProtection="1">
      <alignment horizontal="center" vertical="center" wrapText="1"/>
      <protection locked="0"/>
    </xf>
    <xf numFmtId="10" fontId="6" fillId="8" borderId="3" xfId="1"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justify" vertical="center" wrapText="1"/>
      <protection locked="0"/>
    </xf>
    <xf numFmtId="9" fontId="7" fillId="0" borderId="1" xfId="3" applyFont="1" applyFill="1" applyBorder="1" applyAlignment="1" applyProtection="1">
      <alignment horizontal="center" vertical="center" wrapText="1"/>
    </xf>
  </cellXfs>
  <cellStyles count="6">
    <cellStyle name="Millares [0]" xfId="4" builtinId="6"/>
    <cellStyle name="Millares 2" xfId="2" xr:uid="{00000000-0005-0000-0000-000000000000}"/>
    <cellStyle name="Millares 2 4" xfId="5" xr:uid="{A529AFEF-E360-4291-BF1C-1E4F65EB8B9F}"/>
    <cellStyle name="Normal" xfId="0" builtinId="0"/>
    <cellStyle name="Porcentaje" xfId="1" builtinId="5"/>
    <cellStyle name="Porcentaje 2" xfId="3"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1</c:v>
                </c:pt>
                <c:pt idx="1">
                  <c:v>0.91500000000000004</c:v>
                </c:pt>
                <c:pt idx="2">
                  <c:v>0.95</c:v>
                </c:pt>
                <c:pt idx="3">
                  <c:v>0.97899999999999998</c:v>
                </c:pt>
                <c:pt idx="4">
                  <c:v>0.99</c:v>
                </c:pt>
                <c:pt idx="5">
                  <c:v>0.93700000000000006</c:v>
                </c:pt>
                <c:pt idx="6">
                  <c:v>0.90900000000000003</c:v>
                </c:pt>
                <c:pt idx="7">
                  <c:v>0.86099999999999999</c:v>
                </c:pt>
                <c:pt idx="8">
                  <c:v>0.871</c:v>
                </c:pt>
                <c:pt idx="9">
                  <c:v>0.98299999999999998</c:v>
                </c:pt>
                <c:pt idx="10">
                  <c:v>0.877</c:v>
                </c:pt>
                <c:pt idx="11">
                  <c:v>0.95599999999999996</c:v>
                </c:pt>
                <c:pt idx="12">
                  <c:v>0.95499999999999996</c:v>
                </c:pt>
                <c:pt idx="13">
                  <c:v>1</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88577920"/>
        <c:axId val="88579456"/>
      </c:barChart>
      <c:catAx>
        <c:axId val="88577920"/>
        <c:scaling>
          <c:orientation val="minMax"/>
        </c:scaling>
        <c:delete val="0"/>
        <c:axPos val="b"/>
        <c:numFmt formatCode="General" sourceLinked="0"/>
        <c:majorTickMark val="none"/>
        <c:minorTickMark val="none"/>
        <c:tickLblPos val="nextTo"/>
        <c:crossAx val="88579456"/>
        <c:crosses val="autoZero"/>
        <c:auto val="1"/>
        <c:lblAlgn val="ctr"/>
        <c:lblOffset val="100"/>
        <c:noMultiLvlLbl val="0"/>
      </c:catAx>
      <c:valAx>
        <c:axId val="88579456"/>
        <c:scaling>
          <c:orientation val="minMax"/>
        </c:scaling>
        <c:delete val="0"/>
        <c:axPos val="l"/>
        <c:majorGridlines/>
        <c:numFmt formatCode="0.00%" sourceLinked="1"/>
        <c:majorTickMark val="none"/>
        <c:minorTickMark val="none"/>
        <c:tickLblPos val="nextTo"/>
        <c:crossAx val="88577920"/>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0.90239999999999998</c:v>
                </c:pt>
                <c:pt idx="1">
                  <c:v>0.88260000000000005</c:v>
                </c:pt>
                <c:pt idx="2">
                  <c:v>0.54149999999999998</c:v>
                </c:pt>
                <c:pt idx="3">
                  <c:v>0.69610000000000005</c:v>
                </c:pt>
                <c:pt idx="4">
                  <c:v>0.52300000000000002</c:v>
                </c:pt>
                <c:pt idx="5">
                  <c:v>0.97729999999999995</c:v>
                </c:pt>
                <c:pt idx="6">
                  <c:v>0.80759999999999998</c:v>
                </c:pt>
                <c:pt idx="7">
                  <c:v>0.2611</c:v>
                </c:pt>
                <c:pt idx="8">
                  <c:v>0.86550000000000005</c:v>
                </c:pt>
                <c:pt idx="9">
                  <c:v>0.68149999999999999</c:v>
                </c:pt>
                <c:pt idx="10">
                  <c:v>0.93089999999999995</c:v>
                </c:pt>
                <c:pt idx="12">
                  <c:v>0.6643</c:v>
                </c:pt>
                <c:pt idx="13">
                  <c:v>0.9113</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90375296"/>
        <c:axId val="90376832"/>
      </c:barChart>
      <c:catAx>
        <c:axId val="90375296"/>
        <c:scaling>
          <c:orientation val="minMax"/>
        </c:scaling>
        <c:delete val="0"/>
        <c:axPos val="b"/>
        <c:numFmt formatCode="General" sourceLinked="0"/>
        <c:majorTickMark val="none"/>
        <c:minorTickMark val="none"/>
        <c:tickLblPos val="nextTo"/>
        <c:crossAx val="90376832"/>
        <c:crosses val="autoZero"/>
        <c:auto val="1"/>
        <c:lblAlgn val="ctr"/>
        <c:lblOffset val="100"/>
        <c:noMultiLvlLbl val="0"/>
      </c:catAx>
      <c:valAx>
        <c:axId val="90376832"/>
        <c:scaling>
          <c:orientation val="minMax"/>
        </c:scaling>
        <c:delete val="0"/>
        <c:axPos val="l"/>
        <c:majorGridlines/>
        <c:numFmt formatCode="0.00%" sourceLinked="1"/>
        <c:majorTickMark val="none"/>
        <c:minorTickMark val="none"/>
        <c:tickLblPos val="nextTo"/>
        <c:crossAx val="90375296"/>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0.94</c:v>
                </c:pt>
                <c:pt idx="2">
                  <c:v>0.95</c:v>
                </c:pt>
                <c:pt idx="3">
                  <c:v>0.97</c:v>
                </c:pt>
                <c:pt idx="4">
                  <c:v>0.75</c:v>
                </c:pt>
                <c:pt idx="5">
                  <c:v>0.99829999999999997</c:v>
                </c:pt>
                <c:pt idx="6">
                  <c:v>1</c:v>
                </c:pt>
                <c:pt idx="7">
                  <c:v>1</c:v>
                </c:pt>
                <c:pt idx="8">
                  <c:v>0.44</c:v>
                </c:pt>
                <c:pt idx="9">
                  <c:v>1</c:v>
                </c:pt>
                <c:pt idx="10">
                  <c:v>1</c:v>
                </c:pt>
                <c:pt idx="12">
                  <c:v>0.98</c:v>
                </c:pt>
                <c:pt idx="13">
                  <c:v>0.8</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90395008"/>
        <c:axId val="90396544"/>
      </c:barChart>
      <c:catAx>
        <c:axId val="90395008"/>
        <c:scaling>
          <c:orientation val="minMax"/>
        </c:scaling>
        <c:delete val="0"/>
        <c:axPos val="b"/>
        <c:numFmt formatCode="General" sourceLinked="0"/>
        <c:majorTickMark val="none"/>
        <c:minorTickMark val="none"/>
        <c:tickLblPos val="nextTo"/>
        <c:crossAx val="90396544"/>
        <c:crosses val="autoZero"/>
        <c:auto val="1"/>
        <c:lblAlgn val="ctr"/>
        <c:lblOffset val="100"/>
        <c:noMultiLvlLbl val="0"/>
      </c:catAx>
      <c:valAx>
        <c:axId val="90396544"/>
        <c:scaling>
          <c:orientation val="minMax"/>
        </c:scaling>
        <c:delete val="0"/>
        <c:axPos val="l"/>
        <c:majorGridlines/>
        <c:numFmt formatCode="0.00%" sourceLinked="1"/>
        <c:majorTickMark val="none"/>
        <c:minorTickMark val="none"/>
        <c:tickLblPos val="nextTo"/>
        <c:crossAx val="90395008"/>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0.93715384615384623</c:v>
                </c:pt>
                <c:pt idx="1">
                  <c:v>0.93</c:v>
                </c:pt>
                <c:pt idx="2">
                  <c:v>1</c:v>
                </c:pt>
                <c:pt idx="3">
                  <c:v>1</c:v>
                </c:pt>
                <c:pt idx="4">
                  <c:v>1</c:v>
                </c:pt>
                <c:pt idx="5">
                  <c:v>1</c:v>
                </c:pt>
                <c:pt idx="6">
                  <c:v>0.72781666666666667</c:v>
                </c:pt>
                <c:pt idx="7">
                  <c:v>0.91902499999999998</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90427392"/>
        <c:axId val="9042892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90427392"/>
        <c:axId val="90428928"/>
      </c:lineChart>
      <c:catAx>
        <c:axId val="90427392"/>
        <c:scaling>
          <c:orientation val="minMax"/>
        </c:scaling>
        <c:delete val="0"/>
        <c:axPos val="b"/>
        <c:numFmt formatCode="General" sourceLinked="0"/>
        <c:majorTickMark val="none"/>
        <c:minorTickMark val="none"/>
        <c:tickLblPos val="nextTo"/>
        <c:crossAx val="90428928"/>
        <c:crosses val="autoZero"/>
        <c:auto val="1"/>
        <c:lblAlgn val="ctr"/>
        <c:lblOffset val="100"/>
        <c:noMultiLvlLbl val="0"/>
      </c:catAx>
      <c:valAx>
        <c:axId val="90428928"/>
        <c:scaling>
          <c:orientation val="minMax"/>
        </c:scaling>
        <c:delete val="0"/>
        <c:axPos val="l"/>
        <c:majorGridlines/>
        <c:numFmt formatCode="0.00%" sourceLinked="1"/>
        <c:majorTickMark val="none"/>
        <c:minorTickMark val="none"/>
        <c:tickLblPos val="nextTo"/>
        <c:crossAx val="90427392"/>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95250</xdr:colOff>
      <xdr:row>8</xdr:row>
      <xdr:rowOff>123825</xdr:rowOff>
    </xdr:from>
    <xdr:to>
      <xdr:col>3</xdr:col>
      <xdr:colOff>2905125</xdr:colOff>
      <xdr:row>8</xdr:row>
      <xdr:rowOff>600075</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7991475" y="1457325"/>
          <a:ext cx="2809875" cy="476250"/>
        </a:xfrm>
        <a:prstGeom prst="rect">
          <a:avLst/>
        </a:prstGeom>
        <a:noFill/>
      </xdr:spPr>
    </xdr:pic>
    <xdr:clientData/>
  </xdr:twoCellAnchor>
  <xdr:twoCellAnchor>
    <xdr:from>
      <xdr:col>3</xdr:col>
      <xdr:colOff>66674</xdr:colOff>
      <xdr:row>10</xdr:row>
      <xdr:rowOff>112213</xdr:rowOff>
    </xdr:from>
    <xdr:to>
      <xdr:col>3</xdr:col>
      <xdr:colOff>2886075</xdr:colOff>
      <xdr:row>10</xdr:row>
      <xdr:rowOff>590550</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921963"/>
          <a:ext cx="2819401" cy="478337"/>
        </a:xfrm>
        <a:prstGeom prst="rect">
          <a:avLst/>
        </a:prstGeom>
        <a:noFill/>
      </xdr:spPr>
    </xdr:pic>
    <xdr:clientData/>
  </xdr:twoCellAnchor>
  <xdr:twoCellAnchor>
    <xdr:from>
      <xdr:col>3</xdr:col>
      <xdr:colOff>47625</xdr:colOff>
      <xdr:row>12</xdr:row>
      <xdr:rowOff>82406</xdr:rowOff>
    </xdr:from>
    <xdr:to>
      <xdr:col>3</xdr:col>
      <xdr:colOff>2914650</xdr:colOff>
      <xdr:row>12</xdr:row>
      <xdr:rowOff>533399</xdr:rowOff>
    </xdr:to>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4314825" y="4549631"/>
          <a:ext cx="2867025" cy="450993"/>
        </a:xfrm>
        <a:prstGeom prst="rect">
          <a:avLst/>
        </a:prstGeom>
        <a:noFill/>
      </xdr:spPr>
    </xdr:pic>
    <xdr:clientData/>
  </xdr:twoCellAnchor>
  <xdr:twoCellAnchor>
    <xdr:from>
      <xdr:col>3</xdr:col>
      <xdr:colOff>85725</xdr:colOff>
      <xdr:row>15</xdr:row>
      <xdr:rowOff>38100</xdr:rowOff>
    </xdr:from>
    <xdr:to>
      <xdr:col>3</xdr:col>
      <xdr:colOff>2895600</xdr:colOff>
      <xdr:row>15</xdr:row>
      <xdr:rowOff>514350</xdr:rowOff>
    </xdr:to>
    <xdr:pic>
      <xdr:nvPicPr>
        <xdr:cNvPr id="7"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38725" y="5457825"/>
          <a:ext cx="2809875" cy="476250"/>
        </a:xfrm>
        <a:prstGeom prst="rect">
          <a:avLst/>
        </a:prstGeom>
        <a:noFill/>
      </xdr:spPr>
    </xdr:pic>
    <xdr:clientData/>
  </xdr:twoCellAnchor>
  <xdr:twoCellAnchor>
    <xdr:from>
      <xdr:col>3</xdr:col>
      <xdr:colOff>85724</xdr:colOff>
      <xdr:row>17</xdr:row>
      <xdr:rowOff>74113</xdr:rowOff>
    </xdr:from>
    <xdr:to>
      <xdr:col>3</xdr:col>
      <xdr:colOff>2905125</xdr:colOff>
      <xdr:row>17</xdr:row>
      <xdr:rowOff>542925</xdr:rowOff>
    </xdr:to>
    <xdr:pic>
      <xdr:nvPicPr>
        <xdr:cNvPr id="8" name="Picture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38724" y="6551113"/>
          <a:ext cx="2819401" cy="468812"/>
        </a:xfrm>
        <a:prstGeom prst="rect">
          <a:avLst/>
        </a:prstGeom>
        <a:noFill/>
      </xdr:spPr>
    </xdr:pic>
    <xdr:clientData/>
  </xdr:twoCellAnchor>
  <xdr:twoCellAnchor>
    <xdr:from>
      <xdr:col>3</xdr:col>
      <xdr:colOff>95250</xdr:colOff>
      <xdr:row>24</xdr:row>
      <xdr:rowOff>123825</xdr:rowOff>
    </xdr:from>
    <xdr:to>
      <xdr:col>3</xdr:col>
      <xdr:colOff>2905125</xdr:colOff>
      <xdr:row>24</xdr:row>
      <xdr:rowOff>600075</xdr:rowOff>
    </xdr:to>
    <xdr:pic>
      <xdr:nvPicPr>
        <xdr:cNvPr id="10" name="Picture 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57325"/>
          <a:ext cx="2809875" cy="476250"/>
        </a:xfrm>
        <a:prstGeom prst="rect">
          <a:avLst/>
        </a:prstGeom>
        <a:noFill/>
      </xdr:spPr>
    </xdr:pic>
    <xdr:clientData/>
  </xdr:twoCellAnchor>
  <xdr:twoCellAnchor>
    <xdr:from>
      <xdr:col>3</xdr:col>
      <xdr:colOff>66674</xdr:colOff>
      <xdr:row>26</xdr:row>
      <xdr:rowOff>112213</xdr:rowOff>
    </xdr:from>
    <xdr:to>
      <xdr:col>3</xdr:col>
      <xdr:colOff>2886075</xdr:colOff>
      <xdr:row>26</xdr:row>
      <xdr:rowOff>590550</xdr:rowOff>
    </xdr:to>
    <xdr:pic>
      <xdr:nvPicPr>
        <xdr:cNvPr id="11" name="Picture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2617288"/>
          <a:ext cx="2819401" cy="478337"/>
        </a:xfrm>
        <a:prstGeom prst="rect">
          <a:avLst/>
        </a:prstGeom>
        <a:noFill/>
      </xdr:spPr>
    </xdr:pic>
    <xdr:clientData/>
  </xdr:twoCellAnchor>
  <xdr:twoCellAnchor>
    <xdr:from>
      <xdr:col>3</xdr:col>
      <xdr:colOff>95250</xdr:colOff>
      <xdr:row>29</xdr:row>
      <xdr:rowOff>123825</xdr:rowOff>
    </xdr:from>
    <xdr:to>
      <xdr:col>3</xdr:col>
      <xdr:colOff>2905125</xdr:colOff>
      <xdr:row>29</xdr:row>
      <xdr:rowOff>600075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9334500"/>
          <a:ext cx="2809875" cy="476250"/>
        </a:xfrm>
        <a:prstGeom prst="rect">
          <a:avLst/>
        </a:prstGeom>
        <a:noFill/>
      </xdr:spPr>
    </xdr:pic>
    <xdr:clientData/>
  </xdr:twoCellAnchor>
  <xdr:twoCellAnchor>
    <xdr:from>
      <xdr:col>3</xdr:col>
      <xdr:colOff>66674</xdr:colOff>
      <xdr:row>31</xdr:row>
      <xdr:rowOff>112213</xdr:rowOff>
    </xdr:from>
    <xdr:to>
      <xdr:col>3</xdr:col>
      <xdr:colOff>2886075</xdr:colOff>
      <xdr:row>31</xdr:row>
      <xdr:rowOff>590550</xdr:rowOff>
    </xdr:to>
    <xdr:pic>
      <xdr:nvPicPr>
        <xdr:cNvPr id="14" name="Picture 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0342063"/>
          <a:ext cx="2819401" cy="478337"/>
        </a:xfrm>
        <a:prstGeom prst="rect">
          <a:avLst/>
        </a:prstGeom>
        <a:noFill/>
      </xdr:spPr>
    </xdr:pic>
    <xdr:clientData/>
  </xdr:twoCellAnchor>
  <xdr:twoCellAnchor>
    <xdr:from>
      <xdr:col>3</xdr:col>
      <xdr:colOff>95250</xdr:colOff>
      <xdr:row>34</xdr:row>
      <xdr:rowOff>85725</xdr:rowOff>
    </xdr:from>
    <xdr:to>
      <xdr:col>3</xdr:col>
      <xdr:colOff>2905125</xdr:colOff>
      <xdr:row>34</xdr:row>
      <xdr:rowOff>561975</xdr:rowOff>
    </xdr:to>
    <xdr:pic>
      <xdr:nvPicPr>
        <xdr:cNvPr id="16" name="Picture 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36</xdr:row>
      <xdr:rowOff>112213</xdr:rowOff>
    </xdr:from>
    <xdr:to>
      <xdr:col>3</xdr:col>
      <xdr:colOff>2886075</xdr:colOff>
      <xdr:row>36</xdr:row>
      <xdr:rowOff>590550</xdr:rowOff>
    </xdr:to>
    <xdr:pic>
      <xdr:nvPicPr>
        <xdr:cNvPr id="17" name="Picture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3066213"/>
          <a:ext cx="2819401" cy="478337"/>
        </a:xfrm>
        <a:prstGeom prst="rect">
          <a:avLst/>
        </a:prstGeom>
        <a:noFill/>
      </xdr:spPr>
    </xdr:pic>
    <xdr:clientData/>
  </xdr:twoCellAnchor>
  <xdr:twoCellAnchor>
    <xdr:from>
      <xdr:col>3</xdr:col>
      <xdr:colOff>457200</xdr:colOff>
      <xdr:row>40</xdr:row>
      <xdr:rowOff>171450</xdr:rowOff>
    </xdr:from>
    <xdr:to>
      <xdr:col>3</xdr:col>
      <xdr:colOff>2495550</xdr:colOff>
      <xdr:row>40</xdr:row>
      <xdr:rowOff>542925</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410200" y="19850100"/>
          <a:ext cx="2038350" cy="371475"/>
        </a:xfrm>
        <a:prstGeom prst="rect">
          <a:avLst/>
        </a:prstGeom>
        <a:noFill/>
      </xdr:spPr>
    </xdr:pic>
    <xdr:clientData/>
  </xdr:twoCellAnchor>
  <xdr:twoCellAnchor>
    <xdr:from>
      <xdr:col>3</xdr:col>
      <xdr:colOff>457200</xdr:colOff>
      <xdr:row>42</xdr:row>
      <xdr:rowOff>66675</xdr:rowOff>
    </xdr:from>
    <xdr:to>
      <xdr:col>3</xdr:col>
      <xdr:colOff>2495550</xdr:colOff>
      <xdr:row>42</xdr:row>
      <xdr:rowOff>438150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5410200" y="21717000"/>
          <a:ext cx="2038350" cy="371475"/>
        </a:xfrm>
        <a:prstGeom prst="rect">
          <a:avLst/>
        </a:prstGeom>
        <a:noFill/>
      </xdr:spPr>
    </xdr:pic>
    <xdr:clientData/>
  </xdr:twoCellAnchor>
  <xdr:twoCellAnchor>
    <xdr:from>
      <xdr:col>3</xdr:col>
      <xdr:colOff>476250</xdr:colOff>
      <xdr:row>44</xdr:row>
      <xdr:rowOff>180975</xdr:rowOff>
    </xdr:from>
    <xdr:to>
      <xdr:col>3</xdr:col>
      <xdr:colOff>2714625</xdr:colOff>
      <xdr:row>44</xdr:row>
      <xdr:rowOff>714375</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4743450" y="22383750"/>
          <a:ext cx="2238375" cy="533400"/>
        </a:xfrm>
        <a:prstGeom prst="rect">
          <a:avLst/>
        </a:prstGeom>
        <a:noFill/>
      </xdr:spPr>
    </xdr:pic>
    <xdr:clientData/>
  </xdr:twoCellAnchor>
  <xdr:twoCellAnchor>
    <xdr:from>
      <xdr:col>3</xdr:col>
      <xdr:colOff>95250</xdr:colOff>
      <xdr:row>46</xdr:row>
      <xdr:rowOff>85725</xdr:rowOff>
    </xdr:from>
    <xdr:to>
      <xdr:col>3</xdr:col>
      <xdr:colOff>2905125</xdr:colOff>
      <xdr:row>46</xdr:row>
      <xdr:rowOff>561975</xdr:rowOff>
    </xdr:to>
    <xdr:pic>
      <xdr:nvPicPr>
        <xdr:cNvPr id="24" name="Picture 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48</xdr:row>
      <xdr:rowOff>112213</xdr:rowOff>
    </xdr:from>
    <xdr:to>
      <xdr:col>3</xdr:col>
      <xdr:colOff>2886075</xdr:colOff>
      <xdr:row>48</xdr:row>
      <xdr:rowOff>590550</xdr:rowOff>
    </xdr:to>
    <xdr:pic>
      <xdr:nvPicPr>
        <xdr:cNvPr id="25" name="Picture 2">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5771313"/>
          <a:ext cx="2819401" cy="478337"/>
        </a:xfrm>
        <a:prstGeom prst="rect">
          <a:avLst/>
        </a:prstGeom>
        <a:noFill/>
      </xdr:spPr>
    </xdr:pic>
    <xdr:clientData/>
  </xdr:twoCellAnchor>
  <xdr:twoCellAnchor>
    <xdr:from>
      <xdr:col>3</xdr:col>
      <xdr:colOff>95250</xdr:colOff>
      <xdr:row>51</xdr:row>
      <xdr:rowOff>161925</xdr:rowOff>
    </xdr:from>
    <xdr:to>
      <xdr:col>3</xdr:col>
      <xdr:colOff>2905125</xdr:colOff>
      <xdr:row>51</xdr:row>
      <xdr:rowOff>638175</xdr:rowOff>
    </xdr:to>
    <xdr:pic>
      <xdr:nvPicPr>
        <xdr:cNvPr id="27" name="Picture 1">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965400"/>
          <a:ext cx="2809875" cy="476250"/>
        </a:xfrm>
        <a:prstGeom prst="rect">
          <a:avLst/>
        </a:prstGeom>
        <a:noFill/>
      </xdr:spPr>
    </xdr:pic>
    <xdr:clientData/>
  </xdr:twoCellAnchor>
  <xdr:twoCellAnchor>
    <xdr:from>
      <xdr:col>3</xdr:col>
      <xdr:colOff>95249</xdr:colOff>
      <xdr:row>53</xdr:row>
      <xdr:rowOff>274138</xdr:rowOff>
    </xdr:from>
    <xdr:to>
      <xdr:col>3</xdr:col>
      <xdr:colOff>2914650</xdr:colOff>
      <xdr:row>53</xdr:row>
      <xdr:rowOff>752475</xdr:rowOff>
    </xdr:to>
    <xdr:pic>
      <xdr:nvPicPr>
        <xdr:cNvPr id="28" name="Picture 2">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62449" y="30658888"/>
          <a:ext cx="2819401" cy="478337"/>
        </a:xfrm>
        <a:prstGeom prst="rect">
          <a:avLst/>
        </a:prstGeom>
        <a:noFill/>
      </xdr:spPr>
    </xdr:pic>
    <xdr:clientData/>
  </xdr:twoCellAnchor>
  <xdr:twoCellAnchor>
    <xdr:from>
      <xdr:col>3</xdr:col>
      <xdr:colOff>95250</xdr:colOff>
      <xdr:row>57</xdr:row>
      <xdr:rowOff>85725</xdr:rowOff>
    </xdr:from>
    <xdr:to>
      <xdr:col>3</xdr:col>
      <xdr:colOff>2905125</xdr:colOff>
      <xdr:row>57</xdr:row>
      <xdr:rowOff>561975</xdr:rowOff>
    </xdr:to>
    <xdr:pic>
      <xdr:nvPicPr>
        <xdr:cNvPr id="31" name="Picture 1">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784425"/>
          <a:ext cx="2809875" cy="476250"/>
        </a:xfrm>
        <a:prstGeom prst="rect">
          <a:avLst/>
        </a:prstGeom>
        <a:noFill/>
      </xdr:spPr>
    </xdr:pic>
    <xdr:clientData/>
  </xdr:twoCellAnchor>
  <xdr:twoCellAnchor>
    <xdr:from>
      <xdr:col>3</xdr:col>
      <xdr:colOff>66674</xdr:colOff>
      <xdr:row>59</xdr:row>
      <xdr:rowOff>112213</xdr:rowOff>
    </xdr:from>
    <xdr:to>
      <xdr:col>3</xdr:col>
      <xdr:colOff>2886075</xdr:colOff>
      <xdr:row>59</xdr:row>
      <xdr:rowOff>590550</xdr:rowOff>
    </xdr:to>
    <xdr:pic>
      <xdr:nvPicPr>
        <xdr:cNvPr id="32" name="Picture 2">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29592088"/>
          <a:ext cx="2819401" cy="478337"/>
        </a:xfrm>
        <a:prstGeom prst="rect">
          <a:avLst/>
        </a:prstGeom>
        <a:noFill/>
      </xdr:spPr>
    </xdr:pic>
    <xdr:clientData/>
  </xdr:twoCellAnchor>
  <xdr:twoCellAnchor>
    <xdr:from>
      <xdr:col>3</xdr:col>
      <xdr:colOff>95250</xdr:colOff>
      <xdr:row>62</xdr:row>
      <xdr:rowOff>85725</xdr:rowOff>
    </xdr:from>
    <xdr:to>
      <xdr:col>3</xdr:col>
      <xdr:colOff>2905125</xdr:colOff>
      <xdr:row>62</xdr:row>
      <xdr:rowOff>561975</xdr:rowOff>
    </xdr:to>
    <xdr:pic>
      <xdr:nvPicPr>
        <xdr:cNvPr id="34" name="Picture 1">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4175700"/>
          <a:ext cx="2809875" cy="476250"/>
        </a:xfrm>
        <a:prstGeom prst="rect">
          <a:avLst/>
        </a:prstGeom>
        <a:noFill/>
      </xdr:spPr>
    </xdr:pic>
    <xdr:clientData/>
  </xdr:twoCellAnchor>
  <xdr:twoCellAnchor>
    <xdr:from>
      <xdr:col>3</xdr:col>
      <xdr:colOff>66674</xdr:colOff>
      <xdr:row>64</xdr:row>
      <xdr:rowOff>112213</xdr:rowOff>
    </xdr:from>
    <xdr:to>
      <xdr:col>3</xdr:col>
      <xdr:colOff>2886075</xdr:colOff>
      <xdr:row>64</xdr:row>
      <xdr:rowOff>590550</xdr:rowOff>
    </xdr:to>
    <xdr:pic>
      <xdr:nvPicPr>
        <xdr:cNvPr id="35" name="Picture 2">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5288038"/>
          <a:ext cx="2819401" cy="478337"/>
        </a:xfrm>
        <a:prstGeom prst="rect">
          <a:avLst/>
        </a:prstGeom>
        <a:noFill/>
      </xdr:spPr>
    </xdr:pic>
    <xdr:clientData/>
  </xdr:twoCellAnchor>
  <xdr:twoCellAnchor>
    <xdr:from>
      <xdr:col>3</xdr:col>
      <xdr:colOff>95250</xdr:colOff>
      <xdr:row>67</xdr:row>
      <xdr:rowOff>85725</xdr:rowOff>
    </xdr:from>
    <xdr:to>
      <xdr:col>3</xdr:col>
      <xdr:colOff>2905125</xdr:colOff>
      <xdr:row>67</xdr:row>
      <xdr:rowOff>561975</xdr:rowOff>
    </xdr:to>
    <xdr:pic>
      <xdr:nvPicPr>
        <xdr:cNvPr id="37" name="Picture 1">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7195125"/>
          <a:ext cx="2809875" cy="476250"/>
        </a:xfrm>
        <a:prstGeom prst="rect">
          <a:avLst/>
        </a:prstGeom>
        <a:noFill/>
      </xdr:spPr>
    </xdr:pic>
    <xdr:clientData/>
  </xdr:twoCellAnchor>
  <xdr:twoCellAnchor>
    <xdr:from>
      <xdr:col>3</xdr:col>
      <xdr:colOff>66674</xdr:colOff>
      <xdr:row>69</xdr:row>
      <xdr:rowOff>112213</xdr:rowOff>
    </xdr:from>
    <xdr:to>
      <xdr:col>3</xdr:col>
      <xdr:colOff>2886075</xdr:colOff>
      <xdr:row>69</xdr:row>
      <xdr:rowOff>590550</xdr:rowOff>
    </xdr:to>
    <xdr:pic>
      <xdr:nvPicPr>
        <xdr:cNvPr id="38" name="Picture 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8259838"/>
          <a:ext cx="2819401" cy="478337"/>
        </a:xfrm>
        <a:prstGeom prst="rect">
          <a:avLst/>
        </a:prstGeom>
        <a:noFill/>
      </xdr:spPr>
    </xdr:pic>
    <xdr:clientData/>
  </xdr:twoCellAnchor>
  <xdr:twoCellAnchor>
    <xdr:from>
      <xdr:col>3</xdr:col>
      <xdr:colOff>95250</xdr:colOff>
      <xdr:row>72</xdr:row>
      <xdr:rowOff>85725</xdr:rowOff>
    </xdr:from>
    <xdr:to>
      <xdr:col>3</xdr:col>
      <xdr:colOff>2905125</xdr:colOff>
      <xdr:row>72</xdr:row>
      <xdr:rowOff>561975</xdr:rowOff>
    </xdr:to>
    <xdr:pic>
      <xdr:nvPicPr>
        <xdr:cNvPr id="40" name="Picture 1">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0205025"/>
          <a:ext cx="2809875" cy="476250"/>
        </a:xfrm>
        <a:prstGeom prst="rect">
          <a:avLst/>
        </a:prstGeom>
        <a:noFill/>
      </xdr:spPr>
    </xdr:pic>
    <xdr:clientData/>
  </xdr:twoCellAnchor>
  <xdr:twoCellAnchor>
    <xdr:from>
      <xdr:col>3</xdr:col>
      <xdr:colOff>66674</xdr:colOff>
      <xdr:row>74</xdr:row>
      <xdr:rowOff>112213</xdr:rowOff>
    </xdr:from>
    <xdr:to>
      <xdr:col>3</xdr:col>
      <xdr:colOff>2886075</xdr:colOff>
      <xdr:row>74</xdr:row>
      <xdr:rowOff>590550</xdr:rowOff>
    </xdr:to>
    <xdr:pic>
      <xdr:nvPicPr>
        <xdr:cNvPr id="41" name="Picture 2">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1250688"/>
          <a:ext cx="2819401" cy="478337"/>
        </a:xfrm>
        <a:prstGeom prst="rect">
          <a:avLst/>
        </a:prstGeom>
        <a:noFill/>
      </xdr:spPr>
    </xdr:pic>
    <xdr:clientData/>
  </xdr:twoCellAnchor>
  <xdr:twoCellAnchor>
    <xdr:from>
      <xdr:col>3</xdr:col>
      <xdr:colOff>95250</xdr:colOff>
      <xdr:row>79</xdr:row>
      <xdr:rowOff>85725</xdr:rowOff>
    </xdr:from>
    <xdr:to>
      <xdr:col>3</xdr:col>
      <xdr:colOff>2905125</xdr:colOff>
      <xdr:row>79</xdr:row>
      <xdr:rowOff>561975</xdr:rowOff>
    </xdr:to>
    <xdr:pic>
      <xdr:nvPicPr>
        <xdr:cNvPr id="43" name="Picture 1">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3148250"/>
          <a:ext cx="2809875" cy="476250"/>
        </a:xfrm>
        <a:prstGeom prst="rect">
          <a:avLst/>
        </a:prstGeom>
        <a:noFill/>
      </xdr:spPr>
    </xdr:pic>
    <xdr:clientData/>
  </xdr:twoCellAnchor>
  <xdr:twoCellAnchor>
    <xdr:from>
      <xdr:col>3</xdr:col>
      <xdr:colOff>66674</xdr:colOff>
      <xdr:row>81</xdr:row>
      <xdr:rowOff>112213</xdr:rowOff>
    </xdr:from>
    <xdr:to>
      <xdr:col>3</xdr:col>
      <xdr:colOff>2886075</xdr:colOff>
      <xdr:row>81</xdr:row>
      <xdr:rowOff>590550</xdr:rowOff>
    </xdr:to>
    <xdr:pic>
      <xdr:nvPicPr>
        <xdr:cNvPr id="44" name="Picture 2">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4117713"/>
          <a:ext cx="2819401" cy="478337"/>
        </a:xfrm>
        <a:prstGeom prst="rect">
          <a:avLst/>
        </a:prstGeom>
        <a:noFill/>
      </xdr:spPr>
    </xdr:pic>
    <xdr:clientData/>
  </xdr:twoCellAnchor>
  <xdr:twoCellAnchor>
    <xdr:from>
      <xdr:col>3</xdr:col>
      <xdr:colOff>66675</xdr:colOff>
      <xdr:row>77</xdr:row>
      <xdr:rowOff>209549</xdr:rowOff>
    </xdr:from>
    <xdr:to>
      <xdr:col>3</xdr:col>
      <xdr:colOff>2924175</xdr:colOff>
      <xdr:row>77</xdr:row>
      <xdr:rowOff>695324</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4333875" y="43157774"/>
          <a:ext cx="2857500" cy="485775"/>
        </a:xfrm>
        <a:prstGeom prst="rect">
          <a:avLst/>
        </a:prstGeom>
        <a:noFill/>
      </xdr:spPr>
    </xdr:pic>
    <xdr:clientData/>
  </xdr:twoCellAnchor>
  <xdr:twoCellAnchor editAs="oneCell">
    <xdr:from>
      <xdr:col>2</xdr:col>
      <xdr:colOff>226219</xdr:colOff>
      <xdr:row>1</xdr:row>
      <xdr:rowOff>30957</xdr:rowOff>
    </xdr:from>
    <xdr:to>
      <xdr:col>2</xdr:col>
      <xdr:colOff>978694</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29000" y="221457"/>
          <a:ext cx="752475" cy="704850"/>
        </a:xfrm>
        <a:prstGeom prst="rect">
          <a:avLst/>
        </a:prstGeom>
        <a:noFill/>
        <a:ln>
          <a:noFill/>
        </a:ln>
      </xdr:spPr>
    </xdr:pic>
    <xdr:clientData/>
  </xdr:twoCellAnchor>
  <xdr:twoCellAnchor editAs="oneCell">
    <xdr:from>
      <xdr:col>3</xdr:col>
      <xdr:colOff>161925</xdr:colOff>
      <xdr:row>20</xdr:row>
      <xdr:rowOff>133350</xdr:rowOff>
    </xdr:from>
    <xdr:to>
      <xdr:col>3</xdr:col>
      <xdr:colOff>2792436</xdr:colOff>
      <xdr:row>20</xdr:row>
      <xdr:rowOff>676275</xdr:rowOff>
    </xdr:to>
    <xdr:pic>
      <xdr:nvPicPr>
        <xdr:cNvPr id="2" name="Imagen 1">
          <a:extLst>
            <a:ext uri="{FF2B5EF4-FFF2-40B4-BE49-F238E27FC236}">
              <a16:creationId xmlns:a16="http://schemas.microsoft.com/office/drawing/2014/main" id="{4D53A432-9C75-4005-B22E-1C2BC7CAE181}"/>
            </a:ext>
          </a:extLst>
        </xdr:cNvPr>
        <xdr:cNvPicPr>
          <a:picLocks noChangeAspect="1"/>
        </xdr:cNvPicPr>
      </xdr:nvPicPr>
      <xdr:blipFill>
        <a:blip xmlns:r="http://schemas.openxmlformats.org/officeDocument/2006/relationships" r:embed="rId8"/>
        <a:stretch>
          <a:fillRect/>
        </a:stretch>
      </xdr:blipFill>
      <xdr:spPr>
        <a:xfrm>
          <a:off x="4572000" y="8582025"/>
          <a:ext cx="2630511" cy="542925"/>
        </a:xfrm>
        <a:prstGeom prst="rect">
          <a:avLst/>
        </a:prstGeom>
      </xdr:spPr>
    </xdr:pic>
    <xdr:clientData/>
  </xdr:twoCellAnchor>
  <xdr:twoCellAnchor editAs="oneCell">
    <xdr:from>
      <xdr:col>3</xdr:col>
      <xdr:colOff>323851</xdr:colOff>
      <xdr:row>7</xdr:row>
      <xdr:rowOff>43847</xdr:rowOff>
    </xdr:from>
    <xdr:to>
      <xdr:col>3</xdr:col>
      <xdr:colOff>2533650</xdr:colOff>
      <xdr:row>7</xdr:row>
      <xdr:rowOff>723785</xdr:rowOff>
    </xdr:to>
    <xdr:pic>
      <xdr:nvPicPr>
        <xdr:cNvPr id="4" name="Imagen 3">
          <a:extLst>
            <a:ext uri="{FF2B5EF4-FFF2-40B4-BE49-F238E27FC236}">
              <a16:creationId xmlns:a16="http://schemas.microsoft.com/office/drawing/2014/main" id="{08744C2D-ABE2-454E-9692-02E143AC560E}"/>
            </a:ext>
          </a:extLst>
        </xdr:cNvPr>
        <xdr:cNvPicPr>
          <a:picLocks noChangeAspect="1"/>
        </xdr:cNvPicPr>
      </xdr:nvPicPr>
      <xdr:blipFill>
        <a:blip xmlns:r="http://schemas.openxmlformats.org/officeDocument/2006/relationships" r:embed="rId9"/>
        <a:stretch>
          <a:fillRect/>
        </a:stretch>
      </xdr:blipFill>
      <xdr:spPr>
        <a:xfrm>
          <a:off x="4591051" y="1567847"/>
          <a:ext cx="2209799" cy="679938"/>
        </a:xfrm>
        <a:prstGeom prst="rect">
          <a:avLst/>
        </a:prstGeom>
      </xdr:spPr>
    </xdr:pic>
    <xdr:clientData/>
  </xdr:twoCellAnchor>
  <xdr:twoCellAnchor editAs="oneCell">
    <xdr:from>
      <xdr:col>3</xdr:col>
      <xdr:colOff>276225</xdr:colOff>
      <xdr:row>14</xdr:row>
      <xdr:rowOff>47625</xdr:rowOff>
    </xdr:from>
    <xdr:to>
      <xdr:col>3</xdr:col>
      <xdr:colOff>2486024</xdr:colOff>
      <xdr:row>14</xdr:row>
      <xdr:rowOff>727563</xdr:rowOff>
    </xdr:to>
    <xdr:pic>
      <xdr:nvPicPr>
        <xdr:cNvPr id="51" name="Imagen 50">
          <a:extLst>
            <a:ext uri="{FF2B5EF4-FFF2-40B4-BE49-F238E27FC236}">
              <a16:creationId xmlns:a16="http://schemas.microsoft.com/office/drawing/2014/main" id="{8F544CAB-70FB-4D5B-8E55-7BCA1E4E8260}"/>
            </a:ext>
          </a:extLst>
        </xdr:cNvPr>
        <xdr:cNvPicPr>
          <a:picLocks noChangeAspect="1"/>
        </xdr:cNvPicPr>
      </xdr:nvPicPr>
      <xdr:blipFill>
        <a:blip xmlns:r="http://schemas.openxmlformats.org/officeDocument/2006/relationships" r:embed="rId9"/>
        <a:stretch>
          <a:fillRect/>
        </a:stretch>
      </xdr:blipFill>
      <xdr:spPr>
        <a:xfrm>
          <a:off x="4543425" y="5657850"/>
          <a:ext cx="2209799" cy="679938"/>
        </a:xfrm>
        <a:prstGeom prst="rect">
          <a:avLst/>
        </a:prstGeom>
      </xdr:spPr>
    </xdr:pic>
    <xdr:clientData/>
  </xdr:twoCellAnchor>
  <xdr:twoCellAnchor editAs="oneCell">
    <xdr:from>
      <xdr:col>3</xdr:col>
      <xdr:colOff>333375</xdr:colOff>
      <xdr:row>23</xdr:row>
      <xdr:rowOff>38100</xdr:rowOff>
    </xdr:from>
    <xdr:to>
      <xdr:col>3</xdr:col>
      <xdr:colOff>2543174</xdr:colOff>
      <xdr:row>23</xdr:row>
      <xdr:rowOff>718038</xdr:rowOff>
    </xdr:to>
    <xdr:pic>
      <xdr:nvPicPr>
        <xdr:cNvPr id="52" name="Imagen 51">
          <a:extLst>
            <a:ext uri="{FF2B5EF4-FFF2-40B4-BE49-F238E27FC236}">
              <a16:creationId xmlns:a16="http://schemas.microsoft.com/office/drawing/2014/main" id="{1F4226E5-9B72-431A-AE6D-29F2AB17EE9D}"/>
            </a:ext>
          </a:extLst>
        </xdr:cNvPr>
        <xdr:cNvPicPr>
          <a:picLocks noChangeAspect="1"/>
        </xdr:cNvPicPr>
      </xdr:nvPicPr>
      <xdr:blipFill>
        <a:blip xmlns:r="http://schemas.openxmlformats.org/officeDocument/2006/relationships" r:embed="rId9"/>
        <a:stretch>
          <a:fillRect/>
        </a:stretch>
      </xdr:blipFill>
      <xdr:spPr>
        <a:xfrm>
          <a:off x="4600575" y="9439275"/>
          <a:ext cx="2209799" cy="679938"/>
        </a:xfrm>
        <a:prstGeom prst="rect">
          <a:avLst/>
        </a:prstGeom>
      </xdr:spPr>
    </xdr:pic>
    <xdr:clientData/>
  </xdr:twoCellAnchor>
  <xdr:twoCellAnchor editAs="oneCell">
    <xdr:from>
      <xdr:col>3</xdr:col>
      <xdr:colOff>238125</xdr:colOff>
      <xdr:row>28</xdr:row>
      <xdr:rowOff>38100</xdr:rowOff>
    </xdr:from>
    <xdr:to>
      <xdr:col>3</xdr:col>
      <xdr:colOff>2447924</xdr:colOff>
      <xdr:row>28</xdr:row>
      <xdr:rowOff>718038</xdr:rowOff>
    </xdr:to>
    <xdr:pic>
      <xdr:nvPicPr>
        <xdr:cNvPr id="53" name="Imagen 52">
          <a:extLst>
            <a:ext uri="{FF2B5EF4-FFF2-40B4-BE49-F238E27FC236}">
              <a16:creationId xmlns:a16="http://schemas.microsoft.com/office/drawing/2014/main" id="{A98B41D0-EA8F-4815-9FEB-E14D621F499F}"/>
            </a:ext>
          </a:extLst>
        </xdr:cNvPr>
        <xdr:cNvPicPr>
          <a:picLocks noChangeAspect="1"/>
        </xdr:cNvPicPr>
      </xdr:nvPicPr>
      <xdr:blipFill>
        <a:blip xmlns:r="http://schemas.openxmlformats.org/officeDocument/2006/relationships" r:embed="rId9"/>
        <a:stretch>
          <a:fillRect/>
        </a:stretch>
      </xdr:blipFill>
      <xdr:spPr>
        <a:xfrm>
          <a:off x="4505325" y="12220575"/>
          <a:ext cx="2209799" cy="679938"/>
        </a:xfrm>
        <a:prstGeom prst="rect">
          <a:avLst/>
        </a:prstGeom>
      </xdr:spPr>
    </xdr:pic>
    <xdr:clientData/>
  </xdr:twoCellAnchor>
  <xdr:twoCellAnchor editAs="oneCell">
    <xdr:from>
      <xdr:col>3</xdr:col>
      <xdr:colOff>209550</xdr:colOff>
      <xdr:row>33</xdr:row>
      <xdr:rowOff>57150</xdr:rowOff>
    </xdr:from>
    <xdr:to>
      <xdr:col>3</xdr:col>
      <xdr:colOff>2419349</xdr:colOff>
      <xdr:row>33</xdr:row>
      <xdr:rowOff>737088</xdr:rowOff>
    </xdr:to>
    <xdr:pic>
      <xdr:nvPicPr>
        <xdr:cNvPr id="54" name="Imagen 53">
          <a:extLst>
            <a:ext uri="{FF2B5EF4-FFF2-40B4-BE49-F238E27FC236}">
              <a16:creationId xmlns:a16="http://schemas.microsoft.com/office/drawing/2014/main" id="{B971B67B-9839-4BE5-832F-A0582578052F}"/>
            </a:ext>
          </a:extLst>
        </xdr:cNvPr>
        <xdr:cNvPicPr>
          <a:picLocks noChangeAspect="1"/>
        </xdr:cNvPicPr>
      </xdr:nvPicPr>
      <xdr:blipFill>
        <a:blip xmlns:r="http://schemas.openxmlformats.org/officeDocument/2006/relationships" r:embed="rId9"/>
        <a:stretch>
          <a:fillRect/>
        </a:stretch>
      </xdr:blipFill>
      <xdr:spPr>
        <a:xfrm>
          <a:off x="4476750" y="15078075"/>
          <a:ext cx="2209799" cy="679938"/>
        </a:xfrm>
        <a:prstGeom prst="rect">
          <a:avLst/>
        </a:prstGeom>
      </xdr:spPr>
    </xdr:pic>
    <xdr:clientData/>
  </xdr:twoCellAnchor>
  <xdr:twoCellAnchor editAs="oneCell">
    <xdr:from>
      <xdr:col>3</xdr:col>
      <xdr:colOff>276225</xdr:colOff>
      <xdr:row>38</xdr:row>
      <xdr:rowOff>66675</xdr:rowOff>
    </xdr:from>
    <xdr:to>
      <xdr:col>3</xdr:col>
      <xdr:colOff>2486024</xdr:colOff>
      <xdr:row>38</xdr:row>
      <xdr:rowOff>746613</xdr:rowOff>
    </xdr:to>
    <xdr:pic>
      <xdr:nvPicPr>
        <xdr:cNvPr id="56" name="Imagen 55">
          <a:extLst>
            <a:ext uri="{FF2B5EF4-FFF2-40B4-BE49-F238E27FC236}">
              <a16:creationId xmlns:a16="http://schemas.microsoft.com/office/drawing/2014/main" id="{363A0A13-267D-43CE-B3A4-833B7C74EA2B}"/>
            </a:ext>
          </a:extLst>
        </xdr:cNvPr>
        <xdr:cNvPicPr>
          <a:picLocks noChangeAspect="1"/>
        </xdr:cNvPicPr>
      </xdr:nvPicPr>
      <xdr:blipFill>
        <a:blip xmlns:r="http://schemas.openxmlformats.org/officeDocument/2006/relationships" r:embed="rId9"/>
        <a:stretch>
          <a:fillRect/>
        </a:stretch>
      </xdr:blipFill>
      <xdr:spPr>
        <a:xfrm>
          <a:off x="4543425" y="18002250"/>
          <a:ext cx="2209799" cy="679938"/>
        </a:xfrm>
        <a:prstGeom prst="rect">
          <a:avLst/>
        </a:prstGeom>
      </xdr:spPr>
    </xdr:pic>
    <xdr:clientData/>
  </xdr:twoCellAnchor>
  <xdr:twoCellAnchor editAs="oneCell">
    <xdr:from>
      <xdr:col>3</xdr:col>
      <xdr:colOff>352425</xdr:colOff>
      <xdr:row>50</xdr:row>
      <xdr:rowOff>76200</xdr:rowOff>
    </xdr:from>
    <xdr:to>
      <xdr:col>3</xdr:col>
      <xdr:colOff>2562224</xdr:colOff>
      <xdr:row>50</xdr:row>
      <xdr:rowOff>756138</xdr:rowOff>
    </xdr:to>
    <xdr:pic>
      <xdr:nvPicPr>
        <xdr:cNvPr id="57" name="Imagen 56">
          <a:extLst>
            <a:ext uri="{FF2B5EF4-FFF2-40B4-BE49-F238E27FC236}">
              <a16:creationId xmlns:a16="http://schemas.microsoft.com/office/drawing/2014/main" id="{D5ECC75C-8028-4C40-A42E-103908A1A06F}"/>
            </a:ext>
          </a:extLst>
        </xdr:cNvPr>
        <xdr:cNvPicPr>
          <a:picLocks noChangeAspect="1"/>
        </xdr:cNvPicPr>
      </xdr:nvPicPr>
      <xdr:blipFill>
        <a:blip xmlns:r="http://schemas.openxmlformats.org/officeDocument/2006/relationships" r:embed="rId9"/>
        <a:stretch>
          <a:fillRect/>
        </a:stretch>
      </xdr:blipFill>
      <xdr:spPr>
        <a:xfrm>
          <a:off x="4619625" y="25584150"/>
          <a:ext cx="2209799" cy="679938"/>
        </a:xfrm>
        <a:prstGeom prst="rect">
          <a:avLst/>
        </a:prstGeom>
      </xdr:spPr>
    </xdr:pic>
    <xdr:clientData/>
  </xdr:twoCellAnchor>
  <xdr:twoCellAnchor editAs="oneCell">
    <xdr:from>
      <xdr:col>3</xdr:col>
      <xdr:colOff>285750</xdr:colOff>
      <xdr:row>55</xdr:row>
      <xdr:rowOff>104775</xdr:rowOff>
    </xdr:from>
    <xdr:to>
      <xdr:col>3</xdr:col>
      <xdr:colOff>2495549</xdr:colOff>
      <xdr:row>55</xdr:row>
      <xdr:rowOff>784713</xdr:rowOff>
    </xdr:to>
    <xdr:pic>
      <xdr:nvPicPr>
        <xdr:cNvPr id="58" name="Imagen 57">
          <a:extLst>
            <a:ext uri="{FF2B5EF4-FFF2-40B4-BE49-F238E27FC236}">
              <a16:creationId xmlns:a16="http://schemas.microsoft.com/office/drawing/2014/main" id="{FACB0141-C56E-41E8-BAA5-105E4C1E839C}"/>
            </a:ext>
          </a:extLst>
        </xdr:cNvPr>
        <xdr:cNvPicPr>
          <a:picLocks noChangeAspect="1"/>
        </xdr:cNvPicPr>
      </xdr:nvPicPr>
      <xdr:blipFill>
        <a:blip xmlns:r="http://schemas.openxmlformats.org/officeDocument/2006/relationships" r:embed="rId9"/>
        <a:stretch>
          <a:fillRect/>
        </a:stretch>
      </xdr:blipFill>
      <xdr:spPr>
        <a:xfrm>
          <a:off x="4552950" y="29346525"/>
          <a:ext cx="2209799" cy="679938"/>
        </a:xfrm>
        <a:prstGeom prst="rect">
          <a:avLst/>
        </a:prstGeom>
      </xdr:spPr>
    </xdr:pic>
    <xdr:clientData/>
  </xdr:twoCellAnchor>
  <xdr:twoCellAnchor editAs="oneCell">
    <xdr:from>
      <xdr:col>3</xdr:col>
      <xdr:colOff>295275</xdr:colOff>
      <xdr:row>56</xdr:row>
      <xdr:rowOff>57150</xdr:rowOff>
    </xdr:from>
    <xdr:to>
      <xdr:col>3</xdr:col>
      <xdr:colOff>2505074</xdr:colOff>
      <xdr:row>56</xdr:row>
      <xdr:rowOff>737088</xdr:rowOff>
    </xdr:to>
    <xdr:pic>
      <xdr:nvPicPr>
        <xdr:cNvPr id="59" name="Imagen 58">
          <a:extLst>
            <a:ext uri="{FF2B5EF4-FFF2-40B4-BE49-F238E27FC236}">
              <a16:creationId xmlns:a16="http://schemas.microsoft.com/office/drawing/2014/main" id="{6F77F5A2-C2D4-4F51-9576-EEC4E2A38A72}"/>
            </a:ext>
          </a:extLst>
        </xdr:cNvPr>
        <xdr:cNvPicPr>
          <a:picLocks noChangeAspect="1"/>
        </xdr:cNvPicPr>
      </xdr:nvPicPr>
      <xdr:blipFill>
        <a:blip xmlns:r="http://schemas.openxmlformats.org/officeDocument/2006/relationships" r:embed="rId9"/>
        <a:stretch>
          <a:fillRect/>
        </a:stretch>
      </xdr:blipFill>
      <xdr:spPr>
        <a:xfrm>
          <a:off x="4562475" y="30165675"/>
          <a:ext cx="2209799" cy="679938"/>
        </a:xfrm>
        <a:prstGeom prst="rect">
          <a:avLst/>
        </a:prstGeom>
      </xdr:spPr>
    </xdr:pic>
    <xdr:clientData/>
  </xdr:twoCellAnchor>
  <xdr:twoCellAnchor editAs="oneCell">
    <xdr:from>
      <xdr:col>3</xdr:col>
      <xdr:colOff>304800</xdr:colOff>
      <xdr:row>61</xdr:row>
      <xdr:rowOff>38100</xdr:rowOff>
    </xdr:from>
    <xdr:to>
      <xdr:col>3</xdr:col>
      <xdr:colOff>2514599</xdr:colOff>
      <xdr:row>61</xdr:row>
      <xdr:rowOff>718038</xdr:rowOff>
    </xdr:to>
    <xdr:pic>
      <xdr:nvPicPr>
        <xdr:cNvPr id="60" name="Imagen 59">
          <a:extLst>
            <a:ext uri="{FF2B5EF4-FFF2-40B4-BE49-F238E27FC236}">
              <a16:creationId xmlns:a16="http://schemas.microsoft.com/office/drawing/2014/main" id="{9C7AD857-9A5A-4186-9E7F-8AAE2771F29C}"/>
            </a:ext>
          </a:extLst>
        </xdr:cNvPr>
        <xdr:cNvPicPr>
          <a:picLocks noChangeAspect="1"/>
        </xdr:cNvPicPr>
      </xdr:nvPicPr>
      <xdr:blipFill>
        <a:blip xmlns:r="http://schemas.openxmlformats.org/officeDocument/2006/relationships" r:embed="rId9"/>
        <a:stretch>
          <a:fillRect/>
        </a:stretch>
      </xdr:blipFill>
      <xdr:spPr>
        <a:xfrm>
          <a:off x="4572000" y="33166050"/>
          <a:ext cx="2209799" cy="679938"/>
        </a:xfrm>
        <a:prstGeom prst="rect">
          <a:avLst/>
        </a:prstGeom>
      </xdr:spPr>
    </xdr:pic>
    <xdr:clientData/>
  </xdr:twoCellAnchor>
  <xdr:twoCellAnchor editAs="oneCell">
    <xdr:from>
      <xdr:col>3</xdr:col>
      <xdr:colOff>314325</xdr:colOff>
      <xdr:row>66</xdr:row>
      <xdr:rowOff>38100</xdr:rowOff>
    </xdr:from>
    <xdr:to>
      <xdr:col>3</xdr:col>
      <xdr:colOff>2524124</xdr:colOff>
      <xdr:row>66</xdr:row>
      <xdr:rowOff>718038</xdr:rowOff>
    </xdr:to>
    <xdr:pic>
      <xdr:nvPicPr>
        <xdr:cNvPr id="61" name="Imagen 60">
          <a:extLst>
            <a:ext uri="{FF2B5EF4-FFF2-40B4-BE49-F238E27FC236}">
              <a16:creationId xmlns:a16="http://schemas.microsoft.com/office/drawing/2014/main" id="{96C339A0-19BB-4D11-A727-6A8DCFFB9D5D}"/>
            </a:ext>
          </a:extLst>
        </xdr:cNvPr>
        <xdr:cNvPicPr>
          <a:picLocks noChangeAspect="1"/>
        </xdr:cNvPicPr>
      </xdr:nvPicPr>
      <xdr:blipFill>
        <a:blip xmlns:r="http://schemas.openxmlformats.org/officeDocument/2006/relationships" r:embed="rId9"/>
        <a:stretch>
          <a:fillRect/>
        </a:stretch>
      </xdr:blipFill>
      <xdr:spPr>
        <a:xfrm>
          <a:off x="4581525" y="36175950"/>
          <a:ext cx="2209799" cy="679938"/>
        </a:xfrm>
        <a:prstGeom prst="rect">
          <a:avLst/>
        </a:prstGeom>
      </xdr:spPr>
    </xdr:pic>
    <xdr:clientData/>
  </xdr:twoCellAnchor>
  <xdr:twoCellAnchor editAs="oneCell">
    <xdr:from>
      <xdr:col>3</xdr:col>
      <xdr:colOff>247650</xdr:colOff>
      <xdr:row>71</xdr:row>
      <xdr:rowOff>57150</xdr:rowOff>
    </xdr:from>
    <xdr:to>
      <xdr:col>3</xdr:col>
      <xdr:colOff>2457449</xdr:colOff>
      <xdr:row>71</xdr:row>
      <xdr:rowOff>737088</xdr:rowOff>
    </xdr:to>
    <xdr:pic>
      <xdr:nvPicPr>
        <xdr:cNvPr id="62" name="Imagen 61">
          <a:extLst>
            <a:ext uri="{FF2B5EF4-FFF2-40B4-BE49-F238E27FC236}">
              <a16:creationId xmlns:a16="http://schemas.microsoft.com/office/drawing/2014/main" id="{9B252B5D-3EFC-42D5-BA62-5F575C436182}"/>
            </a:ext>
          </a:extLst>
        </xdr:cNvPr>
        <xdr:cNvPicPr>
          <a:picLocks noChangeAspect="1"/>
        </xdr:cNvPicPr>
      </xdr:nvPicPr>
      <xdr:blipFill>
        <a:blip xmlns:r="http://schemas.openxmlformats.org/officeDocument/2006/relationships" r:embed="rId9"/>
        <a:stretch>
          <a:fillRect/>
        </a:stretch>
      </xdr:blipFill>
      <xdr:spPr>
        <a:xfrm>
          <a:off x="4514850" y="39204900"/>
          <a:ext cx="2209799" cy="679938"/>
        </a:xfrm>
        <a:prstGeom prst="rect">
          <a:avLst/>
        </a:prstGeom>
      </xdr:spPr>
    </xdr:pic>
    <xdr:clientData/>
  </xdr:twoCellAnchor>
  <xdr:twoCellAnchor editAs="oneCell">
    <xdr:from>
      <xdr:col>3</xdr:col>
      <xdr:colOff>295275</xdr:colOff>
      <xdr:row>76</xdr:row>
      <xdr:rowOff>38100</xdr:rowOff>
    </xdr:from>
    <xdr:to>
      <xdr:col>3</xdr:col>
      <xdr:colOff>2505074</xdr:colOff>
      <xdr:row>76</xdr:row>
      <xdr:rowOff>718038</xdr:rowOff>
    </xdr:to>
    <xdr:pic>
      <xdr:nvPicPr>
        <xdr:cNvPr id="63" name="Imagen 62">
          <a:extLst>
            <a:ext uri="{FF2B5EF4-FFF2-40B4-BE49-F238E27FC236}">
              <a16:creationId xmlns:a16="http://schemas.microsoft.com/office/drawing/2014/main" id="{6E468F76-927C-404A-8CCB-E88836BE6EE8}"/>
            </a:ext>
          </a:extLst>
        </xdr:cNvPr>
        <xdr:cNvPicPr>
          <a:picLocks noChangeAspect="1"/>
        </xdr:cNvPicPr>
      </xdr:nvPicPr>
      <xdr:blipFill>
        <a:blip xmlns:r="http://schemas.openxmlformats.org/officeDocument/2006/relationships" r:embed="rId9"/>
        <a:stretch>
          <a:fillRect/>
        </a:stretch>
      </xdr:blipFill>
      <xdr:spPr>
        <a:xfrm>
          <a:off x="4562475" y="42224325"/>
          <a:ext cx="2209799" cy="679938"/>
        </a:xfrm>
        <a:prstGeom prst="rect">
          <a:avLst/>
        </a:prstGeom>
      </xdr:spPr>
    </xdr:pic>
    <xdr:clientData/>
  </xdr:twoCellAnchor>
  <xdr:twoCellAnchor>
    <xdr:from>
      <xdr:col>3</xdr:col>
      <xdr:colOff>95250</xdr:colOff>
      <xdr:row>84</xdr:row>
      <xdr:rowOff>57150</xdr:rowOff>
    </xdr:from>
    <xdr:to>
      <xdr:col>3</xdr:col>
      <xdr:colOff>2905125</xdr:colOff>
      <xdr:row>84</xdr:row>
      <xdr:rowOff>447675</xdr:rowOff>
    </xdr:to>
    <xdr:pic>
      <xdr:nvPicPr>
        <xdr:cNvPr id="70" name="Picture 1">
          <a:extLst>
            <a:ext uri="{FF2B5EF4-FFF2-40B4-BE49-F238E27FC236}">
              <a16:creationId xmlns:a16="http://schemas.microsoft.com/office/drawing/2014/main" id="{64392450-E7E9-47CA-8708-4CF321962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505325" y="49110900"/>
          <a:ext cx="2809875" cy="390525"/>
        </a:xfrm>
        <a:prstGeom prst="rect">
          <a:avLst/>
        </a:prstGeom>
        <a:noFill/>
      </xdr:spPr>
    </xdr:pic>
    <xdr:clientData/>
  </xdr:twoCellAnchor>
  <xdr:twoCellAnchor>
    <xdr:from>
      <xdr:col>3</xdr:col>
      <xdr:colOff>66674</xdr:colOff>
      <xdr:row>86</xdr:row>
      <xdr:rowOff>112213</xdr:rowOff>
    </xdr:from>
    <xdr:to>
      <xdr:col>3</xdr:col>
      <xdr:colOff>2886075</xdr:colOff>
      <xdr:row>86</xdr:row>
      <xdr:rowOff>590550</xdr:rowOff>
    </xdr:to>
    <xdr:pic>
      <xdr:nvPicPr>
        <xdr:cNvPr id="71" name="Picture 2">
          <a:extLst>
            <a:ext uri="{FF2B5EF4-FFF2-40B4-BE49-F238E27FC236}">
              <a16:creationId xmlns:a16="http://schemas.microsoft.com/office/drawing/2014/main" id="{D8D1E127-70AA-4DB2-A2F5-5A243297920E}"/>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476749" y="40955413"/>
          <a:ext cx="2819401" cy="478337"/>
        </a:xfrm>
        <a:prstGeom prst="rect">
          <a:avLst/>
        </a:prstGeom>
        <a:noFill/>
      </xdr:spPr>
    </xdr:pic>
    <xdr:clientData/>
  </xdr:twoCellAnchor>
  <xdr:oneCellAnchor>
    <xdr:from>
      <xdr:col>3</xdr:col>
      <xdr:colOff>247650</xdr:colOff>
      <xdr:row>83</xdr:row>
      <xdr:rowOff>57150</xdr:rowOff>
    </xdr:from>
    <xdr:ext cx="2209799" cy="679938"/>
    <xdr:pic>
      <xdr:nvPicPr>
        <xdr:cNvPr id="72" name="Imagen 71">
          <a:extLst>
            <a:ext uri="{FF2B5EF4-FFF2-40B4-BE49-F238E27FC236}">
              <a16:creationId xmlns:a16="http://schemas.microsoft.com/office/drawing/2014/main" id="{20F4718C-4041-4C06-8575-139B6C8878F2}"/>
            </a:ext>
          </a:extLst>
        </xdr:cNvPr>
        <xdr:cNvPicPr>
          <a:picLocks noChangeAspect="1"/>
        </xdr:cNvPicPr>
      </xdr:nvPicPr>
      <xdr:blipFill>
        <a:blip xmlns:r="http://schemas.openxmlformats.org/officeDocument/2006/relationships" r:embed="rId9"/>
        <a:stretch>
          <a:fillRect/>
        </a:stretch>
      </xdr:blipFill>
      <xdr:spPr>
        <a:xfrm>
          <a:off x="4657725" y="39014400"/>
          <a:ext cx="2209799" cy="679938"/>
        </a:xfrm>
        <a:prstGeom prst="rect">
          <a:avLst/>
        </a:prstGeom>
      </xdr:spPr>
    </xdr:pic>
    <xdr:clientData/>
  </xdr:oneCellAnchor>
  <xdr:oneCellAnchor>
    <xdr:from>
      <xdr:col>3</xdr:col>
      <xdr:colOff>333375</xdr:colOff>
      <xdr:row>19</xdr:row>
      <xdr:rowOff>38100</xdr:rowOff>
    </xdr:from>
    <xdr:ext cx="2209799" cy="679938"/>
    <xdr:pic>
      <xdr:nvPicPr>
        <xdr:cNvPr id="73" name="Imagen 72">
          <a:extLst>
            <a:ext uri="{FF2B5EF4-FFF2-40B4-BE49-F238E27FC236}">
              <a16:creationId xmlns:a16="http://schemas.microsoft.com/office/drawing/2014/main" id="{0EC21157-3D7E-4412-9B94-68AA0B8F75CB}"/>
            </a:ext>
          </a:extLst>
        </xdr:cNvPr>
        <xdr:cNvPicPr>
          <a:picLocks noChangeAspect="1"/>
        </xdr:cNvPicPr>
      </xdr:nvPicPr>
      <xdr:blipFill>
        <a:blip xmlns:r="http://schemas.openxmlformats.org/officeDocument/2006/relationships" r:embed="rId9"/>
        <a:stretch>
          <a:fillRect/>
        </a:stretch>
      </xdr:blipFill>
      <xdr:spPr>
        <a:xfrm>
          <a:off x="4743450" y="10020300"/>
          <a:ext cx="2209799" cy="679938"/>
        </a:xfrm>
        <a:prstGeom prst="rect">
          <a:avLst/>
        </a:prstGeom>
      </xdr:spPr>
    </xdr:pic>
    <xdr:clientData/>
  </xdr:oneCellAnchor>
  <xdr:oneCellAnchor>
    <xdr:from>
      <xdr:col>3</xdr:col>
      <xdr:colOff>333375</xdr:colOff>
      <xdr:row>22</xdr:row>
      <xdr:rowOff>38100</xdr:rowOff>
    </xdr:from>
    <xdr:ext cx="2209799" cy="679938"/>
    <xdr:pic>
      <xdr:nvPicPr>
        <xdr:cNvPr id="74" name="Imagen 73">
          <a:extLst>
            <a:ext uri="{FF2B5EF4-FFF2-40B4-BE49-F238E27FC236}">
              <a16:creationId xmlns:a16="http://schemas.microsoft.com/office/drawing/2014/main" id="{A336C5F8-2541-4078-B539-7C2FA375E8E3}"/>
            </a:ext>
          </a:extLst>
        </xdr:cNvPr>
        <xdr:cNvPicPr>
          <a:picLocks noChangeAspect="1"/>
        </xdr:cNvPicPr>
      </xdr:nvPicPr>
      <xdr:blipFill>
        <a:blip xmlns:r="http://schemas.openxmlformats.org/officeDocument/2006/relationships" r:embed="rId9"/>
        <a:stretch>
          <a:fillRect/>
        </a:stretch>
      </xdr:blipFill>
      <xdr:spPr>
        <a:xfrm>
          <a:off x="4743450" y="8486775"/>
          <a:ext cx="2209799" cy="67993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99"/>
  <sheetViews>
    <sheetView tabSelected="1" zoomScale="80" zoomScaleNormal="80" workbookViewId="0">
      <selection activeCell="H96" sqref="H96"/>
    </sheetView>
  </sheetViews>
  <sheetFormatPr baseColWidth="10" defaultRowHeight="15" x14ac:dyDescent="0.25"/>
  <cols>
    <col min="1" max="1" width="2.7109375" customWidth="1"/>
    <col min="2" max="2" width="45.42578125" style="34" customWidth="1"/>
    <col min="3" max="3" width="18" style="34" customWidth="1"/>
    <col min="4" max="4" width="44.28515625" customWidth="1"/>
    <col min="5" max="5" width="19.85546875" style="34" customWidth="1"/>
    <col min="6" max="6" width="16.7109375" style="35" bestFit="1" customWidth="1"/>
    <col min="7" max="7" width="11" style="36" customWidth="1"/>
    <col min="8" max="8" width="60.42578125" style="11" customWidth="1"/>
    <col min="9" max="9" width="30" customWidth="1"/>
  </cols>
  <sheetData>
    <row r="2" spans="2:10" x14ac:dyDescent="0.25">
      <c r="C2" s="101"/>
      <c r="D2" s="108" t="s">
        <v>60</v>
      </c>
      <c r="E2" s="108"/>
      <c r="F2" s="67" t="s">
        <v>61</v>
      </c>
      <c r="G2" s="68" t="s">
        <v>62</v>
      </c>
    </row>
    <row r="3" spans="2:10" ht="15" customHeight="1" x14ac:dyDescent="0.25">
      <c r="C3" s="101"/>
      <c r="D3" s="102" t="s">
        <v>59</v>
      </c>
      <c r="E3" s="103"/>
      <c r="F3" s="69" t="s">
        <v>63</v>
      </c>
      <c r="G3" s="70">
        <v>1</v>
      </c>
    </row>
    <row r="4" spans="2:10" ht="15" customHeight="1" x14ac:dyDescent="0.25">
      <c r="C4" s="101"/>
      <c r="D4" s="104"/>
      <c r="E4" s="105"/>
      <c r="F4" s="69" t="s">
        <v>64</v>
      </c>
      <c r="G4" s="71">
        <v>44242</v>
      </c>
    </row>
    <row r="5" spans="2:10" ht="15" customHeight="1" x14ac:dyDescent="0.25">
      <c r="C5" s="101"/>
      <c r="D5" s="106"/>
      <c r="E5" s="107"/>
      <c r="F5" s="69" t="s">
        <v>65</v>
      </c>
      <c r="G5" s="72" t="s">
        <v>66</v>
      </c>
    </row>
    <row r="7" spans="2:10" s="1" customFormat="1" ht="30" x14ac:dyDescent="0.25">
      <c r="B7" s="7" t="s">
        <v>0</v>
      </c>
      <c r="C7" s="7" t="s">
        <v>1</v>
      </c>
      <c r="D7" s="7" t="s">
        <v>2</v>
      </c>
      <c r="E7" s="7" t="s">
        <v>3</v>
      </c>
      <c r="F7" s="7" t="s">
        <v>4</v>
      </c>
      <c r="G7" s="62" t="s">
        <v>35</v>
      </c>
      <c r="H7" s="7" t="s">
        <v>5</v>
      </c>
    </row>
    <row r="8" spans="2:10" s="1" customFormat="1" ht="60" x14ac:dyDescent="0.25">
      <c r="B8" s="41" t="s">
        <v>13</v>
      </c>
      <c r="C8" s="42" t="s">
        <v>14</v>
      </c>
      <c r="D8" s="3"/>
      <c r="E8" s="28" t="s">
        <v>8</v>
      </c>
      <c r="F8" s="63">
        <v>0.95499999999999996</v>
      </c>
      <c r="G8" s="37">
        <v>0.75</v>
      </c>
      <c r="H8" s="9" t="s">
        <v>73</v>
      </c>
    </row>
    <row r="9" spans="2:10" s="2" customFormat="1" ht="52.5" customHeight="1" x14ac:dyDescent="0.25">
      <c r="B9" s="78" t="s">
        <v>6</v>
      </c>
      <c r="C9" s="79" t="s">
        <v>7</v>
      </c>
      <c r="D9" s="5"/>
      <c r="E9" s="80" t="s">
        <v>8</v>
      </c>
      <c r="F9" s="109">
        <v>0.6643</v>
      </c>
      <c r="G9" s="81">
        <v>0.9</v>
      </c>
      <c r="H9" s="111" t="s">
        <v>74</v>
      </c>
    </row>
    <row r="10" spans="2:10" ht="39.75" customHeight="1" x14ac:dyDescent="0.25">
      <c r="B10" s="78"/>
      <c r="C10" s="79"/>
      <c r="D10" s="112" t="s">
        <v>75</v>
      </c>
      <c r="E10" s="80"/>
      <c r="F10" s="110"/>
      <c r="G10" s="82"/>
      <c r="H10" s="111"/>
    </row>
    <row r="11" spans="2:10" ht="53.25" customHeight="1" x14ac:dyDescent="0.25">
      <c r="B11" s="78" t="s">
        <v>6</v>
      </c>
      <c r="C11" s="79" t="s">
        <v>9</v>
      </c>
      <c r="D11" s="3"/>
      <c r="E11" s="80" t="s">
        <v>8</v>
      </c>
      <c r="F11" s="113">
        <f>(0.96+1)/2</f>
        <v>0.98</v>
      </c>
      <c r="G11" s="81">
        <v>0.8</v>
      </c>
      <c r="H11" s="111" t="s">
        <v>76</v>
      </c>
    </row>
    <row r="12" spans="2:10" ht="41.25" customHeight="1" x14ac:dyDescent="0.25">
      <c r="B12" s="78"/>
      <c r="C12" s="79"/>
      <c r="D12" s="115" t="s">
        <v>77</v>
      </c>
      <c r="E12" s="80"/>
      <c r="F12" s="114"/>
      <c r="G12" s="82"/>
      <c r="H12" s="111"/>
      <c r="J12" s="56"/>
    </row>
    <row r="13" spans="2:10" ht="49.5" customHeight="1" x14ac:dyDescent="0.25">
      <c r="B13" s="78" t="s">
        <v>6</v>
      </c>
      <c r="C13" s="79" t="s">
        <v>10</v>
      </c>
      <c r="D13" s="3"/>
      <c r="E13" s="80" t="s">
        <v>8</v>
      </c>
      <c r="F13" s="84">
        <f>(2/2)*100%</f>
        <v>1</v>
      </c>
      <c r="G13" s="81">
        <v>1</v>
      </c>
      <c r="H13" s="83" t="s">
        <v>12</v>
      </c>
    </row>
    <row r="14" spans="2:10" ht="25.5" customHeight="1" x14ac:dyDescent="0.25">
      <c r="B14" s="78"/>
      <c r="C14" s="79"/>
      <c r="D14" s="4" t="s">
        <v>11</v>
      </c>
      <c r="E14" s="80"/>
      <c r="F14" s="85"/>
      <c r="G14" s="82"/>
      <c r="H14" s="83"/>
    </row>
    <row r="15" spans="2:10" ht="60" x14ac:dyDescent="0.25">
      <c r="B15" s="43" t="s">
        <v>13</v>
      </c>
      <c r="C15" s="42" t="s">
        <v>14</v>
      </c>
      <c r="D15" s="3"/>
      <c r="E15" s="29" t="s">
        <v>15</v>
      </c>
      <c r="F15" s="48">
        <v>0.871</v>
      </c>
      <c r="G15" s="38">
        <f>+G8</f>
        <v>0.75</v>
      </c>
      <c r="H15" s="9" t="s">
        <v>73</v>
      </c>
    </row>
    <row r="16" spans="2:10" ht="42.75" customHeight="1" x14ac:dyDescent="0.25">
      <c r="B16" s="78" t="s">
        <v>6</v>
      </c>
      <c r="C16" s="79" t="s">
        <v>7</v>
      </c>
      <c r="D16" s="3"/>
      <c r="E16" s="80" t="s">
        <v>15</v>
      </c>
      <c r="F16" s="116">
        <v>0.86550000000000005</v>
      </c>
      <c r="G16" s="81">
        <f>+G9</f>
        <v>0.9</v>
      </c>
      <c r="H16" s="111" t="s">
        <v>74</v>
      </c>
    </row>
    <row r="17" spans="2:10" ht="40.5" customHeight="1" x14ac:dyDescent="0.25">
      <c r="B17" s="78"/>
      <c r="C17" s="79"/>
      <c r="D17" s="118" t="s">
        <v>78</v>
      </c>
      <c r="E17" s="80"/>
      <c r="F17" s="117"/>
      <c r="G17" s="82"/>
      <c r="H17" s="111"/>
      <c r="I17" s="119"/>
    </row>
    <row r="18" spans="2:10" ht="51.75" customHeight="1" x14ac:dyDescent="0.25">
      <c r="B18" s="78" t="s">
        <v>6</v>
      </c>
      <c r="C18" s="79" t="s">
        <v>9</v>
      </c>
      <c r="D18" s="3"/>
      <c r="E18" s="80" t="s">
        <v>15</v>
      </c>
      <c r="F18" s="120">
        <v>0.44</v>
      </c>
      <c r="G18" s="81">
        <f>+G11</f>
        <v>0.8</v>
      </c>
      <c r="H18" s="111" t="s">
        <v>79</v>
      </c>
    </row>
    <row r="19" spans="2:10" ht="46.5" customHeight="1" x14ac:dyDescent="0.25">
      <c r="B19" s="78"/>
      <c r="C19" s="79"/>
      <c r="D19" s="115" t="s">
        <v>80</v>
      </c>
      <c r="E19" s="80"/>
      <c r="F19" s="121"/>
      <c r="G19" s="82"/>
      <c r="H19" s="111"/>
    </row>
    <row r="20" spans="2:10" ht="60" x14ac:dyDescent="0.25">
      <c r="B20" s="74" t="s">
        <v>13</v>
      </c>
      <c r="C20" s="51" t="s">
        <v>14</v>
      </c>
      <c r="D20" s="3"/>
      <c r="E20" s="53" t="s">
        <v>18</v>
      </c>
      <c r="F20" s="122" t="s">
        <v>82</v>
      </c>
      <c r="G20" s="123">
        <v>0.75</v>
      </c>
      <c r="H20" s="52" t="s">
        <v>81</v>
      </c>
    </row>
    <row r="21" spans="2:10" ht="58.5" customHeight="1" x14ac:dyDescent="0.25">
      <c r="B21" s="87" t="s">
        <v>16</v>
      </c>
      <c r="C21" s="95" t="s">
        <v>17</v>
      </c>
      <c r="D21" s="3"/>
      <c r="E21" s="91" t="s">
        <v>18</v>
      </c>
      <c r="F21" s="84">
        <v>1</v>
      </c>
      <c r="G21" s="81">
        <v>0.8</v>
      </c>
      <c r="H21" s="99" t="s">
        <v>72</v>
      </c>
    </row>
    <row r="22" spans="2:10" ht="27.75" customHeight="1" x14ac:dyDescent="0.25">
      <c r="B22" s="88"/>
      <c r="C22" s="96"/>
      <c r="D22" s="75" t="s">
        <v>71</v>
      </c>
      <c r="E22" s="92"/>
      <c r="F22" s="85"/>
      <c r="G22" s="82"/>
      <c r="H22" s="100"/>
    </row>
    <row r="23" spans="2:10" ht="60" x14ac:dyDescent="0.25">
      <c r="B23" s="74" t="s">
        <v>13</v>
      </c>
      <c r="C23" s="51" t="s">
        <v>14</v>
      </c>
      <c r="D23" s="3"/>
      <c r="E23" s="53" t="s">
        <v>56</v>
      </c>
      <c r="F23" s="122" t="s">
        <v>82</v>
      </c>
      <c r="G23" s="38">
        <f>+G8</f>
        <v>0.75</v>
      </c>
      <c r="H23" s="52" t="s">
        <v>81</v>
      </c>
    </row>
    <row r="24" spans="2:10" ht="60" x14ac:dyDescent="0.25">
      <c r="B24" s="41" t="s">
        <v>13</v>
      </c>
      <c r="C24" s="42" t="s">
        <v>14</v>
      </c>
      <c r="D24" s="3"/>
      <c r="E24" s="28" t="s">
        <v>19</v>
      </c>
      <c r="F24" s="49">
        <v>0.98299999999999998</v>
      </c>
      <c r="G24" s="38">
        <f>+G8</f>
        <v>0.75</v>
      </c>
      <c r="H24" s="9" t="s">
        <v>73</v>
      </c>
    </row>
    <row r="25" spans="2:10" ht="48" customHeight="1" x14ac:dyDescent="0.25">
      <c r="B25" s="78" t="s">
        <v>6</v>
      </c>
      <c r="C25" s="79" t="s">
        <v>7</v>
      </c>
      <c r="D25" s="5"/>
      <c r="E25" s="89" t="s">
        <v>19</v>
      </c>
      <c r="F25" s="116">
        <v>0.68149999999999999</v>
      </c>
      <c r="G25" s="81">
        <f>+G9</f>
        <v>0.9</v>
      </c>
      <c r="H25" s="111" t="s">
        <v>74</v>
      </c>
      <c r="J25" s="58"/>
    </row>
    <row r="26" spans="2:10" ht="35.25" customHeight="1" x14ac:dyDescent="0.25">
      <c r="B26" s="78"/>
      <c r="C26" s="79"/>
      <c r="D26" s="112" t="s">
        <v>84</v>
      </c>
      <c r="E26" s="89"/>
      <c r="F26" s="117"/>
      <c r="G26" s="82"/>
      <c r="H26" s="111"/>
      <c r="I26" s="124"/>
    </row>
    <row r="27" spans="2:10" ht="51.75" customHeight="1" x14ac:dyDescent="0.25">
      <c r="B27" s="78" t="s">
        <v>6</v>
      </c>
      <c r="C27" s="79" t="s">
        <v>9</v>
      </c>
      <c r="D27" s="3"/>
      <c r="E27" s="89" t="s">
        <v>19</v>
      </c>
      <c r="F27" s="84">
        <v>1</v>
      </c>
      <c r="G27" s="81">
        <f>+G11</f>
        <v>0.8</v>
      </c>
      <c r="H27" s="111" t="s">
        <v>76</v>
      </c>
    </row>
    <row r="28" spans="2:10" ht="24" customHeight="1" x14ac:dyDescent="0.25">
      <c r="B28" s="78"/>
      <c r="C28" s="79"/>
      <c r="D28" s="115" t="s">
        <v>83</v>
      </c>
      <c r="E28" s="89"/>
      <c r="F28" s="85"/>
      <c r="G28" s="82"/>
      <c r="H28" s="111"/>
    </row>
    <row r="29" spans="2:10" ht="60" x14ac:dyDescent="0.25">
      <c r="B29" s="41" t="s">
        <v>13</v>
      </c>
      <c r="C29" s="42" t="s">
        <v>14</v>
      </c>
      <c r="D29" s="3"/>
      <c r="E29" s="29" t="s">
        <v>20</v>
      </c>
      <c r="F29" s="49">
        <v>0.93700000000000006</v>
      </c>
      <c r="G29" s="38">
        <f>+G8</f>
        <v>0.75</v>
      </c>
      <c r="H29" s="9" t="s">
        <v>73</v>
      </c>
    </row>
    <row r="30" spans="2:10" ht="48.75" customHeight="1" x14ac:dyDescent="0.25">
      <c r="B30" s="78" t="s">
        <v>6</v>
      </c>
      <c r="C30" s="79" t="s">
        <v>7</v>
      </c>
      <c r="D30" s="5"/>
      <c r="E30" s="80" t="s">
        <v>20</v>
      </c>
      <c r="F30" s="84">
        <v>0.97729999999999995</v>
      </c>
      <c r="G30" s="81">
        <f>+G9</f>
        <v>0.9</v>
      </c>
      <c r="H30" s="111" t="s">
        <v>74</v>
      </c>
      <c r="I30" s="59"/>
    </row>
    <row r="31" spans="2:10" ht="38.25" customHeight="1" x14ac:dyDescent="0.25">
      <c r="B31" s="78"/>
      <c r="C31" s="79"/>
      <c r="D31" s="112" t="s">
        <v>85</v>
      </c>
      <c r="E31" s="80"/>
      <c r="F31" s="85"/>
      <c r="G31" s="82"/>
      <c r="H31" s="111"/>
      <c r="I31" s="125"/>
    </row>
    <row r="32" spans="2:10" ht="48.75" customHeight="1" x14ac:dyDescent="0.25">
      <c r="B32" s="78" t="s">
        <v>6</v>
      </c>
      <c r="C32" s="79" t="s">
        <v>9</v>
      </c>
      <c r="D32" s="3"/>
      <c r="E32" s="80" t="s">
        <v>20</v>
      </c>
      <c r="F32" s="84">
        <v>0.99829999999999997</v>
      </c>
      <c r="G32" s="81">
        <f>+G11</f>
        <v>0.8</v>
      </c>
      <c r="H32" s="86" t="s">
        <v>76</v>
      </c>
      <c r="I32" s="60"/>
    </row>
    <row r="33" spans="2:9" ht="27.75" customHeight="1" x14ac:dyDescent="0.25">
      <c r="B33" s="78"/>
      <c r="C33" s="79"/>
      <c r="D33" s="115" t="s">
        <v>22</v>
      </c>
      <c r="E33" s="80"/>
      <c r="F33" s="85"/>
      <c r="G33" s="82"/>
      <c r="H33" s="86"/>
    </row>
    <row r="34" spans="2:9" ht="60" x14ac:dyDescent="0.25">
      <c r="B34" s="41" t="s">
        <v>13</v>
      </c>
      <c r="C34" s="42" t="s">
        <v>14</v>
      </c>
      <c r="D34" s="3"/>
      <c r="E34" s="29" t="s">
        <v>21</v>
      </c>
      <c r="F34" s="49">
        <v>0.90900000000000003</v>
      </c>
      <c r="G34" s="38">
        <f>+G8</f>
        <v>0.75</v>
      </c>
      <c r="H34" s="9" t="s">
        <v>73</v>
      </c>
      <c r="I34" s="57"/>
    </row>
    <row r="35" spans="2:9" ht="48" customHeight="1" x14ac:dyDescent="0.25">
      <c r="B35" s="78" t="s">
        <v>6</v>
      </c>
      <c r="C35" s="79" t="s">
        <v>7</v>
      </c>
      <c r="D35" s="5"/>
      <c r="E35" s="80" t="s">
        <v>21</v>
      </c>
      <c r="F35" s="84">
        <v>0.80759999999999998</v>
      </c>
      <c r="G35" s="81">
        <f>+G9</f>
        <v>0.9</v>
      </c>
      <c r="H35" s="86" t="s">
        <v>55</v>
      </c>
    </row>
    <row r="36" spans="2:9" ht="30" customHeight="1" x14ac:dyDescent="0.25">
      <c r="B36" s="78"/>
      <c r="C36" s="79"/>
      <c r="D36" s="112" t="s">
        <v>86</v>
      </c>
      <c r="E36" s="80"/>
      <c r="F36" s="85"/>
      <c r="G36" s="82"/>
      <c r="H36" s="86"/>
    </row>
    <row r="37" spans="2:9" ht="53.25" customHeight="1" x14ac:dyDescent="0.25">
      <c r="B37" s="78" t="s">
        <v>6</v>
      </c>
      <c r="C37" s="79" t="s">
        <v>9</v>
      </c>
      <c r="D37" s="3"/>
      <c r="E37" s="80" t="s">
        <v>21</v>
      </c>
      <c r="F37" s="84">
        <v>1</v>
      </c>
      <c r="G37" s="81">
        <f>+G11</f>
        <v>0.8</v>
      </c>
      <c r="H37" s="86" t="s">
        <v>76</v>
      </c>
    </row>
    <row r="38" spans="2:9" ht="38.25" customHeight="1" x14ac:dyDescent="0.25">
      <c r="B38" s="78"/>
      <c r="C38" s="79"/>
      <c r="D38" s="115" t="s">
        <v>87</v>
      </c>
      <c r="E38" s="80"/>
      <c r="F38" s="85"/>
      <c r="G38" s="82"/>
      <c r="H38" s="86"/>
    </row>
    <row r="39" spans="2:9" ht="60" x14ac:dyDescent="0.25">
      <c r="B39" s="41" t="s">
        <v>13</v>
      </c>
      <c r="C39" s="42" t="s">
        <v>14</v>
      </c>
      <c r="D39" s="3"/>
      <c r="E39" s="28" t="s">
        <v>23</v>
      </c>
      <c r="F39" s="50">
        <v>0.877</v>
      </c>
      <c r="G39" s="38">
        <f>+G8</f>
        <v>0.75</v>
      </c>
      <c r="H39" s="10" t="s">
        <v>73</v>
      </c>
    </row>
    <row r="40" spans="2:9" ht="90" x14ac:dyDescent="0.25">
      <c r="B40" s="41" t="s">
        <v>25</v>
      </c>
      <c r="C40" s="42" t="s">
        <v>24</v>
      </c>
      <c r="D40" s="6" t="s">
        <v>26</v>
      </c>
      <c r="E40" s="28" t="s">
        <v>23</v>
      </c>
      <c r="F40" s="66">
        <v>0.93</v>
      </c>
      <c r="G40" s="38">
        <v>0.9</v>
      </c>
      <c r="H40" s="64" t="s">
        <v>88</v>
      </c>
    </row>
    <row r="41" spans="2:9" ht="54.75" customHeight="1" x14ac:dyDescent="0.25">
      <c r="B41" s="90" t="s">
        <v>25</v>
      </c>
      <c r="C41" s="79" t="s">
        <v>27</v>
      </c>
      <c r="D41" s="3"/>
      <c r="E41" s="89" t="s">
        <v>23</v>
      </c>
      <c r="F41" s="84">
        <v>1</v>
      </c>
      <c r="G41" s="81">
        <v>0.95</v>
      </c>
      <c r="H41" s="126" t="s">
        <v>89</v>
      </c>
    </row>
    <row r="42" spans="2:9" ht="40.5" customHeight="1" x14ac:dyDescent="0.25">
      <c r="B42" s="90"/>
      <c r="C42" s="79"/>
      <c r="D42" s="73" t="s">
        <v>67</v>
      </c>
      <c r="E42" s="89"/>
      <c r="F42" s="85"/>
      <c r="G42" s="82"/>
      <c r="H42" s="126"/>
    </row>
    <row r="43" spans="2:9" ht="47.25" customHeight="1" x14ac:dyDescent="0.25">
      <c r="B43" s="90" t="s">
        <v>28</v>
      </c>
      <c r="C43" s="79" t="s">
        <v>29</v>
      </c>
      <c r="D43" s="3"/>
      <c r="E43" s="89" t="s">
        <v>23</v>
      </c>
      <c r="F43" s="84">
        <v>1</v>
      </c>
      <c r="G43" s="81">
        <v>0.95</v>
      </c>
      <c r="H43" s="126" t="s">
        <v>90</v>
      </c>
    </row>
    <row r="44" spans="2:9" ht="34.5" customHeight="1" x14ac:dyDescent="0.25">
      <c r="B44" s="90"/>
      <c r="C44" s="79"/>
      <c r="D44" s="73" t="s">
        <v>67</v>
      </c>
      <c r="E44" s="89"/>
      <c r="F44" s="85"/>
      <c r="G44" s="82"/>
      <c r="H44" s="126"/>
    </row>
    <row r="45" spans="2:9" ht="65.25" customHeight="1" x14ac:dyDescent="0.25">
      <c r="B45" s="78" t="s">
        <v>28</v>
      </c>
      <c r="C45" s="79" t="s">
        <v>30</v>
      </c>
      <c r="D45" s="3"/>
      <c r="E45" s="89" t="s">
        <v>23</v>
      </c>
      <c r="F45" s="84">
        <v>1</v>
      </c>
      <c r="G45" s="81">
        <v>0.9</v>
      </c>
      <c r="H45" s="126" t="s">
        <v>91</v>
      </c>
    </row>
    <row r="46" spans="2:9" ht="30.75" customHeight="1" x14ac:dyDescent="0.25">
      <c r="B46" s="78"/>
      <c r="C46" s="79"/>
      <c r="D46" s="73" t="s">
        <v>68</v>
      </c>
      <c r="E46" s="89"/>
      <c r="F46" s="85"/>
      <c r="G46" s="82"/>
      <c r="H46" s="126"/>
    </row>
    <row r="47" spans="2:9" ht="43.5" customHeight="1" x14ac:dyDescent="0.25">
      <c r="B47" s="78" t="s">
        <v>6</v>
      </c>
      <c r="C47" s="79" t="s">
        <v>7</v>
      </c>
      <c r="D47" s="5"/>
      <c r="E47" s="89" t="s">
        <v>23</v>
      </c>
      <c r="F47" s="84">
        <v>0.93089999999999995</v>
      </c>
      <c r="G47" s="81">
        <f>+G9</f>
        <v>0.9</v>
      </c>
      <c r="H47" s="86" t="s">
        <v>74</v>
      </c>
    </row>
    <row r="48" spans="2:9" ht="36" customHeight="1" x14ac:dyDescent="0.25">
      <c r="B48" s="78"/>
      <c r="C48" s="79"/>
      <c r="D48" s="118" t="s">
        <v>92</v>
      </c>
      <c r="E48" s="89"/>
      <c r="F48" s="85"/>
      <c r="G48" s="82"/>
      <c r="H48" s="86"/>
    </row>
    <row r="49" spans="2:8" ht="55.5" customHeight="1" x14ac:dyDescent="0.25">
      <c r="B49" s="78" t="s">
        <v>6</v>
      </c>
      <c r="C49" s="79" t="s">
        <v>9</v>
      </c>
      <c r="D49" s="3"/>
      <c r="E49" s="89" t="s">
        <v>23</v>
      </c>
      <c r="F49" s="84">
        <v>1</v>
      </c>
      <c r="G49" s="81">
        <f>+G11</f>
        <v>0.8</v>
      </c>
      <c r="H49" s="86" t="s">
        <v>76</v>
      </c>
    </row>
    <row r="50" spans="2:8" ht="38.25" customHeight="1" x14ac:dyDescent="0.25">
      <c r="B50" s="78"/>
      <c r="C50" s="79"/>
      <c r="D50" s="115" t="s">
        <v>34</v>
      </c>
      <c r="E50" s="89"/>
      <c r="F50" s="85"/>
      <c r="G50" s="82"/>
      <c r="H50" s="86"/>
    </row>
    <row r="51" spans="2:8" ht="66" customHeight="1" x14ac:dyDescent="0.25">
      <c r="B51" s="41" t="s">
        <v>13</v>
      </c>
      <c r="C51" s="42" t="s">
        <v>14</v>
      </c>
      <c r="D51" s="3"/>
      <c r="E51" s="28" t="s">
        <v>31</v>
      </c>
      <c r="F51" s="49">
        <v>0.97899999999999998</v>
      </c>
      <c r="G51" s="38">
        <v>0.75</v>
      </c>
      <c r="H51" s="10" t="s">
        <v>73</v>
      </c>
    </row>
    <row r="52" spans="2:8" ht="60.75" customHeight="1" x14ac:dyDescent="0.25">
      <c r="B52" s="78" t="s">
        <v>6</v>
      </c>
      <c r="C52" s="79" t="s">
        <v>7</v>
      </c>
      <c r="D52" s="5"/>
      <c r="E52" s="89" t="s">
        <v>31</v>
      </c>
      <c r="F52" s="116">
        <v>0.69610000000000005</v>
      </c>
      <c r="G52" s="81">
        <v>0.9</v>
      </c>
      <c r="H52" s="86" t="s">
        <v>74</v>
      </c>
    </row>
    <row r="53" spans="2:8" ht="30" x14ac:dyDescent="0.25">
      <c r="B53" s="78"/>
      <c r="C53" s="79"/>
      <c r="D53" s="118" t="s">
        <v>93</v>
      </c>
      <c r="E53" s="89"/>
      <c r="F53" s="117"/>
      <c r="G53" s="82"/>
      <c r="H53" s="86"/>
    </row>
    <row r="54" spans="2:8" ht="72" customHeight="1" x14ac:dyDescent="0.25">
      <c r="B54" s="78" t="s">
        <v>6</v>
      </c>
      <c r="C54" s="79" t="s">
        <v>9</v>
      </c>
      <c r="D54" s="3"/>
      <c r="E54" s="89" t="s">
        <v>31</v>
      </c>
      <c r="F54" s="113">
        <v>0.97</v>
      </c>
      <c r="G54" s="81">
        <v>0.8</v>
      </c>
      <c r="H54" s="86" t="s">
        <v>76</v>
      </c>
    </row>
    <row r="55" spans="2:8" ht="39" customHeight="1" x14ac:dyDescent="0.25">
      <c r="B55" s="78"/>
      <c r="C55" s="79"/>
      <c r="D55" s="115" t="s">
        <v>94</v>
      </c>
      <c r="E55" s="89"/>
      <c r="F55" s="114"/>
      <c r="G55" s="82"/>
      <c r="H55" s="86"/>
    </row>
    <row r="56" spans="2:8" ht="68.25" customHeight="1" x14ac:dyDescent="0.25">
      <c r="B56" s="41" t="s">
        <v>13</v>
      </c>
      <c r="C56" s="42" t="s">
        <v>14</v>
      </c>
      <c r="D56" s="3"/>
      <c r="E56" s="28" t="s">
        <v>32</v>
      </c>
      <c r="F56" s="49">
        <v>0.95599999999999996</v>
      </c>
      <c r="G56" s="38">
        <v>0.75</v>
      </c>
      <c r="H56" s="54" t="s">
        <v>73</v>
      </c>
    </row>
    <row r="57" spans="2:8" ht="60" x14ac:dyDescent="0.25">
      <c r="B57" s="41" t="s">
        <v>13</v>
      </c>
      <c r="C57" s="42" t="s">
        <v>14</v>
      </c>
      <c r="D57" s="3"/>
      <c r="E57" s="28" t="s">
        <v>33</v>
      </c>
      <c r="F57" s="49">
        <v>1</v>
      </c>
      <c r="G57" s="38">
        <v>0.75</v>
      </c>
      <c r="H57" s="54" t="s">
        <v>73</v>
      </c>
    </row>
    <row r="58" spans="2:8" ht="47.25" customHeight="1" x14ac:dyDescent="0.25">
      <c r="B58" s="78" t="s">
        <v>6</v>
      </c>
      <c r="C58" s="79" t="s">
        <v>7</v>
      </c>
      <c r="D58" s="5"/>
      <c r="E58" s="91" t="s">
        <v>33</v>
      </c>
      <c r="F58" s="84">
        <v>0.90239999999999998</v>
      </c>
      <c r="G58" s="81">
        <v>0.9</v>
      </c>
      <c r="H58" s="86" t="s">
        <v>74</v>
      </c>
    </row>
    <row r="59" spans="2:8" ht="38.25" customHeight="1" x14ac:dyDescent="0.25">
      <c r="B59" s="78"/>
      <c r="C59" s="79"/>
      <c r="D59" s="118" t="s">
        <v>95</v>
      </c>
      <c r="E59" s="92"/>
      <c r="F59" s="85"/>
      <c r="G59" s="82"/>
      <c r="H59" s="86"/>
    </row>
    <row r="60" spans="2:8" ht="56.25" customHeight="1" x14ac:dyDescent="0.25">
      <c r="B60" s="78" t="s">
        <v>6</v>
      </c>
      <c r="C60" s="79" t="s">
        <v>9</v>
      </c>
      <c r="D60" s="3"/>
      <c r="E60" s="91" t="s">
        <v>33</v>
      </c>
      <c r="F60" s="84">
        <f>3/3</f>
        <v>1</v>
      </c>
      <c r="G60" s="81">
        <v>0.8</v>
      </c>
      <c r="H60" s="86" t="s">
        <v>76</v>
      </c>
    </row>
    <row r="61" spans="2:8" ht="36" customHeight="1" x14ac:dyDescent="0.25">
      <c r="B61" s="78"/>
      <c r="C61" s="79"/>
      <c r="D61" s="115" t="s">
        <v>34</v>
      </c>
      <c r="E61" s="92"/>
      <c r="F61" s="85"/>
      <c r="G61" s="82"/>
      <c r="H61" s="86"/>
    </row>
    <row r="62" spans="2:8" ht="60" x14ac:dyDescent="0.25">
      <c r="B62" s="41" t="s">
        <v>13</v>
      </c>
      <c r="C62" s="42" t="s">
        <v>14</v>
      </c>
      <c r="D62" s="3"/>
      <c r="E62" s="29" t="s">
        <v>36</v>
      </c>
      <c r="F62" s="50">
        <v>0.86099999999999999</v>
      </c>
      <c r="G62" s="39">
        <v>0.75</v>
      </c>
      <c r="H62" s="54" t="s">
        <v>73</v>
      </c>
    </row>
    <row r="63" spans="2:8" ht="50.25" customHeight="1" x14ac:dyDescent="0.25">
      <c r="B63" s="78" t="s">
        <v>6</v>
      </c>
      <c r="C63" s="79" t="s">
        <v>7</v>
      </c>
      <c r="D63" s="5"/>
      <c r="E63" s="93" t="s">
        <v>36</v>
      </c>
      <c r="F63" s="127">
        <v>0.2611</v>
      </c>
      <c r="G63" s="81">
        <v>0.9</v>
      </c>
      <c r="H63" s="86" t="s">
        <v>74</v>
      </c>
    </row>
    <row r="64" spans="2:8" ht="31.5" customHeight="1" x14ac:dyDescent="0.25">
      <c r="B64" s="78"/>
      <c r="C64" s="79"/>
      <c r="D64" s="118" t="s">
        <v>96</v>
      </c>
      <c r="E64" s="94"/>
      <c r="F64" s="128"/>
      <c r="G64" s="82"/>
      <c r="H64" s="86"/>
    </row>
    <row r="65" spans="2:8" ht="54.75" customHeight="1" x14ac:dyDescent="0.25">
      <c r="B65" s="78" t="s">
        <v>6</v>
      </c>
      <c r="C65" s="79" t="s">
        <v>9</v>
      </c>
      <c r="D65" s="3"/>
      <c r="E65" s="93" t="s">
        <v>36</v>
      </c>
      <c r="F65" s="84">
        <v>1</v>
      </c>
      <c r="G65" s="81">
        <v>0.8</v>
      </c>
      <c r="H65" s="86" t="s">
        <v>76</v>
      </c>
    </row>
    <row r="66" spans="2:8" ht="40.5" customHeight="1" x14ac:dyDescent="0.25">
      <c r="B66" s="78"/>
      <c r="C66" s="79"/>
      <c r="D66" s="115" t="s">
        <v>97</v>
      </c>
      <c r="E66" s="94"/>
      <c r="F66" s="85"/>
      <c r="G66" s="82"/>
      <c r="H66" s="86"/>
    </row>
    <row r="67" spans="2:8" ht="60" x14ac:dyDescent="0.25">
      <c r="B67" s="41" t="s">
        <v>13</v>
      </c>
      <c r="C67" s="42" t="s">
        <v>14</v>
      </c>
      <c r="D67" s="3"/>
      <c r="E67" s="29" t="s">
        <v>37</v>
      </c>
      <c r="F67" s="49">
        <v>0.99</v>
      </c>
      <c r="G67" s="39">
        <v>0.75</v>
      </c>
      <c r="H67" s="54" t="s">
        <v>73</v>
      </c>
    </row>
    <row r="68" spans="2:8" ht="51" customHeight="1" x14ac:dyDescent="0.25">
      <c r="B68" s="78" t="s">
        <v>6</v>
      </c>
      <c r="C68" s="79" t="s">
        <v>7</v>
      </c>
      <c r="D68" s="5"/>
      <c r="E68" s="93" t="s">
        <v>37</v>
      </c>
      <c r="F68" s="120">
        <v>0.52300000000000002</v>
      </c>
      <c r="G68" s="81">
        <v>0.9</v>
      </c>
      <c r="H68" s="86" t="s">
        <v>74</v>
      </c>
    </row>
    <row r="69" spans="2:8" ht="34.5" customHeight="1" x14ac:dyDescent="0.25">
      <c r="B69" s="78"/>
      <c r="C69" s="79"/>
      <c r="D69" s="118" t="s">
        <v>98</v>
      </c>
      <c r="E69" s="94"/>
      <c r="F69" s="121"/>
      <c r="G69" s="82"/>
      <c r="H69" s="86"/>
    </row>
    <row r="70" spans="2:8" ht="57" customHeight="1" x14ac:dyDescent="0.25">
      <c r="B70" s="78" t="s">
        <v>6</v>
      </c>
      <c r="C70" s="79" t="s">
        <v>9</v>
      </c>
      <c r="D70" s="3"/>
      <c r="E70" s="93" t="s">
        <v>37</v>
      </c>
      <c r="F70" s="129">
        <v>0.75</v>
      </c>
      <c r="G70" s="81">
        <v>0.8</v>
      </c>
      <c r="H70" s="86" t="s">
        <v>76</v>
      </c>
    </row>
    <row r="71" spans="2:8" ht="34.5" customHeight="1" x14ac:dyDescent="0.25">
      <c r="B71" s="78"/>
      <c r="C71" s="79"/>
      <c r="D71" s="115" t="s">
        <v>99</v>
      </c>
      <c r="E71" s="94"/>
      <c r="F71" s="130"/>
      <c r="G71" s="82"/>
      <c r="H71" s="86"/>
    </row>
    <row r="72" spans="2:8" ht="60" x14ac:dyDescent="0.25">
      <c r="B72" s="41" t="s">
        <v>13</v>
      </c>
      <c r="C72" s="42" t="s">
        <v>14</v>
      </c>
      <c r="D72" s="3"/>
      <c r="E72" s="28" t="s">
        <v>38</v>
      </c>
      <c r="F72" s="50">
        <v>0.91500000000000004</v>
      </c>
      <c r="G72" s="39">
        <v>0.75</v>
      </c>
      <c r="H72" s="54" t="s">
        <v>73</v>
      </c>
    </row>
    <row r="73" spans="2:8" ht="47.25" customHeight="1" x14ac:dyDescent="0.25">
      <c r="B73" s="76" t="s">
        <v>6</v>
      </c>
      <c r="C73" s="95" t="s">
        <v>7</v>
      </c>
      <c r="D73" s="5"/>
      <c r="E73" s="91" t="s">
        <v>38</v>
      </c>
      <c r="F73" s="84">
        <v>0.88260000000000005</v>
      </c>
      <c r="G73" s="81">
        <v>0.9</v>
      </c>
      <c r="H73" s="86" t="s">
        <v>74</v>
      </c>
    </row>
    <row r="74" spans="2:8" ht="41.25" customHeight="1" x14ac:dyDescent="0.25">
      <c r="B74" s="77"/>
      <c r="C74" s="96"/>
      <c r="D74" s="118" t="s">
        <v>100</v>
      </c>
      <c r="E74" s="92"/>
      <c r="F74" s="85"/>
      <c r="G74" s="82"/>
      <c r="H74" s="86"/>
    </row>
    <row r="75" spans="2:8" ht="54" customHeight="1" x14ac:dyDescent="0.25">
      <c r="B75" s="76" t="s">
        <v>6</v>
      </c>
      <c r="C75" s="95" t="s">
        <v>9</v>
      </c>
      <c r="D75" s="3"/>
      <c r="E75" s="91" t="s">
        <v>38</v>
      </c>
      <c r="F75" s="84">
        <v>0.94</v>
      </c>
      <c r="G75" s="81">
        <v>0.8</v>
      </c>
      <c r="H75" s="86" t="s">
        <v>76</v>
      </c>
    </row>
    <row r="76" spans="2:8" ht="36.75" customHeight="1" x14ac:dyDescent="0.25">
      <c r="B76" s="77"/>
      <c r="C76" s="96"/>
      <c r="D76" s="115" t="s">
        <v>101</v>
      </c>
      <c r="E76" s="92"/>
      <c r="F76" s="85"/>
      <c r="G76" s="82"/>
      <c r="H76" s="86"/>
    </row>
    <row r="77" spans="2:8" ht="60" x14ac:dyDescent="0.25">
      <c r="B77" s="41" t="s">
        <v>13</v>
      </c>
      <c r="C77" s="42" t="s">
        <v>14</v>
      </c>
      <c r="D77" s="3"/>
      <c r="E77" s="28" t="s">
        <v>39</v>
      </c>
      <c r="F77" s="50">
        <v>0.95</v>
      </c>
      <c r="G77" s="39">
        <v>0.75</v>
      </c>
      <c r="H77" s="10" t="s">
        <v>73</v>
      </c>
    </row>
    <row r="78" spans="2:8" ht="83.25" customHeight="1" x14ac:dyDescent="0.25">
      <c r="B78" s="76" t="s">
        <v>28</v>
      </c>
      <c r="C78" s="95" t="s">
        <v>40</v>
      </c>
      <c r="E78" s="91" t="s">
        <v>102</v>
      </c>
      <c r="F78" s="84">
        <v>1</v>
      </c>
      <c r="G78" s="81">
        <v>0.9</v>
      </c>
      <c r="H78" s="97" t="s">
        <v>70</v>
      </c>
    </row>
    <row r="79" spans="2:8" ht="63" customHeight="1" x14ac:dyDescent="0.25">
      <c r="B79" s="77"/>
      <c r="C79" s="96"/>
      <c r="D79" s="73" t="s">
        <v>69</v>
      </c>
      <c r="E79" s="92"/>
      <c r="F79" s="85"/>
      <c r="G79" s="82"/>
      <c r="H79" s="98"/>
    </row>
    <row r="80" spans="2:8" ht="47.25" customHeight="1" x14ac:dyDescent="0.25">
      <c r="B80" s="76" t="s">
        <v>6</v>
      </c>
      <c r="C80" s="95" t="s">
        <v>7</v>
      </c>
      <c r="D80" s="5"/>
      <c r="E80" s="91" t="s">
        <v>39</v>
      </c>
      <c r="F80" s="120">
        <v>0.54149999999999998</v>
      </c>
      <c r="G80" s="81">
        <v>0.9</v>
      </c>
      <c r="H80" s="86" t="s">
        <v>74</v>
      </c>
    </row>
    <row r="81" spans="2:8" ht="31.5" customHeight="1" x14ac:dyDescent="0.25">
      <c r="B81" s="77"/>
      <c r="C81" s="96"/>
      <c r="D81" s="118" t="s">
        <v>103</v>
      </c>
      <c r="E81" s="92"/>
      <c r="F81" s="121"/>
      <c r="G81" s="82"/>
      <c r="H81" s="86"/>
    </row>
    <row r="82" spans="2:8" ht="53.25" customHeight="1" x14ac:dyDescent="0.25">
      <c r="B82" s="76" t="s">
        <v>6</v>
      </c>
      <c r="C82" s="95" t="s">
        <v>9</v>
      </c>
      <c r="D82" s="3"/>
      <c r="E82" s="91" t="s">
        <v>39</v>
      </c>
      <c r="F82" s="84">
        <v>0.95</v>
      </c>
      <c r="G82" s="81">
        <v>0.8</v>
      </c>
      <c r="H82" s="86" t="s">
        <v>76</v>
      </c>
    </row>
    <row r="83" spans="2:8" ht="37.5" customHeight="1" x14ac:dyDescent="0.25">
      <c r="B83" s="77"/>
      <c r="C83" s="96"/>
      <c r="D83" s="115" t="s">
        <v>104</v>
      </c>
      <c r="E83" s="92"/>
      <c r="F83" s="85"/>
      <c r="G83" s="82"/>
      <c r="H83" s="86"/>
    </row>
    <row r="84" spans="2:8" ht="60" x14ac:dyDescent="0.25">
      <c r="B84" s="55" t="s">
        <v>13</v>
      </c>
      <c r="C84" s="51" t="s">
        <v>14</v>
      </c>
      <c r="D84" s="3"/>
      <c r="E84" s="53" t="s">
        <v>58</v>
      </c>
      <c r="F84" s="50">
        <v>1</v>
      </c>
      <c r="G84" s="39">
        <v>0.75</v>
      </c>
      <c r="H84" s="54" t="s">
        <v>73</v>
      </c>
    </row>
    <row r="85" spans="2:8" ht="37.5" customHeight="1" x14ac:dyDescent="0.25">
      <c r="B85" s="76" t="s">
        <v>6</v>
      </c>
      <c r="C85" s="95" t="s">
        <v>7</v>
      </c>
      <c r="D85" s="5"/>
      <c r="E85" s="91" t="s">
        <v>58</v>
      </c>
      <c r="F85" s="84">
        <v>0.9113</v>
      </c>
      <c r="G85" s="81">
        <v>0.9</v>
      </c>
      <c r="H85" s="86" t="s">
        <v>74</v>
      </c>
    </row>
    <row r="86" spans="2:8" ht="37.5" customHeight="1" x14ac:dyDescent="0.25">
      <c r="B86" s="77"/>
      <c r="C86" s="96"/>
      <c r="D86" s="118" t="s">
        <v>105</v>
      </c>
      <c r="E86" s="92"/>
      <c r="F86" s="85"/>
      <c r="G86" s="82"/>
      <c r="H86" s="86"/>
    </row>
    <row r="87" spans="2:8" ht="37.5" customHeight="1" x14ac:dyDescent="0.25">
      <c r="B87" s="76" t="s">
        <v>6</v>
      </c>
      <c r="C87" s="95" t="s">
        <v>9</v>
      </c>
      <c r="D87" s="3"/>
      <c r="E87" s="91" t="s">
        <v>58</v>
      </c>
      <c r="F87" s="84">
        <v>0.8</v>
      </c>
      <c r="G87" s="81">
        <v>0.8</v>
      </c>
      <c r="H87" s="86" t="s">
        <v>76</v>
      </c>
    </row>
    <row r="88" spans="2:8" ht="37.5" customHeight="1" x14ac:dyDescent="0.25">
      <c r="B88" s="77"/>
      <c r="C88" s="96"/>
      <c r="D88" s="115" t="s">
        <v>106</v>
      </c>
      <c r="E88" s="92"/>
      <c r="F88" s="85"/>
      <c r="G88" s="82"/>
      <c r="H88" s="86"/>
    </row>
    <row r="91" spans="2:8" x14ac:dyDescent="0.25">
      <c r="E91" s="30" t="s">
        <v>41</v>
      </c>
      <c r="F91" s="31" t="s">
        <v>49</v>
      </c>
      <c r="G91" s="31" t="s">
        <v>42</v>
      </c>
    </row>
    <row r="92" spans="2:8" ht="25.5" x14ac:dyDescent="0.25">
      <c r="E92" s="47" t="s">
        <v>43</v>
      </c>
      <c r="F92" s="32">
        <v>32</v>
      </c>
      <c r="G92" s="132">
        <f>+F92/$F$98</f>
        <v>0.72727272727272729</v>
      </c>
    </row>
    <row r="93" spans="2:8" ht="25.5" x14ac:dyDescent="0.25">
      <c r="E93" s="46" t="s">
        <v>44</v>
      </c>
      <c r="F93" s="32">
        <v>5</v>
      </c>
      <c r="G93" s="132">
        <f t="shared" ref="G93:G97" si="0">+F93/$F$98</f>
        <v>0.11363636363636363</v>
      </c>
    </row>
    <row r="94" spans="2:8" ht="25.5" x14ac:dyDescent="0.25">
      <c r="E94" s="27" t="s">
        <v>45</v>
      </c>
      <c r="F94" s="32">
        <v>1</v>
      </c>
      <c r="G94" s="132">
        <f t="shared" si="0"/>
        <v>2.2727272727272728E-2</v>
      </c>
    </row>
    <row r="95" spans="2:8" ht="25.5" x14ac:dyDescent="0.25">
      <c r="E95" s="45" t="s">
        <v>46</v>
      </c>
      <c r="F95" s="32">
        <v>3</v>
      </c>
      <c r="G95" s="132">
        <f t="shared" si="0"/>
        <v>6.8181818181818177E-2</v>
      </c>
    </row>
    <row r="96" spans="2:8" ht="25.5" x14ac:dyDescent="0.25">
      <c r="E96" s="44" t="s">
        <v>47</v>
      </c>
      <c r="F96" s="32">
        <v>1</v>
      </c>
      <c r="G96" s="132">
        <f t="shared" si="0"/>
        <v>2.2727272727272728E-2</v>
      </c>
    </row>
    <row r="97" spans="5:7" x14ac:dyDescent="0.25">
      <c r="E97" s="131" t="s">
        <v>82</v>
      </c>
      <c r="F97" s="32">
        <v>2</v>
      </c>
      <c r="G97" s="132">
        <f t="shared" si="0"/>
        <v>4.5454545454545456E-2</v>
      </c>
    </row>
    <row r="98" spans="5:7" x14ac:dyDescent="0.25">
      <c r="E98" s="33" t="s">
        <v>48</v>
      </c>
      <c r="F98" s="31">
        <f>SUM(F92:F97)</f>
        <v>44</v>
      </c>
      <c r="G98" s="40"/>
    </row>
    <row r="99" spans="5:7" x14ac:dyDescent="0.25">
      <c r="F99" s="61"/>
    </row>
  </sheetData>
  <sheetProtection algorithmName="SHA-512" hashValue="kJrPh1lo9WoPs5gyW+4tQ3eflhXQn/ZJ62+RRpMRPl2cthHg3B63yvfRTvR4syZkarsqefZGx4xaLs6+x1Dt8g==" saltValue="Dtump4iF/93gIx+ilLhDjA==" spinCount="100000" sheet="1" objects="1" scenarios="1" insertColumns="0" insertRows="0" deleteColumns="0" deleteRows="0"/>
  <autoFilter ref="B7:H83" xr:uid="{00000000-0009-0000-0000-000000000000}"/>
  <mergeCells count="195">
    <mergeCell ref="C87:C88"/>
    <mergeCell ref="E87:E88"/>
    <mergeCell ref="F87:F88"/>
    <mergeCell ref="G87:G88"/>
    <mergeCell ref="H87:H88"/>
    <mergeCell ref="C85:C86"/>
    <mergeCell ref="E85:E86"/>
    <mergeCell ref="F85:F86"/>
    <mergeCell ref="G85:G86"/>
    <mergeCell ref="H85:H86"/>
    <mergeCell ref="C21:C22"/>
    <mergeCell ref="E21:E22"/>
    <mergeCell ref="F21:F22"/>
    <mergeCell ref="G21:G22"/>
    <mergeCell ref="H21:H22"/>
    <mergeCell ref="C2:C5"/>
    <mergeCell ref="D3:E5"/>
    <mergeCell ref="D2:E2"/>
    <mergeCell ref="H9:H10"/>
    <mergeCell ref="H16:H17"/>
    <mergeCell ref="G13:G14"/>
    <mergeCell ref="G16:G17"/>
    <mergeCell ref="G78:G79"/>
    <mergeCell ref="H78:H79"/>
    <mergeCell ref="G73:G74"/>
    <mergeCell ref="G75:G76"/>
    <mergeCell ref="H73:H74"/>
    <mergeCell ref="H75:H76"/>
    <mergeCell ref="B75:B76"/>
    <mergeCell ref="C75:C76"/>
    <mergeCell ref="E75:E76"/>
    <mergeCell ref="F75:F76"/>
    <mergeCell ref="F73:F74"/>
    <mergeCell ref="E73:E74"/>
    <mergeCell ref="C73:C74"/>
    <mergeCell ref="B73:B74"/>
    <mergeCell ref="B78:B79"/>
    <mergeCell ref="C78:C79"/>
    <mergeCell ref="E78:E79"/>
    <mergeCell ref="F78:F79"/>
    <mergeCell ref="G80:G81"/>
    <mergeCell ref="G82:G83"/>
    <mergeCell ref="H80:H81"/>
    <mergeCell ref="H82:H83"/>
    <mergeCell ref="B80:B81"/>
    <mergeCell ref="C80:C81"/>
    <mergeCell ref="B82:B83"/>
    <mergeCell ref="C82:C83"/>
    <mergeCell ref="E80:E81"/>
    <mergeCell ref="E82:E83"/>
    <mergeCell ref="F80:F81"/>
    <mergeCell ref="F82:F83"/>
    <mergeCell ref="H68:H69"/>
    <mergeCell ref="H70:H71"/>
    <mergeCell ref="G65:G66"/>
    <mergeCell ref="G68:G69"/>
    <mergeCell ref="B54:B55"/>
    <mergeCell ref="C54:C55"/>
    <mergeCell ref="E54:E55"/>
    <mergeCell ref="F54:F55"/>
    <mergeCell ref="F60:F61"/>
    <mergeCell ref="H60:H61"/>
    <mergeCell ref="E60:E61"/>
    <mergeCell ref="G60:G61"/>
    <mergeCell ref="G58:G59"/>
    <mergeCell ref="F58:F59"/>
    <mergeCell ref="H58:H59"/>
    <mergeCell ref="H63:H64"/>
    <mergeCell ref="H65:H66"/>
    <mergeCell ref="G54:G55"/>
    <mergeCell ref="E63:E64"/>
    <mergeCell ref="E65:E66"/>
    <mergeCell ref="F63:F64"/>
    <mergeCell ref="F65:F66"/>
    <mergeCell ref="G63:G64"/>
    <mergeCell ref="B63:B64"/>
    <mergeCell ref="B65:B66"/>
    <mergeCell ref="C65:C66"/>
    <mergeCell ref="E41:E42"/>
    <mergeCell ref="B58:B59"/>
    <mergeCell ref="C58:C59"/>
    <mergeCell ref="B60:B61"/>
    <mergeCell ref="C60:C61"/>
    <mergeCell ref="E58:E59"/>
    <mergeCell ref="G70:G71"/>
    <mergeCell ref="C63:C64"/>
    <mergeCell ref="B68:B69"/>
    <mergeCell ref="C68:C69"/>
    <mergeCell ref="E68:E69"/>
    <mergeCell ref="F68:F69"/>
    <mergeCell ref="B70:B71"/>
    <mergeCell ref="C70:C71"/>
    <mergeCell ref="E70:E71"/>
    <mergeCell ref="F70:F71"/>
    <mergeCell ref="F41:F42"/>
    <mergeCell ref="H52:H53"/>
    <mergeCell ref="H54:H55"/>
    <mergeCell ref="H49:H50"/>
    <mergeCell ref="B52:B53"/>
    <mergeCell ref="C52:C53"/>
    <mergeCell ref="E52:E53"/>
    <mergeCell ref="F52:F53"/>
    <mergeCell ref="B49:B50"/>
    <mergeCell ref="G47:G48"/>
    <mergeCell ref="G49:G50"/>
    <mergeCell ref="G52:G53"/>
    <mergeCell ref="C49:C50"/>
    <mergeCell ref="E47:E48"/>
    <mergeCell ref="E49:E50"/>
    <mergeCell ref="F47:F48"/>
    <mergeCell ref="F49:F50"/>
    <mergeCell ref="H47:H48"/>
    <mergeCell ref="G41:G42"/>
    <mergeCell ref="G43:G44"/>
    <mergeCell ref="G45:G46"/>
    <mergeCell ref="H45:H46"/>
    <mergeCell ref="B47:B48"/>
    <mergeCell ref="C47:C48"/>
    <mergeCell ref="B45:B46"/>
    <mergeCell ref="C45:C46"/>
    <mergeCell ref="E45:E46"/>
    <mergeCell ref="F45:F46"/>
    <mergeCell ref="C41:C42"/>
    <mergeCell ref="B41:B42"/>
    <mergeCell ref="B35:B36"/>
    <mergeCell ref="C35:C36"/>
    <mergeCell ref="B37:B38"/>
    <mergeCell ref="C37:C38"/>
    <mergeCell ref="E35:E36"/>
    <mergeCell ref="H41:H42"/>
    <mergeCell ref="B43:B44"/>
    <mergeCell ref="C43:C44"/>
    <mergeCell ref="E43:E44"/>
    <mergeCell ref="F43:F44"/>
    <mergeCell ref="H43:H44"/>
    <mergeCell ref="C27:C28"/>
    <mergeCell ref="E25:E26"/>
    <mergeCell ref="E27:E28"/>
    <mergeCell ref="G30:G31"/>
    <mergeCell ref="G32:G33"/>
    <mergeCell ref="F35:F36"/>
    <mergeCell ref="H35:H36"/>
    <mergeCell ref="E37:E38"/>
    <mergeCell ref="F37:F38"/>
    <mergeCell ref="H37:H38"/>
    <mergeCell ref="G35:G36"/>
    <mergeCell ref="G37:G38"/>
    <mergeCell ref="B13:B14"/>
    <mergeCell ref="C13:C14"/>
    <mergeCell ref="E13:E14"/>
    <mergeCell ref="F13:F14"/>
    <mergeCell ref="B32:B33"/>
    <mergeCell ref="C32:C33"/>
    <mergeCell ref="E30:E31"/>
    <mergeCell ref="F30:F31"/>
    <mergeCell ref="H30:H31"/>
    <mergeCell ref="E32:E33"/>
    <mergeCell ref="F32:F33"/>
    <mergeCell ref="H32:H33"/>
    <mergeCell ref="F25:F26"/>
    <mergeCell ref="F27:F28"/>
    <mergeCell ref="H25:H26"/>
    <mergeCell ref="H27:H28"/>
    <mergeCell ref="B30:B31"/>
    <mergeCell ref="C30:C31"/>
    <mergeCell ref="G25:G26"/>
    <mergeCell ref="G27:G28"/>
    <mergeCell ref="B25:B26"/>
    <mergeCell ref="B21:B22"/>
    <mergeCell ref="C25:C26"/>
    <mergeCell ref="B27:B28"/>
    <mergeCell ref="B85:B86"/>
    <mergeCell ref="B87:B88"/>
    <mergeCell ref="B11:B12"/>
    <mergeCell ref="C11:C12"/>
    <mergeCell ref="E11:E12"/>
    <mergeCell ref="F11:F12"/>
    <mergeCell ref="H11:H12"/>
    <mergeCell ref="G9:G10"/>
    <mergeCell ref="G11:G12"/>
    <mergeCell ref="B9:B10"/>
    <mergeCell ref="C9:C10"/>
    <mergeCell ref="E9:E10"/>
    <mergeCell ref="F9:F10"/>
    <mergeCell ref="B18:B19"/>
    <mergeCell ref="C18:C19"/>
    <mergeCell ref="E18:E19"/>
    <mergeCell ref="F18:F19"/>
    <mergeCell ref="H18:H19"/>
    <mergeCell ref="G18:G19"/>
    <mergeCell ref="H13:H14"/>
    <mergeCell ref="B16:B17"/>
    <mergeCell ref="C16:C17"/>
    <mergeCell ref="E16:E17"/>
    <mergeCell ref="F16:F17"/>
  </mergeCells>
  <pageMargins left="0.7" right="0.7" top="0.75" bottom="0.75" header="0.3" footer="0.3"/>
  <pageSetup paperSize="9" orientation="portrait" horizontalDpi="200" verticalDpi="200" r:id="rId1"/>
  <ignoredErrors>
    <ignoredError sqref="F13 F6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
  <sheetViews>
    <sheetView topLeftCell="A5" workbookViewId="0">
      <selection activeCell="O19" sqref="O19"/>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4" t="s">
        <v>51</v>
      </c>
      <c r="C1" s="15">
        <v>1</v>
      </c>
      <c r="D1" s="15"/>
      <c r="E1" s="15">
        <v>2</v>
      </c>
      <c r="F1" s="15">
        <v>2</v>
      </c>
      <c r="G1" s="15">
        <v>3</v>
      </c>
      <c r="H1" s="15">
        <v>3</v>
      </c>
      <c r="I1" s="15">
        <v>3</v>
      </c>
      <c r="J1" s="15">
        <v>4</v>
      </c>
      <c r="K1" s="15"/>
      <c r="L1" s="15">
        <v>4</v>
      </c>
      <c r="M1" s="15"/>
      <c r="N1" s="15">
        <v>4</v>
      </c>
      <c r="O1" s="15">
        <v>5</v>
      </c>
    </row>
    <row r="2" spans="1:15" s="12" customFormat="1" ht="77.25" customHeight="1" x14ac:dyDescent="0.25">
      <c r="B2" s="16" t="s">
        <v>1</v>
      </c>
      <c r="C2" s="17" t="str">
        <f>+GENERAL!C57</f>
        <v>I. Incremento del nivel de satisfacción del cliente</v>
      </c>
      <c r="D2" s="17"/>
      <c r="E2" s="17" t="str">
        <f>+GENERAL!C40</f>
        <v>II. Nivel de competencia del personal</v>
      </c>
      <c r="F2" s="17" t="str">
        <f>+GENERAL!C41</f>
        <v>III. Cumplimiento Plan Institucional de Capacitación</v>
      </c>
      <c r="G2" s="17" t="str">
        <f>+GENERAL!C43</f>
        <v>IV. Cumplimiento Plan Anual de Bienestar</v>
      </c>
      <c r="H2" s="17" t="str">
        <f>+GENERAL!C45</f>
        <v>V. Intervención de peligros y riesgos</v>
      </c>
      <c r="I2" s="17" t="str">
        <f>+GENERAL!C78</f>
        <v>VI. Acciones de promoción de la responsabilidad ambiental</v>
      </c>
      <c r="J2" s="17" t="str">
        <f>+GENERAL!C58</f>
        <v>VII. Cumplimiento de metas financieras (POAI)</v>
      </c>
      <c r="K2" s="17"/>
      <c r="L2" s="17" t="str">
        <f>+GENERAL!C60</f>
        <v>VIII. Cumplimiento de metas físicas Plan de Desarrollo Departamental</v>
      </c>
      <c r="M2" s="17"/>
      <c r="N2" s="17" t="str">
        <f>+GENERAL!C13</f>
        <v>IX. Cumplimiento Indicadores de Disciplina Fiscal</v>
      </c>
      <c r="O2" s="17" t="str">
        <f>+GENERAL!C21</f>
        <v>X. Mejoramiento continuo de los procesos</v>
      </c>
    </row>
    <row r="3" spans="1:15" s="13" customFormat="1" x14ac:dyDescent="0.25">
      <c r="B3" s="18" t="s">
        <v>35</v>
      </c>
      <c r="C3" s="23">
        <v>0.75</v>
      </c>
      <c r="D3" s="23"/>
      <c r="E3" s="23">
        <v>0.9</v>
      </c>
      <c r="F3" s="23">
        <v>0.95</v>
      </c>
      <c r="G3" s="23">
        <v>0.95</v>
      </c>
      <c r="H3" s="23">
        <v>0.9</v>
      </c>
      <c r="I3" s="23">
        <v>0.9</v>
      </c>
      <c r="J3" s="23">
        <v>0.9</v>
      </c>
      <c r="K3" s="23"/>
      <c r="L3" s="23">
        <v>0.8</v>
      </c>
      <c r="M3" s="23"/>
      <c r="N3" s="24">
        <v>1</v>
      </c>
      <c r="O3" s="23">
        <v>0.8</v>
      </c>
    </row>
    <row r="4" spans="1:15" x14ac:dyDescent="0.25">
      <c r="A4">
        <v>1</v>
      </c>
      <c r="B4" s="3" t="s">
        <v>33</v>
      </c>
      <c r="C4" s="19">
        <f>+GENERAL!F57</f>
        <v>1</v>
      </c>
      <c r="D4" s="19">
        <v>0.75</v>
      </c>
      <c r="E4" s="19"/>
      <c r="F4" s="19"/>
      <c r="G4" s="19"/>
      <c r="H4" s="19"/>
      <c r="I4" s="19"/>
      <c r="J4" s="19">
        <f>+GENERAL!F58</f>
        <v>0.90239999999999998</v>
      </c>
      <c r="K4" s="19">
        <v>0.9</v>
      </c>
      <c r="L4" s="19">
        <f>+GENERAL!F60</f>
        <v>1</v>
      </c>
      <c r="M4" s="19">
        <v>0.8</v>
      </c>
      <c r="N4" s="3"/>
      <c r="O4" s="3"/>
    </row>
    <row r="5" spans="1:15" x14ac:dyDescent="0.25">
      <c r="A5">
        <v>2</v>
      </c>
      <c r="B5" s="3" t="s">
        <v>50</v>
      </c>
      <c r="C5" s="19">
        <f>+GENERAL!F72</f>
        <v>0.91500000000000004</v>
      </c>
      <c r="D5" s="19">
        <v>0.75</v>
      </c>
      <c r="E5" s="19"/>
      <c r="F5" s="19"/>
      <c r="G5" s="19"/>
      <c r="H5" s="19"/>
      <c r="I5" s="19"/>
      <c r="J5" s="19">
        <f>+GENERAL!F73</f>
        <v>0.88260000000000005</v>
      </c>
      <c r="K5" s="19">
        <v>0.9</v>
      </c>
      <c r="L5" s="19">
        <f>+GENERAL!F75</f>
        <v>0.94</v>
      </c>
      <c r="M5" s="19">
        <v>0.8</v>
      </c>
      <c r="N5" s="3"/>
      <c r="O5" s="3"/>
    </row>
    <row r="6" spans="1:15" x14ac:dyDescent="0.25">
      <c r="A6">
        <v>3</v>
      </c>
      <c r="B6" s="3" t="s">
        <v>52</v>
      </c>
      <c r="C6" s="19">
        <f>+GENERAL!F77</f>
        <v>0.95</v>
      </c>
      <c r="D6" s="19">
        <v>0.75</v>
      </c>
      <c r="E6" s="3"/>
      <c r="F6" s="3"/>
      <c r="G6" s="3"/>
      <c r="H6" s="3"/>
      <c r="I6" s="19">
        <f>+GENERAL!F78</f>
        <v>1</v>
      </c>
      <c r="J6" s="19">
        <f>+GENERAL!F80</f>
        <v>0.54149999999999998</v>
      </c>
      <c r="K6" s="19">
        <v>0.9</v>
      </c>
      <c r="L6" s="19">
        <f>+GENERAL!F82</f>
        <v>0.95</v>
      </c>
      <c r="M6" s="19">
        <v>0.8</v>
      </c>
      <c r="N6" s="3"/>
      <c r="O6" s="3"/>
    </row>
    <row r="7" spans="1:15" x14ac:dyDescent="0.25">
      <c r="A7">
        <v>4</v>
      </c>
      <c r="B7" s="3" t="s">
        <v>31</v>
      </c>
      <c r="C7" s="19">
        <f>+GENERAL!F51</f>
        <v>0.97899999999999998</v>
      </c>
      <c r="D7" s="19">
        <v>0.75</v>
      </c>
      <c r="E7" s="3"/>
      <c r="F7" s="3"/>
      <c r="G7" s="3"/>
      <c r="H7" s="3"/>
      <c r="I7" s="3"/>
      <c r="J7" s="19">
        <f>+GENERAL!F52</f>
        <v>0.69610000000000005</v>
      </c>
      <c r="K7" s="19">
        <v>0.9</v>
      </c>
      <c r="L7" s="19">
        <f>+GENERAL!F54</f>
        <v>0.97</v>
      </c>
      <c r="M7" s="19">
        <v>0.8</v>
      </c>
      <c r="N7" s="3"/>
      <c r="O7" s="3"/>
    </row>
    <row r="8" spans="1:15" x14ac:dyDescent="0.25">
      <c r="A8">
        <v>5</v>
      </c>
      <c r="B8" s="3" t="s">
        <v>37</v>
      </c>
      <c r="C8" s="19">
        <f>+GENERAL!F67</f>
        <v>0.99</v>
      </c>
      <c r="D8" s="19">
        <v>0.75</v>
      </c>
      <c r="E8" s="3"/>
      <c r="F8" s="3"/>
      <c r="G8" s="3"/>
      <c r="H8" s="3"/>
      <c r="I8" s="19"/>
      <c r="J8" s="19">
        <f>+GENERAL!F68</f>
        <v>0.52300000000000002</v>
      </c>
      <c r="K8" s="19">
        <v>0.9</v>
      </c>
      <c r="L8" s="19">
        <f>+GENERAL!F70</f>
        <v>0.75</v>
      </c>
      <c r="M8" s="19">
        <v>0.8</v>
      </c>
      <c r="N8" s="3"/>
      <c r="O8" s="3"/>
    </row>
    <row r="9" spans="1:15" x14ac:dyDescent="0.25">
      <c r="A9">
        <v>6</v>
      </c>
      <c r="B9" s="3" t="s">
        <v>53</v>
      </c>
      <c r="C9" s="19">
        <f>+GENERAL!F29</f>
        <v>0.93700000000000006</v>
      </c>
      <c r="D9" s="19">
        <v>0.75</v>
      </c>
      <c r="E9" s="3"/>
      <c r="F9" s="3"/>
      <c r="G9" s="3"/>
      <c r="H9" s="3"/>
      <c r="I9" s="3"/>
      <c r="J9" s="19">
        <f>+GENERAL!F30</f>
        <v>0.97729999999999995</v>
      </c>
      <c r="K9" s="19">
        <v>0.9</v>
      </c>
      <c r="L9" s="19">
        <f>+GENERAL!F32</f>
        <v>0.99829999999999997</v>
      </c>
      <c r="M9" s="19">
        <v>0.8</v>
      </c>
      <c r="N9" s="3"/>
      <c r="O9" s="3"/>
    </row>
    <row r="10" spans="1:15" x14ac:dyDescent="0.25">
      <c r="A10">
        <v>7</v>
      </c>
      <c r="B10" s="3" t="s">
        <v>21</v>
      </c>
      <c r="C10" s="19">
        <f>+GENERAL!F34</f>
        <v>0.90900000000000003</v>
      </c>
      <c r="D10" s="19">
        <v>0.75</v>
      </c>
      <c r="E10" s="3"/>
      <c r="F10" s="3"/>
      <c r="G10" s="3"/>
      <c r="H10" s="3"/>
      <c r="I10" s="3"/>
      <c r="J10" s="19">
        <f>+GENERAL!F35</f>
        <v>0.80759999999999998</v>
      </c>
      <c r="K10" s="19">
        <v>0.9</v>
      </c>
      <c r="L10" s="19">
        <f>+GENERAL!F37</f>
        <v>1</v>
      </c>
      <c r="M10" s="19">
        <v>0.8</v>
      </c>
      <c r="N10" s="3"/>
      <c r="O10" s="3"/>
    </row>
    <row r="11" spans="1:15" x14ac:dyDescent="0.25">
      <c r="A11">
        <v>8</v>
      </c>
      <c r="B11" s="3" t="s">
        <v>36</v>
      </c>
      <c r="C11" s="19">
        <f>+GENERAL!F62</f>
        <v>0.86099999999999999</v>
      </c>
      <c r="D11" s="19">
        <v>0.75</v>
      </c>
      <c r="E11" s="3"/>
      <c r="F11" s="3"/>
      <c r="G11" s="3"/>
      <c r="H11" s="3"/>
      <c r="I11" s="3"/>
      <c r="J11" s="19">
        <f>+GENERAL!F63</f>
        <v>0.2611</v>
      </c>
      <c r="K11" s="19">
        <v>0.9</v>
      </c>
      <c r="L11" s="19">
        <f>+GENERAL!F65</f>
        <v>1</v>
      </c>
      <c r="M11" s="19">
        <v>0.8</v>
      </c>
      <c r="N11" s="3"/>
      <c r="O11" s="3"/>
    </row>
    <row r="12" spans="1:15" x14ac:dyDescent="0.25">
      <c r="A12">
        <v>9</v>
      </c>
      <c r="B12" s="3" t="s">
        <v>15</v>
      </c>
      <c r="C12" s="19">
        <f>+GENERAL!F15</f>
        <v>0.871</v>
      </c>
      <c r="D12" s="19">
        <v>0.75</v>
      </c>
      <c r="E12" s="3"/>
      <c r="F12" s="3"/>
      <c r="G12" s="3"/>
      <c r="H12" s="3"/>
      <c r="I12" s="3"/>
      <c r="J12" s="19">
        <f>+GENERAL!F16</f>
        <v>0.86550000000000005</v>
      </c>
      <c r="K12" s="19">
        <v>0.9</v>
      </c>
      <c r="L12" s="19">
        <f>+GENERAL!F18</f>
        <v>0.44</v>
      </c>
      <c r="M12" s="19">
        <v>0.8</v>
      </c>
      <c r="N12" s="3"/>
      <c r="O12" s="3"/>
    </row>
    <row r="13" spans="1:15" s="2" customFormat="1" ht="30" x14ac:dyDescent="0.25">
      <c r="A13">
        <v>10</v>
      </c>
      <c r="B13" s="17" t="s">
        <v>19</v>
      </c>
      <c r="C13" s="20">
        <f>+GENERAL!F24</f>
        <v>0.98299999999999998</v>
      </c>
      <c r="D13" s="19">
        <v>0.75</v>
      </c>
      <c r="E13" s="21"/>
      <c r="F13" s="21"/>
      <c r="G13" s="21"/>
      <c r="H13" s="21"/>
      <c r="I13" s="21"/>
      <c r="J13" s="20">
        <f>+GENERAL!F25</f>
        <v>0.68149999999999999</v>
      </c>
      <c r="K13" s="19">
        <v>0.9</v>
      </c>
      <c r="L13" s="20">
        <f>+GENERAL!F27</f>
        <v>1</v>
      </c>
      <c r="M13" s="19">
        <v>0.8</v>
      </c>
      <c r="N13" s="21"/>
      <c r="O13" s="21"/>
    </row>
    <row r="14" spans="1:15" x14ac:dyDescent="0.25">
      <c r="A14">
        <v>11</v>
      </c>
      <c r="B14" s="3" t="s">
        <v>23</v>
      </c>
      <c r="C14" s="19">
        <f>+GENERAL!F39</f>
        <v>0.877</v>
      </c>
      <c r="D14" s="19">
        <v>0.75</v>
      </c>
      <c r="E14" s="19">
        <f>+GENERAL!F40</f>
        <v>0.93</v>
      </c>
      <c r="F14" s="19">
        <f>+GENERAL!F41</f>
        <v>1</v>
      </c>
      <c r="G14" s="19">
        <f>+GENERAL!F43</f>
        <v>1</v>
      </c>
      <c r="H14" s="19">
        <f>+GENERAL!F45</f>
        <v>1</v>
      </c>
      <c r="I14" s="3"/>
      <c r="J14" s="19">
        <f>+GENERAL!F47</f>
        <v>0.93089999999999995</v>
      </c>
      <c r="K14" s="19">
        <v>0.9</v>
      </c>
      <c r="L14" s="19">
        <f>+GENERAL!F49</f>
        <v>1</v>
      </c>
      <c r="M14" s="19">
        <v>0.8</v>
      </c>
      <c r="N14" s="3"/>
      <c r="O14" s="3"/>
    </row>
    <row r="15" spans="1:15" s="2" customFormat="1" ht="30" x14ac:dyDescent="0.25">
      <c r="A15">
        <v>12</v>
      </c>
      <c r="B15" s="17" t="s">
        <v>32</v>
      </c>
      <c r="C15" s="20">
        <f>+GENERAL!F56</f>
        <v>0.95599999999999996</v>
      </c>
      <c r="D15" s="19">
        <v>0.75</v>
      </c>
      <c r="E15" s="21"/>
      <c r="F15" s="21"/>
      <c r="G15" s="21"/>
      <c r="H15" s="21"/>
      <c r="I15" s="21"/>
      <c r="J15" s="21"/>
      <c r="K15" s="19">
        <v>0.9</v>
      </c>
      <c r="L15" s="21"/>
      <c r="M15" s="19">
        <v>0.8</v>
      </c>
      <c r="N15" s="21"/>
      <c r="O15" s="20"/>
    </row>
    <row r="16" spans="1:15" x14ac:dyDescent="0.25">
      <c r="A16">
        <v>13</v>
      </c>
      <c r="B16" s="3" t="s">
        <v>8</v>
      </c>
      <c r="C16" s="19">
        <f>+GENERAL!F8</f>
        <v>0.95499999999999996</v>
      </c>
      <c r="D16" s="19">
        <v>0.75</v>
      </c>
      <c r="E16" s="3"/>
      <c r="F16" s="3"/>
      <c r="G16" s="3"/>
      <c r="H16" s="3"/>
      <c r="I16" s="3"/>
      <c r="J16" s="20">
        <f>+GENERAL!F9</f>
        <v>0.6643</v>
      </c>
      <c r="K16" s="19">
        <v>0.9</v>
      </c>
      <c r="L16" s="20">
        <f>+GENERAL!F11</f>
        <v>0.98</v>
      </c>
      <c r="M16" s="19">
        <v>0.8</v>
      </c>
      <c r="N16" s="20">
        <f>+GENERAL!F13</f>
        <v>1</v>
      </c>
      <c r="O16" s="3"/>
    </row>
    <row r="17" spans="1:15" x14ac:dyDescent="0.25">
      <c r="A17">
        <v>13</v>
      </c>
      <c r="B17" s="3" t="s">
        <v>57</v>
      </c>
      <c r="C17" s="19">
        <f>+GENERAL!F84</f>
        <v>1</v>
      </c>
      <c r="D17" s="19">
        <v>0.75</v>
      </c>
      <c r="E17" s="3"/>
      <c r="F17" s="3"/>
      <c r="G17" s="3"/>
      <c r="H17" s="3"/>
      <c r="I17" s="3"/>
      <c r="J17" s="20">
        <f>+GENERAL!F85</f>
        <v>0.9113</v>
      </c>
      <c r="K17" s="19">
        <v>0.9</v>
      </c>
      <c r="L17" s="20">
        <f>+GENERAL!F87</f>
        <v>0.8</v>
      </c>
      <c r="M17" s="19">
        <v>0.8</v>
      </c>
      <c r="N17" s="20"/>
      <c r="O17" s="3"/>
    </row>
    <row r="18" spans="1:15" ht="30" x14ac:dyDescent="0.25">
      <c r="A18">
        <v>13</v>
      </c>
      <c r="B18" s="65" t="s">
        <v>56</v>
      </c>
      <c r="C18" s="19" t="str">
        <f>+GENERAL!F23</f>
        <v>ND</v>
      </c>
      <c r="D18" s="19">
        <v>0.75</v>
      </c>
      <c r="E18" s="3"/>
      <c r="F18" s="3"/>
      <c r="G18" s="3"/>
      <c r="H18" s="3"/>
      <c r="I18" s="3"/>
      <c r="J18" s="20"/>
      <c r="K18" s="19">
        <v>0.9</v>
      </c>
      <c r="L18" s="20"/>
      <c r="M18" s="19">
        <v>0.8</v>
      </c>
      <c r="N18" s="20"/>
      <c r="O18" s="3"/>
    </row>
    <row r="19" spans="1:15" s="2" customFormat="1" ht="30" x14ac:dyDescent="0.25">
      <c r="A19">
        <v>13</v>
      </c>
      <c r="B19" s="22" t="s">
        <v>18</v>
      </c>
      <c r="C19" s="20" t="str">
        <f>+GENERAL!F20</f>
        <v>ND</v>
      </c>
      <c r="D19" s="19">
        <v>0.75</v>
      </c>
      <c r="E19" s="21"/>
      <c r="F19" s="21"/>
      <c r="G19" s="21"/>
      <c r="H19" s="21"/>
      <c r="I19" s="21"/>
      <c r="J19" s="21"/>
      <c r="K19" s="19">
        <v>0.9</v>
      </c>
      <c r="L19" s="21"/>
      <c r="M19" s="19">
        <v>0.8</v>
      </c>
      <c r="N19" s="21"/>
      <c r="O19" s="20">
        <f>+GENERAL!F21</f>
        <v>1</v>
      </c>
    </row>
    <row r="20" spans="1:15" s="8" customFormat="1" ht="15.75" x14ac:dyDescent="0.25">
      <c r="B20" s="25" t="s">
        <v>54</v>
      </c>
      <c r="C20" s="26">
        <f>AVERAGE(C4:C16)</f>
        <v>0.93715384615384623</v>
      </c>
      <c r="D20" s="26"/>
      <c r="E20" s="26">
        <f>AVERAGE(E14)</f>
        <v>0.93</v>
      </c>
      <c r="F20" s="26">
        <f t="shared" ref="F20:H20" si="0">AVERAGE(F14)</f>
        <v>1</v>
      </c>
      <c r="G20" s="26">
        <f t="shared" si="0"/>
        <v>1</v>
      </c>
      <c r="H20" s="26">
        <f t="shared" si="0"/>
        <v>1</v>
      </c>
      <c r="I20" s="26">
        <f>AVERAGE(I6)</f>
        <v>1</v>
      </c>
      <c r="J20" s="26">
        <f>AVERAGE(J4:J14,J16)</f>
        <v>0.72781666666666667</v>
      </c>
      <c r="K20" s="26"/>
      <c r="L20" s="26">
        <f>AVERAGE(L4:L14,L16)</f>
        <v>0.91902499999999998</v>
      </c>
      <c r="M20" s="26"/>
      <c r="N20" s="26">
        <f>AVERAGE(N16)</f>
        <v>1</v>
      </c>
      <c r="O20" s="26">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X10" sqref="X1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2021-02-15T22:52:52Z</dcterms:modified>
</cp:coreProperties>
</file>