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1"/>
  </bookViews>
  <sheets>
    <sheet name="PPTO. GASTOS POR SRIA." sheetId="1" r:id="rId1"/>
    <sheet name="INGRESOS Vs. GASTOS 2013" sheetId="2" r:id="rId2"/>
  </sheets>
  <calcPr calcId="145621"/>
</workbook>
</file>

<file path=xl/calcChain.xml><?xml version="1.0" encoding="utf-8"?>
<calcChain xmlns="http://schemas.openxmlformats.org/spreadsheetml/2006/main">
  <c r="D11" i="1" l="1"/>
  <c r="J11" i="1"/>
  <c r="J13" i="1"/>
  <c r="J14" i="1"/>
  <c r="J16" i="1"/>
  <c r="J17" i="1"/>
  <c r="J18" i="1"/>
  <c r="J20" i="1"/>
  <c r="J21" i="1"/>
  <c r="J22" i="1"/>
  <c r="J23" i="1"/>
  <c r="J24" i="1"/>
  <c r="J26" i="1"/>
  <c r="J27" i="1"/>
  <c r="J28" i="1"/>
  <c r="J29" i="1"/>
  <c r="J30" i="1"/>
  <c r="J31" i="1"/>
  <c r="H9" i="1"/>
  <c r="H10" i="1"/>
  <c r="H11" i="1"/>
  <c r="H13" i="1"/>
  <c r="H14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I13" i="1"/>
  <c r="I14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B8" i="1"/>
  <c r="G12" i="1"/>
  <c r="F12" i="1"/>
  <c r="E12" i="1"/>
  <c r="D12" i="1"/>
  <c r="C12" i="1"/>
  <c r="B12" i="1"/>
  <c r="G10" i="1"/>
  <c r="I10" i="1"/>
  <c r="G11" i="1"/>
  <c r="I11" i="1"/>
  <c r="G9" i="1"/>
  <c r="I9" i="1"/>
  <c r="D10" i="1"/>
  <c r="J10" i="1"/>
  <c r="D9" i="1"/>
  <c r="J9" i="1"/>
  <c r="D19" i="1"/>
  <c r="J19" i="1"/>
  <c r="D25" i="1"/>
  <c r="J25" i="1"/>
  <c r="I12" i="1"/>
  <c r="H12" i="1"/>
  <c r="J12" i="1"/>
  <c r="G8" i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7" i="2"/>
  <c r="M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7" i="2"/>
  <c r="L7" i="2"/>
  <c r="K47" i="2"/>
  <c r="D46" i="2"/>
  <c r="D48" i="2"/>
  <c r="F46" i="2"/>
  <c r="M46" i="2" s="1"/>
  <c r="F48" i="2"/>
  <c r="G46" i="2"/>
  <c r="G48" i="2"/>
  <c r="H46" i="2"/>
  <c r="H48" i="2"/>
  <c r="I46" i="2"/>
  <c r="I48" i="2"/>
  <c r="J46" i="2"/>
  <c r="J48" i="2"/>
  <c r="C46" i="2"/>
  <c r="C48" i="2"/>
  <c r="L48" i="2"/>
  <c r="L46" i="2"/>
  <c r="M48" i="2"/>
  <c r="F8" i="1"/>
  <c r="E8" i="1"/>
  <c r="D8" i="1"/>
  <c r="E15" i="1"/>
  <c r="F15" i="1"/>
  <c r="G15" i="1"/>
  <c r="G32" i="1"/>
  <c r="B15" i="1"/>
  <c r="B32" i="1"/>
  <c r="I15" i="1"/>
  <c r="H15" i="1"/>
  <c r="J8" i="1"/>
  <c r="I8" i="1"/>
  <c r="F32" i="1"/>
  <c r="H8" i="1"/>
  <c r="E32" i="1"/>
  <c r="I32" i="1"/>
  <c r="H32" i="1"/>
  <c r="D15" i="1"/>
  <c r="C15" i="1"/>
  <c r="C32" i="1"/>
  <c r="J15" i="1"/>
  <c r="D32" i="1"/>
  <c r="J32" i="1"/>
</calcChain>
</file>

<file path=xl/sharedStrings.xml><?xml version="1.0" encoding="utf-8"?>
<sst xmlns="http://schemas.openxmlformats.org/spreadsheetml/2006/main" count="137" uniqueCount="134">
  <si>
    <t>INDEPORTES</t>
  </si>
  <si>
    <t>UNIDAD EJECUTORA</t>
  </si>
  <si>
    <t>SECRETARIA PRIVADA</t>
  </si>
  <si>
    <t>PROGRAMACION</t>
  </si>
  <si>
    <t>EJECUCION</t>
  </si>
  <si>
    <t>RESULTADO</t>
  </si>
  <si>
    <t>OBLIGACIONES</t>
  </si>
  <si>
    <t>PAGOS</t>
  </si>
  <si>
    <t>SECRETARIA DE FAMILIA</t>
  </si>
  <si>
    <t>REPRESENTACION JUDICIAL</t>
  </si>
  <si>
    <t>SECRTARIA DE SALUD</t>
  </si>
  <si>
    <t>SECRTARIA ADMINISTRATIVA</t>
  </si>
  <si>
    <t>SECRETARIA DE PLANEACION</t>
  </si>
  <si>
    <t>SECRETARIA JURIDICA</t>
  </si>
  <si>
    <t>SECRETARIA DE HACIENDA</t>
  </si>
  <si>
    <t>PROMOTORA DE VIVIENDA</t>
  </si>
  <si>
    <t>SECRETARIA DE INFRAESTRUCTURA</t>
  </si>
  <si>
    <t>SECRETARIA DEL INTERIOR</t>
  </si>
  <si>
    <t>SECRETARIA DE CULTURA</t>
  </si>
  <si>
    <t xml:space="preserve">SECRTARIA DE TURISMO </t>
  </si>
  <si>
    <t>SECRETARIA DE AGRICULTURA DESARROLLO RURAL Y MEDIO AMBIENTE</t>
  </si>
  <si>
    <t>SECRETARIA DE EDUCACION</t>
  </si>
  <si>
    <t>FUNCIONAMIENTO</t>
  </si>
  <si>
    <t>ASAMBLEA DEPARTAMENTAL</t>
  </si>
  <si>
    <t xml:space="preserve">CONTRALORIA DEPARTAMENTAL </t>
  </si>
  <si>
    <t>NIVEL CENTRAL DEPARTAMENTAL</t>
  </si>
  <si>
    <t>INVERSION</t>
  </si>
  <si>
    <t>TOTAL EJECUCION PPTAL</t>
  </si>
  <si>
    <t>EJECUCION PRESUPUESTAL DE GASTOS VIGENCIA 2013</t>
  </si>
  <si>
    <t>CODIGO</t>
  </si>
  <si>
    <t xml:space="preserve">RECURSO  O  FUENTE DE FINANCIACION </t>
  </si>
  <si>
    <t>PRESUPUESTO  DEFINITIVO DE INGRESOS</t>
  </si>
  <si>
    <t xml:space="preserve">EJECUCION DE INGRESOS(%) </t>
  </si>
  <si>
    <t>PRESUPUESTO DEFINITIVO DE GASTOS</t>
  </si>
  <si>
    <t xml:space="preserve">DIFERENCIA  INGRESOS VS GASTOS </t>
  </si>
  <si>
    <t>01</t>
  </si>
  <si>
    <t>IMPUESTO AL REGISTRO 20% FONPET</t>
  </si>
  <si>
    <t>02</t>
  </si>
  <si>
    <t>IVA LICORES  NACIONALES</t>
  </si>
  <si>
    <t>03</t>
  </si>
  <si>
    <t>ESTAMPILLA PRODESARROLLO SSF (FIA)</t>
  </si>
  <si>
    <t>04</t>
  </si>
  <si>
    <t>ESTAMPILLA PRODESARROLLO</t>
  </si>
  <si>
    <t>05</t>
  </si>
  <si>
    <t>ESTAMPILLA PROCULTURA</t>
  </si>
  <si>
    <t>06</t>
  </si>
  <si>
    <t>ESTAMPILLA PROADULTO MAYOR</t>
  </si>
  <si>
    <t>10</t>
  </si>
  <si>
    <t>IMPUESTO AL REGISTRO TURISMO 4%</t>
  </si>
  <si>
    <t>11</t>
  </si>
  <si>
    <t>REGISTRO  PAGO DE CUOTAS PARTES PENSIONALES</t>
  </si>
  <si>
    <t>133</t>
  </si>
  <si>
    <t>CUOTAS PARTES PENSIONALES</t>
  </si>
  <si>
    <t>134</t>
  </si>
  <si>
    <t>EXTRACCION MATERIAL DE RIO MINAS Y OTROS</t>
  </si>
  <si>
    <t>15</t>
  </si>
  <si>
    <t>FONDO RENTAS</t>
  </si>
  <si>
    <t>18</t>
  </si>
  <si>
    <t>CUOTAS DE FISCALIZACION</t>
  </si>
  <si>
    <t>20</t>
  </si>
  <si>
    <t>RECURSO ORDINARIO</t>
  </si>
  <si>
    <t>23</t>
  </si>
  <si>
    <t>SOBRETASA AL ACPM</t>
  </si>
  <si>
    <t>25</t>
  </si>
  <si>
    <t>26</t>
  </si>
  <si>
    <t>SISTEMA GENERAL DE PARTICIPACION EDUCACION</t>
  </si>
  <si>
    <t>27</t>
  </si>
  <si>
    <t>SISTEMA GENERAL DE PARTICIPACIONES AGUA POTABLE Y</t>
  </si>
  <si>
    <t>35</t>
  </si>
  <si>
    <t>RECURSO DESTINADO DEL MONOPOLIO</t>
  </si>
  <si>
    <t>40</t>
  </si>
  <si>
    <t>FONDO  ESPECIAL PASAPORTES EMPRENDERISMO</t>
  </si>
  <si>
    <t>42</t>
  </si>
  <si>
    <t>FONDOS DE SEGURIDAD 5%</t>
  </si>
  <si>
    <t>46</t>
  </si>
  <si>
    <t>RECURSOS DEL CREDITO</t>
  </si>
  <si>
    <t>47</t>
  </si>
  <si>
    <t>IVA TELEFONIA CELULAR DEPORTE</t>
  </si>
  <si>
    <t>51</t>
  </si>
  <si>
    <t>PDA SGP MUNICIPIOS S.S.F.</t>
  </si>
  <si>
    <t>52</t>
  </si>
  <si>
    <t>TURISMO Y CULTURA 4%</t>
  </si>
  <si>
    <t>53</t>
  </si>
  <si>
    <t>IMPUESTO AL  REGISTRO PROMOTORA 6%</t>
  </si>
  <si>
    <t>54</t>
  </si>
  <si>
    <t>IVA TELEFONIA CELULAR CULTURA</t>
  </si>
  <si>
    <t>55</t>
  </si>
  <si>
    <t>COFINANCIACION INTERADMINISTRATIVA SSF</t>
  </si>
  <si>
    <t>56</t>
  </si>
  <si>
    <t>COFINANCIACION CONVENIOS INTERADMINISTRATIVOS</t>
  </si>
  <si>
    <t>57</t>
  </si>
  <si>
    <t>PDA AUDIENCIAS PUBLICAS SSF</t>
  </si>
  <si>
    <t>58</t>
  </si>
  <si>
    <t>RENTAS CEDIDAS SECRETARIA .DE SALUD</t>
  </si>
  <si>
    <t>59</t>
  </si>
  <si>
    <t>SGP SALUD PRESTACION SERVICIOS C.S.F</t>
  </si>
  <si>
    <t>60</t>
  </si>
  <si>
    <t>SGP SALUD APORTES PATRONALES S.S.F</t>
  </si>
  <si>
    <t>61</t>
  </si>
  <si>
    <t>SGP SALUD SALUD PUBLICA C.S.F</t>
  </si>
  <si>
    <t>62</t>
  </si>
  <si>
    <t>RECURSOS PROPIOS  FONDO DEPTAL DE SALUD</t>
  </si>
  <si>
    <t>63</t>
  </si>
  <si>
    <t>FONDO DE ESTUPEFACIENTES</t>
  </si>
  <si>
    <t>64</t>
  </si>
  <si>
    <t>LEY 1391</t>
  </si>
  <si>
    <t>65</t>
  </si>
  <si>
    <t>COFINANCIACION NACIONAL SALUD</t>
  </si>
  <si>
    <t>66</t>
  </si>
  <si>
    <t>JUEGOS DE SUERTE Y AZAR</t>
  </si>
  <si>
    <t>68</t>
  </si>
  <si>
    <t>COFINANCIACION NACIONAL SALUD SSF</t>
  </si>
  <si>
    <t>70</t>
  </si>
  <si>
    <t>SISTEMA GENERAL DE REGALIAS</t>
  </si>
  <si>
    <t>TOTAL GENERAL</t>
  </si>
  <si>
    <t>INGRESOS EFECTIVOS</t>
  </si>
  <si>
    <t>SUBTOTAL</t>
  </si>
  <si>
    <t>PRESUPUESTO DE INGRESOS Vs. GASTOS POR FUENTE DE FINANCIACION VIGENCIA 2013</t>
  </si>
  <si>
    <t>TOTAL COMPROMISOS</t>
  </si>
  <si>
    <t>COMPROMISOS A DICIEMBRE 31/2013</t>
  </si>
  <si>
    <t xml:space="preserve">TOTAL INGRESOS  </t>
  </si>
  <si>
    <t xml:space="preserve">EJECUCION DE GASTOS (%) </t>
  </si>
  <si>
    <t>ANEXO No. 4</t>
  </si>
  <si>
    <t>CUENTAS POR PAGAR</t>
  </si>
  <si>
    <t>COMPROMISOS POR EJECUTAR</t>
  </si>
  <si>
    <t>COMPROMISOS</t>
  </si>
  <si>
    <t>AMORTIZACION</t>
  </si>
  <si>
    <t>INTERESES</t>
  </si>
  <si>
    <t>SERVICIO DE LA DEUDA</t>
  </si>
  <si>
    <t>SALDO 
APROPIACION</t>
  </si>
  <si>
    <t>MODIFICACIONES</t>
  </si>
  <si>
    <t>APROPIACION
INICIAL</t>
  </si>
  <si>
    <t>APROPIACION
DEFINITIVA</t>
  </si>
  <si>
    <t>ANEXOS No. 4 Y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</si>
</sst>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_);\-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3" fontId="4" fillId="0" borderId="2" xfId="1" applyFont="1" applyBorder="1" applyAlignment="1">
      <alignment vertical="center"/>
    </xf>
    <xf numFmtId="2" fontId="4" fillId="0" borderId="2" xfId="0" applyNumberFormat="1" applyFont="1" applyBorder="1" applyAlignment="1">
      <alignment horizontal="center" vertical="center"/>
    </xf>
    <xf numFmtId="43" fontId="5" fillId="3" borderId="2" xfId="1" applyFont="1" applyFill="1" applyBorder="1" applyAlignment="1">
      <alignment vertical="center"/>
    </xf>
    <xf numFmtId="2" fontId="5" fillId="3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43" fontId="5" fillId="3" borderId="2" xfId="0" applyNumberFormat="1" applyFont="1" applyFill="1" applyBorder="1" applyAlignment="1">
      <alignment vertical="center"/>
    </xf>
    <xf numFmtId="2" fontId="4" fillId="3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3" fontId="5" fillId="3" borderId="2" xfId="1" applyFont="1" applyFill="1" applyBorder="1" applyAlignment="1">
      <alignment horizontal="center" vertical="center"/>
    </xf>
    <xf numFmtId="43" fontId="4" fillId="0" borderId="2" xfId="1" applyFont="1" applyBorder="1" applyAlignment="1">
      <alignment horizontal="center" vertical="center"/>
    </xf>
    <xf numFmtId="43" fontId="4" fillId="0" borderId="0" xfId="1" applyFont="1"/>
    <xf numFmtId="43" fontId="5" fillId="2" borderId="2" xfId="1" applyFont="1" applyFill="1" applyBorder="1" applyAlignment="1">
      <alignment horizontal="center" vertical="center" wrapText="1"/>
    </xf>
    <xf numFmtId="43" fontId="4" fillId="0" borderId="0" xfId="0" applyNumberFormat="1" applyFont="1"/>
    <xf numFmtId="4" fontId="0" fillId="0" borderId="0" xfId="0" applyNumberFormat="1"/>
    <xf numFmtId="0" fontId="0" fillId="0" borderId="0" xfId="0" applyBorder="1"/>
    <xf numFmtId="4" fontId="2" fillId="0" borderId="0" xfId="0" applyNumberFormat="1" applyFont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164" fontId="8" fillId="0" borderId="2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 wrapText="1"/>
    </xf>
    <xf numFmtId="43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4" fontId="8" fillId="0" borderId="2" xfId="0" applyNumberFormat="1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vertical="center" wrapText="1"/>
    </xf>
    <xf numFmtId="4" fontId="8" fillId="0" borderId="5" xfId="0" applyNumberFormat="1" applyFont="1" applyBorder="1" applyAlignment="1">
      <alignment vertical="center" wrapText="1"/>
    </xf>
    <xf numFmtId="164" fontId="8" fillId="0" borderId="5" xfId="0" applyNumberFormat="1" applyFont="1" applyBorder="1" applyAlignment="1">
      <alignment vertical="center" wrapText="1"/>
    </xf>
    <xf numFmtId="164" fontId="8" fillId="0" borderId="5" xfId="1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43" fontId="8" fillId="0" borderId="2" xfId="1" applyFont="1" applyBorder="1" applyAlignment="1">
      <alignment horizontal="right" vertical="center"/>
    </xf>
    <xf numFmtId="0" fontId="7" fillId="3" borderId="2" xfId="0" applyFont="1" applyFill="1" applyBorder="1" applyAlignment="1">
      <alignment horizontal="center" vertical="center" wrapText="1"/>
    </xf>
    <xf numFmtId="43" fontId="7" fillId="3" borderId="2" xfId="1" applyFont="1" applyFill="1" applyBorder="1" applyAlignment="1">
      <alignment horizontal="right" vertical="center"/>
    </xf>
    <xf numFmtId="4" fontId="7" fillId="3" borderId="2" xfId="0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3" workbookViewId="0">
      <selection activeCell="C30" sqref="C30"/>
    </sheetView>
  </sheetViews>
  <sheetFormatPr baseColWidth="10" defaultColWidth="8.88671875" defaultRowHeight="14.4" x14ac:dyDescent="0.3"/>
  <cols>
    <col min="1" max="1" width="30.88671875" customWidth="1"/>
    <col min="2" max="2" width="15.5546875" customWidth="1"/>
    <col min="3" max="3" width="15.6640625" customWidth="1"/>
    <col min="4" max="4" width="16.6640625" customWidth="1"/>
    <col min="5" max="5" width="17.6640625" customWidth="1"/>
    <col min="6" max="6" width="16.109375" customWidth="1"/>
    <col min="7" max="7" width="18" customWidth="1"/>
    <col min="8" max="8" width="13.5546875" customWidth="1"/>
    <col min="9" max="9" width="15.44140625" customWidth="1"/>
    <col min="10" max="10" width="15.109375" customWidth="1"/>
  </cols>
  <sheetData>
    <row r="1" spans="1:10" ht="15.75" thickBot="1" x14ac:dyDescent="0.3"/>
    <row r="2" spans="1:10" ht="19.5" thickBot="1" x14ac:dyDescent="0.35">
      <c r="A2" s="44" t="s">
        <v>122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15.75" thickBot="1" x14ac:dyDescent="0.3"/>
    <row r="4" spans="1:10" ht="16.5" thickBot="1" x14ac:dyDescent="0.3">
      <c r="A4" s="47" t="s">
        <v>28</v>
      </c>
      <c r="B4" s="48"/>
      <c r="C4" s="48"/>
      <c r="D4" s="48"/>
      <c r="E4" s="48"/>
      <c r="F4" s="48"/>
      <c r="G4" s="48"/>
      <c r="H4" s="48"/>
      <c r="I4" s="48"/>
      <c r="J4" s="49"/>
    </row>
    <row r="6" spans="1:10" x14ac:dyDescent="0.3">
      <c r="A6" s="50" t="s">
        <v>1</v>
      </c>
      <c r="B6" s="50" t="s">
        <v>3</v>
      </c>
      <c r="C6" s="50"/>
      <c r="D6" s="50"/>
      <c r="E6" s="50" t="s">
        <v>4</v>
      </c>
      <c r="F6" s="50"/>
      <c r="G6" s="50"/>
      <c r="H6" s="50" t="s">
        <v>5</v>
      </c>
      <c r="I6" s="50"/>
      <c r="J6" s="50"/>
    </row>
    <row r="7" spans="1:10" ht="22.95" customHeight="1" x14ac:dyDescent="0.3">
      <c r="A7" s="50"/>
      <c r="B7" s="43" t="s">
        <v>131</v>
      </c>
      <c r="C7" s="43" t="s">
        <v>130</v>
      </c>
      <c r="D7" s="43" t="s">
        <v>132</v>
      </c>
      <c r="E7" s="43" t="s">
        <v>125</v>
      </c>
      <c r="F7" s="43" t="s">
        <v>6</v>
      </c>
      <c r="G7" s="43" t="s">
        <v>7</v>
      </c>
      <c r="H7" s="43" t="s">
        <v>124</v>
      </c>
      <c r="I7" s="43" t="s">
        <v>123</v>
      </c>
      <c r="J7" s="43" t="s">
        <v>129</v>
      </c>
    </row>
    <row r="8" spans="1:10" ht="18.600000000000001" customHeight="1" x14ac:dyDescent="0.25">
      <c r="A8" s="22" t="s">
        <v>22</v>
      </c>
      <c r="B8" s="23">
        <f>B9+B10+B11</f>
        <v>39819604692</v>
      </c>
      <c r="C8" s="23">
        <v>388862194.73999786</v>
      </c>
      <c r="D8" s="23">
        <f>D9+D10+D11</f>
        <v>39372786823.260002</v>
      </c>
      <c r="E8" s="23">
        <f>E9+E10+E11</f>
        <v>37563891744.769997</v>
      </c>
      <c r="F8" s="23">
        <f>F9+F10+F11</f>
        <v>37477891744.770004</v>
      </c>
      <c r="G8" s="23">
        <f>G9+G10+G11</f>
        <v>37477891744.770004</v>
      </c>
      <c r="H8" s="23">
        <f>E8-F8</f>
        <v>85999999.999992371</v>
      </c>
      <c r="I8" s="23">
        <f>F8-G8</f>
        <v>0</v>
      </c>
      <c r="J8" s="23">
        <f>D8-E8</f>
        <v>1808895078.4900055</v>
      </c>
    </row>
    <row r="9" spans="1:10" ht="18.600000000000001" customHeight="1" x14ac:dyDescent="0.25">
      <c r="A9" s="24" t="s">
        <v>23</v>
      </c>
      <c r="B9" s="25">
        <v>1553922917</v>
      </c>
      <c r="C9" s="26">
        <v>-28977837</v>
      </c>
      <c r="D9" s="27">
        <f>B9+C9</f>
        <v>1524945080</v>
      </c>
      <c r="E9" s="27">
        <v>1372308345</v>
      </c>
      <c r="F9" s="27">
        <v>1372308345</v>
      </c>
      <c r="G9" s="27">
        <f>F9</f>
        <v>1372308345</v>
      </c>
      <c r="H9" s="26">
        <f t="shared" ref="H9:H32" si="0">E9-F9</f>
        <v>0</v>
      </c>
      <c r="I9" s="26">
        <f t="shared" ref="I9:I32" si="1">F9-G9</f>
        <v>0</v>
      </c>
      <c r="J9" s="26">
        <f t="shared" ref="J9:J32" si="2">D9-E9</f>
        <v>152636735</v>
      </c>
    </row>
    <row r="10" spans="1:10" ht="18.600000000000001" customHeight="1" x14ac:dyDescent="0.25">
      <c r="A10" s="24" t="s">
        <v>24</v>
      </c>
      <c r="B10" s="27">
        <v>1752737331</v>
      </c>
      <c r="C10" s="28">
        <v>0</v>
      </c>
      <c r="D10" s="27">
        <f>B10+C10</f>
        <v>1752737331</v>
      </c>
      <c r="E10" s="27">
        <v>1752737331</v>
      </c>
      <c r="F10" s="27">
        <v>1752737331</v>
      </c>
      <c r="G10" s="27">
        <f t="shared" ref="G10:G11" si="3">F10</f>
        <v>1752737331</v>
      </c>
      <c r="H10" s="26">
        <f t="shared" si="0"/>
        <v>0</v>
      </c>
      <c r="I10" s="26">
        <f t="shared" si="1"/>
        <v>0</v>
      </c>
      <c r="J10" s="26">
        <f t="shared" si="2"/>
        <v>0</v>
      </c>
    </row>
    <row r="11" spans="1:10" ht="18.600000000000001" customHeight="1" x14ac:dyDescent="0.25">
      <c r="A11" s="24" t="s">
        <v>25</v>
      </c>
      <c r="B11" s="27">
        <v>36512944444</v>
      </c>
      <c r="C11" s="26">
        <v>-417840031.73999798</v>
      </c>
      <c r="D11" s="26">
        <f>B11+C11</f>
        <v>36095104412.260002</v>
      </c>
      <c r="E11" s="27">
        <v>34438846068.769997</v>
      </c>
      <c r="F11" s="27">
        <v>34352846068.77</v>
      </c>
      <c r="G11" s="27">
        <f t="shared" si="3"/>
        <v>34352846068.77</v>
      </c>
      <c r="H11" s="26">
        <f t="shared" si="0"/>
        <v>85999999.999996185</v>
      </c>
      <c r="I11" s="26">
        <f t="shared" si="1"/>
        <v>0</v>
      </c>
      <c r="J11" s="26">
        <f t="shared" si="2"/>
        <v>1656258343.4900055</v>
      </c>
    </row>
    <row r="12" spans="1:10" ht="18.600000000000001" customHeight="1" x14ac:dyDescent="0.25">
      <c r="A12" s="22" t="s">
        <v>128</v>
      </c>
      <c r="B12" s="23">
        <f t="shared" ref="B12:G12" si="4">B13+B14</f>
        <v>4401859038</v>
      </c>
      <c r="C12" s="23">
        <f t="shared" si="4"/>
        <v>-1082326303.47</v>
      </c>
      <c r="D12" s="23">
        <f t="shared" si="4"/>
        <v>3369626874.5299997</v>
      </c>
      <c r="E12" s="23">
        <f t="shared" si="4"/>
        <v>3289477134.6500001</v>
      </c>
      <c r="F12" s="23">
        <f t="shared" si="4"/>
        <v>3289477134.6500001</v>
      </c>
      <c r="G12" s="23">
        <f t="shared" si="4"/>
        <v>3289477134.6500001</v>
      </c>
      <c r="H12" s="23">
        <f t="shared" si="0"/>
        <v>0</v>
      </c>
      <c r="I12" s="23">
        <f t="shared" si="1"/>
        <v>0</v>
      </c>
      <c r="J12" s="23">
        <f t="shared" si="2"/>
        <v>80149739.879999638</v>
      </c>
    </row>
    <row r="13" spans="1:10" ht="18.600000000000001" customHeight="1" x14ac:dyDescent="0.25">
      <c r="A13" s="24" t="s">
        <v>126</v>
      </c>
      <c r="B13" s="27">
        <v>2257116487</v>
      </c>
      <c r="C13" s="27">
        <v>-25047070</v>
      </c>
      <c r="D13" s="27">
        <v>2282163557</v>
      </c>
      <c r="E13" s="27">
        <v>2220090574</v>
      </c>
      <c r="F13" s="27">
        <v>2220090574</v>
      </c>
      <c r="G13" s="27">
        <v>2220090574</v>
      </c>
      <c r="H13" s="26">
        <f t="shared" si="0"/>
        <v>0</v>
      </c>
      <c r="I13" s="26">
        <f t="shared" si="1"/>
        <v>0</v>
      </c>
      <c r="J13" s="26">
        <f t="shared" si="2"/>
        <v>62072983</v>
      </c>
    </row>
    <row r="14" spans="1:10" ht="18.600000000000001" customHeight="1" x14ac:dyDescent="0.25">
      <c r="A14" s="24" t="s">
        <v>127</v>
      </c>
      <c r="B14" s="27">
        <v>2144742551</v>
      </c>
      <c r="C14" s="27">
        <v>-1057279233.47</v>
      </c>
      <c r="D14" s="27">
        <v>1087463317.53</v>
      </c>
      <c r="E14" s="27">
        <v>1069386560.65</v>
      </c>
      <c r="F14" s="27">
        <v>1069386560.65</v>
      </c>
      <c r="G14" s="27">
        <v>1069386560.65</v>
      </c>
      <c r="H14" s="26">
        <f t="shared" si="0"/>
        <v>0</v>
      </c>
      <c r="I14" s="26">
        <f t="shared" si="1"/>
        <v>0</v>
      </c>
      <c r="J14" s="26">
        <f t="shared" si="2"/>
        <v>18076756.879999995</v>
      </c>
    </row>
    <row r="15" spans="1:10" ht="18.600000000000001" customHeight="1" x14ac:dyDescent="0.25">
      <c r="A15" s="22" t="s">
        <v>26</v>
      </c>
      <c r="B15" s="29">
        <f>B16+B17+B18+B19+B20+B21+B22+B23+B24+B25+B26+B27+B28+B29+B30+B31</f>
        <v>136316940234.14</v>
      </c>
      <c r="C15" s="29">
        <f t="shared" ref="C15:G15" si="5">C16+C17+C18+C19+C20+C21+C22+C23+C24+C25+C26+C27+C28+C29+C30+C31</f>
        <v>147198622855.92999</v>
      </c>
      <c r="D15" s="29">
        <f t="shared" si="5"/>
        <v>283515734316.09998</v>
      </c>
      <c r="E15" s="29">
        <f t="shared" si="5"/>
        <v>209733619714.81</v>
      </c>
      <c r="F15" s="29">
        <f t="shared" si="5"/>
        <v>182624130490.62</v>
      </c>
      <c r="G15" s="29">
        <f t="shared" si="5"/>
        <v>182624130490.62</v>
      </c>
      <c r="H15" s="23">
        <f t="shared" si="0"/>
        <v>27109489224.190002</v>
      </c>
      <c r="I15" s="23">
        <f t="shared" si="1"/>
        <v>0</v>
      </c>
      <c r="J15" s="23">
        <f t="shared" si="2"/>
        <v>73782114601.289978</v>
      </c>
    </row>
    <row r="16" spans="1:10" ht="18.600000000000001" customHeight="1" x14ac:dyDescent="0.25">
      <c r="A16" s="30" t="s">
        <v>8</v>
      </c>
      <c r="B16" s="31">
        <v>1617218879.03</v>
      </c>
      <c r="C16" s="31">
        <v>3699079148.73</v>
      </c>
      <c r="D16" s="31">
        <v>5316298027.7600002</v>
      </c>
      <c r="E16" s="31">
        <v>2765366636.1999998</v>
      </c>
      <c r="F16" s="31">
        <v>2655062459.1999998</v>
      </c>
      <c r="G16" s="31">
        <v>2655062459.1999998</v>
      </c>
      <c r="H16" s="26">
        <f t="shared" si="0"/>
        <v>110304177</v>
      </c>
      <c r="I16" s="26">
        <f t="shared" si="1"/>
        <v>0</v>
      </c>
      <c r="J16" s="26">
        <f t="shared" si="2"/>
        <v>2550931391.5600004</v>
      </c>
    </row>
    <row r="17" spans="1:10" ht="18.600000000000001" customHeight="1" x14ac:dyDescent="0.25">
      <c r="A17" s="30" t="s">
        <v>9</v>
      </c>
      <c r="B17" s="31">
        <v>51353172.450000003</v>
      </c>
      <c r="C17" s="31">
        <v>80570828</v>
      </c>
      <c r="D17" s="31">
        <v>131924000.45</v>
      </c>
      <c r="E17" s="31">
        <v>131924000</v>
      </c>
      <c r="F17" s="31">
        <v>131924000</v>
      </c>
      <c r="G17" s="31">
        <v>131924000</v>
      </c>
      <c r="H17" s="26">
        <f t="shared" si="0"/>
        <v>0</v>
      </c>
      <c r="I17" s="26">
        <f t="shared" si="1"/>
        <v>0</v>
      </c>
      <c r="J17" s="26">
        <f t="shared" si="2"/>
        <v>0.45000000298023224</v>
      </c>
    </row>
    <row r="18" spans="1:10" ht="18.600000000000001" customHeight="1" x14ac:dyDescent="0.25">
      <c r="A18" s="30" t="s">
        <v>10</v>
      </c>
      <c r="B18" s="31">
        <v>33516387672.119999</v>
      </c>
      <c r="C18" s="31">
        <v>17219060740.310001</v>
      </c>
      <c r="D18" s="31">
        <v>50735448412.43</v>
      </c>
      <c r="E18" s="31">
        <v>34681301269.190002</v>
      </c>
      <c r="F18" s="31">
        <v>32133222757.189999</v>
      </c>
      <c r="G18" s="31">
        <v>32133222757.189999</v>
      </c>
      <c r="H18" s="26">
        <f t="shared" si="0"/>
        <v>2548078512.0000038</v>
      </c>
      <c r="I18" s="26">
        <f t="shared" si="1"/>
        <v>0</v>
      </c>
      <c r="J18" s="26">
        <f t="shared" si="2"/>
        <v>16054147143.239998</v>
      </c>
    </row>
    <row r="19" spans="1:10" ht="18.600000000000001" customHeight="1" x14ac:dyDescent="0.25">
      <c r="A19" s="30" t="s">
        <v>11</v>
      </c>
      <c r="B19" s="31">
        <v>371816142.61000001</v>
      </c>
      <c r="C19" s="31">
        <v>520816057.39999998</v>
      </c>
      <c r="D19" s="26">
        <f>B19+C19</f>
        <v>892632200.00999999</v>
      </c>
      <c r="E19" s="26">
        <v>836952200</v>
      </c>
      <c r="F19" s="26">
        <v>759202200</v>
      </c>
      <c r="G19" s="31">
        <v>759202200</v>
      </c>
      <c r="H19" s="26">
        <f t="shared" si="0"/>
        <v>77750000</v>
      </c>
      <c r="I19" s="26">
        <f t="shared" si="1"/>
        <v>0</v>
      </c>
      <c r="J19" s="26">
        <f t="shared" si="2"/>
        <v>55680000.00999999</v>
      </c>
    </row>
    <row r="20" spans="1:10" ht="18.600000000000001" customHeight="1" x14ac:dyDescent="0.25">
      <c r="A20" s="30" t="s">
        <v>12</v>
      </c>
      <c r="B20" s="31">
        <v>836588729.44000006</v>
      </c>
      <c r="C20" s="31">
        <v>380872875.75999999</v>
      </c>
      <c r="D20" s="26">
        <v>1217461605.2</v>
      </c>
      <c r="E20" s="26">
        <v>1093368557</v>
      </c>
      <c r="F20" s="26">
        <v>1081618557</v>
      </c>
      <c r="G20" s="31">
        <v>1081618557</v>
      </c>
      <c r="H20" s="26">
        <f t="shared" si="0"/>
        <v>11750000</v>
      </c>
      <c r="I20" s="26">
        <f t="shared" si="1"/>
        <v>0</v>
      </c>
      <c r="J20" s="26">
        <f t="shared" si="2"/>
        <v>124093048.20000005</v>
      </c>
    </row>
    <row r="21" spans="1:10" ht="18.600000000000001" customHeight="1" x14ac:dyDescent="0.25">
      <c r="A21" s="30" t="s">
        <v>13</v>
      </c>
      <c r="B21" s="31">
        <v>51353172.450000003</v>
      </c>
      <c r="C21" s="31">
        <v>243833334</v>
      </c>
      <c r="D21" s="31">
        <v>295186506.44999999</v>
      </c>
      <c r="E21" s="31">
        <v>295186506.44999999</v>
      </c>
      <c r="F21" s="31">
        <v>295186506.44999999</v>
      </c>
      <c r="G21" s="31">
        <v>295186506.44999999</v>
      </c>
      <c r="H21" s="26">
        <f t="shared" si="0"/>
        <v>0</v>
      </c>
      <c r="I21" s="26">
        <f t="shared" si="1"/>
        <v>0</v>
      </c>
      <c r="J21" s="26">
        <f t="shared" si="2"/>
        <v>0</v>
      </c>
    </row>
    <row r="22" spans="1:10" ht="18.600000000000001" customHeight="1" x14ac:dyDescent="0.25">
      <c r="A22" s="30" t="s">
        <v>14</v>
      </c>
      <c r="B22" s="31">
        <v>594358127.80999994</v>
      </c>
      <c r="C22" s="31">
        <v>1824198360.9300001</v>
      </c>
      <c r="D22" s="31">
        <v>2418556488.7399998</v>
      </c>
      <c r="E22" s="31">
        <v>1819305814</v>
      </c>
      <c r="F22" s="31">
        <v>1799305814</v>
      </c>
      <c r="G22" s="31">
        <v>1799305814</v>
      </c>
      <c r="H22" s="26">
        <f t="shared" si="0"/>
        <v>20000000</v>
      </c>
      <c r="I22" s="26">
        <f t="shared" si="1"/>
        <v>0</v>
      </c>
      <c r="J22" s="26">
        <f t="shared" si="2"/>
        <v>599250674.73999977</v>
      </c>
    </row>
    <row r="23" spans="1:10" ht="18.600000000000001" customHeight="1" x14ac:dyDescent="0.25">
      <c r="A23" s="30" t="s">
        <v>0</v>
      </c>
      <c r="B23" s="31">
        <v>856875826</v>
      </c>
      <c r="C23" s="31">
        <v>952523098.61000001</v>
      </c>
      <c r="D23" s="31">
        <v>1809398924.6099999</v>
      </c>
      <c r="E23" s="31">
        <v>1806051600.48</v>
      </c>
      <c r="F23" s="31">
        <v>1806051600.48</v>
      </c>
      <c r="G23" s="31">
        <v>1806051600.48</v>
      </c>
      <c r="H23" s="26">
        <f t="shared" si="0"/>
        <v>0</v>
      </c>
      <c r="I23" s="26">
        <f t="shared" si="1"/>
        <v>0</v>
      </c>
      <c r="J23" s="26">
        <f t="shared" si="2"/>
        <v>3347324.129999876</v>
      </c>
    </row>
    <row r="24" spans="1:10" ht="18.600000000000001" customHeight="1" x14ac:dyDescent="0.25">
      <c r="A24" s="30" t="s">
        <v>15</v>
      </c>
      <c r="B24" s="32">
        <v>2893743147</v>
      </c>
      <c r="C24" s="32">
        <v>4370401998</v>
      </c>
      <c r="D24" s="33">
        <v>7264316371.1300001</v>
      </c>
      <c r="E24" s="33">
        <v>6923553928.5299997</v>
      </c>
      <c r="F24" s="33">
        <v>6509538652.5</v>
      </c>
      <c r="G24" s="33">
        <v>6509538652.5</v>
      </c>
      <c r="H24" s="26">
        <f t="shared" si="0"/>
        <v>414015276.02999973</v>
      </c>
      <c r="I24" s="26">
        <f t="shared" si="1"/>
        <v>0</v>
      </c>
      <c r="J24" s="26">
        <f t="shared" si="2"/>
        <v>340762442.60000038</v>
      </c>
    </row>
    <row r="25" spans="1:10" ht="18.600000000000001" customHeight="1" x14ac:dyDescent="0.25">
      <c r="A25" s="34" t="s">
        <v>16</v>
      </c>
      <c r="B25" s="35">
        <v>4350055040.5600004</v>
      </c>
      <c r="C25" s="35">
        <v>82247390053.800003</v>
      </c>
      <c r="D25" s="36">
        <f>B25+C25</f>
        <v>86597445094.360001</v>
      </c>
      <c r="E25" s="36">
        <v>41257925182.129997</v>
      </c>
      <c r="F25" s="37">
        <v>18383704410.970001</v>
      </c>
      <c r="G25" s="37">
        <v>18383704410.970001</v>
      </c>
      <c r="H25" s="26">
        <f t="shared" si="0"/>
        <v>22874220771.159996</v>
      </c>
      <c r="I25" s="26">
        <f t="shared" si="1"/>
        <v>0</v>
      </c>
      <c r="J25" s="26">
        <f t="shared" si="2"/>
        <v>45339519912.230003</v>
      </c>
    </row>
    <row r="26" spans="1:10" ht="18.600000000000001" customHeight="1" x14ac:dyDescent="0.25">
      <c r="A26" s="30" t="s">
        <v>17</v>
      </c>
      <c r="B26" s="31">
        <v>2628203502</v>
      </c>
      <c r="C26" s="31">
        <v>1839587402</v>
      </c>
      <c r="D26" s="31">
        <v>4467790903.6499996</v>
      </c>
      <c r="E26" s="31">
        <v>3754451775.4899998</v>
      </c>
      <c r="F26" s="31">
        <v>3735001775.4899998</v>
      </c>
      <c r="G26" s="31">
        <v>3735001775.4899998</v>
      </c>
      <c r="H26" s="26">
        <f t="shared" si="0"/>
        <v>19450000</v>
      </c>
      <c r="I26" s="26">
        <f t="shared" si="1"/>
        <v>0</v>
      </c>
      <c r="J26" s="26">
        <f t="shared" si="2"/>
        <v>713339128.15999985</v>
      </c>
    </row>
    <row r="27" spans="1:10" ht="18.600000000000001" customHeight="1" x14ac:dyDescent="0.25">
      <c r="A27" s="30" t="s">
        <v>18</v>
      </c>
      <c r="B27" s="31">
        <v>1027386328</v>
      </c>
      <c r="C27" s="31">
        <v>1585297381</v>
      </c>
      <c r="D27" s="31">
        <v>2612683708.8600001</v>
      </c>
      <c r="E27" s="31">
        <v>2311738996</v>
      </c>
      <c r="F27" s="31">
        <v>2311738996</v>
      </c>
      <c r="G27" s="31">
        <v>2311738996</v>
      </c>
      <c r="H27" s="26">
        <f t="shared" si="0"/>
        <v>0</v>
      </c>
      <c r="I27" s="26">
        <f t="shared" si="1"/>
        <v>0</v>
      </c>
      <c r="J27" s="26">
        <f t="shared" si="2"/>
        <v>300944712.86000013</v>
      </c>
    </row>
    <row r="28" spans="1:10" ht="18.600000000000001" customHeight="1" x14ac:dyDescent="0.25">
      <c r="A28" s="38" t="s">
        <v>19</v>
      </c>
      <c r="B28" s="31">
        <v>1213809922.73</v>
      </c>
      <c r="C28" s="31">
        <v>2111103331.3599999</v>
      </c>
      <c r="D28" s="31">
        <v>3324913254.0900002</v>
      </c>
      <c r="E28" s="31">
        <v>2952735326.8000002</v>
      </c>
      <c r="F28" s="31">
        <v>2911235326.8000002</v>
      </c>
      <c r="G28" s="31">
        <v>2911235326.8000002</v>
      </c>
      <c r="H28" s="26">
        <f t="shared" si="0"/>
        <v>41500000</v>
      </c>
      <c r="I28" s="26">
        <f t="shared" si="1"/>
        <v>0</v>
      </c>
      <c r="J28" s="26">
        <f t="shared" si="2"/>
        <v>372177927.28999996</v>
      </c>
    </row>
    <row r="29" spans="1:10" ht="25.8" customHeight="1" x14ac:dyDescent="0.25">
      <c r="A29" s="30" t="s">
        <v>20</v>
      </c>
      <c r="B29" s="31">
        <v>611851507.47000003</v>
      </c>
      <c r="C29" s="31">
        <v>1709267582</v>
      </c>
      <c r="D29" s="31">
        <v>2321119089.4699998</v>
      </c>
      <c r="E29" s="31">
        <v>2053577247</v>
      </c>
      <c r="F29" s="31">
        <v>2037077247</v>
      </c>
      <c r="G29" s="31">
        <v>2037077247</v>
      </c>
      <c r="H29" s="26">
        <f t="shared" si="0"/>
        <v>16500000</v>
      </c>
      <c r="I29" s="26">
        <f t="shared" si="1"/>
        <v>0</v>
      </c>
      <c r="J29" s="26">
        <f t="shared" si="2"/>
        <v>267541842.46999979</v>
      </c>
    </row>
    <row r="30" spans="1:10" ht="18.600000000000001" customHeight="1" x14ac:dyDescent="0.25">
      <c r="A30" s="30" t="s">
        <v>2</v>
      </c>
      <c r="B30" s="32">
        <v>5598728487</v>
      </c>
      <c r="C30" s="32">
        <v>5159588955</v>
      </c>
      <c r="D30" s="32">
        <v>10758317442.389999</v>
      </c>
      <c r="E30" s="32">
        <v>8764492921</v>
      </c>
      <c r="F30" s="32">
        <v>8763492921</v>
      </c>
      <c r="G30" s="32">
        <v>8763492921</v>
      </c>
      <c r="H30" s="26">
        <f t="shared" si="0"/>
        <v>1000000</v>
      </c>
      <c r="I30" s="26">
        <f t="shared" si="1"/>
        <v>0</v>
      </c>
      <c r="J30" s="26">
        <f t="shared" si="2"/>
        <v>1993824521.3899994</v>
      </c>
    </row>
    <row r="31" spans="1:10" ht="18.600000000000001" customHeight="1" x14ac:dyDescent="0.25">
      <c r="A31" s="30" t="s">
        <v>21</v>
      </c>
      <c r="B31" s="32">
        <v>80097210577.470001</v>
      </c>
      <c r="C31" s="32">
        <v>23255031709.029999</v>
      </c>
      <c r="D31" s="32">
        <v>103352242286.5</v>
      </c>
      <c r="E31" s="39">
        <v>98285687754.539993</v>
      </c>
      <c r="F31" s="32">
        <v>97310767266.539993</v>
      </c>
      <c r="G31" s="32">
        <v>97310767266.539993</v>
      </c>
      <c r="H31" s="26">
        <f t="shared" si="0"/>
        <v>974920488</v>
      </c>
      <c r="I31" s="26">
        <f t="shared" si="1"/>
        <v>0</v>
      </c>
      <c r="J31" s="26">
        <f t="shared" si="2"/>
        <v>5066554531.9600067</v>
      </c>
    </row>
    <row r="32" spans="1:10" ht="18.600000000000001" customHeight="1" x14ac:dyDescent="0.3">
      <c r="A32" s="40" t="s">
        <v>27</v>
      </c>
      <c r="B32" s="41">
        <f>B8+B12+B15</f>
        <v>180538403964.14001</v>
      </c>
      <c r="C32" s="41">
        <f t="shared" ref="C32:G32" si="6">C8+C12+C15</f>
        <v>146505158747.19998</v>
      </c>
      <c r="D32" s="41">
        <f t="shared" si="6"/>
        <v>326258148013.88995</v>
      </c>
      <c r="E32" s="41">
        <f t="shared" si="6"/>
        <v>250586988594.22998</v>
      </c>
      <c r="F32" s="41">
        <f t="shared" si="6"/>
        <v>223391499370.04001</v>
      </c>
      <c r="G32" s="41">
        <f t="shared" si="6"/>
        <v>223391499370.04001</v>
      </c>
      <c r="H32" s="42">
        <f t="shared" si="0"/>
        <v>27195489224.189972</v>
      </c>
      <c r="I32" s="42">
        <f t="shared" si="1"/>
        <v>0</v>
      </c>
      <c r="J32" s="42">
        <f t="shared" si="2"/>
        <v>75671159419.659973</v>
      </c>
    </row>
    <row r="33" spans="6:10" x14ac:dyDescent="0.3">
      <c r="G33" s="20"/>
      <c r="H33" s="20"/>
      <c r="I33" s="21"/>
      <c r="J33" s="21"/>
    </row>
    <row r="37" spans="6:10" x14ac:dyDescent="0.3">
      <c r="F37" s="20"/>
      <c r="G37" s="20"/>
      <c r="H37" s="20"/>
      <c r="I37" s="20"/>
      <c r="J37" s="20"/>
    </row>
    <row r="39" spans="6:10" x14ac:dyDescent="0.3">
      <c r="I39" s="19"/>
      <c r="J39" s="19"/>
    </row>
  </sheetData>
  <sheetProtection password="EF11" sheet="1" objects="1" scenarios="1"/>
  <mergeCells count="6">
    <mergeCell ref="A2:J2"/>
    <mergeCell ref="A4:J4"/>
    <mergeCell ref="A6:A7"/>
    <mergeCell ref="B6:D6"/>
    <mergeCell ref="E6:G6"/>
    <mergeCell ref="H6:J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workbookViewId="0">
      <selection activeCell="A2" sqref="A2:M2"/>
    </sheetView>
  </sheetViews>
  <sheetFormatPr baseColWidth="10" defaultColWidth="8.88671875" defaultRowHeight="12" x14ac:dyDescent="0.25"/>
  <cols>
    <col min="1" max="1" width="8.88671875" style="13"/>
    <col min="2" max="2" width="30.6640625" style="1" customWidth="1"/>
    <col min="3" max="4" width="15.88671875" style="1" customWidth="1"/>
    <col min="5" max="5" width="12.109375" style="1" customWidth="1"/>
    <col min="6" max="6" width="15.6640625" style="1" customWidth="1"/>
    <col min="7" max="7" width="15.109375" style="1" customWidth="1"/>
    <col min="8" max="8" width="15.77734375" style="1" customWidth="1"/>
    <col min="9" max="9" width="15.44140625" style="1" customWidth="1"/>
    <col min="10" max="10" width="14.88671875" style="1" customWidth="1"/>
    <col min="11" max="11" width="10.6640625" style="1" customWidth="1"/>
    <col min="12" max="12" width="14.44140625" style="16" customWidth="1"/>
    <col min="13" max="13" width="15.21875" style="1" customWidth="1"/>
    <col min="14" max="14" width="17.88671875" style="1" customWidth="1"/>
    <col min="15" max="16384" width="8.88671875" style="1"/>
  </cols>
  <sheetData>
    <row r="1" spans="1:14" ht="12.75" thickBot="1" x14ac:dyDescent="0.25"/>
    <row r="2" spans="1:14" ht="19.5" thickBot="1" x14ac:dyDescent="0.35">
      <c r="A2" s="44" t="s">
        <v>133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4" ht="12.75" thickBot="1" x14ac:dyDescent="0.25"/>
    <row r="4" spans="1:14" ht="16.5" thickBot="1" x14ac:dyDescent="0.3">
      <c r="A4" s="47" t="s">
        <v>117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9"/>
    </row>
    <row r="6" spans="1:14" ht="48" x14ac:dyDescent="0.2">
      <c r="A6" s="5" t="s">
        <v>29</v>
      </c>
      <c r="B6" s="5" t="s">
        <v>30</v>
      </c>
      <c r="C6" s="5" t="s">
        <v>31</v>
      </c>
      <c r="D6" s="5" t="s">
        <v>120</v>
      </c>
      <c r="E6" s="5" t="s">
        <v>32</v>
      </c>
      <c r="F6" s="5" t="s">
        <v>115</v>
      </c>
      <c r="G6" s="5" t="s">
        <v>33</v>
      </c>
      <c r="H6" s="5" t="s">
        <v>118</v>
      </c>
      <c r="I6" s="5" t="s">
        <v>6</v>
      </c>
      <c r="J6" s="5" t="s">
        <v>7</v>
      </c>
      <c r="K6" s="5" t="s">
        <v>121</v>
      </c>
      <c r="L6" s="17" t="s">
        <v>119</v>
      </c>
      <c r="M6" s="5" t="s">
        <v>34</v>
      </c>
    </row>
    <row r="7" spans="1:14" ht="16.2" customHeight="1" x14ac:dyDescent="0.2">
      <c r="A7" s="2" t="s">
        <v>35</v>
      </c>
      <c r="B7" s="3" t="s">
        <v>36</v>
      </c>
      <c r="C7" s="6">
        <v>1845031391.8</v>
      </c>
      <c r="D7" s="6">
        <v>1845031391.8</v>
      </c>
      <c r="E7" s="7">
        <v>100</v>
      </c>
      <c r="F7" s="6">
        <v>1845031391.8</v>
      </c>
      <c r="G7" s="6">
        <v>1845031391.8</v>
      </c>
      <c r="H7" s="6">
        <v>1845031391.8</v>
      </c>
      <c r="I7" s="6">
        <v>1845031391.8</v>
      </c>
      <c r="J7" s="6">
        <v>1845031391.8</v>
      </c>
      <c r="K7" s="7">
        <v>100</v>
      </c>
      <c r="L7" s="15">
        <f>H7-I7</f>
        <v>0</v>
      </c>
      <c r="M7" s="6">
        <f>F7-H7</f>
        <v>0</v>
      </c>
      <c r="N7" s="18"/>
    </row>
    <row r="8" spans="1:14" ht="16.2" customHeight="1" x14ac:dyDescent="0.2">
      <c r="A8" s="4" t="s">
        <v>37</v>
      </c>
      <c r="B8" s="3" t="s">
        <v>38</v>
      </c>
      <c r="C8" s="6">
        <v>487059374.41000003</v>
      </c>
      <c r="D8" s="6">
        <v>487059374.41000003</v>
      </c>
      <c r="E8" s="7">
        <v>100</v>
      </c>
      <c r="F8" s="6">
        <v>487059374.41000003</v>
      </c>
      <c r="G8" s="6">
        <v>487059374.41000003</v>
      </c>
      <c r="H8" s="6">
        <v>487059374.41000003</v>
      </c>
      <c r="I8" s="6">
        <v>487059374.41000003</v>
      </c>
      <c r="J8" s="6">
        <v>487059374.41000003</v>
      </c>
      <c r="K8" s="7">
        <v>100</v>
      </c>
      <c r="L8" s="15">
        <f t="shared" ref="L8:L48" si="0">H8-I8</f>
        <v>0</v>
      </c>
      <c r="M8" s="6">
        <f t="shared" ref="M8:M48" si="1">F8-H8</f>
        <v>0</v>
      </c>
    </row>
    <row r="9" spans="1:14" ht="16.2" customHeight="1" x14ac:dyDescent="0.2">
      <c r="A9" s="4" t="s">
        <v>39</v>
      </c>
      <c r="B9" s="3" t="s">
        <v>40</v>
      </c>
      <c r="C9" s="6">
        <v>315198789.24000001</v>
      </c>
      <c r="D9" s="6">
        <v>316670337.02999997</v>
      </c>
      <c r="E9" s="7">
        <v>100.46686340183859</v>
      </c>
      <c r="F9" s="6">
        <v>316670337.02999997</v>
      </c>
      <c r="G9" s="6">
        <v>315198789.24000001</v>
      </c>
      <c r="H9" s="6">
        <v>0</v>
      </c>
      <c r="I9" s="6">
        <v>0</v>
      </c>
      <c r="J9" s="6">
        <v>0</v>
      </c>
      <c r="K9" s="7">
        <v>0</v>
      </c>
      <c r="L9" s="15">
        <f t="shared" si="0"/>
        <v>0</v>
      </c>
      <c r="M9" s="6">
        <f t="shared" si="1"/>
        <v>316670337.02999997</v>
      </c>
    </row>
    <row r="10" spans="1:14" ht="16.2" customHeight="1" x14ac:dyDescent="0.2">
      <c r="A10" s="4" t="s">
        <v>41</v>
      </c>
      <c r="B10" s="3" t="s">
        <v>42</v>
      </c>
      <c r="C10" s="6">
        <v>9299883085.2700005</v>
      </c>
      <c r="D10" s="6">
        <v>9313628572.3299999</v>
      </c>
      <c r="E10" s="7">
        <v>100.14780279422835</v>
      </c>
      <c r="F10" s="6">
        <v>9313628572.3299999</v>
      </c>
      <c r="G10" s="6">
        <v>9299883085.2700005</v>
      </c>
      <c r="H10" s="6">
        <v>7617121159.5600004</v>
      </c>
      <c r="I10" s="6">
        <v>7261773564.5900002</v>
      </c>
      <c r="J10" s="6">
        <v>7261773564.5900002</v>
      </c>
      <c r="K10" s="7">
        <v>81.90555827120761</v>
      </c>
      <c r="L10" s="15">
        <f t="shared" si="0"/>
        <v>355347594.97000027</v>
      </c>
      <c r="M10" s="6">
        <f t="shared" si="1"/>
        <v>1696507412.7699995</v>
      </c>
    </row>
    <row r="11" spans="1:14" ht="16.2" customHeight="1" x14ac:dyDescent="0.2">
      <c r="A11" s="4" t="s">
        <v>43</v>
      </c>
      <c r="B11" s="3" t="s">
        <v>44</v>
      </c>
      <c r="C11" s="6">
        <v>1238377654.0899999</v>
      </c>
      <c r="D11" s="6">
        <v>1374486854.0899999</v>
      </c>
      <c r="E11" s="7">
        <v>110.99092829642649</v>
      </c>
      <c r="F11" s="6">
        <v>1374486854.0899999</v>
      </c>
      <c r="G11" s="6">
        <v>1238377654.0899999</v>
      </c>
      <c r="H11" s="6">
        <v>1070634266.01</v>
      </c>
      <c r="I11" s="6">
        <v>1070634266.01</v>
      </c>
      <c r="J11" s="6">
        <v>1070634266.01</v>
      </c>
      <c r="K11" s="7">
        <v>86.454585358029306</v>
      </c>
      <c r="L11" s="15">
        <f t="shared" si="0"/>
        <v>0</v>
      </c>
      <c r="M11" s="6">
        <f t="shared" si="1"/>
        <v>303852588.07999992</v>
      </c>
    </row>
    <row r="12" spans="1:14" ht="16.2" customHeight="1" x14ac:dyDescent="0.2">
      <c r="A12" s="4" t="s">
        <v>45</v>
      </c>
      <c r="B12" s="3" t="s">
        <v>46</v>
      </c>
      <c r="C12" s="6">
        <v>3098853506.9000001</v>
      </c>
      <c r="D12" s="6">
        <v>3253070806.9000001</v>
      </c>
      <c r="E12" s="7">
        <v>104.97659213824129</v>
      </c>
      <c r="F12" s="6">
        <v>3253070806.9000001</v>
      </c>
      <c r="G12" s="6">
        <v>3098853506.9000001</v>
      </c>
      <c r="H12" s="6">
        <v>678336527.16999996</v>
      </c>
      <c r="I12" s="6">
        <v>678336527.16999996</v>
      </c>
      <c r="J12" s="6">
        <v>678336527.16999996</v>
      </c>
      <c r="K12" s="7">
        <v>21.889919147826621</v>
      </c>
      <c r="L12" s="15">
        <f t="shared" si="0"/>
        <v>0</v>
      </c>
      <c r="M12" s="6">
        <f t="shared" si="1"/>
        <v>2574734279.73</v>
      </c>
    </row>
    <row r="13" spans="1:14" ht="16.2" customHeight="1" x14ac:dyDescent="0.2">
      <c r="A13" s="4" t="s">
        <v>47</v>
      </c>
      <c r="B13" s="3" t="s">
        <v>48</v>
      </c>
      <c r="C13" s="6">
        <v>0</v>
      </c>
      <c r="D13" s="6">
        <v>0</v>
      </c>
      <c r="E13" s="7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7">
        <v>0</v>
      </c>
      <c r="L13" s="15">
        <f t="shared" si="0"/>
        <v>0</v>
      </c>
      <c r="M13" s="6">
        <f t="shared" si="1"/>
        <v>0</v>
      </c>
    </row>
    <row r="14" spans="1:14" ht="24" x14ac:dyDescent="0.2">
      <c r="A14" s="4" t="s">
        <v>49</v>
      </c>
      <c r="B14" s="3" t="s">
        <v>50</v>
      </c>
      <c r="C14" s="6">
        <v>931020364.38999999</v>
      </c>
      <c r="D14" s="6">
        <v>931529939.38999999</v>
      </c>
      <c r="E14" s="7">
        <v>100.05473295960974</v>
      </c>
      <c r="F14" s="6">
        <v>931529939.38999999</v>
      </c>
      <c r="G14" s="6">
        <v>931020364.38999999</v>
      </c>
      <c r="H14" s="6">
        <v>626722902</v>
      </c>
      <c r="I14" s="6">
        <v>626722902</v>
      </c>
      <c r="J14" s="6">
        <v>626722902</v>
      </c>
      <c r="K14" s="7">
        <v>67.315702853677735</v>
      </c>
      <c r="L14" s="15">
        <f t="shared" si="0"/>
        <v>0</v>
      </c>
      <c r="M14" s="6">
        <f t="shared" si="1"/>
        <v>304807037.38999999</v>
      </c>
    </row>
    <row r="15" spans="1:14" ht="16.2" customHeight="1" x14ac:dyDescent="0.2">
      <c r="A15" s="4" t="s">
        <v>51</v>
      </c>
      <c r="B15" s="3" t="s">
        <v>52</v>
      </c>
      <c r="C15" s="6">
        <v>582628825.99000001</v>
      </c>
      <c r="D15" s="6">
        <v>461530012.22000003</v>
      </c>
      <c r="E15" s="7">
        <v>79.215100872458635</v>
      </c>
      <c r="F15" s="6">
        <v>461530012.22000003</v>
      </c>
      <c r="G15" s="6">
        <v>582628825.99000001</v>
      </c>
      <c r="H15" s="6">
        <v>453079289.19</v>
      </c>
      <c r="I15" s="6">
        <v>453079289.19</v>
      </c>
      <c r="J15" s="6">
        <v>453079289.19</v>
      </c>
      <c r="K15" s="7">
        <v>77.764653751920008</v>
      </c>
      <c r="L15" s="15">
        <f t="shared" si="0"/>
        <v>0</v>
      </c>
      <c r="M15" s="6">
        <f t="shared" si="1"/>
        <v>8450723.030000031</v>
      </c>
    </row>
    <row r="16" spans="1:14" ht="24" x14ac:dyDescent="0.2">
      <c r="A16" s="4" t="s">
        <v>53</v>
      </c>
      <c r="B16" s="3" t="s">
        <v>54</v>
      </c>
      <c r="C16" s="6">
        <v>8073953.6799999997</v>
      </c>
      <c r="D16" s="6">
        <v>4906108.46</v>
      </c>
      <c r="E16" s="7">
        <v>60.764634706202578</v>
      </c>
      <c r="F16" s="6">
        <v>4906108.46</v>
      </c>
      <c r="G16" s="6">
        <v>8073953.6799999997</v>
      </c>
      <c r="H16" s="6">
        <v>0</v>
      </c>
      <c r="I16" s="6">
        <v>0</v>
      </c>
      <c r="J16" s="6">
        <v>0</v>
      </c>
      <c r="K16" s="7">
        <v>0</v>
      </c>
      <c r="L16" s="15">
        <f t="shared" si="0"/>
        <v>0</v>
      </c>
      <c r="M16" s="6">
        <f t="shared" si="1"/>
        <v>4906108.46</v>
      </c>
    </row>
    <row r="17" spans="1:13" ht="16.8" customHeight="1" x14ac:dyDescent="0.2">
      <c r="A17" s="4" t="s">
        <v>55</v>
      </c>
      <c r="B17" s="3" t="s">
        <v>56</v>
      </c>
      <c r="C17" s="6">
        <v>34577502.740000002</v>
      </c>
      <c r="D17" s="6">
        <v>31585767.739999998</v>
      </c>
      <c r="E17" s="7">
        <v>91.347741268373625</v>
      </c>
      <c r="F17" s="6">
        <v>31585767.739999998</v>
      </c>
      <c r="G17" s="6">
        <v>34577502.740000002</v>
      </c>
      <c r="H17" s="6">
        <v>4942590</v>
      </c>
      <c r="I17" s="6">
        <v>4942590</v>
      </c>
      <c r="J17" s="6">
        <v>4942590</v>
      </c>
      <c r="K17" s="7">
        <v>14.294236449534873</v>
      </c>
      <c r="L17" s="15">
        <f t="shared" si="0"/>
        <v>0</v>
      </c>
      <c r="M17" s="6">
        <f t="shared" si="1"/>
        <v>26643177.739999998</v>
      </c>
    </row>
    <row r="18" spans="1:13" ht="16.8" customHeight="1" x14ac:dyDescent="0.2">
      <c r="A18" s="4" t="s">
        <v>57</v>
      </c>
      <c r="B18" s="3" t="s">
        <v>58</v>
      </c>
      <c r="C18" s="6">
        <v>353002048</v>
      </c>
      <c r="D18" s="6">
        <v>354198994.64999998</v>
      </c>
      <c r="E18" s="7">
        <v>100.33907640388534</v>
      </c>
      <c r="F18" s="6">
        <v>354198994.64999998</v>
      </c>
      <c r="G18" s="6">
        <v>353002048</v>
      </c>
      <c r="H18" s="6">
        <v>353002048</v>
      </c>
      <c r="I18" s="6">
        <v>353002048</v>
      </c>
      <c r="J18" s="6">
        <v>353002048</v>
      </c>
      <c r="K18" s="7">
        <v>100</v>
      </c>
      <c r="L18" s="15">
        <f t="shared" si="0"/>
        <v>0</v>
      </c>
      <c r="M18" s="6">
        <f t="shared" si="1"/>
        <v>1196946.6499999762</v>
      </c>
    </row>
    <row r="19" spans="1:13" ht="16.8" customHeight="1" x14ac:dyDescent="0.2">
      <c r="A19" s="4" t="s">
        <v>59</v>
      </c>
      <c r="B19" s="3" t="s">
        <v>60</v>
      </c>
      <c r="C19" s="6">
        <v>61039468362.290001</v>
      </c>
      <c r="D19" s="6">
        <v>62718294950.379997</v>
      </c>
      <c r="E19" s="7">
        <v>102.75039516747687</v>
      </c>
      <c r="F19" s="6">
        <v>62718294950.379997</v>
      </c>
      <c r="G19" s="6">
        <v>61039468362.290001</v>
      </c>
      <c r="H19" s="6">
        <v>56012087637.860001</v>
      </c>
      <c r="I19" s="6">
        <v>53745019184.349998</v>
      </c>
      <c r="J19" s="6">
        <v>53745019184.349998</v>
      </c>
      <c r="K19" s="7">
        <v>91.763721311282097</v>
      </c>
      <c r="L19" s="15">
        <f t="shared" si="0"/>
        <v>2267068453.5100021</v>
      </c>
      <c r="M19" s="6">
        <f t="shared" si="1"/>
        <v>6706207312.5199966</v>
      </c>
    </row>
    <row r="20" spans="1:13" ht="16.8" customHeight="1" x14ac:dyDescent="0.2">
      <c r="A20" s="4" t="s">
        <v>61</v>
      </c>
      <c r="B20" s="3" t="s">
        <v>62</v>
      </c>
      <c r="C20" s="6">
        <v>2533646603.4299998</v>
      </c>
      <c r="D20" s="6">
        <v>2498555379.5599999</v>
      </c>
      <c r="E20" s="7">
        <v>98.614991379520177</v>
      </c>
      <c r="F20" s="6">
        <v>2498555379.5599999</v>
      </c>
      <c r="G20" s="6">
        <v>2533646603.4299998</v>
      </c>
      <c r="H20" s="6">
        <v>2386148163.1999998</v>
      </c>
      <c r="I20" s="6">
        <v>2364406078.1999998</v>
      </c>
      <c r="J20" s="6">
        <v>2364406078.1999998</v>
      </c>
      <c r="K20" s="7">
        <v>94.178413041885179</v>
      </c>
      <c r="L20" s="15">
        <f t="shared" si="0"/>
        <v>21742085</v>
      </c>
      <c r="M20" s="6">
        <f t="shared" si="1"/>
        <v>112407216.36000013</v>
      </c>
    </row>
    <row r="21" spans="1:13" ht="24" x14ac:dyDescent="0.2">
      <c r="A21" s="4" t="s">
        <v>63</v>
      </c>
      <c r="B21" s="3" t="s">
        <v>65</v>
      </c>
      <c r="C21" s="6">
        <v>80325156221.160004</v>
      </c>
      <c r="D21" s="6">
        <v>79609788991.160004</v>
      </c>
      <c r="E21" s="7">
        <v>99.109410720558856</v>
      </c>
      <c r="F21" s="6">
        <v>79609788991.160004</v>
      </c>
      <c r="G21" s="6">
        <v>80325156221.160004</v>
      </c>
      <c r="H21" s="6">
        <v>76413912216.369995</v>
      </c>
      <c r="I21" s="6">
        <v>75915991728.369995</v>
      </c>
      <c r="J21" s="6">
        <v>75915991728.369995</v>
      </c>
      <c r="K21" s="7">
        <v>95.130735887993637</v>
      </c>
      <c r="L21" s="15">
        <f t="shared" si="0"/>
        <v>497920488</v>
      </c>
      <c r="M21" s="6">
        <f t="shared" si="1"/>
        <v>3195876774.7900085</v>
      </c>
    </row>
    <row r="22" spans="1:13" ht="24" x14ac:dyDescent="0.2">
      <c r="A22" s="4" t="s">
        <v>64</v>
      </c>
      <c r="B22" s="3" t="s">
        <v>65</v>
      </c>
      <c r="C22" s="6">
        <v>15962936625</v>
      </c>
      <c r="D22" s="6">
        <v>15962936625</v>
      </c>
      <c r="E22" s="7">
        <v>100</v>
      </c>
      <c r="F22" s="6">
        <v>15962936625</v>
      </c>
      <c r="G22" s="6">
        <v>15962936625</v>
      </c>
      <c r="H22" s="6">
        <v>15909054235</v>
      </c>
      <c r="I22" s="6">
        <v>15909054235</v>
      </c>
      <c r="J22" s="6">
        <v>15909054235</v>
      </c>
      <c r="K22" s="7">
        <v>99.662453148403699</v>
      </c>
      <c r="L22" s="15">
        <f t="shared" si="0"/>
        <v>0</v>
      </c>
      <c r="M22" s="6">
        <f t="shared" si="1"/>
        <v>53882390</v>
      </c>
    </row>
    <row r="23" spans="1:13" ht="24" x14ac:dyDescent="0.2">
      <c r="A23" s="4" t="s">
        <v>66</v>
      </c>
      <c r="B23" s="3" t="s">
        <v>67</v>
      </c>
      <c r="C23" s="6">
        <v>8448778866.5500002</v>
      </c>
      <c r="D23" s="6">
        <v>8462246813.5600004</v>
      </c>
      <c r="E23" s="7">
        <v>100.15940702464496</v>
      </c>
      <c r="F23" s="6">
        <v>8462246813.5600004</v>
      </c>
      <c r="G23" s="6">
        <v>8448778866.5500002</v>
      </c>
      <c r="H23" s="6">
        <v>3291280490.0700002</v>
      </c>
      <c r="I23" s="6">
        <v>2038461345.96</v>
      </c>
      <c r="J23" s="6">
        <v>2038461345.96</v>
      </c>
      <c r="K23" s="7">
        <v>38.955694569077671</v>
      </c>
      <c r="L23" s="15">
        <f t="shared" si="0"/>
        <v>1252819144.1100001</v>
      </c>
      <c r="M23" s="6">
        <f t="shared" si="1"/>
        <v>5170966323.4899998</v>
      </c>
    </row>
    <row r="24" spans="1:13" ht="16.2" customHeight="1" x14ac:dyDescent="0.2">
      <c r="A24" s="4" t="s">
        <v>68</v>
      </c>
      <c r="B24" s="3" t="s">
        <v>69</v>
      </c>
      <c r="C24" s="6">
        <v>4471550168.5600004</v>
      </c>
      <c r="D24" s="6">
        <v>4457633733.5600004</v>
      </c>
      <c r="E24" s="7">
        <v>99.688778287721163</v>
      </c>
      <c r="F24" s="6">
        <v>4457633733.5600004</v>
      </c>
      <c r="G24" s="6">
        <v>4471550168.5600004</v>
      </c>
      <c r="H24" s="6">
        <v>4457628690</v>
      </c>
      <c r="I24" s="6">
        <v>4457628690</v>
      </c>
      <c r="J24" s="6">
        <v>4457628690</v>
      </c>
      <c r="K24" s="7">
        <v>99.688665495516886</v>
      </c>
      <c r="L24" s="15">
        <f t="shared" si="0"/>
        <v>0</v>
      </c>
      <c r="M24" s="6">
        <f t="shared" si="1"/>
        <v>5043.5600004196167</v>
      </c>
    </row>
    <row r="25" spans="1:13" ht="24" x14ac:dyDescent="0.2">
      <c r="A25" s="4" t="s">
        <v>70</v>
      </c>
      <c r="B25" s="3" t="s">
        <v>71</v>
      </c>
      <c r="C25" s="6">
        <v>36013625</v>
      </c>
      <c r="D25" s="6">
        <v>36013625</v>
      </c>
      <c r="E25" s="7">
        <v>100</v>
      </c>
      <c r="F25" s="6">
        <v>36013625</v>
      </c>
      <c r="G25" s="6">
        <v>36013625</v>
      </c>
      <c r="H25" s="6">
        <v>36013625</v>
      </c>
      <c r="I25" s="6">
        <v>36013625</v>
      </c>
      <c r="J25" s="6">
        <v>36013625</v>
      </c>
      <c r="K25" s="7">
        <v>100</v>
      </c>
      <c r="L25" s="15">
        <f t="shared" si="0"/>
        <v>0</v>
      </c>
      <c r="M25" s="6">
        <f t="shared" si="1"/>
        <v>0</v>
      </c>
    </row>
    <row r="26" spans="1:13" ht="16.2" customHeight="1" x14ac:dyDescent="0.2">
      <c r="A26" s="4" t="s">
        <v>72</v>
      </c>
      <c r="B26" s="3" t="s">
        <v>73</v>
      </c>
      <c r="C26" s="6">
        <v>4578344812.8100004</v>
      </c>
      <c r="D26" s="6">
        <v>3654976152.6799998</v>
      </c>
      <c r="E26" s="7">
        <v>79.831823554520042</v>
      </c>
      <c r="F26" s="6">
        <v>3654976152.6799998</v>
      </c>
      <c r="G26" s="6">
        <v>4578344812.8100004</v>
      </c>
      <c r="H26" s="6">
        <v>3130869441.4899998</v>
      </c>
      <c r="I26" s="6">
        <v>3122419441.4899998</v>
      </c>
      <c r="J26" s="6">
        <v>3122419441.4899998</v>
      </c>
      <c r="K26" s="7">
        <v>68.384308511014069</v>
      </c>
      <c r="L26" s="15">
        <f t="shared" si="0"/>
        <v>8450000</v>
      </c>
      <c r="M26" s="6">
        <f t="shared" si="1"/>
        <v>524106711.19000006</v>
      </c>
    </row>
    <row r="27" spans="1:13" ht="16.2" customHeight="1" x14ac:dyDescent="0.2">
      <c r="A27" s="4" t="s">
        <v>74</v>
      </c>
      <c r="B27" s="3" t="s">
        <v>75</v>
      </c>
      <c r="C27" s="6">
        <v>13000000000</v>
      </c>
      <c r="D27" s="6">
        <v>8066207433</v>
      </c>
      <c r="E27" s="7">
        <v>62.047749484615387</v>
      </c>
      <c r="F27" s="6">
        <v>8066207433</v>
      </c>
      <c r="G27" s="6">
        <v>13000000000</v>
      </c>
      <c r="H27" s="6">
        <v>12843117126.559999</v>
      </c>
      <c r="I27" s="6">
        <v>9721429582.1499996</v>
      </c>
      <c r="J27" s="6">
        <v>9721429582.1499996</v>
      </c>
      <c r="K27" s="7">
        <v>98.793208665846166</v>
      </c>
      <c r="L27" s="15">
        <f t="shared" si="0"/>
        <v>3121687544.4099998</v>
      </c>
      <c r="M27" s="6">
        <f t="shared" si="1"/>
        <v>-4776909693.5599995</v>
      </c>
    </row>
    <row r="28" spans="1:13" ht="16.2" customHeight="1" x14ac:dyDescent="0.2">
      <c r="A28" s="4" t="s">
        <v>76</v>
      </c>
      <c r="B28" s="3" t="s">
        <v>77</v>
      </c>
      <c r="C28" s="6">
        <v>215462703.19999999</v>
      </c>
      <c r="D28" s="6">
        <v>215492463.19999999</v>
      </c>
      <c r="E28" s="7">
        <v>100.01381213525961</v>
      </c>
      <c r="F28" s="6">
        <v>215492463.19999999</v>
      </c>
      <c r="G28" s="6">
        <v>215462703.19999999</v>
      </c>
      <c r="H28" s="6">
        <v>215462703.19999999</v>
      </c>
      <c r="I28" s="6">
        <v>215462703.19999999</v>
      </c>
      <c r="J28" s="6">
        <v>215462703.19999999</v>
      </c>
      <c r="K28" s="7">
        <v>100</v>
      </c>
      <c r="L28" s="15">
        <f t="shared" si="0"/>
        <v>0</v>
      </c>
      <c r="M28" s="6">
        <f t="shared" si="1"/>
        <v>29760</v>
      </c>
    </row>
    <row r="29" spans="1:13" ht="16.2" customHeight="1" x14ac:dyDescent="0.25">
      <c r="A29" s="4" t="s">
        <v>78</v>
      </c>
      <c r="B29" s="3" t="s">
        <v>79</v>
      </c>
      <c r="C29" s="6">
        <v>1942967041</v>
      </c>
      <c r="D29" s="6">
        <v>1942967041</v>
      </c>
      <c r="E29" s="7">
        <v>100</v>
      </c>
      <c r="F29" s="6">
        <v>1942967041</v>
      </c>
      <c r="G29" s="6">
        <v>1942967041</v>
      </c>
      <c r="H29" s="6">
        <v>0</v>
      </c>
      <c r="I29" s="6">
        <v>0</v>
      </c>
      <c r="J29" s="6">
        <v>0</v>
      </c>
      <c r="K29" s="7">
        <v>0</v>
      </c>
      <c r="L29" s="15">
        <f t="shared" si="0"/>
        <v>0</v>
      </c>
      <c r="M29" s="6">
        <f t="shared" si="1"/>
        <v>1942967041</v>
      </c>
    </row>
    <row r="30" spans="1:13" ht="16.2" customHeight="1" x14ac:dyDescent="0.25">
      <c r="A30" s="4" t="s">
        <v>80</v>
      </c>
      <c r="B30" s="3" t="s">
        <v>81</v>
      </c>
      <c r="C30" s="6">
        <v>484492064.36000001</v>
      </c>
      <c r="D30" s="6">
        <v>487402962.36000001</v>
      </c>
      <c r="E30" s="7">
        <v>100.60081438152041</v>
      </c>
      <c r="F30" s="6">
        <v>487402962.36000001</v>
      </c>
      <c r="G30" s="6">
        <v>484492064.36000001</v>
      </c>
      <c r="H30" s="6">
        <v>268476383</v>
      </c>
      <c r="I30" s="6">
        <v>268476383</v>
      </c>
      <c r="J30" s="6">
        <v>268476383</v>
      </c>
      <c r="K30" s="7">
        <v>55.413989773939747</v>
      </c>
      <c r="L30" s="15">
        <f t="shared" si="0"/>
        <v>0</v>
      </c>
      <c r="M30" s="6">
        <f t="shared" si="1"/>
        <v>218926579.36000001</v>
      </c>
    </row>
    <row r="31" spans="1:13" ht="16.2" customHeight="1" x14ac:dyDescent="0.25">
      <c r="A31" s="4" t="s">
        <v>82</v>
      </c>
      <c r="B31" s="3" t="s">
        <v>83</v>
      </c>
      <c r="C31" s="6">
        <v>638779533.53999996</v>
      </c>
      <c r="D31" s="6">
        <v>638779533.53999996</v>
      </c>
      <c r="E31" s="7">
        <v>100</v>
      </c>
      <c r="F31" s="6">
        <v>638779533.53999996</v>
      </c>
      <c r="G31" s="6">
        <v>638779533.53999996</v>
      </c>
      <c r="H31" s="6">
        <v>638779533.53999996</v>
      </c>
      <c r="I31" s="6">
        <v>638779533.53999996</v>
      </c>
      <c r="J31" s="6">
        <v>638779533.53999996</v>
      </c>
      <c r="K31" s="7">
        <v>100</v>
      </c>
      <c r="L31" s="15">
        <f t="shared" si="0"/>
        <v>0</v>
      </c>
      <c r="M31" s="6">
        <f t="shared" si="1"/>
        <v>0</v>
      </c>
    </row>
    <row r="32" spans="1:13" ht="16.2" customHeight="1" x14ac:dyDescent="0.25">
      <c r="A32" s="4" t="s">
        <v>84</v>
      </c>
      <c r="B32" s="3" t="s">
        <v>85</v>
      </c>
      <c r="C32" s="6">
        <v>306250146.10000002</v>
      </c>
      <c r="D32" s="6">
        <v>306250146.10000002</v>
      </c>
      <c r="E32" s="7">
        <v>100</v>
      </c>
      <c r="F32" s="6">
        <v>306250146.10000002</v>
      </c>
      <c r="G32" s="6">
        <v>306250146.10000002</v>
      </c>
      <c r="H32" s="6">
        <v>260410000</v>
      </c>
      <c r="I32" s="6">
        <v>260410000</v>
      </c>
      <c r="J32" s="6">
        <v>260410000</v>
      </c>
      <c r="K32" s="7">
        <v>85.031796169321083</v>
      </c>
      <c r="L32" s="15">
        <f t="shared" si="0"/>
        <v>0</v>
      </c>
      <c r="M32" s="6">
        <f t="shared" si="1"/>
        <v>45840146.100000024</v>
      </c>
    </row>
    <row r="33" spans="1:13" ht="24" x14ac:dyDescent="0.25">
      <c r="A33" s="4" t="s">
        <v>86</v>
      </c>
      <c r="B33" s="3" t="s">
        <v>87</v>
      </c>
      <c r="C33" s="6">
        <v>2011815729.6199999</v>
      </c>
      <c r="D33" s="6">
        <v>2011815729.6199999</v>
      </c>
      <c r="E33" s="7">
        <v>100</v>
      </c>
      <c r="F33" s="6">
        <v>2011815729.6199999</v>
      </c>
      <c r="G33" s="6">
        <v>2011815729.6199999</v>
      </c>
      <c r="H33" s="6">
        <v>0</v>
      </c>
      <c r="I33" s="6">
        <v>0</v>
      </c>
      <c r="J33" s="6">
        <v>0</v>
      </c>
      <c r="K33" s="7">
        <v>0</v>
      </c>
      <c r="L33" s="15">
        <f t="shared" si="0"/>
        <v>0</v>
      </c>
      <c r="M33" s="6">
        <f t="shared" si="1"/>
        <v>2011815729.6199999</v>
      </c>
    </row>
    <row r="34" spans="1:13" ht="24" x14ac:dyDescent="0.25">
      <c r="A34" s="4" t="s">
        <v>88</v>
      </c>
      <c r="B34" s="3" t="s">
        <v>89</v>
      </c>
      <c r="C34" s="6">
        <v>39437978029.699997</v>
      </c>
      <c r="D34" s="6">
        <v>23300402836</v>
      </c>
      <c r="E34" s="7">
        <v>59.081129408949181</v>
      </c>
      <c r="F34" s="6">
        <v>23300402836</v>
      </c>
      <c r="G34" s="6">
        <v>39437978029.699997</v>
      </c>
      <c r="H34" s="6">
        <v>13222175585.450001</v>
      </c>
      <c r="I34" s="6">
        <v>677438825.57000005</v>
      </c>
      <c r="J34" s="6">
        <v>677438825.57000005</v>
      </c>
      <c r="K34" s="7">
        <v>33.526504770332366</v>
      </c>
      <c r="L34" s="15">
        <f t="shared" si="0"/>
        <v>12544736759.880001</v>
      </c>
      <c r="M34" s="6">
        <f t="shared" si="1"/>
        <v>10078227250.549999</v>
      </c>
    </row>
    <row r="35" spans="1:13" ht="16.8" customHeight="1" x14ac:dyDescent="0.25">
      <c r="A35" s="4" t="s">
        <v>90</v>
      </c>
      <c r="B35" s="3" t="s">
        <v>91</v>
      </c>
      <c r="C35" s="6">
        <v>15887966604.75</v>
      </c>
      <c r="D35" s="6">
        <v>14014193961.709999</v>
      </c>
      <c r="E35" s="7">
        <v>88.206340750490995</v>
      </c>
      <c r="F35" s="6">
        <v>14014193961.709999</v>
      </c>
      <c r="G35" s="6">
        <v>15887966604.75</v>
      </c>
      <c r="H35" s="6">
        <v>7588241785.1599998</v>
      </c>
      <c r="I35" s="6">
        <v>2986803142.8499999</v>
      </c>
      <c r="J35" s="6">
        <v>2986803142.8499999</v>
      </c>
      <c r="K35" s="7">
        <v>47.760937405868887</v>
      </c>
      <c r="L35" s="15">
        <f t="shared" si="0"/>
        <v>4601438642.3099995</v>
      </c>
      <c r="M35" s="6">
        <f t="shared" si="1"/>
        <v>6425952176.5499992</v>
      </c>
    </row>
    <row r="36" spans="1:13" ht="16.8" customHeight="1" x14ac:dyDescent="0.25">
      <c r="A36" s="4" t="s">
        <v>92</v>
      </c>
      <c r="B36" s="3" t="s">
        <v>93</v>
      </c>
      <c r="C36" s="6">
        <v>18191901032.889999</v>
      </c>
      <c r="D36" s="6">
        <v>19778235362.029999</v>
      </c>
      <c r="E36" s="7">
        <v>108.72000307319169</v>
      </c>
      <c r="F36" s="6">
        <v>19778235362.029999</v>
      </c>
      <c r="G36" s="6">
        <v>18191901032.889999</v>
      </c>
      <c r="H36" s="6">
        <v>14046030868</v>
      </c>
      <c r="I36" s="6">
        <v>13966018268</v>
      </c>
      <c r="J36" s="6">
        <v>13966018268</v>
      </c>
      <c r="K36" s="7">
        <v>77.210352247439744</v>
      </c>
      <c r="L36" s="15">
        <f t="shared" si="0"/>
        <v>80012600</v>
      </c>
      <c r="M36" s="6">
        <f t="shared" si="1"/>
        <v>5732204494.0299988</v>
      </c>
    </row>
    <row r="37" spans="1:13" ht="16.8" customHeight="1" x14ac:dyDescent="0.25">
      <c r="A37" s="4" t="s">
        <v>94</v>
      </c>
      <c r="B37" s="3" t="s">
        <v>95</v>
      </c>
      <c r="C37" s="6">
        <v>15879113076.709999</v>
      </c>
      <c r="D37" s="6">
        <v>15944844247.6</v>
      </c>
      <c r="E37" s="7">
        <v>100.41394736955687</v>
      </c>
      <c r="F37" s="6">
        <v>15944844247.6</v>
      </c>
      <c r="G37" s="6">
        <v>15879113076.709999</v>
      </c>
      <c r="H37" s="6">
        <v>8204584582.3000002</v>
      </c>
      <c r="I37" s="6">
        <v>6303495155.3000002</v>
      </c>
      <c r="J37" s="6">
        <v>6303495155.3000002</v>
      </c>
      <c r="K37" s="7">
        <v>51.669035560517031</v>
      </c>
      <c r="L37" s="15">
        <f t="shared" si="0"/>
        <v>1901089427</v>
      </c>
      <c r="M37" s="6">
        <f t="shared" si="1"/>
        <v>7740259665.3000002</v>
      </c>
    </row>
    <row r="38" spans="1:13" ht="16.8" customHeight="1" x14ac:dyDescent="0.25">
      <c r="A38" s="4" t="s">
        <v>96</v>
      </c>
      <c r="B38" s="3" t="s">
        <v>97</v>
      </c>
      <c r="C38" s="6">
        <v>4013336162</v>
      </c>
      <c r="D38" s="6">
        <v>4013336162</v>
      </c>
      <c r="E38" s="7">
        <v>100</v>
      </c>
      <c r="F38" s="6">
        <v>4013336162</v>
      </c>
      <c r="G38" s="6">
        <v>4013336162</v>
      </c>
      <c r="H38" s="6">
        <v>4013336162</v>
      </c>
      <c r="I38" s="6">
        <v>4013336162</v>
      </c>
      <c r="J38" s="6">
        <v>4013336162</v>
      </c>
      <c r="K38" s="7">
        <v>100</v>
      </c>
      <c r="L38" s="15">
        <f t="shared" si="0"/>
        <v>0</v>
      </c>
      <c r="M38" s="6">
        <f t="shared" si="1"/>
        <v>0</v>
      </c>
    </row>
    <row r="39" spans="1:13" ht="16.8" customHeight="1" x14ac:dyDescent="0.25">
      <c r="A39" s="4" t="s">
        <v>98</v>
      </c>
      <c r="B39" s="3" t="s">
        <v>99</v>
      </c>
      <c r="C39" s="6">
        <v>3810988647.3899999</v>
      </c>
      <c r="D39" s="6">
        <v>3821153619.7600002</v>
      </c>
      <c r="E39" s="7">
        <v>100.26672796249241</v>
      </c>
      <c r="F39" s="6">
        <v>3821153619.7600002</v>
      </c>
      <c r="G39" s="6">
        <v>3810988647.3899999</v>
      </c>
      <c r="H39" s="6">
        <v>3200854186.0300002</v>
      </c>
      <c r="I39" s="6">
        <v>3171564128.0300002</v>
      </c>
      <c r="J39" s="6">
        <v>3171564128.0300002</v>
      </c>
      <c r="K39" s="7">
        <v>83.990126504893738</v>
      </c>
      <c r="L39" s="15">
        <f t="shared" si="0"/>
        <v>29290058</v>
      </c>
      <c r="M39" s="6">
        <f t="shared" si="1"/>
        <v>620299433.73000002</v>
      </c>
    </row>
    <row r="40" spans="1:13" ht="24" x14ac:dyDescent="0.25">
      <c r="A40" s="4" t="s">
        <v>100</v>
      </c>
      <c r="B40" s="3" t="s">
        <v>101</v>
      </c>
      <c r="C40" s="6">
        <v>46202923.840000004</v>
      </c>
      <c r="D40" s="6">
        <v>46202923.840000004</v>
      </c>
      <c r="E40" s="7">
        <v>100</v>
      </c>
      <c r="F40" s="6">
        <v>46202923.840000004</v>
      </c>
      <c r="G40" s="6">
        <v>46202923.840000004</v>
      </c>
      <c r="H40" s="6">
        <v>45658031</v>
      </c>
      <c r="I40" s="6">
        <v>45658031</v>
      </c>
      <c r="J40" s="6">
        <v>45658031</v>
      </c>
      <c r="K40" s="7">
        <v>98.820652905242625</v>
      </c>
      <c r="L40" s="15">
        <f t="shared" si="0"/>
        <v>0</v>
      </c>
      <c r="M40" s="6">
        <f t="shared" si="1"/>
        <v>544892.84000000358</v>
      </c>
    </row>
    <row r="41" spans="1:13" ht="16.2" customHeight="1" x14ac:dyDescent="0.25">
      <c r="A41" s="4" t="s">
        <v>102</v>
      </c>
      <c r="B41" s="3" t="s">
        <v>103</v>
      </c>
      <c r="C41" s="6">
        <v>789494988.17999995</v>
      </c>
      <c r="D41" s="6">
        <v>820054374.29999995</v>
      </c>
      <c r="E41" s="7">
        <v>103.87075112287258</v>
      </c>
      <c r="F41" s="6">
        <v>820054374.29999995</v>
      </c>
      <c r="G41" s="6">
        <v>789494988.17999995</v>
      </c>
      <c r="H41" s="6">
        <v>735700958</v>
      </c>
      <c r="I41" s="6">
        <v>735700958</v>
      </c>
      <c r="J41" s="6">
        <v>735700958</v>
      </c>
      <c r="K41" s="7">
        <v>93.186273379136978</v>
      </c>
      <c r="L41" s="15">
        <f t="shared" si="0"/>
        <v>0</v>
      </c>
      <c r="M41" s="6">
        <f t="shared" si="1"/>
        <v>84353416.299999952</v>
      </c>
    </row>
    <row r="42" spans="1:13" ht="16.2" customHeight="1" x14ac:dyDescent="0.25">
      <c r="A42" s="4" t="s">
        <v>104</v>
      </c>
      <c r="B42" s="3" t="s">
        <v>105</v>
      </c>
      <c r="C42" s="6">
        <v>3807374788.71</v>
      </c>
      <c r="D42" s="6">
        <v>4441503261.7200003</v>
      </c>
      <c r="E42" s="7">
        <v>116.65526795235341</v>
      </c>
      <c r="F42" s="6">
        <v>4441503261.7200003</v>
      </c>
      <c r="G42" s="6">
        <v>3807374788.71</v>
      </c>
      <c r="H42" s="6">
        <v>3560701321.8899999</v>
      </c>
      <c r="I42" s="6">
        <v>3560701321.8899999</v>
      </c>
      <c r="J42" s="6">
        <v>3560701321.8899999</v>
      </c>
      <c r="K42" s="7">
        <v>93.521166669710055</v>
      </c>
      <c r="L42" s="15">
        <f t="shared" si="0"/>
        <v>0</v>
      </c>
      <c r="M42" s="6">
        <f t="shared" si="1"/>
        <v>880801939.8300004</v>
      </c>
    </row>
    <row r="43" spans="1:13" ht="16.2" customHeight="1" x14ac:dyDescent="0.25">
      <c r="A43" s="4" t="s">
        <v>106</v>
      </c>
      <c r="B43" s="3" t="s">
        <v>107</v>
      </c>
      <c r="C43" s="6">
        <v>5133813643.4700003</v>
      </c>
      <c r="D43" s="6">
        <v>5272999543.1199999</v>
      </c>
      <c r="E43" s="7">
        <v>102.71115995468668</v>
      </c>
      <c r="F43" s="6">
        <v>5272999543.1199999</v>
      </c>
      <c r="G43" s="6">
        <v>5133813643.4700003</v>
      </c>
      <c r="H43" s="6">
        <v>2213643758.9699998</v>
      </c>
      <c r="I43" s="6">
        <v>1699757331.97</v>
      </c>
      <c r="J43" s="6">
        <v>1699757331.97</v>
      </c>
      <c r="K43" s="7">
        <v>43.1188958677077</v>
      </c>
      <c r="L43" s="15">
        <f t="shared" si="0"/>
        <v>513886426.99999976</v>
      </c>
      <c r="M43" s="6">
        <f t="shared" si="1"/>
        <v>3059355784.1500001</v>
      </c>
    </row>
    <row r="44" spans="1:13" ht="16.2" customHeight="1" x14ac:dyDescent="0.25">
      <c r="A44" s="4" t="s">
        <v>108</v>
      </c>
      <c r="B44" s="3" t="s">
        <v>109</v>
      </c>
      <c r="C44" s="6">
        <v>1015060686.12</v>
      </c>
      <c r="D44" s="6">
        <v>1015060686.12</v>
      </c>
      <c r="E44" s="7">
        <v>100</v>
      </c>
      <c r="F44" s="6">
        <v>1015060686.12</v>
      </c>
      <c r="G44" s="6">
        <v>1015060686.12</v>
      </c>
      <c r="H44" s="6">
        <v>701343185</v>
      </c>
      <c r="I44" s="6">
        <v>701343185</v>
      </c>
      <c r="J44" s="6">
        <v>701343185</v>
      </c>
      <c r="K44" s="7">
        <v>69.093719675109909</v>
      </c>
      <c r="L44" s="15">
        <f t="shared" si="0"/>
        <v>0</v>
      </c>
      <c r="M44" s="6">
        <f t="shared" si="1"/>
        <v>313717501.12</v>
      </c>
    </row>
    <row r="45" spans="1:13" ht="16.2" customHeight="1" x14ac:dyDescent="0.25">
      <c r="A45" s="4" t="s">
        <v>110</v>
      </c>
      <c r="B45" s="3" t="s">
        <v>111</v>
      </c>
      <c r="C45" s="6">
        <v>4055548431</v>
      </c>
      <c r="D45" s="6">
        <v>4055548431</v>
      </c>
      <c r="E45" s="7">
        <v>100</v>
      </c>
      <c r="F45" s="6">
        <v>4055548431</v>
      </c>
      <c r="G45" s="6">
        <v>4055548431</v>
      </c>
      <c r="H45" s="6">
        <v>4055548377</v>
      </c>
      <c r="I45" s="6">
        <v>4055548377</v>
      </c>
      <c r="J45" s="6">
        <v>4055548377</v>
      </c>
      <c r="K45" s="7">
        <v>99.999998668490804</v>
      </c>
      <c r="L45" s="15">
        <f t="shared" si="0"/>
        <v>0</v>
      </c>
      <c r="M45" s="6">
        <f t="shared" si="1"/>
        <v>54</v>
      </c>
    </row>
    <row r="46" spans="1:13" ht="16.2" customHeight="1" x14ac:dyDescent="0.25">
      <c r="A46" s="51" t="s">
        <v>116</v>
      </c>
      <c r="B46" s="52"/>
      <c r="C46" s="8">
        <f>SUM(C7:C45)</f>
        <v>326258148013.89008</v>
      </c>
      <c r="D46" s="8">
        <f t="shared" ref="D46:J46" si="2">SUM(D7:D45)</f>
        <v>305966595147.93994</v>
      </c>
      <c r="E46" s="9">
        <v>94</v>
      </c>
      <c r="F46" s="8">
        <f t="shared" si="2"/>
        <v>305966595147.93994</v>
      </c>
      <c r="G46" s="8">
        <f t="shared" si="2"/>
        <v>326258148013.89008</v>
      </c>
      <c r="H46" s="8">
        <f t="shared" si="2"/>
        <v>250586988594.23004</v>
      </c>
      <c r="I46" s="8">
        <f t="shared" si="2"/>
        <v>223391499370.04001</v>
      </c>
      <c r="J46" s="8">
        <f t="shared" si="2"/>
        <v>223391499370.04001</v>
      </c>
      <c r="K46" s="9">
        <v>77</v>
      </c>
      <c r="L46" s="14">
        <f t="shared" si="0"/>
        <v>27195489224.190033</v>
      </c>
      <c r="M46" s="8">
        <f t="shared" si="1"/>
        <v>55379606553.7099</v>
      </c>
    </row>
    <row r="47" spans="1:13" ht="16.2" customHeight="1" x14ac:dyDescent="0.25">
      <c r="A47" s="4" t="s">
        <v>112</v>
      </c>
      <c r="B47" s="3" t="s">
        <v>113</v>
      </c>
      <c r="C47" s="6">
        <v>46407159545</v>
      </c>
      <c r="D47" s="6">
        <v>14182553889.389999</v>
      </c>
      <c r="E47" s="7">
        <v>31</v>
      </c>
      <c r="F47" s="6">
        <v>14182553889.389999</v>
      </c>
      <c r="G47" s="6">
        <v>46407159545</v>
      </c>
      <c r="H47" s="6">
        <v>6495273603.1999998</v>
      </c>
      <c r="I47" s="6">
        <v>1021337780</v>
      </c>
      <c r="J47" s="6">
        <v>1021337780</v>
      </c>
      <c r="K47" s="10">
        <f>H47/G47</f>
        <v>0.13996274856903657</v>
      </c>
      <c r="L47" s="15">
        <f t="shared" si="0"/>
        <v>5473935823.1999998</v>
      </c>
      <c r="M47" s="6">
        <f t="shared" si="1"/>
        <v>7687280286.1899996</v>
      </c>
    </row>
    <row r="48" spans="1:13" ht="16.2" customHeight="1" x14ac:dyDescent="0.25">
      <c r="A48" s="51" t="s">
        <v>114</v>
      </c>
      <c r="B48" s="52"/>
      <c r="C48" s="11">
        <f>C46+C47</f>
        <v>372665307558.89008</v>
      </c>
      <c r="D48" s="11">
        <f>D46+D47</f>
        <v>320149149037.32996</v>
      </c>
      <c r="E48" s="12">
        <v>85.91</v>
      </c>
      <c r="F48" s="11">
        <f>F46+F47</f>
        <v>320149149037.32996</v>
      </c>
      <c r="G48" s="11">
        <f t="shared" ref="G48:J48" si="3">G46+G47</f>
        <v>372665307558.89008</v>
      </c>
      <c r="H48" s="11">
        <f t="shared" si="3"/>
        <v>257082262197.43005</v>
      </c>
      <c r="I48" s="11">
        <f t="shared" si="3"/>
        <v>224412837150.04001</v>
      </c>
      <c r="J48" s="11">
        <f t="shared" si="3"/>
        <v>224412837150.04001</v>
      </c>
      <c r="K48" s="9">
        <v>69</v>
      </c>
      <c r="L48" s="14">
        <f t="shared" si="0"/>
        <v>32669425047.390045</v>
      </c>
      <c r="M48" s="8">
        <f t="shared" si="1"/>
        <v>63066886839.899902</v>
      </c>
    </row>
  </sheetData>
  <sheetProtection password="90D0" sheet="1" objects="1" scenarios="1"/>
  <mergeCells count="4">
    <mergeCell ref="A48:B48"/>
    <mergeCell ref="A46:B46"/>
    <mergeCell ref="A4:M4"/>
    <mergeCell ref="A2:M2"/>
  </mergeCells>
  <pageMargins left="0.7" right="0.7" top="0.75" bottom="0.75" header="0.3" footer="0.3"/>
  <ignoredErrors>
    <ignoredError sqref="A47 A7:A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PPTO. GASTOS POR SRIA.</vt:lpstr>
      <vt:lpstr>INGRESOS Vs. GASTOS 2013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2014-06-11T12:58:19Z</dcterms:modified>
</cp:coreProperties>
</file>