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50"/>
  </bookViews>
  <sheets>
    <sheet name="FBM" sheetId="1" r:id="rId1"/>
    <sheet name="Hoja1" sheetId="2" r:id="rId2"/>
  </sheets>
  <definedNames>
    <definedName name="_xlnm.Print_Area" localSheetId="0">FBM!$A$1:$CO$1194</definedName>
  </definedNames>
  <calcPr calcId="145621"/>
</workbook>
</file>

<file path=xl/calcChain.xml><?xml version="1.0" encoding="utf-8"?>
<calcChain xmlns="http://schemas.openxmlformats.org/spreadsheetml/2006/main">
  <c r="CB1086" i="1" l="1"/>
  <c r="CB1085" i="1"/>
  <c r="Z1096" i="1"/>
  <c r="AJ599" i="1" l="1"/>
  <c r="AG599" i="1"/>
  <c r="AD599" i="1"/>
  <c r="BW452" i="1"/>
  <c r="BT503" i="1" l="1"/>
  <c r="CG500" i="1" s="1"/>
  <c r="CG499" i="1" l="1"/>
  <c r="CG502" i="1"/>
  <c r="CG501" i="1"/>
  <c r="AM501" i="1"/>
  <c r="AM502" i="1"/>
  <c r="AM503" i="1"/>
  <c r="AM500" i="1"/>
  <c r="AL491" i="1"/>
  <c r="AL490" i="1"/>
  <c r="AR516" i="1"/>
  <c r="AO516" i="1"/>
  <c r="AK516" i="1"/>
  <c r="AG516" i="1"/>
  <c r="AC492" i="1"/>
  <c r="T492" i="1"/>
  <c r="K492" i="1"/>
  <c r="AL492" i="1" l="1"/>
  <c r="CI408" i="1"/>
  <c r="CC408" i="1"/>
  <c r="BQ408" i="1"/>
  <c r="BK408" i="1"/>
  <c r="AY408" i="1"/>
  <c r="AS408" i="1"/>
  <c r="BW407" i="1"/>
  <c r="BE407" i="1"/>
  <c r="U407" i="1" s="1"/>
  <c r="AG407" i="1"/>
  <c r="AA407" i="1"/>
  <c r="BW406" i="1"/>
  <c r="BE406" i="1"/>
  <c r="AM406" i="1"/>
  <c r="AG406" i="1"/>
  <c r="AA406" i="1"/>
  <c r="BW405" i="1"/>
  <c r="BE405" i="1"/>
  <c r="AM405" i="1"/>
  <c r="AG405" i="1"/>
  <c r="AA405" i="1"/>
  <c r="BW404" i="1"/>
  <c r="BE404" i="1"/>
  <c r="AM404" i="1"/>
  <c r="U404" i="1" s="1"/>
  <c r="AG404" i="1"/>
  <c r="AA404" i="1"/>
  <c r="BW403" i="1"/>
  <c r="BE403" i="1"/>
  <c r="U403" i="1" s="1"/>
  <c r="AM403" i="1"/>
  <c r="AG403" i="1"/>
  <c r="AA403" i="1"/>
  <c r="BW402" i="1"/>
  <c r="BE402" i="1"/>
  <c r="AM402" i="1"/>
  <c r="AG402" i="1"/>
  <c r="AA402" i="1"/>
  <c r="BW401" i="1"/>
  <c r="BE401" i="1"/>
  <c r="AM401" i="1"/>
  <c r="U401" i="1" s="1"/>
  <c r="AG401" i="1"/>
  <c r="AA401" i="1"/>
  <c r="BW400" i="1"/>
  <c r="BE400" i="1"/>
  <c r="AM400" i="1"/>
  <c r="AG400" i="1"/>
  <c r="AA400" i="1"/>
  <c r="BW399" i="1"/>
  <c r="BE399" i="1"/>
  <c r="AM399" i="1"/>
  <c r="AG399" i="1"/>
  <c r="AA399" i="1"/>
  <c r="BW398" i="1"/>
  <c r="BE398" i="1"/>
  <c r="AM398" i="1"/>
  <c r="U398" i="1" s="1"/>
  <c r="AG398" i="1"/>
  <c r="AA398" i="1"/>
  <c r="BW397" i="1"/>
  <c r="BE397" i="1"/>
  <c r="AM397" i="1"/>
  <c r="AG397" i="1"/>
  <c r="AA397" i="1"/>
  <c r="BW396" i="1"/>
  <c r="BE396" i="1"/>
  <c r="AM396" i="1"/>
  <c r="AG396" i="1"/>
  <c r="AA396" i="1"/>
  <c r="BW395" i="1"/>
  <c r="BE395" i="1"/>
  <c r="AM395" i="1"/>
  <c r="AG395" i="1"/>
  <c r="AA395" i="1"/>
  <c r="BW394" i="1"/>
  <c r="BE394" i="1"/>
  <c r="AM394" i="1"/>
  <c r="AG394" i="1"/>
  <c r="AA394" i="1"/>
  <c r="BW393" i="1"/>
  <c r="BE393" i="1"/>
  <c r="AM393" i="1"/>
  <c r="AG393" i="1"/>
  <c r="AA393" i="1"/>
  <c r="BW392" i="1"/>
  <c r="BE392" i="1"/>
  <c r="AM392" i="1"/>
  <c r="AG392" i="1"/>
  <c r="AA392" i="1"/>
  <c r="BW391" i="1"/>
  <c r="BE391" i="1"/>
  <c r="AM391" i="1"/>
  <c r="AG391" i="1"/>
  <c r="AA391" i="1"/>
  <c r="BW390" i="1"/>
  <c r="BE390" i="1"/>
  <c r="AM390" i="1"/>
  <c r="AG390" i="1"/>
  <c r="AA390" i="1"/>
  <c r="U395" i="1" l="1"/>
  <c r="U394" i="1"/>
  <c r="U391" i="1"/>
  <c r="U392" i="1"/>
  <c r="U397" i="1"/>
  <c r="U399" i="1"/>
  <c r="U402" i="1"/>
  <c r="U393" i="1"/>
  <c r="U396" i="1"/>
  <c r="AG408" i="1"/>
  <c r="U400" i="1"/>
  <c r="U406" i="1"/>
  <c r="AM408" i="1"/>
  <c r="U405" i="1"/>
  <c r="BE408" i="1"/>
  <c r="U390" i="1"/>
  <c r="AA408" i="1"/>
  <c r="BW408" i="1"/>
  <c r="EI736" i="1"/>
  <c r="D360" i="1"/>
  <c r="U408" i="1" l="1"/>
  <c r="AW200" i="1"/>
  <c r="CD633" i="1" l="1"/>
  <c r="BT633" i="1"/>
  <c r="BX633" i="1"/>
  <c r="CA633" i="1"/>
  <c r="EJ578" i="1"/>
  <c r="EJ577" i="1"/>
  <c r="EI578" i="1"/>
  <c r="EI577" i="1"/>
  <c r="EH578" i="1"/>
  <c r="Q310" i="1" l="1"/>
  <c r="Q311" i="1"/>
  <c r="Q312" i="1"/>
  <c r="Q313" i="1"/>
  <c r="Q314" i="1"/>
  <c r="Q315" i="1"/>
  <c r="Q316" i="1"/>
  <c r="Q317" i="1"/>
  <c r="Q318" i="1"/>
  <c r="Q319" i="1"/>
  <c r="Q320" i="1"/>
  <c r="Q321" i="1"/>
  <c r="Q322" i="1"/>
  <c r="Q323" i="1"/>
  <c r="Q324" i="1"/>
  <c r="Q325" i="1"/>
  <c r="Q326" i="1"/>
  <c r="Q309" i="1"/>
  <c r="P292" i="1"/>
  <c r="P293" i="1"/>
  <c r="P294" i="1"/>
  <c r="P295" i="1"/>
  <c r="P296" i="1"/>
  <c r="P297" i="1"/>
  <c r="P298" i="1"/>
  <c r="P299" i="1"/>
  <c r="P300" i="1"/>
  <c r="P301" i="1"/>
  <c r="AN429" i="1" s="1"/>
  <c r="P291" i="1"/>
  <c r="P290" i="1"/>
  <c r="Z428" i="1" l="1"/>
  <c r="Z431" i="1"/>
  <c r="Z433" i="1"/>
  <c r="Z429" i="1"/>
  <c r="Z432" i="1"/>
  <c r="Z435" i="1"/>
  <c r="Z430" i="1"/>
  <c r="Z434" i="1"/>
  <c r="EI429" i="1"/>
  <c r="EI430" i="1"/>
  <c r="EI431" i="1"/>
  <c r="EI432" i="1"/>
  <c r="EI433" i="1"/>
  <c r="EI434" i="1"/>
  <c r="EI435" i="1"/>
  <c r="EI428" i="1"/>
  <c r="CL417" i="1"/>
  <c r="CL418" i="1"/>
  <c r="CL419" i="1"/>
  <c r="CB417" i="1"/>
  <c r="CB418" i="1"/>
  <c r="CB419" i="1"/>
  <c r="BS417" i="1"/>
  <c r="BS418" i="1"/>
  <c r="BS419" i="1"/>
  <c r="CB416" i="1"/>
  <c r="BS416" i="1"/>
  <c r="CL416" i="1"/>
  <c r="AP282" i="1" l="1"/>
  <c r="AB282" i="1"/>
  <c r="N282" i="1"/>
  <c r="BT200" i="1" l="1"/>
  <c r="EO551" i="1" l="1"/>
  <c r="EN551" i="1"/>
  <c r="EM551" i="1"/>
  <c r="EL551" i="1"/>
  <c r="EK551" i="1"/>
  <c r="EJ551" i="1"/>
  <c r="EI551" i="1"/>
  <c r="EO536" i="1" l="1"/>
  <c r="EN536" i="1"/>
  <c r="EM536" i="1"/>
  <c r="EO535" i="1"/>
  <c r="EN535" i="1"/>
  <c r="EM535" i="1"/>
  <c r="EL536" i="1"/>
  <c r="EK536" i="1"/>
  <c r="EJ536" i="1"/>
  <c r="EI535" i="1"/>
  <c r="EI536" i="1"/>
  <c r="AN430" i="1" l="1"/>
  <c r="AN431" i="1"/>
  <c r="AN432" i="1"/>
  <c r="AN433" i="1"/>
  <c r="AN434" i="1"/>
  <c r="AN435" i="1"/>
  <c r="AN428" i="1"/>
  <c r="AA581" i="1" l="1"/>
  <c r="AK581" i="1"/>
  <c r="EH429" i="1" l="1"/>
  <c r="EH430" i="1"/>
  <c r="EH431" i="1"/>
  <c r="EH432" i="1"/>
  <c r="EH433" i="1"/>
  <c r="EH434" i="1"/>
  <c r="EH435" i="1"/>
  <c r="EH428" i="1"/>
  <c r="EQ1169" i="1" l="1"/>
  <c r="EQ1170" i="1"/>
  <c r="EQ1171" i="1"/>
  <c r="EQ1168" i="1"/>
  <c r="EN1169" i="1"/>
  <c r="EN1170" i="1"/>
  <c r="EN1171" i="1"/>
  <c r="EN1168" i="1"/>
  <c r="EO968" i="1" l="1"/>
  <c r="EO966" i="1"/>
  <c r="EO967" i="1"/>
  <c r="EN949" i="1"/>
  <c r="EN950" i="1"/>
  <c r="EN948" i="1"/>
  <c r="EO969" i="1" l="1"/>
  <c r="CE818" i="1"/>
  <c r="BW818" i="1"/>
  <c r="BO818" i="1"/>
  <c r="EN967" i="1" l="1"/>
  <c r="EN968" i="1"/>
  <c r="EN966" i="1"/>
  <c r="CB730" i="1"/>
  <c r="BM730" i="1"/>
  <c r="EN709" i="1" l="1"/>
  <c r="EN708" i="1"/>
  <c r="EN707" i="1"/>
  <c r="EN706" i="1"/>
  <c r="EN705" i="1"/>
  <c r="EN704" i="1"/>
  <c r="CJ691" i="1" l="1"/>
  <c r="CF691" i="1"/>
  <c r="CB691" i="1"/>
  <c r="BX691" i="1"/>
  <c r="BT691" i="1"/>
  <c r="BP691" i="1"/>
  <c r="CK633" i="1"/>
  <c r="EK606" i="1" s="1"/>
  <c r="CG633" i="1"/>
  <c r="EJ606" i="1" s="1"/>
  <c r="EK601" i="1"/>
  <c r="EJ601" i="1"/>
  <c r="EI601" i="1"/>
  <c r="EH601" i="1"/>
  <c r="BP633" i="1"/>
  <c r="EI606" i="1" s="1"/>
  <c r="BL633" i="1"/>
  <c r="EH606" i="1" s="1"/>
  <c r="BV479" i="1"/>
  <c r="EI371" i="1"/>
  <c r="EI370" i="1"/>
  <c r="EI369" i="1"/>
  <c r="CD360" i="1"/>
  <c r="AM353" i="1"/>
  <c r="EP352" i="1" s="1"/>
  <c r="AE353" i="1"/>
  <c r="EO352" i="1" s="1"/>
  <c r="W353" i="1"/>
  <c r="EN352" i="1" s="1"/>
  <c r="AM352" i="1"/>
  <c r="EP351" i="1" s="1"/>
  <c r="AE352" i="1"/>
  <c r="EO351" i="1" s="1"/>
  <c r="W352" i="1"/>
  <c r="EN351" i="1" s="1"/>
  <c r="AM351" i="1"/>
  <c r="EP350" i="1" s="1"/>
  <c r="AE351" i="1"/>
  <c r="EO350" i="1" s="1"/>
  <c r="W351" i="1"/>
  <c r="EN350" i="1" s="1"/>
  <c r="AM350" i="1"/>
  <c r="EP349" i="1" s="1"/>
  <c r="AE350" i="1"/>
  <c r="EO349" i="1" s="1"/>
  <c r="W350" i="1"/>
  <c r="EN349" i="1" s="1"/>
  <c r="AM349" i="1"/>
  <c r="EP348" i="1" s="1"/>
  <c r="AE349" i="1"/>
  <c r="EO348" i="1" s="1"/>
  <c r="W349" i="1"/>
  <c r="EN348" i="1" s="1"/>
  <c r="AM348" i="1"/>
  <c r="EP347" i="1" s="1"/>
  <c r="AE348" i="1"/>
  <c r="EO347" i="1" s="1"/>
  <c r="W348" i="1"/>
  <c r="EN347" i="1" s="1"/>
  <c r="AM347" i="1"/>
  <c r="EP346" i="1" s="1"/>
  <c r="AE347" i="1"/>
  <c r="EO346" i="1" s="1"/>
  <c r="W347" i="1"/>
  <c r="EN346" i="1" s="1"/>
  <c r="AM346" i="1"/>
  <c r="EP345" i="1" s="1"/>
  <c r="AE346" i="1"/>
  <c r="EO345" i="1" s="1"/>
  <c r="W346" i="1"/>
  <c r="EN345" i="1" s="1"/>
  <c r="AM345" i="1"/>
  <c r="EP344" i="1" s="1"/>
  <c r="AE345" i="1"/>
  <c r="EO344" i="1" s="1"/>
  <c r="W345" i="1"/>
  <c r="EN344" i="1" s="1"/>
  <c r="BL338" i="1"/>
  <c r="CF337" i="1" s="1"/>
  <c r="EJ322" i="1"/>
  <c r="EI322" i="1"/>
  <c r="EH322" i="1"/>
  <c r="EJ321" i="1"/>
  <c r="EI321" i="1"/>
  <c r="EH321" i="1"/>
  <c r="EJ320" i="1"/>
  <c r="EI320" i="1"/>
  <c r="EH320" i="1"/>
  <c r="EJ319" i="1"/>
  <c r="EI319" i="1"/>
  <c r="EH319" i="1"/>
  <c r="EJ318" i="1"/>
  <c r="EI318" i="1"/>
  <c r="EH318" i="1"/>
  <c r="EJ317" i="1"/>
  <c r="EI317" i="1"/>
  <c r="EH317" i="1"/>
  <c r="EJ316" i="1"/>
  <c r="EI316" i="1"/>
  <c r="EH316" i="1"/>
  <c r="EJ315" i="1"/>
  <c r="EI315" i="1"/>
  <c r="EH315" i="1"/>
  <c r="EJ314" i="1"/>
  <c r="EI314" i="1"/>
  <c r="EH314" i="1"/>
  <c r="EJ313" i="1"/>
  <c r="EI313" i="1"/>
  <c r="EH313" i="1"/>
  <c r="EJ312" i="1"/>
  <c r="EI312" i="1"/>
  <c r="EH312" i="1"/>
  <c r="EJ311" i="1"/>
  <c r="EI311" i="1"/>
  <c r="EH311" i="1"/>
  <c r="EJ310" i="1"/>
  <c r="EI310" i="1"/>
  <c r="EH310" i="1"/>
  <c r="EJ309" i="1"/>
  <c r="EI309" i="1"/>
  <c r="EH309" i="1"/>
  <c r="EJ308" i="1"/>
  <c r="EI308" i="1"/>
  <c r="EH308" i="1"/>
  <c r="EJ307" i="1"/>
  <c r="EI307" i="1"/>
  <c r="EH307" i="1"/>
  <c r="EJ306" i="1"/>
  <c r="EI306" i="1"/>
  <c r="EH306" i="1"/>
  <c r="EO301" i="1"/>
  <c r="EN301" i="1"/>
  <c r="EI301" i="1"/>
  <c r="EO300" i="1"/>
  <c r="EN300" i="1"/>
  <c r="EI300" i="1"/>
  <c r="EO299" i="1"/>
  <c r="EN299" i="1"/>
  <c r="EI299" i="1"/>
  <c r="EO298" i="1"/>
  <c r="EN298" i="1"/>
  <c r="EI298" i="1"/>
  <c r="EO297" i="1"/>
  <c r="EN297" i="1"/>
  <c r="EI297" i="1"/>
  <c r="EO296" i="1"/>
  <c r="EN296" i="1"/>
  <c r="EI296" i="1"/>
  <c r="EO295" i="1"/>
  <c r="EN295" i="1"/>
  <c r="EI295" i="1"/>
  <c r="EO294" i="1"/>
  <c r="EN294" i="1"/>
  <c r="EI294" i="1"/>
  <c r="EO293" i="1"/>
  <c r="EN293" i="1"/>
  <c r="EI293" i="1"/>
  <c r="EO292" i="1"/>
  <c r="EN292" i="1"/>
  <c r="EI292" i="1"/>
  <c r="EO291" i="1"/>
  <c r="EN291" i="1"/>
  <c r="EI291" i="1"/>
  <c r="EI290" i="1"/>
  <c r="EJ278" i="1"/>
  <c r="EI278" i="1"/>
  <c r="EH278" i="1"/>
  <c r="CB200" i="1"/>
  <c r="BZ360" i="1" l="1"/>
  <c r="BL360" i="1"/>
  <c r="EM298" i="1"/>
  <c r="EM293" i="1"/>
  <c r="EM301" i="1"/>
  <c r="EM299" i="1"/>
  <c r="EM291" i="1"/>
  <c r="EM297" i="1"/>
  <c r="EM296" i="1"/>
  <c r="EM292" i="1"/>
  <c r="EM300" i="1"/>
  <c r="EM295" i="1"/>
  <c r="CF333" i="1"/>
  <c r="EM294" i="1"/>
  <c r="CF335" i="1"/>
  <c r="EL606" i="1"/>
  <c r="EK607" i="1" s="1"/>
  <c r="EL601" i="1"/>
  <c r="EJ607" i="1" l="1"/>
  <c r="EK602" i="1"/>
  <c r="EI602" i="1"/>
  <c r="EH602" i="1"/>
  <c r="EI607" i="1"/>
  <c r="EJ602" i="1"/>
  <c r="EH607" i="1"/>
</calcChain>
</file>

<file path=xl/comments1.xml><?xml version="1.0" encoding="utf-8"?>
<comments xmlns="http://schemas.openxmlformats.org/spreadsheetml/2006/main">
  <authors>
    <author>AUXPLANEACION08</author>
  </authors>
  <commentList>
    <comment ref="EL838" authorId="0">
      <text>
        <r>
          <rPr>
            <b/>
            <sz val="9"/>
            <color indexed="81"/>
            <rFont val="Tahoma"/>
            <family val="2"/>
          </rPr>
          <t>AUXPLANEACION08:</t>
        </r>
        <r>
          <rPr>
            <sz val="9"/>
            <color indexed="81"/>
            <rFont val="Tahoma"/>
            <family val="2"/>
          </rPr>
          <t xml:space="preserve">
3T-2016
</t>
        </r>
      </text>
    </comment>
    <comment ref="EL839" authorId="0">
      <text>
        <r>
          <rPr>
            <b/>
            <sz val="9"/>
            <color indexed="81"/>
            <rFont val="Tahoma"/>
            <family val="2"/>
          </rPr>
          <t>AUXPLANEACION08:</t>
        </r>
        <r>
          <rPr>
            <sz val="9"/>
            <color indexed="81"/>
            <rFont val="Tahoma"/>
            <family val="2"/>
          </rPr>
          <t xml:space="preserve">
4T-2016</t>
        </r>
      </text>
    </comment>
    <comment ref="EL840" authorId="0">
      <text>
        <r>
          <rPr>
            <b/>
            <sz val="9"/>
            <color indexed="81"/>
            <rFont val="Tahoma"/>
            <family val="2"/>
          </rPr>
          <t>AUXPLANEACION08:</t>
        </r>
        <r>
          <rPr>
            <sz val="9"/>
            <color indexed="81"/>
            <rFont val="Tahoma"/>
            <family val="2"/>
          </rPr>
          <t xml:space="preserve">
Año 2015</t>
        </r>
      </text>
    </comment>
  </commentList>
</comments>
</file>

<file path=xl/sharedStrings.xml><?xml version="1.0" encoding="utf-8"?>
<sst xmlns="http://schemas.openxmlformats.org/spreadsheetml/2006/main" count="2170" uniqueCount="1070">
  <si>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</si>
  <si>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</si>
  <si>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</si>
  <si>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</si>
  <si>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</si>
  <si>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</si>
  <si>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</si>
  <si>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</si>
  <si>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</si>
  <si>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</si>
  <si>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</si>
  <si>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</si>
  <si>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</si>
  <si>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</si>
  <si>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</si>
  <si>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</si>
  <si>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</si>
  <si>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</si>
  <si>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</si>
  <si>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</si>
  <si>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</si>
  <si>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</si>
  <si>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</si>
  <si>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</si>
  <si>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</si>
  <si>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</si>
  <si>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</si>
  <si>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</si>
  <si>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</si>
  <si>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</si>
  <si>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</si>
  <si>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</si>
  <si>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</si>
  <si>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</si>
  <si>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</si>
  <si>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</si>
  <si>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</si>
  <si>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</si>
  <si>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</si>
  <si>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</si>
  <si>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</si>
  <si>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</si>
  <si>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</si>
  <si>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Población Total
2016</t>
  </si>
  <si>
    <t>Densidad Poblacional (hab/km2)</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</si>
  <si>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</si>
  <si>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</si>
  <si>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</si>
  <si>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</si>
  <si>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</si>
  <si>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</si>
  <si>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</si>
  <si>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</si>
  <si>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</si>
  <si>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</si>
  <si>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</si>
  <si>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</si>
  <si>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</si>
  <si>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</si>
  <si>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</si>
  <si>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</si>
  <si>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</si>
  <si>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</si>
  <si>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</si>
  <si>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</si>
  <si>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</si>
  <si>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</si>
  <si>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</si>
  <si>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</si>
  <si>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</si>
  <si>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</si>
  <si>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</si>
  <si>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</si>
  <si>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</si>
  <si>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</si>
  <si>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</si>
  <si>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</si>
  <si>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</si>
  <si>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</si>
  <si>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</si>
  <si>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</si>
  <si>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</si>
  <si>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</si>
  <si>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</si>
  <si>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</si>
  <si>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</si>
  <si>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</si>
  <si>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</si>
  <si>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</si>
  <si>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</si>
  <si>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</si>
  <si>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</si>
  <si>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</si>
  <si>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</si>
  <si>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</si>
  <si>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</si>
  <si>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</si>
  <si>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</si>
  <si>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</si>
  <si>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</si>
  <si>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</si>
  <si>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</si>
  <si>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</si>
  <si>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</si>
  <si>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</si>
  <si>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</si>
  <si>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</si>
  <si>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</si>
  <si>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</si>
  <si>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</si>
  <si>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</si>
  <si>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</si>
  <si>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</si>
  <si>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</si>
  <si>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</si>
  <si>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</si>
  <si>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</si>
  <si>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</si>
  <si>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</si>
  <si>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</si>
  <si>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</si>
  <si>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</si>
  <si>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</si>
  <si>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</si>
  <si>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</si>
  <si>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</si>
  <si>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</si>
  <si>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</si>
  <si>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</si>
  <si>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</si>
  <si>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</si>
  <si>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</si>
  <si>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</si>
  <si>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</si>
  <si>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</si>
  <si>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</si>
  <si>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</si>
  <si>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</si>
  <si>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</si>
  <si>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</si>
  <si>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</si>
  <si>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</si>
  <si>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</si>
  <si>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</si>
  <si>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</si>
  <si>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</si>
  <si>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</si>
  <si>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</si>
  <si>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</si>
  <si>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</si>
  <si>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</si>
  <si>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</si>
  <si>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</si>
  <si>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</si>
  <si>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</si>
  <si>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</si>
  <si>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</si>
  <si>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</si>
  <si>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</si>
  <si>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</si>
  <si>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</si>
  <si>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</si>
  <si>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</si>
  <si>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</si>
  <si>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</si>
  <si>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</si>
  <si>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</si>
  <si>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</si>
  <si>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</si>
  <si>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</si>
  <si>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</si>
  <si>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</si>
  <si>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</si>
  <si>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</si>
  <si>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</si>
  <si>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2.3 PROYECCIONES DE POBLACIÓN SEGÚN GRUPOS QUINQUENALES DE EDAD AÑO 2016</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</si>
  <si>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</si>
  <si>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</si>
  <si>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</si>
  <si>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</si>
  <si>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</si>
  <si>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</si>
  <si>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</si>
  <si>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</si>
  <si>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</si>
  <si>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</si>
  <si>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</si>
  <si>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</si>
  <si>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</si>
  <si>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</si>
  <si>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</si>
  <si>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</si>
  <si>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</si>
  <si>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</si>
  <si>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</si>
  <si>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</si>
  <si>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</si>
  <si>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</si>
  <si>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</si>
  <si>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</si>
  <si>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</si>
  <si>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</si>
  <si>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</si>
  <si>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</si>
  <si>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</si>
  <si>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</si>
  <si>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</si>
  <si>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</si>
  <si>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</si>
  <si>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</si>
  <si>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</si>
  <si>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</si>
  <si>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</si>
  <si>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</si>
  <si>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</si>
  <si>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</si>
  <si>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</si>
  <si>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</si>
  <si>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</si>
  <si>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</si>
  <si>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</si>
  <si>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2.7 POBLACIÓN DESPLAZADA AÑO 2016</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</si>
  <si>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</si>
  <si>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</si>
  <si>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</si>
  <si>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</si>
  <si>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</si>
  <si>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</si>
  <si>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</si>
  <si>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</si>
  <si>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</si>
  <si>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</si>
  <si>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</si>
  <si>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</si>
  <si>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</si>
  <si>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</si>
  <si>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</si>
  <si>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</si>
  <si>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</si>
  <si>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</si>
  <si>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</si>
  <si>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</si>
  <si>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</si>
  <si>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</si>
  <si>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</si>
  <si>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</si>
  <si>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</si>
  <si>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</si>
  <si>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</si>
  <si>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</si>
  <si>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</si>
  <si>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</si>
  <si>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</si>
  <si>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</si>
  <si>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</si>
  <si>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</si>
  <si>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</si>
  <si>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</si>
  <si>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</si>
  <si>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</si>
  <si>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</si>
  <si>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</si>
  <si>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</si>
  <si>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</si>
  <si>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</si>
  <si>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</si>
  <si>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</si>
  <si>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</si>
  <si>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</si>
  <si>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</si>
  <si>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2015</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</si>
  <si>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</si>
  <si>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</si>
  <si>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</si>
  <si>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</si>
  <si>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</si>
  <si>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</si>
  <si>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</si>
  <si>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</si>
  <si>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</si>
  <si>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</si>
  <si>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</si>
  <si>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</si>
  <si>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</si>
  <si>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</si>
  <si>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</si>
  <si>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</si>
  <si>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</si>
  <si>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</si>
  <si>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</si>
  <si>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</si>
  <si>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</si>
  <si>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</si>
  <si>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</si>
  <si>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</si>
  <si>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</si>
  <si>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</si>
  <si>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</si>
  <si>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</si>
  <si>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</si>
  <si>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</si>
  <si>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</si>
  <si>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</si>
  <si>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</si>
  <si>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</si>
  <si>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</si>
  <si>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</si>
  <si>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</si>
  <si>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</si>
  <si>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</si>
  <si>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</si>
  <si>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</si>
  <si>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</si>
  <si>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</si>
  <si>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</si>
  <si>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</si>
  <si>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</si>
  <si>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</si>
  <si>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</si>
  <si>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</si>
  <si>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</si>
  <si>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</si>
  <si>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</si>
  <si>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t>Polio Oral</t>
  </si>
  <si>
    <t>Vivos</t>
  </si>
  <si>
    <t>Muertos</t>
  </si>
  <si>
    <t>2.11 DÉFICIT DE VIVIENDA</t>
  </si>
  <si>
    <t>2.12 SEGURIDAD HUMANA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</si>
  <si>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</si>
  <si>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</si>
  <si>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</si>
  <si>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</si>
  <si>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</si>
  <si>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</si>
  <si>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</si>
  <si>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</si>
  <si>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</si>
  <si>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</si>
  <si>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</si>
  <si>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</si>
  <si>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</si>
  <si>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</si>
  <si>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</si>
  <si>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</si>
  <si>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</si>
  <si>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De 45 - 59 años</t>
  </si>
  <si>
    <t>60 y más</t>
  </si>
  <si>
    <t>Nacidos</t>
  </si>
  <si>
    <t>Programa</t>
  </si>
  <si>
    <t>Población Atendida</t>
  </si>
  <si>
    <t>Restaurante escolar</t>
  </si>
  <si>
    <t>Desayunos infantiles</t>
  </si>
  <si>
    <t>Hogares Comunitarios</t>
  </si>
  <si>
    <t>Hogares FAMI</t>
  </si>
  <si>
    <t>Programa Nacional de Alimentación al Adulto Mayor Juan Luis Londoño de la Cuesta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</si>
  <si>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</si>
  <si>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</si>
  <si>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</si>
  <si>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</si>
  <si>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</si>
  <si>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</si>
  <si>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</si>
  <si>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</si>
  <si>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</si>
  <si>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</si>
  <si>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</si>
  <si>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</si>
  <si>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</si>
  <si>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</si>
  <si>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</si>
  <si>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</si>
  <si>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</si>
  <si>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</si>
  <si>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</si>
  <si>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</si>
  <si>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</si>
  <si>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</si>
  <si>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</si>
  <si>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</si>
  <si>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</si>
  <si>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</si>
  <si>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</si>
  <si>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</si>
  <si>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</si>
  <si>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</si>
  <si>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</si>
  <si>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</si>
  <si>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</si>
  <si>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</si>
  <si>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</si>
  <si>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</si>
  <si>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</si>
  <si>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</si>
  <si>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</si>
  <si>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</si>
  <si>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</si>
  <si>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</si>
  <si>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</si>
  <si>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El Roble</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</si>
  <si>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</si>
  <si>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</si>
  <si>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</si>
  <si>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</si>
  <si>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</si>
  <si>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</si>
  <si>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</si>
  <si>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</si>
  <si>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</si>
  <si>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</si>
  <si>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</si>
  <si>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</si>
  <si>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</si>
  <si>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</si>
  <si>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</si>
  <si>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</si>
  <si>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</si>
  <si>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</si>
  <si>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</si>
  <si>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</si>
  <si>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</si>
  <si>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</si>
  <si>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</si>
  <si>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</si>
  <si>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</si>
  <si>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</si>
  <si>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</si>
  <si>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</si>
  <si>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</si>
  <si>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</si>
  <si>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</si>
  <si>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</si>
  <si>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</si>
  <si>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</si>
  <si>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</si>
  <si>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</si>
  <si>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</si>
  <si>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</si>
  <si>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4.7 RESULTADOS PRUEBAS SABER 11 POR ÁREA DE CONOCIMIENTO AÑO 2016</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</si>
  <si>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</si>
  <si>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</si>
  <si>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</si>
  <si>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</si>
  <si>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</si>
  <si>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</si>
  <si>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</si>
  <si>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</si>
  <si>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</si>
  <si>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</si>
  <si>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</si>
  <si>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</si>
  <si>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</si>
  <si>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</si>
  <si>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</si>
  <si>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</si>
  <si>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</si>
  <si>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</si>
  <si>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</si>
  <si>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</si>
  <si>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</si>
  <si>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</si>
  <si>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</si>
  <si>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</si>
  <si>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</si>
  <si>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</si>
  <si>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</si>
  <si>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</si>
  <si>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</si>
  <si>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</si>
  <si>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</si>
  <si>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</si>
  <si>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</si>
  <si>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</si>
  <si>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</si>
  <si>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</si>
  <si>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</si>
  <si>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</si>
  <si>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</si>
  <si>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</si>
  <si>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</si>
  <si>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</si>
  <si>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</si>
  <si>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</si>
  <si>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</si>
  <si>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</si>
  <si>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</si>
  <si>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</si>
  <si>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Expendio de Carnes</t>
  </si>
  <si>
    <t>Institucional</t>
  </si>
  <si>
    <t>Acopio Lechcero</t>
  </si>
  <si>
    <t>COBERTURA EN ACUEDUCTO</t>
  </si>
  <si>
    <t>COBERTURA EN ALCANTARILLADO</t>
  </si>
  <si>
    <r>
      <rPr>
        <b/>
        <sz val="9"/>
        <color theme="1"/>
        <rFont val="Calibri"/>
        <family val="2"/>
        <scheme val="minor"/>
      </rPr>
      <t xml:space="preserve">Fuente: </t>
    </r>
    <r>
      <rPr>
        <sz val="9"/>
        <color theme="1"/>
        <rFont val="Calibri"/>
        <family val="2"/>
        <scheme val="minor"/>
      </rPr>
      <t>Superintendencia de Servicios Públicos Domiciliarios</t>
    </r>
  </si>
  <si>
    <t>COBERTURA EN ASEO</t>
  </si>
  <si>
    <t>5.10 OTRAS COBERTURAS</t>
  </si>
  <si>
    <t>Cobertura en gas natural
4T-2016</t>
  </si>
  <si>
    <t>Tramos</t>
  </si>
  <si>
    <r>
      <t>Longitud (Kms</t>
    </r>
    <r>
      <rPr>
        <b/>
        <vertAlign val="superscript"/>
        <sz val="10"/>
        <color theme="1"/>
        <rFont val="Gill Sans MT"/>
        <family val="2"/>
      </rPr>
      <t>2</t>
    </r>
    <r>
      <rPr>
        <b/>
        <sz val="10"/>
        <color theme="1"/>
        <rFont val="Gill Sans MT"/>
        <family val="2"/>
      </rPr>
      <t>)</t>
    </r>
  </si>
  <si>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</si>
  <si>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</si>
  <si>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</si>
  <si>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</si>
  <si>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</si>
  <si>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</si>
  <si>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</si>
  <si>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</si>
  <si>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</si>
  <si>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</si>
  <si>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</si>
  <si>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</si>
  <si>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</si>
  <si>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 xml:space="preserve">Bueno </t>
  </si>
  <si>
    <t xml:space="preserve">Regular </t>
  </si>
  <si>
    <t>Empresa</t>
  </si>
  <si>
    <t>Rutas</t>
  </si>
  <si>
    <t>Frecuencia Diaria</t>
  </si>
  <si>
    <t>Ordinarios</t>
  </si>
  <si>
    <t>Festivos</t>
  </si>
  <si>
    <t>6.3 TRANSPORTE DE CARGA</t>
  </si>
  <si>
    <t>Cubrimiento</t>
  </si>
  <si>
    <t>Municipal</t>
  </si>
  <si>
    <t>Departamental</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</si>
  <si>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</si>
  <si>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</si>
  <si>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</si>
  <si>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</si>
  <si>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</si>
  <si>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</si>
  <si>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</si>
  <si>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</si>
  <si>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</si>
  <si>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</si>
  <si>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</si>
  <si>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</si>
  <si>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</si>
  <si>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</si>
  <si>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</si>
  <si>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</si>
  <si>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</si>
  <si>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</si>
  <si>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</si>
  <si>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</si>
  <si>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</si>
  <si>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</si>
  <si>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</si>
  <si>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</si>
  <si>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</si>
  <si>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</si>
  <si>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</si>
  <si>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</si>
  <si>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</si>
  <si>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</si>
  <si>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</si>
  <si>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</si>
  <si>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</si>
  <si>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</si>
  <si>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</si>
  <si>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</si>
  <si>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</si>
  <si>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</si>
  <si>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</si>
  <si>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</si>
  <si>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</si>
  <si>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</si>
  <si>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</si>
  <si>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</si>
  <si>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</si>
  <si>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</si>
  <si>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</si>
  <si>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</si>
  <si>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</si>
  <si>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</si>
  <si>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</si>
  <si>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</si>
  <si>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</si>
  <si>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</si>
  <si>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</si>
  <si>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</si>
  <si>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</si>
  <si>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</si>
  <si>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</si>
  <si>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</si>
  <si>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</si>
  <si>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</si>
  <si>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</si>
  <si>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</si>
  <si>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</si>
  <si>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</si>
  <si>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</si>
  <si>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</si>
  <si>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</si>
  <si>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</si>
  <si>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</si>
  <si>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</si>
  <si>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</si>
  <si>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</si>
  <si>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</si>
  <si>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</si>
  <si>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</si>
  <si>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</si>
  <si>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</si>
  <si>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</si>
  <si>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</si>
  <si>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</si>
  <si>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</si>
  <si>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</si>
  <si>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</si>
  <si>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</si>
  <si>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</si>
  <si>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</si>
  <si>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</si>
  <si>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</si>
  <si>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</si>
  <si>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</si>
  <si>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</si>
  <si>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</si>
  <si>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</si>
  <si>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</si>
  <si>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</si>
  <si>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</si>
  <si>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</si>
  <si>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</si>
  <si>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</si>
  <si>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</si>
  <si>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</si>
  <si>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</si>
  <si>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</si>
  <si>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</si>
  <si>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</si>
  <si>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</si>
  <si>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</si>
  <si>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</si>
  <si>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</si>
  <si>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</si>
  <si>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</si>
  <si>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</si>
  <si>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</si>
  <si>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</si>
  <si>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</si>
  <si>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</si>
  <si>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</si>
  <si>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</si>
  <si>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</si>
  <si>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</si>
  <si>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</si>
  <si>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</si>
  <si>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</si>
  <si>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</si>
  <si>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</si>
  <si>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</si>
  <si>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</si>
  <si>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</si>
  <si>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</si>
  <si>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</si>
  <si>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</si>
  <si>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</si>
  <si>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</si>
  <si>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</si>
  <si>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theme="1"/>
        <rFont val="Gill Sans MT"/>
        <family val="2"/>
      </rPr>
      <t xml:space="preserve">Haciendo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</si>
  <si>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</si>
  <si>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</si>
  <si>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</si>
  <si>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</si>
  <si>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</si>
  <si>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</si>
  <si>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</si>
  <si>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</si>
  <si>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</si>
  <si>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</si>
  <si>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</si>
  <si>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</si>
  <si>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</si>
  <si>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</si>
  <si>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</si>
  <si>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</si>
  <si>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</si>
  <si>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</si>
  <si>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</si>
  <si>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</si>
  <si>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</si>
  <si>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</si>
  <si>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</si>
  <si>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</si>
  <si>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2.10 POBLACIÓN CON REGISTRO PARA LA LOCALIZACIÓN Y CARACTERIZACIÓN DE LAS PERSONAS CON DISCAPACIDAD.
ÁREA DE RESIDENCIA Y SEXO SEGÚN GRUPOS DE EDAD. AÑO 2016</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</si>
  <si>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</si>
  <si>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</si>
  <si>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</si>
  <si>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</si>
  <si>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</si>
  <si>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</si>
  <si>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</si>
  <si>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t>Índice de Penetración de Internet
4T-2016</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</si>
  <si>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</si>
  <si>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</si>
  <si>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</si>
  <si>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</si>
  <si>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Riesgo</t>
  </si>
  <si>
    <t>DNT moderada</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</si>
  <si>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</si>
  <si>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</si>
  <si>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</si>
  <si>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</si>
  <si>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</si>
  <si>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</si>
  <si>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</si>
  <si>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3.8.5 ANÁLISIS NUTRICIONAL POBLACIÓN DE 0 A 5 AÑOS NIÑOS Y NIÑAS PROGRAMA PRIMERA INFANCIA ICBF REGIONAL QUINDÍO 2016</t>
  </si>
  <si>
    <t>3.8.5.1 INDICADOR TALLA/EDAD</t>
  </si>
  <si>
    <t>3.8.5.2 INDICADOR PESO/EDAD</t>
  </si>
  <si>
    <t>Riesgo de Talla Baja</t>
  </si>
  <si>
    <t>Talla Adecuada para la Edad</t>
  </si>
  <si>
    <t>Desnutrición Global</t>
  </si>
  <si>
    <t>Riesgo de Peso Bajo para la Edad</t>
  </si>
  <si>
    <t>Peso Adeucado para la Edad</t>
  </si>
  <si>
    <t>Sobrepeso</t>
  </si>
  <si>
    <t>Obesidad</t>
  </si>
  <si>
    <t>Porcentaje</t>
  </si>
  <si>
    <t>No.</t>
  </si>
  <si>
    <r>
      <rPr>
        <b/>
        <sz val="9"/>
        <color theme="1"/>
        <rFont val="Gill Sans MT"/>
        <family val="2"/>
      </rPr>
      <t>Fuente:</t>
    </r>
    <r>
      <rPr>
        <sz val="9"/>
        <color theme="1"/>
        <rFont val="Gill Sans MT"/>
        <family val="2"/>
      </rPr>
      <t xml:space="preserve"> Instituto Colombiano de Bienestar Familiar – ICBF Regional Quindío</t>
    </r>
  </si>
  <si>
    <t>3.8.5.3 INDICADOR PESO/TALLA</t>
  </si>
  <si>
    <t>Peso Adecuado para la Edad</t>
  </si>
  <si>
    <r>
      <rPr>
        <b/>
        <sz val="9"/>
        <color theme="1"/>
        <rFont val="Calibri"/>
        <family val="2"/>
        <scheme val="minor"/>
      </rPr>
      <t xml:space="preserve">Fuente: </t>
    </r>
    <r>
      <rPr>
        <sz val="9"/>
        <color theme="1"/>
        <rFont val="Calibri"/>
        <family val="2"/>
        <scheme val="minor"/>
      </rPr>
      <t>Secretaría de Planeación</t>
    </r>
  </si>
  <si>
    <t>Baja</t>
  </si>
  <si>
    <t>Católica</t>
  </si>
  <si>
    <r>
      <rPr>
        <b/>
        <sz val="9"/>
        <color theme="1"/>
        <rFont val="Gill Sans MT"/>
        <family val="2"/>
      </rPr>
      <t xml:space="preserve">Fuente: </t>
    </r>
    <r>
      <rPr>
        <sz val="9"/>
        <color theme="1"/>
        <rFont val="Gill Sans MT"/>
        <family val="2"/>
      </rPr>
      <t>Secretaría de Planeación Departamental - Base Certificada Sisbén III. Corte diciembre de 2016</t>
    </r>
  </si>
  <si>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</si>
  <si>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r>
      <rPr>
        <b/>
        <sz val="9"/>
        <color theme="1"/>
        <rFont val="Calibri"/>
        <family val="2"/>
        <scheme val="minor"/>
      </rPr>
      <t>Fuente:</t>
    </r>
    <r>
      <rPr>
        <sz val="9"/>
        <color theme="1"/>
        <rFont val="Calibri"/>
        <family val="2"/>
        <scheme val="minor"/>
      </rPr>
      <t xml:space="preserve"> Secretaría de Planeación -EOT</t>
    </r>
  </si>
  <si>
    <t xml:space="preserve">Cuerpo de Bomberos voluntarios </t>
  </si>
  <si>
    <t xml:space="preserve">3.8.3 SITUACIÓN NUTRICIONAL (PESO/EDAD) &lt; DE 5 AÑOS </t>
  </si>
  <si>
    <t>Riesgo Peso Bajo</t>
  </si>
  <si>
    <t>DNT Global</t>
  </si>
  <si>
    <t xml:space="preserve">3.8.4 SITUACIÓN NUTRICIONAL (TALLA/EDAD) &lt; DE 18 AÑOS </t>
  </si>
  <si>
    <t>Riesgo Talla Baja</t>
  </si>
  <si>
    <t>DNT Crónica</t>
  </si>
  <si>
    <t>Peso Adecuado</t>
  </si>
  <si>
    <t xml:space="preserve">4.7 DATOS TÉCNICOS PRUEBAS SABER 11 AÑO 2016. </t>
  </si>
  <si>
    <t xml:space="preserve">5.7 COBERTURA DE ACUEDUCTO </t>
  </si>
  <si>
    <t>5.8 COBERTURA DE ALCANTARILLADO</t>
  </si>
  <si>
    <r>
      <rPr>
        <b/>
        <sz val="9"/>
        <color theme="1"/>
        <rFont val="Calibri"/>
        <family val="2"/>
        <scheme val="minor"/>
      </rPr>
      <t xml:space="preserve">Fuente: </t>
    </r>
    <r>
      <rPr>
        <sz val="9"/>
        <color theme="1"/>
        <rFont val="Calibri"/>
        <family val="2"/>
        <scheme val="minor"/>
      </rPr>
      <t>MINTIC, MINMINAS, UPME -SIEL Sistema de información eléctrico colombiano - (EDEQ)</t>
    </r>
  </si>
  <si>
    <t xml:space="preserve">5.9 COBERTURA DE ASEO </t>
  </si>
  <si>
    <t>6.4 TRANSPORTE DE PASAJEROS, EMPRESAS Y RUTAS</t>
  </si>
  <si>
    <t xml:space="preserve">6.3 TRANSPORTE DE CARGA </t>
  </si>
  <si>
    <t>Cobertura Energía Total
Año 2016</t>
  </si>
  <si>
    <t>CÓRDOBA</t>
  </si>
  <si>
    <t>CORDILLERANOS</t>
  </si>
  <si>
    <t>D</t>
  </si>
  <si>
    <t>JESÚS Y MIGUEL JARAMILLO</t>
  </si>
  <si>
    <t>JOAQUÍN BUITRAGO</t>
  </si>
  <si>
    <t>MANUEL BEMÚDEZ</t>
  </si>
  <si>
    <t>PAULINO Y JULIO GARCÍA</t>
  </si>
  <si>
    <t>NEMESIO PEÑA</t>
  </si>
  <si>
    <t>PEDRO SALGADO</t>
  </si>
  <si>
    <t>JESÚS VALENCIA</t>
  </si>
  <si>
    <t>HEARLY SABOGAL TAMAYO</t>
  </si>
  <si>
    <t>GABRIEL ALFONSO AGUIRRE</t>
  </si>
  <si>
    <t>SAN DIEGO 1</t>
  </si>
  <si>
    <t>SAN DIEGO 2</t>
  </si>
  <si>
    <t>LA ESPAÑOLA</t>
  </si>
  <si>
    <t>MARTINIANO MONTOYA</t>
  </si>
  <si>
    <t>JAVIER BAQUERO</t>
  </si>
  <si>
    <t>VILLA TERESA</t>
  </si>
  <si>
    <t>EL ENSUEÑO</t>
  </si>
  <si>
    <t>EL OBRERO</t>
  </si>
  <si>
    <t>VILLA ALEJANDRIA</t>
  </si>
  <si>
    <t>7 DE AGOSTO</t>
  </si>
  <si>
    <t>BERLIN</t>
  </si>
  <si>
    <t>CENTRO</t>
  </si>
  <si>
    <t>ALFONSO LOPEZ</t>
  </si>
  <si>
    <t>JOSE MARIA CORDOBA</t>
  </si>
  <si>
    <t>ROGELIO GONZALEZ</t>
  </si>
  <si>
    <t>VILLA LUZ</t>
  </si>
  <si>
    <t>SAN DIEGO III</t>
  </si>
  <si>
    <t>JARDIN ALTO</t>
  </si>
  <si>
    <t>JARDIN BAJO</t>
  </si>
  <si>
    <t>MEDIA CARA</t>
  </si>
  <si>
    <t>BELLAVISTA</t>
  </si>
  <si>
    <t>CARNICEROS</t>
  </si>
  <si>
    <t>LA PLAYA</t>
  </si>
  <si>
    <t>LAS AURAS</t>
  </si>
  <si>
    <t>RIO VERDE ALTO</t>
  </si>
  <si>
    <t>LA SOLEDAD</t>
  </si>
  <si>
    <t>TRAVESIAS</t>
  </si>
  <si>
    <t>GUAYAQUIL ALTO</t>
  </si>
  <si>
    <t>GUAYAQUIL BAJO</t>
  </si>
  <si>
    <t>GUAYABAL</t>
  </si>
  <si>
    <t>SAN JOSE DE LA CONCHA</t>
  </si>
  <si>
    <t>SARDINEROS</t>
  </si>
  <si>
    <t>SIBERIA ALTA</t>
  </si>
  <si>
    <t>SIBERIA BAJA</t>
  </si>
  <si>
    <t>ALTAMIRA</t>
  </si>
  <si>
    <r>
      <rPr>
        <b/>
        <sz val="26"/>
        <color theme="1"/>
        <rFont val="Calibri"/>
        <family val="2"/>
        <scheme val="minor"/>
      </rPr>
      <t>1966</t>
    </r>
    <r>
      <rPr>
        <b/>
        <sz val="11"/>
        <color theme="1"/>
        <rFont val="Calibri"/>
        <family val="2"/>
        <scheme val="minor"/>
      </rPr>
      <t xml:space="preserve"> </t>
    </r>
    <r>
      <rPr>
        <sz val="11"/>
        <color theme="1"/>
        <rFont val="Calibri"/>
        <family val="2"/>
        <scheme val="minor"/>
      </rPr>
      <t xml:space="preserve">
</t>
    </r>
  </si>
  <si>
    <t>Calarcá</t>
  </si>
  <si>
    <t>Departamento del Tolima</t>
  </si>
  <si>
    <t>Calarcá y Buenavista</t>
  </si>
  <si>
    <t>Pijao</t>
  </si>
  <si>
    <t>4,2 - 5,8</t>
  </si>
  <si>
    <t>4º 28’ 75” N</t>
  </si>
  <si>
    <t>75º 41’ 7” W</t>
  </si>
  <si>
    <t>19º</t>
  </si>
  <si>
    <t>Alto del Oso</t>
  </si>
  <si>
    <t>Alto de Carniceros</t>
  </si>
  <si>
    <t>Morro Azul</t>
  </si>
  <si>
    <t>Reserva Cascada (Municipio de Córdoba)</t>
  </si>
  <si>
    <t>La Cima</t>
  </si>
  <si>
    <t>Alto San José</t>
  </si>
  <si>
    <t>Alto de Ventiaderos</t>
  </si>
  <si>
    <t>Alto del Zancudo</t>
  </si>
  <si>
    <t>Alto predio la Cachuca Límite Tolima</t>
  </si>
  <si>
    <t>Páramo Córdoba Límite Tolima</t>
  </si>
  <si>
    <t>Travesía</t>
  </si>
  <si>
    <t>Carniceros</t>
  </si>
  <si>
    <t>Media Cara</t>
  </si>
  <si>
    <t>La Española</t>
  </si>
  <si>
    <t>Jardín Alto</t>
  </si>
  <si>
    <t>La Concha</t>
  </si>
  <si>
    <t>Las Auras</t>
  </si>
  <si>
    <t>Siberia Alta</t>
  </si>
  <si>
    <t>Falla de Romerales</t>
  </si>
  <si>
    <t>5 km</t>
  </si>
  <si>
    <t>3 Km</t>
  </si>
  <si>
    <t>Cañon de las Auras</t>
  </si>
  <si>
    <t>7 Km</t>
  </si>
  <si>
    <t>Q. El Edém</t>
  </si>
  <si>
    <t>Q. El Cedral</t>
  </si>
  <si>
    <t>Q. La Primavera</t>
  </si>
  <si>
    <t>Q. Magallanes</t>
  </si>
  <si>
    <t>Q. Las Pavas</t>
  </si>
  <si>
    <t>Q. La Española</t>
  </si>
  <si>
    <t>Q. La Concha</t>
  </si>
  <si>
    <t>Q. Sardineros</t>
  </si>
  <si>
    <t>Río Santo Domigo</t>
  </si>
  <si>
    <t>Q. El Jardín</t>
  </si>
  <si>
    <t>La Siberia</t>
  </si>
  <si>
    <t>La San Juana</t>
  </si>
  <si>
    <t>Parroquia San José</t>
  </si>
  <si>
    <t xml:space="preserve">Iglesia Pentecostal Unida de Colombia </t>
  </si>
  <si>
    <t>Iglesia Adventista de 7 día</t>
  </si>
  <si>
    <t>Iglesia Alianza Cristiana</t>
  </si>
  <si>
    <t>Iglesia Emmanuel</t>
  </si>
  <si>
    <t xml:space="preserve">Salón del Reino de los Testigos de Jehová </t>
  </si>
  <si>
    <t xml:space="preserve">Iglesia Ministerial de Jesucristo Internacional </t>
  </si>
  <si>
    <t>Cristiana</t>
  </si>
  <si>
    <t>Córdoba</t>
  </si>
  <si>
    <r>
      <rPr>
        <b/>
        <sz val="9"/>
        <color theme="1"/>
        <rFont val="Calibri"/>
        <family val="2"/>
        <scheme val="minor"/>
      </rPr>
      <t>Fuente:</t>
    </r>
    <r>
      <rPr>
        <sz val="9"/>
        <color theme="1"/>
        <rFont val="Calibri"/>
        <family val="2"/>
        <scheme val="minor"/>
      </rPr>
      <t xml:space="preserve"> ICFES - Resultados II año 2016</t>
    </r>
  </si>
  <si>
    <t>x</t>
  </si>
  <si>
    <t>De 0 a 4</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</si>
  <si>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</si>
  <si>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</si>
  <si>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</si>
  <si>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</si>
  <si>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Información preliminar a 2016, sujeta a cambio</t>
    </r>
  </si>
  <si>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</si>
  <si>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3.7.3 DEFUNCIONES NO FETALES SEGÚN MUNICIPIO, SEXO Y ÁREA DE RESIDENCIA</t>
  </si>
  <si>
    <t>3.7.4 DEFUNCIONES NO FETALES POR GRUPO DE EDAD Y ÁREA DE RESIDENCIA</t>
  </si>
  <si>
    <t>Numero</t>
  </si>
  <si>
    <t>Área de Residencia</t>
  </si>
  <si>
    <t>Sin Información</t>
  </si>
  <si>
    <t>Total Año 2016</t>
  </si>
  <si>
    <r>
      <rPr>
        <b/>
        <sz val="9"/>
        <color theme="1"/>
        <rFont val="Gill Sans MT"/>
        <family val="2"/>
      </rPr>
      <t>Fuente:</t>
    </r>
    <r>
      <rPr>
        <sz val="9"/>
        <color theme="1"/>
        <rFont val="Gill Sans MT"/>
        <family val="2"/>
      </rPr>
      <t xml:space="preserve"> DANE - Estadísticas vitales. Información preliminar a 2016</t>
    </r>
  </si>
  <si>
    <t>3.7.5 CAUSAS DE MORTALIDAD FETAL SEGÚN RESIDENCIA DE LA MADRE (LISTA DE CAUSAS AGRUPADAS 6/67 )</t>
  </si>
  <si>
    <t>3.7.6 NACIMIENTOS SEGÚN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</si>
  <si>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</si>
  <si>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</si>
  <si>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</si>
  <si>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</si>
  <si>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</si>
  <si>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</si>
  <si>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</si>
  <si>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</si>
  <si>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</si>
  <si>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</si>
  <si>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</si>
  <si>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34 años</t>
  </si>
  <si>
    <t>615 MALFORMACIONES CONGEN., DEFORMID.Y ANOMALIAS CROMOSOMICAS</t>
  </si>
  <si>
    <t>De 35 a 39 años</t>
  </si>
  <si>
    <t>De 40 a 44 años</t>
  </si>
  <si>
    <t>De 45 a 54 años</t>
  </si>
  <si>
    <r>
      <rPr>
        <b/>
        <sz val="9"/>
        <color theme="1"/>
        <rFont val="Gill Sans MT"/>
        <family val="2"/>
      </rPr>
      <t>Fuente:</t>
    </r>
    <r>
      <rPr>
        <sz val="9"/>
        <color theme="1"/>
        <rFont val="Gill Sans MT"/>
        <family val="2"/>
      </rPr>
      <t xml:space="preserve">  DANE - Estadísticas vitales. Información preliminar a 2016, sujeta a cambio</t>
    </r>
  </si>
  <si>
    <t>Cordoba</t>
  </si>
  <si>
    <t xml:space="preserve">LUIS ANGEL TABARES </t>
  </si>
  <si>
    <t>EVERARDO BERMUDEZ GARCIA</t>
  </si>
  <si>
    <t>AUGUSTO CHACON VARON</t>
  </si>
  <si>
    <t>HEBERTH ANTONIO MELO OCAMPO.</t>
  </si>
  <si>
    <t>NELSON SABOGAL VASQUEZ</t>
  </si>
  <si>
    <t>HUMBERTO LOPEZ VASQUEZ</t>
  </si>
  <si>
    <t>ENRIQUE ARBOLEDA ARROYAVE</t>
  </si>
  <si>
    <t>JORGE GARCIA ZULUAGA.</t>
  </si>
  <si>
    <t>AURA VARON DE ALVAREZ.</t>
  </si>
  <si>
    <t xml:space="preserve">
HENAN LOPEZ VALENCIA.
</t>
  </si>
  <si>
    <t>HUMBERTO GUTIERREZ AGUDELO</t>
  </si>
  <si>
    <t>JOSE EFREDY MOLINA TURRIAGO</t>
  </si>
  <si>
    <t>JAMID ALBEN JARAMILLO TRUJILLO.</t>
  </si>
  <si>
    <t>GRACIELA GONZALES DE MEJIA</t>
  </si>
  <si>
    <t>OSCAR DIAZ CUERVO.</t>
  </si>
  <si>
    <t xml:space="preserve">
BERNARDO RAMIREZ POSADA.
</t>
  </si>
  <si>
    <t>OMAR LONDOÑO RESTREPO</t>
  </si>
  <si>
    <t>DAVID RONCANCIO MOTA.</t>
  </si>
  <si>
    <t>JAIRO SOTO LONDOÑO</t>
  </si>
  <si>
    <t>HUMBERTO TURRIAGO LOPEZ</t>
  </si>
  <si>
    <t>1992-1994</t>
  </si>
  <si>
    <t>1988-1989</t>
  </si>
  <si>
    <t>1990-1991</t>
  </si>
  <si>
    <t>JOSE GUILLERMO VALENCIA VAZQUEZ</t>
  </si>
  <si>
    <t>1995-1997</t>
  </si>
  <si>
    <t xml:space="preserve">RICARDO MEJIA GONZALEZ </t>
  </si>
  <si>
    <t>1998-2000</t>
  </si>
  <si>
    <t xml:space="preserve">HUMBERTO TURRIAGO LOPEZ </t>
  </si>
  <si>
    <t>2001-2003</t>
  </si>
  <si>
    <t>LUZ AMPARO JIMENEZ VILLARRAGA</t>
  </si>
  <si>
    <t>2004-2007</t>
  </si>
  <si>
    <t>HUMBERTO TURRIAGO LÓPEZ</t>
  </si>
  <si>
    <t>2008 - 2011</t>
  </si>
  <si>
    <t>OMAR VALENCIA VÁSQUEZ</t>
  </si>
  <si>
    <t>2012-2015</t>
  </si>
  <si>
    <t>GUILLERMO ANDRÉS VALENCIA HENAO</t>
  </si>
  <si>
    <t>2016-2019</t>
  </si>
  <si>
    <t>X</t>
  </si>
  <si>
    <t>DIABETES</t>
  </si>
  <si>
    <t>HIPERTENSION ARTERIAL</t>
  </si>
  <si>
    <t>DOLORES AGUDOS</t>
  </si>
  <si>
    <t xml:space="preserve">ENFERMEDADES DIARREICAS </t>
  </si>
  <si>
    <t xml:space="preserve">ENFERMEDADES PULMONARES </t>
  </si>
  <si>
    <t xml:space="preserve">DOLOR PRECORDIAL </t>
  </si>
  <si>
    <t xml:space="preserve">Fuente: Hospital San Roque </t>
  </si>
  <si>
    <t>26.27%</t>
  </si>
  <si>
    <t>24.26%</t>
  </si>
  <si>
    <t>23.21%</t>
  </si>
  <si>
    <t>14.57%</t>
  </si>
  <si>
    <t>Fuente: Hospital San Roque</t>
  </si>
  <si>
    <t>6.20%</t>
  </si>
  <si>
    <t>5.5%</t>
  </si>
  <si>
    <r>
      <rPr>
        <b/>
        <sz val="9"/>
        <color theme="1"/>
        <rFont val="Gill Sans MT"/>
        <family val="2"/>
      </rPr>
      <t>Fuente:</t>
    </r>
    <r>
      <rPr>
        <sz val="9"/>
        <color theme="1"/>
        <rFont val="Gill Sans MT"/>
        <family val="2"/>
      </rPr>
      <t xml:space="preserve"> hospital San Roque </t>
    </r>
  </si>
  <si>
    <t>N/A</t>
  </si>
  <si>
    <t xml:space="preserve">HOGAR FAMI </t>
  </si>
  <si>
    <t xml:space="preserve">HOGARES INFANTILES </t>
  </si>
  <si>
    <t xml:space="preserve">GENERACIONES CON BIENESTAR </t>
  </si>
  <si>
    <t>FAMILIAS CON BIENESTAR</t>
  </si>
  <si>
    <t xml:space="preserve">DESARROLLO INFANTIL EN MEDIO FAMILIAR </t>
  </si>
  <si>
    <t xml:space="preserve">HOGAR TRADICIONAL COMUNITARIO </t>
  </si>
  <si>
    <t>12.3%</t>
  </si>
  <si>
    <t xml:space="preserve">JOSE MARIA CORDOBA </t>
  </si>
  <si>
    <t>SEDE EDUCATIVA RIO VERDE ALTO</t>
  </si>
  <si>
    <t>SEDE EDUCATIVA JARDIN ALTO</t>
  </si>
  <si>
    <t>SEDE EDUCATIVA  JARDIN BAJO</t>
  </si>
  <si>
    <t>SEDE EDUCATIVA  GUAYAQUIL ALTO</t>
  </si>
  <si>
    <t>SEDE EDUCATIVA  GUAYAQUIL BAJO</t>
  </si>
  <si>
    <t>SEDE EDUCATIVA TRAVESIAS</t>
  </si>
  <si>
    <t>SEDE EDUCATIVA  SOLEDAD</t>
  </si>
  <si>
    <t>SEDE EDUCATIVA BELLAVISTA</t>
  </si>
  <si>
    <t>SEDE EDUCATIVA GUAYABAL</t>
  </si>
  <si>
    <t>SEDE EDUCATIVA  LA CONCHA</t>
  </si>
  <si>
    <t>SEDE EDUCATIVA  SIBERIA ALTA</t>
  </si>
  <si>
    <t xml:space="preserve">SEDE EDUCATIVA  CARNICEROS </t>
  </si>
  <si>
    <t>SEDE EDUCATIVA  LOS ALPES</t>
  </si>
  <si>
    <t>BUENO</t>
  </si>
  <si>
    <t>99.99</t>
  </si>
  <si>
    <t xml:space="preserve">NEPSA DEL QUINDIO </t>
  </si>
  <si>
    <t>RELLENO SANITARIO ANDA LUCIA</t>
  </si>
  <si>
    <r>
      <rPr>
        <b/>
        <sz val="9"/>
        <color theme="1"/>
        <rFont val="Calibri"/>
        <family val="2"/>
        <scheme val="minor"/>
      </rPr>
      <t xml:space="preserve">Fuente: </t>
    </r>
    <r>
      <rPr>
        <sz val="9"/>
        <color theme="1"/>
        <rFont val="Calibri"/>
        <family val="2"/>
        <scheme val="minor"/>
      </rPr>
      <t>ESACOR ESP SAS</t>
    </r>
  </si>
  <si>
    <t>99.9%</t>
  </si>
  <si>
    <t xml:space="preserve">QUEBRADA LOS JUSTOS </t>
  </si>
  <si>
    <t xml:space="preserve">BUENO </t>
  </si>
  <si>
    <t>CORBA-CONCHA-SARDINEROS</t>
  </si>
  <si>
    <t>TRAVE-A.DEL OSO-GUAYAQU</t>
  </si>
  <si>
    <t>JARDIN ALTO - EL BERRION</t>
  </si>
  <si>
    <t>CORDOBA-LA ESPAÑOLA-LAS MARIAS</t>
  </si>
  <si>
    <t>C.D CARNICER-SIBER-CORBA</t>
  </si>
  <si>
    <t>JARDIN A-FLORESTA-ALTAMI</t>
  </si>
  <si>
    <t>CD MORABIA</t>
  </si>
  <si>
    <t>JARDIN BAJO - CORDOBA</t>
  </si>
  <si>
    <t>CD NIZA - LA FLORESTA</t>
  </si>
  <si>
    <t>C.D LA DIVISA-SANTA CECILIA</t>
  </si>
  <si>
    <t>TESORITO</t>
  </si>
  <si>
    <t>ALTO DEL OSO</t>
  </si>
  <si>
    <t>CD. CARNICERO - LA SIRIA</t>
  </si>
  <si>
    <t>C.D BELLAVISTA-SARDINEROS</t>
  </si>
  <si>
    <t>C.D.  SANTA LUCIA</t>
  </si>
  <si>
    <t>GUAYAQUIL B. - BRILLANTE</t>
  </si>
  <si>
    <t>C.I LA CONCHA - EL RECREO</t>
  </si>
  <si>
    <t>FCA EL BOSQUE-BELLAVISTA</t>
  </si>
  <si>
    <t>LA PEREA - SANTA FE</t>
  </si>
  <si>
    <t>EL TREBOL - LAS BRISAS</t>
  </si>
  <si>
    <t>C.I. LA ARGENTINA</t>
  </si>
  <si>
    <t>VEREDA LA SOLEDAD</t>
  </si>
  <si>
    <t>C.D LA ESTRELLA - AURORA</t>
  </si>
  <si>
    <t>C.I SIBERIA I</t>
  </si>
  <si>
    <t>C.I LA DIVISA - EL CORAZAON</t>
  </si>
  <si>
    <t>C.I ANILLO EL ZORRO-V. LUZ</t>
  </si>
  <si>
    <t>LA PRIMAVERA - TANQUE B.</t>
  </si>
  <si>
    <t>C.I PETALUMA</t>
  </si>
  <si>
    <t>C.I.  LA FLORESTA</t>
  </si>
  <si>
    <t>C.D PUERTO VOY</t>
  </si>
  <si>
    <t xml:space="preserve">TERCIARIA </t>
  </si>
  <si>
    <t xml:space="preserve">COOMOQUIN </t>
  </si>
  <si>
    <t xml:space="preserve">CORDOBA - ARMENIA </t>
  </si>
  <si>
    <t>ARMENIA -CORDOBA</t>
  </si>
  <si>
    <t xml:space="preserve">CORDOBA- CALARCA - ARMENIA </t>
  </si>
  <si>
    <t xml:space="preserve">ARMENIA- CALARCA - CORDOBA </t>
  </si>
  <si>
    <t>5.30AM-7.35PM</t>
  </si>
  <si>
    <t>5.40AM -9.00PM</t>
  </si>
  <si>
    <t xml:space="preserve">6.00AM-4.40PM </t>
  </si>
  <si>
    <t>6.05 AM-4.30 PM</t>
  </si>
  <si>
    <t>COOTRANSCOR</t>
  </si>
  <si>
    <t xml:space="preserve">TRANSPORTE RURAL </t>
  </si>
  <si>
    <t>8.00AM Y 4.00PM</t>
  </si>
  <si>
    <t>COOTRANSCORD</t>
  </si>
  <si>
    <t xml:space="preserve">CUERPO DE BOMBEROS VOLUNTARIOS DE CORDOBA </t>
  </si>
  <si>
    <t xml:space="preserve">DEFENSA CIVIL </t>
  </si>
  <si>
    <t xml:space="preserve">CASA DE LA CULTURA </t>
  </si>
  <si>
    <t>COLISEO MUNICIPAL</t>
  </si>
  <si>
    <t>CENTRO DE ALTO RENDIMIENTO</t>
  </si>
  <si>
    <t>SKY PARK</t>
  </si>
  <si>
    <t xml:space="preserve">GIMNASIO AL AIRE LIBRE </t>
  </si>
  <si>
    <t xml:space="preserve">CANCHAS DE LOS ESTABLECIMIENTOS EDUCATIVOS </t>
  </si>
  <si>
    <t xml:space="preserve">REGULAR </t>
  </si>
  <si>
    <t>Fuente: UMATA</t>
  </si>
  <si>
    <t xml:space="preserve">Cria </t>
  </si>
  <si>
    <t xml:space="preserve">Ceba Intensiva </t>
  </si>
  <si>
    <t xml:space="preserve">Ceba Tradicioanl </t>
  </si>
  <si>
    <t xml:space="preserve">EQUINOS </t>
  </si>
  <si>
    <t xml:space="preserve">BUFALINOS </t>
  </si>
  <si>
    <t xml:space="preserve">OVINA </t>
  </si>
  <si>
    <t>CAPRINA</t>
  </si>
  <si>
    <t>SEMI EXTENSIVO</t>
  </si>
  <si>
    <t>EXTENSIVA</t>
  </si>
  <si>
    <t>MAIZ</t>
  </si>
  <si>
    <t>FRIJOL</t>
  </si>
  <si>
    <t>CAFÉ</t>
  </si>
  <si>
    <t>PLATANO</t>
  </si>
  <si>
    <t>CITRICOS</t>
  </si>
  <si>
    <t>BANANO</t>
  </si>
  <si>
    <t>AGUACATE</t>
  </si>
  <si>
    <t>CACAO</t>
  </si>
  <si>
    <t>3.5</t>
  </si>
  <si>
    <t>10.5</t>
  </si>
  <si>
    <t>1670.5</t>
  </si>
  <si>
    <t>114.1</t>
  </si>
  <si>
    <t>4.32</t>
  </si>
  <si>
    <t>43.4</t>
  </si>
  <si>
    <t>20.2</t>
  </si>
  <si>
    <t xml:space="preserve">LADRILLERA QUINDIO </t>
  </si>
  <si>
    <t>LADRILLERA PETALUMA</t>
  </si>
  <si>
    <t xml:space="preserve">BELLAVISTA </t>
  </si>
  <si>
    <t>MINERO ARCILLA</t>
  </si>
  <si>
    <t>MINERA ALFARERIA</t>
  </si>
  <si>
    <t>45.08</t>
  </si>
  <si>
    <t xml:space="preserve">ACTIVIDAD INDUSTRIAL </t>
  </si>
  <si>
    <t>ACTIVIDAD COMERCIAL.</t>
  </si>
  <si>
    <t>ACTIVIDAD DE SERVICIO</t>
  </si>
  <si>
    <t xml:space="preserve">SECTOR FINACIERO </t>
  </si>
  <si>
    <t>CORREDOR DE LOS SAMANES</t>
  </si>
  <si>
    <t>MORRO AZUL</t>
  </si>
  <si>
    <t>LOS LAGOS DE EDÉN</t>
  </si>
  <si>
    <t xml:space="preserve">CASCADAS DEL RIO VERDE </t>
  </si>
  <si>
    <t>GALERÍA DE ARTE: FLOR DE CAFÉ ARTESANÍA RELIGIOSA (JAIR LONDOÑO VEREDA BELLAVISTA)</t>
  </si>
  <si>
    <t>CASA DE LA CULTURA: ARQUITECTURA EN GUADUA</t>
  </si>
  <si>
    <t>MIRADOR CARNICEROS</t>
  </si>
  <si>
    <t xml:space="preserve">SOÑARTE </t>
  </si>
  <si>
    <t xml:space="preserve">LA CASONA DE LA ABUELA </t>
  </si>
  <si>
    <t>RESERVA EL OASIS</t>
  </si>
  <si>
    <t>CANTALOBOS</t>
  </si>
  <si>
    <t>LA ESMERALDA LA SOLEDAD</t>
  </si>
  <si>
    <t xml:space="preserve">PETALUMA </t>
  </si>
  <si>
    <t>SOÑARTE</t>
  </si>
  <si>
    <t xml:space="preserve">EL ROBLE </t>
  </si>
  <si>
    <t xml:space="preserve">LA DELICIAS </t>
  </si>
  <si>
    <t>Fuente: Hacienda Municipal NOTA: El total de los ingreso TRIBUTARIOS, NO TRIBUTARIOS Y RECURSOS DE CAPITAL suman  ($7.084.005.765,07),   el total de los INGRESOS de la vigencia ascienden a  ($7.891.105.371,98), la diferencia  ($807.099.606,91), corresponde a las RESERVAS PRESUPUESTALES.</t>
  </si>
  <si>
    <t>697,203,973.10</t>
  </si>
  <si>
    <t>Fuente: DANE - Estadísticas vitales. Información preliminar a 2016, sujeta a cambio</t>
  </si>
  <si>
    <r>
      <t xml:space="preserve">Fuente: </t>
    </r>
    <r>
      <rPr>
        <sz val="9"/>
        <color theme="1"/>
        <rFont val="Calibri"/>
        <family val="2"/>
        <scheme val="minor"/>
      </rPr>
      <t>Sectetaría de Planeación Municipal</t>
    </r>
  </si>
  <si>
    <r>
      <rPr>
        <b/>
        <sz val="9"/>
        <color theme="1"/>
        <rFont val="Calibri"/>
        <family val="2"/>
        <scheme val="minor"/>
      </rPr>
      <t xml:space="preserve">Fuente: </t>
    </r>
    <r>
      <rPr>
        <sz val="9"/>
        <color theme="1"/>
        <rFont val="Calibri"/>
        <family val="2"/>
        <scheme val="minor"/>
      </rPr>
      <t>Sectetaría de Planeación Municipal</t>
    </r>
  </si>
  <si>
    <t>CENTRO NACIONAL PARA EL ESTUDIO BAMBÚ GUADUA (BELLAVISTA)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</si>
</sst>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0.0"/>
    <numFmt numFmtId="165" formatCode="0.0%"/>
    <numFmt numFmtId="166" formatCode="0.0"/>
    <numFmt numFmtId="167" formatCode="_(* #,##0_);_(* \(#,##0\);_(* &quot;-&quot;??_);_(@_)"/>
    <numFmt numFmtId="168" formatCode="_(&quot;$&quot;\ * #,##0_);_(&quot;$&quot;\ * \(#,##0\);_(&quot;$&quot;\ * &quot;-&quot;??_);_(@_)"/>
    <numFmt numFmtId="169" formatCode="#,##0.0000"/>
  </numFmts>
  <fonts count="66"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b/>
      <sz val="9"/>
      <color indexed="81"/>
      <name val="Tahoma"/>
      <family val="2"/>
    </font>
    <font>
      <sz val="9"/>
      <color indexed="81"/>
      <name val="Tahoma"/>
      <family val="2"/>
    </font>
    <font>
      <sz val="11"/>
      <color rgb="FF002060"/>
      <name val="Gill Sans MT"/>
      <family val="2"/>
    </font>
    <font>
      <sz val="10"/>
      <color rgb="FFFF0000"/>
      <name val="Gill Sans MT"/>
      <family val="2"/>
    </font>
    <font>
      <sz val="14"/>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19">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3" fillId="7" borderId="0" xfId="0" applyFont="1" applyFill="1" applyProtection="1">
      <protection locked="0"/>
    </xf>
    <xf numFmtId="0" fontId="24" fillId="0" borderId="0" xfId="0" applyFont="1" applyAlignment="1" applyProtection="1">
      <alignment horizontal="center"/>
      <protection locked="0"/>
    </xf>
    <xf numFmtId="0" fontId="24" fillId="7" borderId="0" xfId="0" applyFont="1" applyFill="1" applyProtection="1">
      <protection locked="0"/>
    </xf>
    <xf numFmtId="0" fontId="24"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3" fillId="7" borderId="0" xfId="0" applyFont="1" applyFill="1" applyBorder="1" applyProtection="1">
      <protection locked="0"/>
    </xf>
    <xf numFmtId="0" fontId="33"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8" fillId="7" borderId="3" xfId="0" applyFont="1" applyFill="1" applyBorder="1" applyAlignment="1" applyProtection="1">
      <alignment vertical="center"/>
      <protection locked="0"/>
    </xf>
    <xf numFmtId="0" fontId="28"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9" fillId="7" borderId="0" xfId="0" applyFont="1" applyFill="1" applyBorder="1" applyAlignment="1" applyProtection="1">
      <alignment vertical="center" textRotation="90" wrapText="1"/>
      <protection locked="0"/>
    </xf>
    <xf numFmtId="0" fontId="29" fillId="7" borderId="0" xfId="0" applyFont="1" applyFill="1" applyBorder="1" applyAlignment="1" applyProtection="1">
      <alignment vertical="center"/>
      <protection locked="0"/>
    </xf>
    <xf numFmtId="0" fontId="29"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8"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40" fillId="7" borderId="0" xfId="0" applyFont="1" applyFill="1" applyBorder="1" applyAlignment="1" applyProtection="1">
      <alignment vertical="center"/>
      <protection locked="0"/>
    </xf>
    <xf numFmtId="3" fontId="44" fillId="7" borderId="0" xfId="0" applyNumberFormat="1" applyFont="1" applyFill="1" applyBorder="1" applyProtection="1">
      <protection locked="0"/>
    </xf>
    <xf numFmtId="0" fontId="41" fillId="7" borderId="0" xfId="0" applyFont="1" applyFill="1" applyBorder="1" applyAlignment="1" applyProtection="1">
      <alignment vertical="center"/>
      <protection locked="0"/>
    </xf>
    <xf numFmtId="3" fontId="45" fillId="7" borderId="0" xfId="0" applyNumberFormat="1" applyFont="1" applyFill="1" applyBorder="1" applyProtection="1">
      <protection locked="0"/>
    </xf>
    <xf numFmtId="3" fontId="46" fillId="7" borderId="0" xfId="0" applyNumberFormat="1" applyFont="1" applyFill="1" applyBorder="1" applyProtection="1">
      <protection locked="0"/>
    </xf>
    <xf numFmtId="3" fontId="47" fillId="7" borderId="0" xfId="0" applyNumberFormat="1" applyFont="1" applyFill="1" applyBorder="1" applyProtection="1">
      <protection locked="0"/>
    </xf>
    <xf numFmtId="0" fontId="40" fillId="7" borderId="0" xfId="0" applyFont="1" applyFill="1" applyBorder="1" applyProtection="1">
      <protection locked="0"/>
    </xf>
    <xf numFmtId="3" fontId="48" fillId="7" borderId="0" xfId="0" applyNumberFormat="1" applyFont="1" applyFill="1" applyBorder="1" applyProtection="1">
      <protection locked="0"/>
    </xf>
    <xf numFmtId="3" fontId="2" fillId="7" borderId="0" xfId="0" applyNumberFormat="1" applyFont="1" applyFill="1" applyBorder="1" applyProtection="1">
      <protection locked="0"/>
    </xf>
    <xf numFmtId="3" fontId="49" fillId="13" borderId="0" xfId="0" applyNumberFormat="1" applyFont="1" applyFill="1" applyBorder="1" applyProtection="1">
      <protection locked="0"/>
    </xf>
    <xf numFmtId="0" fontId="45" fillId="13" borderId="0" xfId="0" applyFont="1" applyFill="1" applyBorder="1" applyProtection="1">
      <protection locked="0"/>
    </xf>
    <xf numFmtId="3" fontId="44"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3" fontId="47" fillId="7" borderId="0" xfId="0" applyNumberFormat="1" applyFont="1" applyFill="1" applyBorder="1" applyAlignment="1" applyProtection="1">
      <alignment vertical="center"/>
      <protection locked="0"/>
    </xf>
    <xf numFmtId="3" fontId="48" fillId="7" borderId="0" xfId="0" applyNumberFormat="1" applyFont="1" applyFill="1" applyBorder="1" applyAlignment="1" applyProtection="1">
      <alignment vertical="center"/>
      <protection locked="0"/>
    </xf>
    <xf numFmtId="0" fontId="49" fillId="7" borderId="0" xfId="0" applyFont="1" applyFill="1" applyBorder="1" applyAlignment="1" applyProtection="1">
      <alignment vertical="center"/>
      <protection locked="0"/>
    </xf>
    <xf numFmtId="0" fontId="45" fillId="7" borderId="0" xfId="0" applyFont="1" applyFill="1" applyBorder="1" applyProtection="1">
      <protection locked="0"/>
    </xf>
    <xf numFmtId="3" fontId="49" fillId="7" borderId="0" xfId="0" applyNumberFormat="1" applyFont="1" applyFill="1" applyBorder="1" applyAlignment="1" applyProtection="1">
      <alignment vertical="center"/>
      <protection locked="0"/>
    </xf>
    <xf numFmtId="3" fontId="49" fillId="7" borderId="0" xfId="0" applyNumberFormat="1" applyFont="1" applyFill="1" applyBorder="1" applyProtection="1">
      <protection locked="0"/>
    </xf>
    <xf numFmtId="0" fontId="28" fillId="7" borderId="0" xfId="0" applyFont="1" applyFill="1" applyAlignment="1" applyProtection="1">
      <alignment wrapText="1"/>
      <protection locked="0"/>
    </xf>
    <xf numFmtId="0" fontId="28"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9" fillId="7" borderId="6" xfId="0" applyFont="1" applyFill="1" applyBorder="1" applyAlignment="1" applyProtection="1">
      <alignment vertical="center" wrapText="1"/>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8"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56" fillId="7" borderId="0" xfId="0" applyFont="1" applyFill="1" applyBorder="1" applyProtection="1"/>
    <xf numFmtId="0" fontId="57" fillId="7" borderId="0" xfId="0" applyFont="1" applyFill="1" applyBorder="1" applyAlignment="1" applyProtection="1">
      <alignment vertical="center"/>
    </xf>
    <xf numFmtId="0" fontId="58" fillId="7" borderId="0" xfId="0" applyFont="1" applyFill="1" applyBorder="1" applyAlignment="1" applyProtection="1">
      <alignment vertical="center"/>
    </xf>
    <xf numFmtId="0" fontId="59" fillId="7" borderId="0" xfId="0" applyFont="1" applyFill="1" applyBorder="1" applyAlignment="1" applyProtection="1">
      <alignment vertical="center"/>
    </xf>
    <xf numFmtId="0" fontId="60" fillId="7" borderId="0" xfId="0" applyFont="1" applyFill="1" applyBorder="1" applyAlignment="1" applyProtection="1">
      <alignment vertical="center"/>
    </xf>
    <xf numFmtId="0" fontId="59" fillId="7" borderId="0" xfId="0" applyFont="1" applyFill="1" applyBorder="1" applyProtection="1"/>
    <xf numFmtId="49" fontId="58" fillId="7" borderId="0" xfId="0" applyNumberFormat="1" applyFont="1" applyFill="1" applyBorder="1" applyAlignment="1" applyProtection="1">
      <alignment horizontal="center"/>
    </xf>
    <xf numFmtId="49" fontId="58" fillId="7" borderId="0" xfId="0" applyNumberFormat="1" applyFont="1" applyFill="1" applyBorder="1" applyAlignment="1" applyProtection="1"/>
    <xf numFmtId="3" fontId="59" fillId="7" borderId="0" xfId="0" applyNumberFormat="1" applyFont="1" applyFill="1" applyBorder="1" applyAlignment="1" applyProtection="1">
      <alignment horizontal="center" vertical="center"/>
    </xf>
    <xf numFmtId="3" fontId="59" fillId="7" borderId="0" xfId="0" applyNumberFormat="1" applyFont="1" applyFill="1" applyBorder="1" applyAlignment="1" applyProtection="1">
      <alignment vertical="center"/>
    </xf>
    <xf numFmtId="0" fontId="58" fillId="7" borderId="0" xfId="0" applyFont="1" applyFill="1" applyBorder="1" applyAlignment="1" applyProtection="1">
      <alignment horizontal="center" vertical="center"/>
    </xf>
    <xf numFmtId="3" fontId="58" fillId="7" borderId="0" xfId="0" applyNumberFormat="1" applyFont="1" applyFill="1" applyBorder="1" applyAlignment="1" applyProtection="1">
      <alignment horizontal="center" vertical="center"/>
    </xf>
    <xf numFmtId="0" fontId="59" fillId="7" borderId="0" xfId="0" applyFont="1" applyFill="1" applyBorder="1" applyAlignment="1" applyProtection="1">
      <alignment horizontal="center" vertical="center"/>
    </xf>
    <xf numFmtId="165" fontId="59" fillId="7" borderId="0" xfId="2" applyNumberFormat="1" applyFont="1" applyFill="1" applyBorder="1" applyAlignment="1" applyProtection="1">
      <alignment vertical="center"/>
    </xf>
    <xf numFmtId="0" fontId="56" fillId="7" borderId="0" xfId="0" applyFont="1" applyFill="1" applyBorder="1" applyAlignment="1" applyProtection="1">
      <alignment horizontal="center"/>
    </xf>
    <xf numFmtId="49" fontId="56" fillId="7" borderId="0" xfId="0" applyNumberFormat="1" applyFont="1" applyFill="1" applyBorder="1" applyProtection="1"/>
    <xf numFmtId="165" fontId="56" fillId="7" borderId="0" xfId="2" applyNumberFormat="1" applyFont="1" applyFill="1" applyBorder="1" applyProtection="1"/>
    <xf numFmtId="0" fontId="58" fillId="0" borderId="0" xfId="0" applyFont="1" applyBorder="1" applyAlignment="1" applyProtection="1">
      <alignment horizontal="center"/>
    </xf>
    <xf numFmtId="0" fontId="59" fillId="0" borderId="0" xfId="0" applyFont="1" applyBorder="1" applyAlignment="1" applyProtection="1">
      <alignment vertical="center"/>
    </xf>
    <xf numFmtId="2" fontId="59" fillId="7" borderId="0" xfId="0" applyNumberFormat="1" applyFont="1" applyFill="1" applyBorder="1" applyAlignment="1" applyProtection="1">
      <alignment horizontal="center" vertical="center"/>
    </xf>
    <xf numFmtId="0" fontId="61" fillId="7" borderId="0" xfId="0" applyFont="1" applyFill="1" applyBorder="1" applyProtection="1"/>
    <xf numFmtId="0" fontId="59" fillId="7" borderId="0" xfId="0" applyFont="1" applyFill="1" applyBorder="1" applyAlignment="1" applyProtection="1">
      <alignment vertical="center" wrapText="1"/>
    </xf>
    <xf numFmtId="0" fontId="56" fillId="7" borderId="0" xfId="0" applyFont="1" applyFill="1" applyBorder="1" applyAlignment="1" applyProtection="1"/>
    <xf numFmtId="0" fontId="57" fillId="7" borderId="0" xfId="0" applyFont="1" applyFill="1" applyBorder="1" applyAlignment="1" applyProtection="1">
      <alignment horizontal="center"/>
    </xf>
    <xf numFmtId="3" fontId="56" fillId="7" borderId="0" xfId="0" applyNumberFormat="1" applyFont="1" applyFill="1" applyBorder="1" applyAlignment="1" applyProtection="1">
      <alignment horizontal="center"/>
    </xf>
    <xf numFmtId="165" fontId="56" fillId="7" borderId="0" xfId="2" applyNumberFormat="1" applyFont="1" applyFill="1" applyBorder="1" applyAlignment="1" applyProtection="1">
      <alignment horizontal="center"/>
    </xf>
    <xf numFmtId="10" fontId="59" fillId="7" borderId="0" xfId="2" applyNumberFormat="1" applyFont="1" applyFill="1" applyBorder="1" applyAlignment="1" applyProtection="1">
      <alignment horizontal="center" vertical="center"/>
    </xf>
    <xf numFmtId="10" fontId="56" fillId="7" borderId="0" xfId="0" applyNumberFormat="1" applyFont="1" applyFill="1" applyBorder="1" applyProtection="1"/>
    <xf numFmtId="166" fontId="56" fillId="7" borderId="0" xfId="0" applyNumberFormat="1" applyFont="1" applyFill="1" applyBorder="1" applyProtection="1"/>
    <xf numFmtId="4" fontId="62" fillId="0" borderId="0" xfId="0" applyNumberFormat="1" applyFont="1" applyBorder="1" applyAlignment="1" applyProtection="1">
      <alignment horizontal="center" vertical="center" wrapText="1"/>
    </xf>
    <xf numFmtId="4" fontId="62" fillId="9" borderId="0" xfId="0" applyNumberFormat="1" applyFont="1" applyFill="1" applyBorder="1" applyAlignment="1" applyProtection="1">
      <alignment horizontal="center" vertical="center" wrapText="1"/>
    </xf>
    <xf numFmtId="0" fontId="65" fillId="15" borderId="0" xfId="0" applyFont="1" applyFill="1" applyBorder="1" applyAlignment="1" applyProtection="1">
      <alignment horizontal="center" vertical="center" wrapText="1"/>
    </xf>
    <xf numFmtId="0" fontId="62" fillId="7" borderId="0" xfId="0" applyFont="1" applyFill="1" applyBorder="1" applyAlignment="1" applyProtection="1">
      <alignment horizontal="center" vertical="center"/>
    </xf>
    <xf numFmtId="4" fontId="62" fillId="7" borderId="0" xfId="0" applyNumberFormat="1" applyFont="1" applyFill="1" applyBorder="1" applyAlignment="1" applyProtection="1">
      <alignment horizontal="center" vertical="center" wrapText="1"/>
    </xf>
    <xf numFmtId="0" fontId="56" fillId="7" borderId="0" xfId="0" applyFont="1" applyFill="1" applyBorder="1" applyAlignment="1" applyProtection="1">
      <alignment wrapText="1"/>
    </xf>
    <xf numFmtId="167" fontId="56" fillId="7" borderId="0" xfId="4" applyNumberFormat="1" applyFont="1" applyFill="1" applyBorder="1" applyProtection="1"/>
    <xf numFmtId="0" fontId="57" fillId="7" borderId="0" xfId="0" applyFont="1" applyFill="1" applyBorder="1" applyAlignment="1" applyProtection="1">
      <alignment vertical="top" wrapText="1"/>
    </xf>
    <xf numFmtId="168" fontId="56" fillId="7" borderId="0" xfId="5" applyNumberFormat="1" applyFont="1" applyFill="1" applyBorder="1" applyProtection="1"/>
    <xf numFmtId="0" fontId="0" fillId="7" borderId="0" xfId="0" applyFont="1" applyFill="1" applyBorder="1" applyAlignment="1" applyProtection="1">
      <alignment horizontal="center" wrapText="1"/>
      <protection locked="0"/>
    </xf>
    <xf numFmtId="164"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2" fillId="7" borderId="0" xfId="0" applyFont="1" applyFill="1" applyAlignment="1" applyProtection="1">
      <alignment vertical="center"/>
      <protection locked="0"/>
    </xf>
    <xf numFmtId="0" fontId="56" fillId="7" borderId="0" xfId="0" applyFont="1" applyFill="1" applyBorder="1" applyAlignment="1" applyProtection="1">
      <alignment vertical="center"/>
    </xf>
    <xf numFmtId="0" fontId="3"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protection locked="0"/>
    </xf>
    <xf numFmtId="0" fontId="3" fillId="0" borderId="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166" fontId="3" fillId="0" borderId="1" xfId="0" applyNumberFormat="1"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9" fillId="4" borderId="10"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29" fillId="4" borderId="11" xfId="0" applyFont="1" applyFill="1" applyBorder="1" applyAlignment="1" applyProtection="1">
      <alignment horizontal="center" vertical="center" wrapText="1"/>
      <protection locked="0"/>
    </xf>
    <xf numFmtId="0" fontId="56" fillId="7" borderId="0" xfId="0" applyFont="1" applyFill="1" applyBorder="1" applyAlignment="1" applyProtection="1">
      <alignment horizontal="center"/>
    </xf>
    <xf numFmtId="0" fontId="4" fillId="7" borderId="3"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center"/>
      <protection locked="0"/>
    </xf>
    <xf numFmtId="17" fontId="6" fillId="4"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11" fillId="7" borderId="0" xfId="0" applyFont="1" applyFill="1" applyBorder="1" applyAlignment="1" applyProtection="1">
      <alignment horizontal="left" vertical="center"/>
      <protection locked="0"/>
    </xf>
    <xf numFmtId="3" fontId="3"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9" fillId="4" borderId="0" xfId="0" applyFont="1" applyFill="1" applyAlignment="1" applyProtection="1">
      <alignment horizontal="left" vertical="center" wrapText="1"/>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1" xfId="0" applyFont="1" applyBorder="1" applyAlignment="1" applyProtection="1">
      <alignment vertical="center"/>
      <protection locked="0"/>
    </xf>
    <xf numFmtId="44" fontId="3" fillId="0" borderId="1" xfId="5"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center" vertical="center"/>
      <protection locked="0"/>
    </xf>
    <xf numFmtId="4" fontId="3" fillId="0" borderId="1" xfId="0" applyNumberFormat="1" applyFont="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3" fontId="2" fillId="7" borderId="1" xfId="0" applyNumberFormat="1" applyFont="1" applyFill="1" applyBorder="1" applyAlignment="1" applyProtection="1">
      <alignment horizontal="center" vertical="center"/>
      <protection locked="0"/>
    </xf>
    <xf numFmtId="4" fontId="12" fillId="7" borderId="0"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3" fillId="0" borderId="13" xfId="0" applyFont="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0" fontId="6" fillId="4" borderId="14" xfId="0"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8" fillId="7" borderId="0" xfId="0" applyFont="1" applyFill="1" applyBorder="1" applyAlignment="1" applyProtection="1">
      <alignment horizontal="left" vertical="center" wrapText="1"/>
      <protection locked="0"/>
    </xf>
    <xf numFmtId="0" fontId="63" fillId="15" borderId="0" xfId="0" applyFont="1" applyFill="1" applyBorder="1" applyAlignment="1" applyProtection="1">
      <alignment horizontal="center" vertical="center" wrapText="1"/>
    </xf>
    <xf numFmtId="0" fontId="64" fillId="15" borderId="0"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protection locked="0"/>
    </xf>
    <xf numFmtId="4" fontId="62" fillId="7" borderId="0" xfId="0" applyNumberFormat="1" applyFont="1" applyFill="1" applyBorder="1" applyAlignment="1" applyProtection="1">
      <alignment horizontal="center" vertical="center" wrapText="1"/>
    </xf>
    <xf numFmtId="0" fontId="9" fillId="4" borderId="0" xfId="0" applyFont="1" applyFill="1" applyBorder="1" applyAlignment="1" applyProtection="1">
      <alignment horizontal="left" vertical="center"/>
      <protection locked="0"/>
    </xf>
    <xf numFmtId="0" fontId="29" fillId="4" borderId="1" xfId="0" applyFont="1" applyFill="1" applyBorder="1" applyAlignment="1" applyProtection="1">
      <alignment horizontal="center" vertical="center"/>
      <protection locked="0"/>
    </xf>
    <xf numFmtId="0" fontId="28" fillId="7" borderId="3" xfId="0" applyFont="1" applyFill="1" applyBorder="1" applyAlignment="1" applyProtection="1">
      <alignment horizontal="left" vertical="center" wrapText="1"/>
      <protection locked="0"/>
    </xf>
    <xf numFmtId="0" fontId="35" fillId="7" borderId="3" xfId="0" applyFont="1" applyFill="1" applyBorder="1" applyAlignment="1" applyProtection="1">
      <alignment horizontal="left" vertical="center" wrapText="1"/>
      <protection locked="0"/>
    </xf>
    <xf numFmtId="0" fontId="29" fillId="0" borderId="1" xfId="0" applyFont="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0" fontId="29" fillId="4" borderId="2"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protection locked="0"/>
    </xf>
    <xf numFmtId="0" fontId="29" fillId="4" borderId="4" xfId="0" applyFont="1" applyFill="1" applyBorder="1" applyAlignment="1" applyProtection="1">
      <alignment horizontal="center" vertical="center" wrapText="1"/>
      <protection locked="0"/>
    </xf>
    <xf numFmtId="0" fontId="29" fillId="4" borderId="8" xfId="0" applyFont="1" applyFill="1" applyBorder="1" applyAlignment="1" applyProtection="1">
      <alignment horizontal="center" vertical="center" wrapText="1"/>
      <protection locked="0"/>
    </xf>
    <xf numFmtId="0" fontId="29" fillId="4" borderId="0" xfId="0" applyFont="1" applyFill="1" applyBorder="1" applyAlignment="1" applyProtection="1">
      <alignment horizontal="center" vertical="center" wrapText="1"/>
      <protection locked="0"/>
    </xf>
    <xf numFmtId="0" fontId="29" fillId="4" borderId="9"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6" xfId="0" applyFont="1" applyFill="1" applyBorder="1" applyAlignment="1" applyProtection="1">
      <alignment horizontal="center" vertical="center" wrapText="1"/>
      <protection locked="0"/>
    </xf>
    <xf numFmtId="0" fontId="29" fillId="4"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left" vertical="center"/>
      <protection locked="0"/>
    </xf>
    <xf numFmtId="0" fontId="29" fillId="4" borderId="14" xfId="0" applyFont="1" applyFill="1" applyBorder="1" applyAlignment="1" applyProtection="1">
      <alignment horizontal="center" vertical="center"/>
      <protection locked="0"/>
    </xf>
    <xf numFmtId="0" fontId="29" fillId="4" borderId="5" xfId="0" applyFont="1" applyFill="1" applyBorder="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29" fillId="4" borderId="8" xfId="0" applyFont="1" applyFill="1" applyBorder="1" applyAlignment="1" applyProtection="1">
      <alignment horizontal="center" vertical="center"/>
      <protection locked="0"/>
    </xf>
    <xf numFmtId="0" fontId="29" fillId="4" borderId="0" xfId="0" applyFont="1" applyFill="1" applyBorder="1" applyAlignment="1" applyProtection="1">
      <alignment horizontal="center" vertical="center"/>
      <protection locked="0"/>
    </xf>
    <xf numFmtId="0" fontId="29" fillId="4" borderId="9" xfId="0" applyFont="1" applyFill="1" applyBorder="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3" fontId="47" fillId="7" borderId="0" xfId="0" applyNumberFormat="1" applyFont="1" applyFill="1" applyBorder="1" applyAlignment="1" applyProtection="1">
      <alignment horizontal="center" vertical="center"/>
      <protection locked="0"/>
    </xf>
    <xf numFmtId="0" fontId="40" fillId="13" borderId="0" xfId="0"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43" fillId="7" borderId="0" xfId="0"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8" fillId="7" borderId="0" xfId="0"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left" vertical="center"/>
      <protection locked="0"/>
    </xf>
    <xf numFmtId="0" fontId="35" fillId="7" borderId="0" xfId="0" applyFont="1" applyFill="1" applyAlignment="1" applyProtection="1">
      <alignment horizontal="left" vertical="center"/>
      <protection locked="0"/>
    </xf>
    <xf numFmtId="0" fontId="28" fillId="7" borderId="0" xfId="0" applyFont="1" applyFill="1" applyAlignment="1" applyProtection="1">
      <alignment horizontal="left"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3" fontId="29" fillId="7" borderId="1" xfId="0" applyNumberFormat="1" applyFont="1" applyFill="1" applyBorder="1" applyAlignment="1" applyProtection="1">
      <alignment horizontal="center" vertical="center"/>
      <protection locked="0"/>
    </xf>
    <xf numFmtId="0" fontId="35" fillId="7" borderId="3" xfId="0" applyFont="1" applyFill="1" applyBorder="1" applyAlignment="1" applyProtection="1">
      <alignment horizontal="left" vertical="center"/>
      <protection locked="0"/>
    </xf>
    <xf numFmtId="0" fontId="29" fillId="7" borderId="10" xfId="0" applyFont="1" applyFill="1" applyBorder="1" applyAlignment="1" applyProtection="1">
      <alignment horizontal="center" vertical="center"/>
      <protection locked="0"/>
    </xf>
    <xf numFmtId="0" fontId="29" fillId="7" borderId="11" xfId="0" applyFont="1" applyFill="1" applyBorder="1" applyAlignment="1" applyProtection="1">
      <alignment horizontal="center" vertical="center"/>
      <protection locked="0"/>
    </xf>
    <xf numFmtId="0" fontId="29" fillId="7" borderId="12" xfId="0"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9" fillId="4" borderId="1" xfId="0" applyFont="1" applyFill="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9" fillId="4" borderId="1" xfId="0" applyFont="1" applyFill="1" applyBorder="1" applyAlignment="1" applyProtection="1">
      <alignment horizontal="center"/>
      <protection locked="0"/>
    </xf>
    <xf numFmtId="0" fontId="0" fillId="7" borderId="1" xfId="0" applyFont="1" applyFill="1" applyBorder="1" applyAlignment="1" applyProtection="1">
      <alignment horizontal="left" vertical="center"/>
      <protection locked="0"/>
    </xf>
    <xf numFmtId="3" fontId="29" fillId="7" borderId="10" xfId="0" applyNumberFormat="1" applyFont="1" applyFill="1" applyBorder="1" applyAlignment="1" applyProtection="1">
      <alignment horizontal="center" vertical="center"/>
      <protection locked="0"/>
    </xf>
    <xf numFmtId="3" fontId="29" fillId="7" borderId="11" xfId="0" applyNumberFormat="1" applyFont="1" applyFill="1" applyBorder="1" applyAlignment="1" applyProtection="1">
      <alignment horizontal="center" vertical="center"/>
      <protection locked="0"/>
    </xf>
    <xf numFmtId="3" fontId="29" fillId="7" borderId="12" xfId="0" applyNumberFormat="1" applyFont="1" applyFill="1" applyBorder="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6" fillId="4" borderId="1" xfId="0" applyFont="1" applyFill="1" applyBorder="1" applyAlignment="1" applyProtection="1">
      <alignment horizontal="center"/>
      <protection locked="0"/>
    </xf>
    <xf numFmtId="2" fontId="3" fillId="7" borderId="1" xfId="0" applyNumberFormat="1" applyFont="1" applyFill="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10" fontId="37" fillId="11" borderId="0" xfId="2"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10" fontId="37" fillId="12" borderId="0" xfId="2" applyNumberFormat="1" applyFont="1" applyFill="1" applyBorder="1" applyAlignment="1" applyProtection="1">
      <alignment horizontal="center" vertical="center"/>
      <protection locked="0"/>
    </xf>
    <xf numFmtId="10" fontId="37" fillId="10" borderId="0" xfId="2" applyNumberFormat="1" applyFont="1" applyFill="1" applyBorder="1" applyAlignment="1" applyProtection="1">
      <alignment horizontal="center" vertical="center"/>
      <protection locked="0"/>
    </xf>
    <xf numFmtId="0" fontId="28" fillId="7" borderId="0" xfId="0" applyFont="1" applyFill="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11" fillId="7" borderId="1" xfId="0" applyFont="1" applyFill="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0" xfId="0" applyFont="1" applyFill="1" applyBorder="1" applyAlignment="1" applyProtection="1">
      <alignment horizontal="center" vertical="center" wrapText="1"/>
      <protection locked="0"/>
    </xf>
    <xf numFmtId="165" fontId="3" fillId="7" borderId="1" xfId="2" applyNumberFormat="1" applyFont="1" applyFill="1" applyBorder="1" applyAlignment="1" applyProtection="1">
      <alignment horizontal="center" vertical="center"/>
      <protection locked="0"/>
    </xf>
    <xf numFmtId="0" fontId="21" fillId="2" borderId="0" xfId="1" applyFont="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22" fillId="2" borderId="0" xfId="1" applyFont="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55" fillId="2" borderId="0" xfId="1" applyFont="1" applyAlignment="1" applyProtection="1">
      <alignment horizontal="center" vertical="center"/>
      <protection locked="0"/>
    </xf>
    <xf numFmtId="0" fontId="55" fillId="5" borderId="0" xfId="0" applyFont="1" applyFill="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36" fillId="8" borderId="0" xfId="3" applyFont="1" applyBorder="1" applyAlignment="1" applyProtection="1">
      <alignment horizontal="center" vertical="center"/>
      <protection locked="0"/>
    </xf>
    <xf numFmtId="0" fontId="30" fillId="7" borderId="0" xfId="0" applyFont="1" applyFill="1" applyAlignment="1" applyProtection="1">
      <alignment horizontal="left" vertical="center"/>
      <protection locked="0"/>
    </xf>
    <xf numFmtId="0" fontId="6"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protection locked="0"/>
    </xf>
    <xf numFmtId="0" fontId="50" fillId="7" borderId="0" xfId="0" applyFont="1" applyFill="1" applyBorder="1" applyAlignment="1" applyProtection="1">
      <alignment horizontal="center" vertical="center"/>
      <protection locked="0"/>
    </xf>
    <xf numFmtId="0" fontId="0" fillId="9" borderId="0" xfId="0" applyFont="1" applyFill="1" applyBorder="1" applyAlignment="1" applyProtection="1">
      <alignment horizontal="center" wrapText="1"/>
      <protection locked="0"/>
    </xf>
    <xf numFmtId="0" fontId="0" fillId="7" borderId="1" xfId="0" applyFont="1" applyFill="1" applyBorder="1" applyAlignment="1" applyProtection="1">
      <alignment horizontal="center"/>
      <protection locked="0"/>
    </xf>
    <xf numFmtId="169"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29" fillId="4" borderId="2" xfId="0" applyFont="1" applyFill="1" applyBorder="1" applyAlignment="1" applyProtection="1">
      <alignment horizontal="center" vertical="center"/>
      <protection locked="0"/>
    </xf>
    <xf numFmtId="0" fontId="29" fillId="4" borderId="3"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0" fontId="29" fillId="4" borderId="1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29" fillId="4" borderId="1" xfId="0" applyFont="1" applyFill="1" applyBorder="1" applyAlignment="1" applyProtection="1">
      <alignment horizontal="center" vertical="center" textRotation="90"/>
      <protection locked="0"/>
    </xf>
    <xf numFmtId="0" fontId="29" fillId="4" borderId="13" xfId="0" applyFont="1" applyFill="1" applyBorder="1" applyAlignment="1" applyProtection="1">
      <alignment horizontal="center" vertical="center" textRotation="90"/>
      <protection locked="0"/>
    </xf>
    <xf numFmtId="0" fontId="29" fillId="4" borderId="1" xfId="0" applyFont="1" applyFill="1" applyBorder="1" applyAlignment="1" applyProtection="1">
      <alignment horizontal="center" vertical="center" textRotation="90" wrapText="1"/>
      <protection locked="0"/>
    </xf>
    <xf numFmtId="0" fontId="29" fillId="4" borderId="13" xfId="0" applyFont="1" applyFill="1" applyBorder="1" applyAlignment="1" applyProtection="1">
      <alignment horizontal="center" vertical="center" textRotation="90" wrapText="1"/>
      <protection locked="0"/>
    </xf>
    <xf numFmtId="0" fontId="29" fillId="4" borderId="1" xfId="0" applyFont="1" applyFill="1" applyBorder="1" applyAlignment="1" applyProtection="1">
      <alignment horizontal="center"/>
      <protection locked="0"/>
    </xf>
    <xf numFmtId="0" fontId="3" fillId="7" borderId="1" xfId="0" applyFont="1" applyFill="1" applyBorder="1" applyAlignment="1" applyProtection="1">
      <alignment horizontal="center" wrapText="1"/>
      <protection locked="0"/>
    </xf>
    <xf numFmtId="49" fontId="13" fillId="0" borderId="1"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2" fillId="3" borderId="0" xfId="0" applyFont="1" applyFill="1" applyAlignment="1" applyProtection="1">
      <alignment horizontal="left"/>
      <protection locked="0"/>
    </xf>
    <xf numFmtId="9" fontId="3" fillId="0" borderId="1" xfId="2" applyNumberFormat="1" applyFont="1" applyBorder="1" applyAlignment="1" applyProtection="1">
      <alignment horizontal="center" vertical="center"/>
      <protection locked="0"/>
    </xf>
    <xf numFmtId="0" fontId="12" fillId="7" borderId="3"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164" fontId="13" fillId="0" borderId="1" xfId="0" applyNumberFormat="1" applyFont="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0" fillId="0" borderId="1" xfId="0" applyFont="1" applyBorder="1" applyAlignment="1" applyProtection="1">
      <alignment horizont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49" fontId="29" fillId="4" borderId="1" xfId="0" applyNumberFormat="1"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13" fillId="7" borderId="1" xfId="0" applyFont="1" applyFill="1" applyBorder="1" applyAlignment="1" applyProtection="1">
      <alignment horizontal="left" vertical="center" wrapText="1"/>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vertical="center"/>
      <protection locked="0"/>
    </xf>
    <xf numFmtId="0" fontId="6" fillId="7" borderId="1" xfId="0" applyFont="1" applyFill="1" applyBorder="1" applyAlignment="1" applyProtection="1">
      <alignment horizontal="left" vertical="center"/>
      <protection locked="0"/>
    </xf>
    <xf numFmtId="0" fontId="49" fillId="13" borderId="0" xfId="0" applyFont="1" applyFill="1" applyBorder="1" applyAlignment="1" applyProtection="1">
      <alignment horizontal="center" vertical="center"/>
      <protection locked="0"/>
    </xf>
    <xf numFmtId="3" fontId="49" fillId="13" borderId="0" xfId="0" applyNumberFormat="1" applyFont="1" applyFill="1" applyBorder="1" applyAlignment="1" applyProtection="1">
      <alignment horizontal="center" vertical="center"/>
      <protection locked="0"/>
    </xf>
    <xf numFmtId="0" fontId="40" fillId="14" borderId="0"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5" fillId="4" borderId="1" xfId="0" applyFont="1" applyFill="1" applyBorder="1" applyAlignment="1" applyProtection="1">
      <alignment horizontal="center"/>
      <protection locked="0"/>
    </xf>
    <xf numFmtId="0" fontId="54" fillId="0" borderId="1" xfId="0" applyFont="1" applyBorder="1" applyAlignment="1" applyProtection="1">
      <alignment horizontal="center" vertical="center"/>
      <protection locked="0"/>
    </xf>
    <xf numFmtId="4" fontId="11" fillId="7" borderId="0" xfId="0" applyNumberFormat="1" applyFont="1" applyFill="1" applyBorder="1" applyAlignment="1" applyProtection="1">
      <alignment horizontal="left" vertical="top"/>
      <protection locked="0"/>
    </xf>
    <xf numFmtId="4" fontId="11" fillId="7" borderId="0" xfId="0" applyNumberFormat="1" applyFont="1" applyFill="1" applyBorder="1" applyAlignment="1" applyProtection="1">
      <alignment horizontal="left" vertical="center"/>
      <protection locked="0"/>
    </xf>
    <xf numFmtId="0" fontId="15" fillId="4" borderId="10"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9" fillId="4" borderId="0"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wrapText="1"/>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2005-2016</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FBM!$EM$290</c:f>
              <c:strCache>
                <c:ptCount val="1"/>
                <c:pt idx="0">
                  <c:v>Córdoba</c:v>
                </c:pt>
              </c:strCache>
            </c:strRef>
          </c:tx>
          <c:marker>
            <c:symbol val="circle"/>
            <c:size val="5"/>
            <c:spPr>
              <a:solidFill>
                <a:schemeClr val="bg1"/>
              </a:solidFill>
            </c:spPr>
          </c:marker>
          <c:cat>
            <c:strRef>
              <c:f>FBM!$EL$291:$EL$301</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FBM!$EM$291:$EM$301</c:f>
              <c:numCache>
                <c:formatCode>0.0%</c:formatCode>
                <c:ptCount val="11"/>
                <c:pt idx="0">
                  <c:v>-5.5055973573132633E-3</c:v>
                </c:pt>
                <c:pt idx="1">
                  <c:v>-2.5835024912345128E-3</c:v>
                </c:pt>
                <c:pt idx="2">
                  <c:v>-2.5901942645698561E-3</c:v>
                </c:pt>
                <c:pt idx="3">
                  <c:v>-1.6694490818029983E-3</c:v>
                </c:pt>
                <c:pt idx="4">
                  <c:v>-2.6012634708286742E-3</c:v>
                </c:pt>
                <c:pt idx="5">
                  <c:v>-2.6080476900148808E-3</c:v>
                </c:pt>
                <c:pt idx="6">
                  <c:v>-1.6809861785580527E-3</c:v>
                </c:pt>
                <c:pt idx="7">
                  <c:v>-3.7418147801683288E-3</c:v>
                </c:pt>
                <c:pt idx="8">
                  <c:v>-1.5023474178403884E-3</c:v>
                </c:pt>
                <c:pt idx="9">
                  <c:v>-2.2569117923640913E-3</c:v>
                </c:pt>
                <c:pt idx="10">
                  <c:v>-1.6965127238454114E-3</c:v>
                </c:pt>
              </c:numCache>
            </c:numRef>
          </c:val>
          <c:smooth val="0"/>
          <c:extLst xmlns:c16r2="http://schemas.microsoft.com/office/drawing/2015/06/chart">
            <c:ext xmlns:c16="http://schemas.microsoft.com/office/drawing/2014/chart" uri="{C3380CC4-5D6E-409C-BE32-E72D297353CC}">
              <c16:uniqueId val="{00000000-D379-46FB-B121-DF11EF68C257}"/>
            </c:ext>
          </c:extLst>
        </c:ser>
        <c:ser>
          <c:idx val="1"/>
          <c:order val="1"/>
          <c:tx>
            <c:strRef>
              <c:f>FBM!$EN$290</c:f>
              <c:strCache>
                <c:ptCount val="1"/>
                <c:pt idx="0">
                  <c:v>Quindío</c:v>
                </c:pt>
              </c:strCache>
            </c:strRef>
          </c:tx>
          <c:marker>
            <c:symbol val="circle"/>
            <c:size val="5"/>
            <c:spPr>
              <a:solidFill>
                <a:schemeClr val="bg1"/>
              </a:solidFill>
            </c:spPr>
          </c:marker>
          <c:cat>
            <c:strRef>
              <c:f>FBM!$EL$291:$EL$301</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FBM!$EN$291:$EN$301</c:f>
              <c:numCache>
                <c:formatCode>0.0%</c:formatCode>
                <c:ptCount val="11"/>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numCache>
            </c:numRef>
          </c:val>
          <c:smooth val="0"/>
          <c:extLst xmlns:c16r2="http://schemas.microsoft.com/office/drawing/2015/06/chart">
            <c:ext xmlns:c16="http://schemas.microsoft.com/office/drawing/2014/chart" uri="{C3380CC4-5D6E-409C-BE32-E72D297353CC}">
              <c16:uniqueId val="{00000001-D379-46FB-B121-DF11EF68C257}"/>
            </c:ext>
          </c:extLst>
        </c:ser>
        <c:ser>
          <c:idx val="2"/>
          <c:order val="2"/>
          <c:tx>
            <c:strRef>
              <c:f>FBM!$EO$290</c:f>
              <c:strCache>
                <c:ptCount val="1"/>
                <c:pt idx="0">
                  <c:v>Colombia</c:v>
                </c:pt>
              </c:strCache>
            </c:strRef>
          </c:tx>
          <c:marker>
            <c:symbol val="circle"/>
            <c:size val="6"/>
            <c:spPr>
              <a:solidFill>
                <a:schemeClr val="bg1"/>
              </a:solidFill>
            </c:spPr>
          </c:marker>
          <c:cat>
            <c:strRef>
              <c:f>FBM!$EL$291:$EL$301</c:f>
              <c:strCache>
                <c:ptCount val="11"/>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strCache>
            </c:strRef>
          </c:cat>
          <c:val>
            <c:numRef>
              <c:f>FBM!$EO$291:$EO$301</c:f>
              <c:numCache>
                <c:formatCode>0.0%</c:formatCode>
                <c:ptCount val="11"/>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numCache>
            </c:numRef>
          </c:val>
          <c:smooth val="0"/>
          <c:extLst xmlns:c16r2="http://schemas.microsoft.com/office/drawing/2015/06/chart">
            <c:ext xmlns:c16="http://schemas.microsoft.com/office/drawing/2014/chart" uri="{C3380CC4-5D6E-409C-BE32-E72D297353CC}">
              <c16:uniqueId val="{00000002-D379-46FB-B121-DF11EF68C257}"/>
            </c:ext>
          </c:extLst>
        </c:ser>
        <c:dLbls>
          <c:showLegendKey val="0"/>
          <c:showVal val="0"/>
          <c:showCatName val="0"/>
          <c:showSerName val="0"/>
          <c:showPercent val="0"/>
          <c:showBubbleSize val="0"/>
        </c:dLbls>
        <c:marker val="1"/>
        <c:smooth val="0"/>
        <c:axId val="123100544"/>
        <c:axId val="123110912"/>
      </c:lineChart>
      <c:catAx>
        <c:axId val="123100544"/>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23110912"/>
        <c:crosses val="autoZero"/>
        <c:auto val="1"/>
        <c:lblAlgn val="ctr"/>
        <c:lblOffset val="100"/>
        <c:noMultiLvlLbl val="0"/>
      </c:catAx>
      <c:valAx>
        <c:axId val="123110912"/>
        <c:scaling>
          <c:orientation val="minMax"/>
        </c:scaling>
        <c:delete val="0"/>
        <c:axPos val="l"/>
        <c:numFmt formatCode="0.0%" sourceLinked="1"/>
        <c:majorTickMark val="out"/>
        <c:minorTickMark val="none"/>
        <c:tickLblPos val="nextTo"/>
        <c:txPr>
          <a:bodyPr/>
          <a:lstStyle/>
          <a:p>
            <a:pPr>
              <a:defRPr sz="800"/>
            </a:pPr>
            <a:endParaRPr lang="es-CO"/>
          </a:p>
        </c:txPr>
        <c:crossAx val="123100544"/>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FBM!$EN$695</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B20-4320-AAA5-8B24F9B7C475}"/>
                </c:ext>
              </c:extLst>
            </c:dLbl>
            <c:dLbl>
              <c:idx val="1"/>
              <c:layout>
                <c:manualLayout>
                  <c:x val="2.703639662311967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2B20-4320-AAA5-8B24F9B7C475}"/>
                </c:ext>
              </c:extLst>
            </c:dLbl>
            <c:dLbl>
              <c:idx val="2"/>
              <c:layout>
                <c:manualLayout>
                  <c:x val="2.0797228171630516E-2"/>
                  <c:y val="3.910068426197458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2B20-4320-AAA5-8B24F9B7C475}"/>
                </c:ext>
              </c:extLst>
            </c:dLbl>
            <c:dLbl>
              <c:idx val="3"/>
              <c:layout>
                <c:manualLayout>
                  <c:x val="1.6637782537304413E-2"/>
                  <c:y val="-3.910068426197458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2B20-4320-AAA5-8B24F9B7C475}"/>
                </c:ext>
              </c:extLst>
            </c:dLbl>
            <c:dLbl>
              <c:idx val="4"/>
              <c:layout>
                <c:manualLayout>
                  <c:x val="2.0797228171630516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2B20-4320-AAA5-8B24F9B7C475}"/>
                </c:ext>
              </c:extLst>
            </c:dLbl>
            <c:dLbl>
              <c:idx val="5"/>
              <c:layout>
                <c:manualLayout>
                  <c:x val="2.495667380595662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2B20-4320-AAA5-8B24F9B7C475}"/>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FBM!$EM$696:$EM$701</c:f>
              <c:strCache>
                <c:ptCount val="6"/>
                <c:pt idx="0">
                  <c:v>Transición</c:v>
                </c:pt>
                <c:pt idx="1">
                  <c:v>Primaria</c:v>
                </c:pt>
                <c:pt idx="2">
                  <c:v>Secundaria</c:v>
                </c:pt>
                <c:pt idx="3">
                  <c:v>Media</c:v>
                </c:pt>
                <c:pt idx="4">
                  <c:v>Básica</c:v>
                </c:pt>
                <c:pt idx="5">
                  <c:v>Total</c:v>
                </c:pt>
              </c:strCache>
            </c:strRef>
          </c:cat>
          <c:val>
            <c:numRef>
              <c:f>FBM!$EN$696:$EN$701</c:f>
              <c:numCache>
                <c:formatCode>0.00%</c:formatCode>
                <c:ptCount val="6"/>
                <c:pt idx="0">
                  <c:v>0</c:v>
                </c:pt>
                <c:pt idx="1">
                  <c:v>2.3E-3</c:v>
                </c:pt>
                <c:pt idx="2">
                  <c:v>9.5999999999999992E-3</c:v>
                </c:pt>
                <c:pt idx="3">
                  <c:v>0</c:v>
                </c:pt>
                <c:pt idx="4">
                  <c:v>5.4999999999999997E-3</c:v>
                </c:pt>
                <c:pt idx="5">
                  <c:v>5.0000000000000001E-3</c:v>
                </c:pt>
              </c:numCache>
            </c:numRef>
          </c:val>
          <c:extLst xmlns:c16r2="http://schemas.microsoft.com/office/drawing/2015/06/chart">
            <c:ext xmlns:c16="http://schemas.microsoft.com/office/drawing/2014/chart" uri="{C3380CC4-5D6E-409C-BE32-E72D297353CC}">
              <c16:uniqueId val="{00000006-2B20-4320-AAA5-8B24F9B7C475}"/>
            </c:ext>
          </c:extLst>
        </c:ser>
        <c:ser>
          <c:idx val="1"/>
          <c:order val="1"/>
          <c:tx>
            <c:strRef>
              <c:f>FBM!$EO$695</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FBM!$EM$696:$EM$701</c:f>
              <c:strCache>
                <c:ptCount val="6"/>
                <c:pt idx="0">
                  <c:v>Transición</c:v>
                </c:pt>
                <c:pt idx="1">
                  <c:v>Primaria</c:v>
                </c:pt>
                <c:pt idx="2">
                  <c:v>Secundaria</c:v>
                </c:pt>
                <c:pt idx="3">
                  <c:v>Media</c:v>
                </c:pt>
                <c:pt idx="4">
                  <c:v>Básica</c:v>
                </c:pt>
                <c:pt idx="5">
                  <c:v>Total</c:v>
                </c:pt>
              </c:strCache>
            </c:strRef>
          </c:cat>
          <c:val>
            <c:numRef>
              <c:f>FBM!$EO$696:$EO$701</c:f>
              <c:numCache>
                <c:formatCode>0.00%</c:formatCode>
                <c:ptCount val="6"/>
                <c:pt idx="0">
                  <c:v>8.0600000000000005E-2</c:v>
                </c:pt>
                <c:pt idx="1">
                  <c:v>5.5599999999999997E-2</c:v>
                </c:pt>
                <c:pt idx="2">
                  <c:v>9.8599999999999993E-2</c:v>
                </c:pt>
                <c:pt idx="3">
                  <c:v>0.1031</c:v>
                </c:pt>
                <c:pt idx="4">
                  <c:v>7.6899999999999996E-2</c:v>
                </c:pt>
                <c:pt idx="5">
                  <c:v>7.9399999999999998E-2</c:v>
                </c:pt>
              </c:numCache>
            </c:numRef>
          </c:val>
          <c:extLst xmlns:c16r2="http://schemas.microsoft.com/office/drawing/2015/06/chart">
            <c:ext xmlns:c16="http://schemas.microsoft.com/office/drawing/2014/chart" uri="{C3380CC4-5D6E-409C-BE32-E72D297353CC}">
              <c16:uniqueId val="{00000007-2B20-4320-AAA5-8B24F9B7C475}"/>
            </c:ext>
          </c:extLst>
        </c:ser>
        <c:ser>
          <c:idx val="2"/>
          <c:order val="2"/>
          <c:tx>
            <c:strRef>
              <c:f>FBM!$EP$695</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FBM!$EM$696:$EM$701</c:f>
              <c:strCache>
                <c:ptCount val="6"/>
                <c:pt idx="0">
                  <c:v>Transición</c:v>
                </c:pt>
                <c:pt idx="1">
                  <c:v>Primaria</c:v>
                </c:pt>
                <c:pt idx="2">
                  <c:v>Secundaria</c:v>
                </c:pt>
                <c:pt idx="3">
                  <c:v>Media</c:v>
                </c:pt>
                <c:pt idx="4">
                  <c:v>Básica</c:v>
                </c:pt>
                <c:pt idx="5">
                  <c:v>Total</c:v>
                </c:pt>
              </c:strCache>
            </c:strRef>
          </c:cat>
          <c:val>
            <c:numRef>
              <c:f>FBM!$EP$696:$EP$701</c:f>
              <c:numCache>
                <c:formatCode>0.00%</c:formatCode>
                <c:ptCount val="6"/>
                <c:pt idx="0">
                  <c:v>3.2300000000000002E-2</c:v>
                </c:pt>
                <c:pt idx="1">
                  <c:v>2.5499999999999998E-2</c:v>
                </c:pt>
                <c:pt idx="2">
                  <c:v>0.10580000000000001</c:v>
                </c:pt>
                <c:pt idx="3">
                  <c:v>7.22E-2</c:v>
                </c:pt>
                <c:pt idx="4">
                  <c:v>6.2600000000000003E-2</c:v>
                </c:pt>
                <c:pt idx="5">
                  <c:v>6.3600000000000004E-2</c:v>
                </c:pt>
              </c:numCache>
            </c:numRef>
          </c:val>
          <c:extLst xmlns:c16r2="http://schemas.microsoft.com/office/drawing/2015/06/chart">
            <c:ext xmlns:c16="http://schemas.microsoft.com/office/drawing/2014/chart" uri="{C3380CC4-5D6E-409C-BE32-E72D297353CC}">
              <c16:uniqueId val="{00000008-2B20-4320-AAA5-8B24F9B7C475}"/>
            </c:ext>
          </c:extLst>
        </c:ser>
        <c:dLbls>
          <c:showLegendKey val="0"/>
          <c:showVal val="0"/>
          <c:showCatName val="0"/>
          <c:showSerName val="0"/>
          <c:showPercent val="0"/>
          <c:showBubbleSize val="0"/>
        </c:dLbls>
        <c:gapWidth val="150"/>
        <c:overlap val="100"/>
        <c:axId val="138466048"/>
        <c:axId val="138467584"/>
      </c:barChart>
      <c:catAx>
        <c:axId val="138466048"/>
        <c:scaling>
          <c:orientation val="minMax"/>
        </c:scaling>
        <c:delete val="0"/>
        <c:axPos val="l"/>
        <c:numFmt formatCode="General" sourceLinked="0"/>
        <c:majorTickMark val="out"/>
        <c:minorTickMark val="none"/>
        <c:tickLblPos val="nextTo"/>
        <c:txPr>
          <a:bodyPr/>
          <a:lstStyle/>
          <a:p>
            <a:pPr>
              <a:defRPr b="1"/>
            </a:pPr>
            <a:endParaRPr lang="es-CO"/>
          </a:p>
        </c:txPr>
        <c:crossAx val="138467584"/>
        <c:crosses val="autoZero"/>
        <c:auto val="1"/>
        <c:lblAlgn val="ctr"/>
        <c:lblOffset val="100"/>
        <c:noMultiLvlLbl val="0"/>
      </c:catAx>
      <c:valAx>
        <c:axId val="138467584"/>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38466048"/>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FBM!$EN$703</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FBM!$EM$704:$EM$709</c:f>
              <c:strCache>
                <c:ptCount val="6"/>
                <c:pt idx="0">
                  <c:v>Transición</c:v>
                </c:pt>
                <c:pt idx="1">
                  <c:v>Primaria</c:v>
                </c:pt>
                <c:pt idx="2">
                  <c:v>Secundaria</c:v>
                </c:pt>
                <c:pt idx="3">
                  <c:v>Media</c:v>
                </c:pt>
                <c:pt idx="4">
                  <c:v>Básica</c:v>
                </c:pt>
                <c:pt idx="5">
                  <c:v>Total</c:v>
                </c:pt>
              </c:strCache>
            </c:strRef>
          </c:cat>
          <c:val>
            <c:numRef>
              <c:f>FBM!$EN$704:$EN$709</c:f>
              <c:numCache>
                <c:formatCode>0.00%</c:formatCode>
                <c:ptCount val="6"/>
                <c:pt idx="0">
                  <c:v>0.8871</c:v>
                </c:pt>
                <c:pt idx="1">
                  <c:v>0.91900000000000004</c:v>
                </c:pt>
                <c:pt idx="2">
                  <c:v>0.79569999999999996</c:v>
                </c:pt>
                <c:pt idx="3">
                  <c:v>0.82469999999999999</c:v>
                </c:pt>
                <c:pt idx="4">
                  <c:v>0.86040000000000005</c:v>
                </c:pt>
                <c:pt idx="5">
                  <c:v>0.85699999999999998</c:v>
                </c:pt>
              </c:numCache>
            </c:numRef>
          </c:val>
          <c:extLst xmlns:c16r2="http://schemas.microsoft.com/office/drawing/2015/06/chart">
            <c:ext xmlns:c16="http://schemas.microsoft.com/office/drawing/2014/chart" uri="{C3380CC4-5D6E-409C-BE32-E72D297353CC}">
              <c16:uniqueId val="{00000000-D462-4B96-BA07-16A04828CCF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FBM!$EI$736</c:f>
              <c:strCache>
                <c:ptCount val="1"/>
                <c:pt idx="0">
                  <c:v>CÓRDOBA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8F6-4846-993A-97EF6970AF57}"/>
                </c:ext>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8F6-4846-993A-97EF6970AF57}"/>
                </c:ext>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78F6-4846-993A-97EF6970AF57}"/>
                </c:ext>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8F6-4846-993A-97EF6970AF57}"/>
                </c:ext>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78F6-4846-993A-97EF6970AF57}"/>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FBM!$EH$737:$EH$741</c:f>
              <c:strCache>
                <c:ptCount val="5"/>
                <c:pt idx="0">
                  <c:v>Lectura Crítica</c:v>
                </c:pt>
                <c:pt idx="1">
                  <c:v>Matemática</c:v>
                </c:pt>
                <c:pt idx="2">
                  <c:v>Sociales y Ciudadanía</c:v>
                </c:pt>
                <c:pt idx="3">
                  <c:v>Ciencias Naturales</c:v>
                </c:pt>
                <c:pt idx="4">
                  <c:v>Inglés</c:v>
                </c:pt>
              </c:strCache>
            </c:strRef>
          </c:cat>
          <c:val>
            <c:numRef>
              <c:f>FBM!$EI$737:$EI$741</c:f>
              <c:numCache>
                <c:formatCode>0.0</c:formatCode>
                <c:ptCount val="5"/>
                <c:pt idx="0">
                  <c:v>53</c:v>
                </c:pt>
                <c:pt idx="1">
                  <c:v>52</c:v>
                </c:pt>
                <c:pt idx="2">
                  <c:v>53</c:v>
                </c:pt>
                <c:pt idx="3">
                  <c:v>53</c:v>
                </c:pt>
                <c:pt idx="4">
                  <c:v>51</c:v>
                </c:pt>
              </c:numCache>
            </c:numRef>
          </c:val>
          <c:extLst xmlns:c16r2="http://schemas.microsoft.com/office/drawing/2015/06/chart">
            <c:ext xmlns:c16="http://schemas.microsoft.com/office/drawing/2014/chart" uri="{C3380CC4-5D6E-409C-BE32-E72D297353CC}">
              <c16:uniqueId val="{00000005-78F6-4846-993A-97EF6970AF57}"/>
            </c:ext>
          </c:extLst>
        </c:ser>
        <c:ser>
          <c:idx val="1"/>
          <c:order val="1"/>
          <c:tx>
            <c:strRef>
              <c:f>FBM!$EJ$736</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78F6-4846-993A-97EF6970AF57}"/>
                </c:ext>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78F6-4846-993A-97EF6970AF57}"/>
                </c:ext>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78F6-4846-993A-97EF6970AF57}"/>
                </c:ext>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78F6-4846-993A-97EF6970AF57}"/>
                </c:ext>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78F6-4846-993A-97EF6970AF57}"/>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FBM!$EH$737:$EH$741</c:f>
              <c:strCache>
                <c:ptCount val="5"/>
                <c:pt idx="0">
                  <c:v>Lectura Crítica</c:v>
                </c:pt>
                <c:pt idx="1">
                  <c:v>Matemática</c:v>
                </c:pt>
                <c:pt idx="2">
                  <c:v>Sociales y Ciudadanía</c:v>
                </c:pt>
                <c:pt idx="3">
                  <c:v>Ciencias Naturales</c:v>
                </c:pt>
                <c:pt idx="4">
                  <c:v>Inglés</c:v>
                </c:pt>
              </c:strCache>
            </c:strRef>
          </c:cat>
          <c:val>
            <c:numRef>
              <c:f>FBM!$EJ$737:$EJ$741</c:f>
              <c:numCache>
                <c:formatCode>0.0</c:formatCode>
                <c:ptCount val="5"/>
                <c:pt idx="0">
                  <c:v>54</c:v>
                </c:pt>
                <c:pt idx="1">
                  <c:v>52</c:v>
                </c:pt>
                <c:pt idx="2">
                  <c:v>52</c:v>
                </c:pt>
                <c:pt idx="3">
                  <c:v>54</c:v>
                </c:pt>
                <c:pt idx="4">
                  <c:v>53</c:v>
                </c:pt>
              </c:numCache>
            </c:numRef>
          </c:val>
          <c:extLst xmlns:c16r2="http://schemas.microsoft.com/office/drawing/2015/06/chart">
            <c:ext xmlns:c16="http://schemas.microsoft.com/office/drawing/2014/chart" uri="{C3380CC4-5D6E-409C-BE32-E72D297353CC}">
              <c16:uniqueId val="{0000000B-78F6-4846-993A-97EF6970AF57}"/>
            </c:ext>
          </c:extLst>
        </c:ser>
        <c:dLbls>
          <c:showLegendKey val="0"/>
          <c:showVal val="0"/>
          <c:showCatName val="0"/>
          <c:showSerName val="0"/>
          <c:showPercent val="0"/>
          <c:showBubbleSize val="0"/>
        </c:dLbls>
        <c:gapWidth val="150"/>
        <c:shape val="box"/>
        <c:axId val="138282880"/>
        <c:axId val="138284416"/>
        <c:axId val="0"/>
      </c:bar3DChart>
      <c:catAx>
        <c:axId val="138282880"/>
        <c:scaling>
          <c:orientation val="minMax"/>
        </c:scaling>
        <c:delete val="0"/>
        <c:axPos val="b"/>
        <c:numFmt formatCode="General" sourceLinked="0"/>
        <c:majorTickMark val="out"/>
        <c:minorTickMark val="none"/>
        <c:tickLblPos val="nextTo"/>
        <c:crossAx val="138284416"/>
        <c:crosses val="autoZero"/>
        <c:auto val="1"/>
        <c:lblAlgn val="ctr"/>
        <c:lblOffset val="100"/>
        <c:noMultiLvlLbl val="0"/>
      </c:catAx>
      <c:valAx>
        <c:axId val="138284416"/>
        <c:scaling>
          <c:orientation val="minMax"/>
        </c:scaling>
        <c:delete val="1"/>
        <c:axPos val="l"/>
        <c:numFmt formatCode="0.0" sourceLinked="1"/>
        <c:majorTickMark val="out"/>
        <c:minorTickMark val="none"/>
        <c:tickLblPos val="nextTo"/>
        <c:crossAx val="138282880"/>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FBM!$EK$826</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FBM!$EL$825:$ET$825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FBM!$EL$826:$ET$826</c:f>
              <c:numCache>
                <c:formatCode>#,##0.00</c:formatCode>
                <c:ptCount val="9"/>
                <c:pt idx="0">
                  <c:v>79.209999999999994</c:v>
                </c:pt>
                <c:pt idx="1">
                  <c:v>80.33</c:v>
                </c:pt>
                <c:pt idx="2">
                  <c:v>96.82</c:v>
                </c:pt>
                <c:pt idx="3">
                  <c:v>96.71</c:v>
                </c:pt>
                <c:pt idx="4">
                  <c:v>82.48</c:v>
                </c:pt>
                <c:pt idx="5">
                  <c:v>82.25</c:v>
                </c:pt>
                <c:pt idx="6">
                  <c:v>81.61</c:v>
                </c:pt>
                <c:pt idx="7">
                  <c:v>100</c:v>
                </c:pt>
                <c:pt idx="8">
                  <c:v>69.099999999999994</c:v>
                </c:pt>
              </c:numCache>
            </c:numRef>
          </c:val>
          <c:extLst xmlns:c16r2="http://schemas.microsoft.com/office/drawing/2015/06/chart">
            <c:ext xmlns:c16="http://schemas.microsoft.com/office/drawing/2014/chart" uri="{C3380CC4-5D6E-409C-BE32-E72D297353CC}">
              <c16:uniqueId val="{00000000-A297-486D-ACEC-1D2F450AB676}"/>
            </c:ext>
          </c:extLst>
        </c:ser>
        <c:ser>
          <c:idx val="1"/>
          <c:order val="1"/>
          <c:tx>
            <c:strRef>
              <c:f>FBM!$EK$827</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FBM!$EL$825:$ET$825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FBM!$EL$827:$ET$827</c:f>
              <c:numCache>
                <c:formatCode>#,##0.00</c:formatCode>
                <c:ptCount val="9"/>
                <c:pt idx="0">
                  <c:v>69.61</c:v>
                </c:pt>
                <c:pt idx="1">
                  <c:v>70.25</c:v>
                </c:pt>
                <c:pt idx="2">
                  <c:v>100</c:v>
                </c:pt>
                <c:pt idx="3">
                  <c:v>99.89</c:v>
                </c:pt>
                <c:pt idx="4">
                  <c:v>73.62</c:v>
                </c:pt>
                <c:pt idx="5">
                  <c:v>73.23</c:v>
                </c:pt>
                <c:pt idx="6">
                  <c:v>72.760000000000005</c:v>
                </c:pt>
                <c:pt idx="7">
                  <c:v>100</c:v>
                </c:pt>
                <c:pt idx="8">
                  <c:v>69.92</c:v>
                </c:pt>
              </c:numCache>
            </c:numRef>
          </c:val>
          <c:extLst xmlns:c16r2="http://schemas.microsoft.com/office/drawing/2015/06/chart">
            <c:ext xmlns:c16="http://schemas.microsoft.com/office/drawing/2014/chart" uri="{C3380CC4-5D6E-409C-BE32-E72D297353CC}">
              <c16:uniqueId val="{00000001-A297-486D-ACEC-1D2F450AB676}"/>
            </c:ext>
          </c:extLst>
        </c:ser>
        <c:ser>
          <c:idx val="2"/>
          <c:order val="2"/>
          <c:tx>
            <c:strRef>
              <c:f>FBM!$EK$828</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FBM!$EL$825:$ET$825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FBM!$EL$828:$ET$828</c:f>
              <c:numCache>
                <c:formatCode>#,##0.00</c:formatCode>
                <c:ptCount val="9"/>
                <c:pt idx="0">
                  <c:v>99.82</c:v>
                </c:pt>
                <c:pt idx="1">
                  <c:v>99.67</c:v>
                </c:pt>
                <c:pt idx="2">
                  <c:v>92.27</c:v>
                </c:pt>
                <c:pt idx="3">
                  <c:v>92.27</c:v>
                </c:pt>
                <c:pt idx="4">
                  <c:v>98.83</c:v>
                </c:pt>
                <c:pt idx="5">
                  <c:v>98.84</c:v>
                </c:pt>
                <c:pt idx="6">
                  <c:v>97.71</c:v>
                </c:pt>
                <c:pt idx="7">
                  <c:v>100</c:v>
                </c:pt>
                <c:pt idx="8">
                  <c:v>29.63</c:v>
                </c:pt>
              </c:numCache>
            </c:numRef>
          </c:val>
          <c:extLst xmlns:c16r2="http://schemas.microsoft.com/office/drawing/2015/06/chart">
            <c:ext xmlns:c16="http://schemas.microsoft.com/office/drawing/2014/chart" uri="{C3380CC4-5D6E-409C-BE32-E72D297353CC}">
              <c16:uniqueId val="{00000002-A297-486D-ACEC-1D2F450AB676}"/>
            </c:ext>
          </c:extLst>
        </c:ser>
        <c:dLbls>
          <c:showLegendKey val="0"/>
          <c:showVal val="0"/>
          <c:showCatName val="0"/>
          <c:showSerName val="0"/>
          <c:showPercent val="0"/>
          <c:showBubbleSize val="0"/>
        </c:dLbls>
        <c:gapWidth val="136"/>
        <c:overlap val="100"/>
        <c:axId val="138350976"/>
        <c:axId val="138352512"/>
      </c:barChart>
      <c:catAx>
        <c:axId val="138350976"/>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38352512"/>
        <c:crosses val="autoZero"/>
        <c:auto val="1"/>
        <c:lblAlgn val="ctr"/>
        <c:lblOffset val="100"/>
        <c:noMultiLvlLbl val="0"/>
      </c:catAx>
      <c:valAx>
        <c:axId val="138352512"/>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38350976"/>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FBM!$EK$818</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FBM!$EL$817:$ET$817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FBM!$EL$818:$ET$818</c:f>
              <c:numCache>
                <c:formatCode>#,##0.00</c:formatCode>
                <c:ptCount val="9"/>
                <c:pt idx="0">
                  <c:v>47.48</c:v>
                </c:pt>
                <c:pt idx="1">
                  <c:v>45.91</c:v>
                </c:pt>
                <c:pt idx="2">
                  <c:v>58.86</c:v>
                </c:pt>
                <c:pt idx="3">
                  <c:v>58.19</c:v>
                </c:pt>
                <c:pt idx="4">
                  <c:v>46.16</c:v>
                </c:pt>
                <c:pt idx="5">
                  <c:v>45.84</c:v>
                </c:pt>
                <c:pt idx="6">
                  <c:v>45.38</c:v>
                </c:pt>
                <c:pt idx="7">
                  <c:v>52.97</c:v>
                </c:pt>
                <c:pt idx="8">
                  <c:v>44.18</c:v>
                </c:pt>
              </c:numCache>
            </c:numRef>
          </c:val>
          <c:extLst xmlns:c16r2="http://schemas.microsoft.com/office/drawing/2015/06/chart">
            <c:ext xmlns:c16="http://schemas.microsoft.com/office/drawing/2014/chart" uri="{C3380CC4-5D6E-409C-BE32-E72D297353CC}">
              <c16:uniqueId val="{00000000-B0BE-4724-A503-7D7788854337}"/>
            </c:ext>
          </c:extLst>
        </c:ser>
        <c:ser>
          <c:idx val="1"/>
          <c:order val="1"/>
          <c:tx>
            <c:strRef>
              <c:f>FBM!$EK$819</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FBM!$EL$817:$ET$817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FBM!$EL$819:$ET$819</c:f>
              <c:numCache>
                <c:formatCode>#,##0.00</c:formatCode>
                <c:ptCount val="9"/>
                <c:pt idx="0">
                  <c:v>69.61</c:v>
                </c:pt>
                <c:pt idx="1">
                  <c:v>69.83</c:v>
                </c:pt>
                <c:pt idx="2">
                  <c:v>100</c:v>
                </c:pt>
                <c:pt idx="3">
                  <c:v>99.89</c:v>
                </c:pt>
                <c:pt idx="4">
                  <c:v>71.17</c:v>
                </c:pt>
                <c:pt idx="5">
                  <c:v>70.790000000000006</c:v>
                </c:pt>
                <c:pt idx="6">
                  <c:v>70.31</c:v>
                </c:pt>
                <c:pt idx="7">
                  <c:v>96.22</c:v>
                </c:pt>
                <c:pt idx="8">
                  <c:v>69.7</c:v>
                </c:pt>
              </c:numCache>
            </c:numRef>
          </c:val>
          <c:extLst xmlns:c16r2="http://schemas.microsoft.com/office/drawing/2015/06/chart">
            <c:ext xmlns:c16="http://schemas.microsoft.com/office/drawing/2014/chart" uri="{C3380CC4-5D6E-409C-BE32-E72D297353CC}">
              <c16:uniqueId val="{00000001-B0BE-4724-A503-7D7788854337}"/>
            </c:ext>
          </c:extLst>
        </c:ser>
        <c:ser>
          <c:idx val="2"/>
          <c:order val="2"/>
          <c:tx>
            <c:strRef>
              <c:f>FBM!$EK$820</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B0BE-4724-A503-7D7788854337}"/>
                </c:ext>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B0BE-4724-A503-7D7788854337}"/>
                </c:ext>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B0BE-4724-A503-7D7788854337}"/>
                </c:ext>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B0BE-4724-A503-7D7788854337}"/>
                </c:ext>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B0BE-4724-A503-7D7788854337}"/>
                </c:ext>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B0BE-4724-A503-7D7788854337}"/>
                </c:ext>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B0BE-4724-A503-7D7788854337}"/>
                </c:ext>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B0BE-4724-A503-7D7788854337}"/>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FBM!$EL$817:$ET$817</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FBM!$EL$820:$ET$820</c:f>
              <c:numCache>
                <c:formatCode>#,##0.00</c:formatCode>
                <c:ptCount val="9"/>
                <c:pt idx="0">
                  <c:v>0</c:v>
                </c:pt>
                <c:pt idx="1">
                  <c:v>0</c:v>
                </c:pt>
                <c:pt idx="2">
                  <c:v>0</c:v>
                </c:pt>
                <c:pt idx="3">
                  <c:v>0</c:v>
                </c:pt>
                <c:pt idx="4">
                  <c:v>0</c:v>
                </c:pt>
                <c:pt idx="5">
                  <c:v>0</c:v>
                </c:pt>
                <c:pt idx="6">
                  <c:v>0</c:v>
                </c:pt>
                <c:pt idx="7">
                  <c:v>0</c:v>
                </c:pt>
                <c:pt idx="8">
                  <c:v>1.03</c:v>
                </c:pt>
              </c:numCache>
            </c:numRef>
          </c:val>
          <c:extLst xmlns:c16r2="http://schemas.microsoft.com/office/drawing/2015/06/chart">
            <c:ext xmlns:c16="http://schemas.microsoft.com/office/drawing/2014/chart" uri="{C3380CC4-5D6E-409C-BE32-E72D297353CC}">
              <c16:uniqueId val="{0000000A-B0BE-4724-A503-7D7788854337}"/>
            </c:ext>
          </c:extLst>
        </c:ser>
        <c:dLbls>
          <c:showLegendKey val="0"/>
          <c:showVal val="0"/>
          <c:showCatName val="0"/>
          <c:showSerName val="0"/>
          <c:showPercent val="0"/>
          <c:showBubbleSize val="0"/>
        </c:dLbls>
        <c:gapWidth val="113"/>
        <c:overlap val="100"/>
        <c:axId val="138409856"/>
        <c:axId val="138411392"/>
      </c:barChart>
      <c:catAx>
        <c:axId val="138409856"/>
        <c:scaling>
          <c:orientation val="minMax"/>
        </c:scaling>
        <c:delete val="0"/>
        <c:axPos val="l"/>
        <c:numFmt formatCode="General" sourceLinked="1"/>
        <c:majorTickMark val="out"/>
        <c:minorTickMark val="none"/>
        <c:tickLblPos val="nextTo"/>
        <c:crossAx val="138411392"/>
        <c:crosses val="autoZero"/>
        <c:auto val="1"/>
        <c:lblAlgn val="ctr"/>
        <c:lblOffset val="100"/>
        <c:noMultiLvlLbl val="0"/>
      </c:catAx>
      <c:valAx>
        <c:axId val="138411392"/>
        <c:scaling>
          <c:orientation val="minMax"/>
          <c:max val="200"/>
        </c:scaling>
        <c:delete val="0"/>
        <c:axPos val="b"/>
        <c:numFmt formatCode="#,##0.00" sourceLinked="1"/>
        <c:majorTickMark val="out"/>
        <c:minorTickMark val="none"/>
        <c:tickLblPos val="high"/>
        <c:crossAx val="138409856"/>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FBM!$EK$832</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FBM!$EM$831:$ET$831</c:f>
              <c:numCache>
                <c:formatCode>General</c:formatCode>
                <c:ptCount val="8"/>
                <c:pt idx="0">
                  <c:v>2009</c:v>
                </c:pt>
                <c:pt idx="1">
                  <c:v>2010</c:v>
                </c:pt>
                <c:pt idx="2">
                  <c:v>2011</c:v>
                </c:pt>
                <c:pt idx="3">
                  <c:v>2012</c:v>
                </c:pt>
                <c:pt idx="4">
                  <c:v>2013</c:v>
                </c:pt>
                <c:pt idx="5">
                  <c:v>2014</c:v>
                </c:pt>
                <c:pt idx="6">
                  <c:v>2015</c:v>
                </c:pt>
                <c:pt idx="7">
                  <c:v>2016</c:v>
                </c:pt>
              </c:numCache>
            </c:numRef>
          </c:cat>
          <c:val>
            <c:numRef>
              <c:f>FBM!$EM$832:$ET$832</c:f>
              <c:numCache>
                <c:formatCode>#,##0.00</c:formatCode>
                <c:ptCount val="8"/>
                <c:pt idx="0">
                  <c:v>46.69</c:v>
                </c:pt>
                <c:pt idx="1">
                  <c:v>58.86</c:v>
                </c:pt>
                <c:pt idx="2">
                  <c:v>51.61</c:v>
                </c:pt>
                <c:pt idx="3">
                  <c:v>40.159999999999997</c:v>
                </c:pt>
                <c:pt idx="4">
                  <c:v>39.78</c:v>
                </c:pt>
                <c:pt idx="5">
                  <c:v>39.58</c:v>
                </c:pt>
                <c:pt idx="6">
                  <c:v>42.64</c:v>
                </c:pt>
                <c:pt idx="7">
                  <c:v>34.619999999999997</c:v>
                </c:pt>
              </c:numCache>
            </c:numRef>
          </c:val>
          <c:extLst xmlns:c16r2="http://schemas.microsoft.com/office/drawing/2015/06/chart">
            <c:ext xmlns:c16="http://schemas.microsoft.com/office/drawing/2014/chart" uri="{C3380CC4-5D6E-409C-BE32-E72D297353CC}">
              <c16:uniqueId val="{00000000-79C1-42B2-A0A0-82E1F40A2F25}"/>
            </c:ext>
          </c:extLst>
        </c:ser>
        <c:ser>
          <c:idx val="1"/>
          <c:order val="1"/>
          <c:tx>
            <c:strRef>
              <c:f>FBM!$EK$833</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FBM!$EM$831:$ET$831</c:f>
              <c:numCache>
                <c:formatCode>General</c:formatCode>
                <c:ptCount val="8"/>
                <c:pt idx="0">
                  <c:v>2009</c:v>
                </c:pt>
                <c:pt idx="1">
                  <c:v>2010</c:v>
                </c:pt>
                <c:pt idx="2">
                  <c:v>2011</c:v>
                </c:pt>
                <c:pt idx="3">
                  <c:v>2012</c:v>
                </c:pt>
                <c:pt idx="4">
                  <c:v>2013</c:v>
                </c:pt>
                <c:pt idx="5">
                  <c:v>2014</c:v>
                </c:pt>
                <c:pt idx="6">
                  <c:v>2015</c:v>
                </c:pt>
                <c:pt idx="7">
                  <c:v>2016</c:v>
                </c:pt>
              </c:numCache>
            </c:numRef>
          </c:cat>
          <c:val>
            <c:numRef>
              <c:f>FBM!$EM$833:$ET$833</c:f>
              <c:numCache>
                <c:formatCode>#,##0.00</c:formatCode>
                <c:ptCount val="8"/>
                <c:pt idx="0">
                  <c:v>70.17</c:v>
                </c:pt>
                <c:pt idx="1">
                  <c:v>100</c:v>
                </c:pt>
                <c:pt idx="2">
                  <c:v>88.59</c:v>
                </c:pt>
                <c:pt idx="3">
                  <c:v>61.45</c:v>
                </c:pt>
                <c:pt idx="4">
                  <c:v>60.94</c:v>
                </c:pt>
                <c:pt idx="5">
                  <c:v>60.87</c:v>
                </c:pt>
                <c:pt idx="6">
                  <c:v>76.81</c:v>
                </c:pt>
                <c:pt idx="7">
                  <c:v>54.83</c:v>
                </c:pt>
              </c:numCache>
            </c:numRef>
          </c:val>
          <c:extLst xmlns:c16r2="http://schemas.microsoft.com/office/drawing/2015/06/chart">
            <c:ext xmlns:c16="http://schemas.microsoft.com/office/drawing/2014/chart" uri="{C3380CC4-5D6E-409C-BE32-E72D297353CC}">
              <c16:uniqueId val="{00000001-79C1-42B2-A0A0-82E1F40A2F25}"/>
            </c:ext>
          </c:extLst>
        </c:ser>
        <c:ser>
          <c:idx val="2"/>
          <c:order val="2"/>
          <c:tx>
            <c:strRef>
              <c:f>FBM!$EK$834</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FBM!$EM$831:$ET$831</c:f>
              <c:numCache>
                <c:formatCode>General</c:formatCode>
                <c:ptCount val="8"/>
                <c:pt idx="0">
                  <c:v>2009</c:v>
                </c:pt>
                <c:pt idx="1">
                  <c:v>2010</c:v>
                </c:pt>
                <c:pt idx="2">
                  <c:v>2011</c:v>
                </c:pt>
                <c:pt idx="3">
                  <c:v>2012</c:v>
                </c:pt>
                <c:pt idx="4">
                  <c:v>2013</c:v>
                </c:pt>
                <c:pt idx="5">
                  <c:v>2014</c:v>
                </c:pt>
                <c:pt idx="6">
                  <c:v>2015</c:v>
                </c:pt>
                <c:pt idx="7">
                  <c:v>2016</c:v>
                </c:pt>
              </c:numCache>
            </c:numRef>
          </c:cat>
          <c:val>
            <c:numRef>
              <c:f>FBM!$EM$834:$ET$834</c:f>
              <c:numCache>
                <c:formatCode>#,##0.00</c:formatCode>
                <c:ptCount val="8"/>
                <c:pt idx="0">
                  <c:v>1.63</c:v>
                </c:pt>
                <c:pt idx="1">
                  <c:v>0</c:v>
                </c:pt>
                <c:pt idx="2">
                  <c:v>0</c:v>
                </c:pt>
                <c:pt idx="3">
                  <c:v>0.87</c:v>
                </c:pt>
                <c:pt idx="4">
                  <c:v>0.87</c:v>
                </c:pt>
                <c:pt idx="5">
                  <c:v>0.86</c:v>
                </c:pt>
                <c:pt idx="6">
                  <c:v>0.79</c:v>
                </c:pt>
                <c:pt idx="7">
                  <c:v>0</c:v>
                </c:pt>
              </c:numCache>
            </c:numRef>
          </c:val>
          <c:extLst xmlns:c16r2="http://schemas.microsoft.com/office/drawing/2015/06/chart">
            <c:ext xmlns:c16="http://schemas.microsoft.com/office/drawing/2014/chart" uri="{C3380CC4-5D6E-409C-BE32-E72D297353CC}">
              <c16:uniqueId val="{00000002-79C1-42B2-A0A0-82E1F40A2F25}"/>
            </c:ext>
          </c:extLst>
        </c:ser>
        <c:dLbls>
          <c:showLegendKey val="0"/>
          <c:showVal val="0"/>
          <c:showCatName val="0"/>
          <c:showSerName val="0"/>
          <c:showPercent val="0"/>
          <c:showBubbleSize val="0"/>
        </c:dLbls>
        <c:gapWidth val="64"/>
        <c:overlap val="100"/>
        <c:axId val="138518912"/>
        <c:axId val="138520448"/>
      </c:barChart>
      <c:catAx>
        <c:axId val="138518912"/>
        <c:scaling>
          <c:orientation val="minMax"/>
        </c:scaling>
        <c:delete val="0"/>
        <c:axPos val="b"/>
        <c:numFmt formatCode="General" sourceLinked="1"/>
        <c:majorTickMark val="out"/>
        <c:minorTickMark val="none"/>
        <c:tickLblPos val="nextTo"/>
        <c:crossAx val="138520448"/>
        <c:crosses val="autoZero"/>
        <c:auto val="1"/>
        <c:lblAlgn val="ctr"/>
        <c:lblOffset val="100"/>
        <c:noMultiLvlLbl val="0"/>
      </c:catAx>
      <c:valAx>
        <c:axId val="138520448"/>
        <c:scaling>
          <c:orientation val="minMax"/>
        </c:scaling>
        <c:delete val="0"/>
        <c:axPos val="l"/>
        <c:numFmt formatCode="#,##0.00" sourceLinked="1"/>
        <c:majorTickMark val="out"/>
        <c:minorTickMark val="none"/>
        <c:tickLblPos val="nextTo"/>
        <c:crossAx val="13851891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A0FF-4467-9AA9-3503B63B58DD}"/>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A0FF-4467-9AA9-3503B63B58DD}"/>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A0FF-4467-9AA9-3503B63B58DD}"/>
                </c:ext>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A0FF-4467-9AA9-3503B63B58DD}"/>
                </c:ext>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A0FF-4467-9AA9-3503B63B58DD}"/>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FBM!$EK$838:$EK$840</c:f>
              <c:strCache>
                <c:ptCount val="3"/>
                <c:pt idx="0">
                  <c:v>Índice de Penetración de Internet
4T-2016</c:v>
                </c:pt>
                <c:pt idx="1">
                  <c:v>Cobertura en gas natural
4T-2016</c:v>
                </c:pt>
                <c:pt idx="2">
                  <c:v>Cobertura Energía Total
Año 2016</c:v>
                </c:pt>
              </c:strCache>
            </c:strRef>
          </c:cat>
          <c:val>
            <c:numRef>
              <c:f>FBM!$EL$838:$EL$840</c:f>
              <c:numCache>
                <c:formatCode>0.00%</c:formatCode>
                <c:ptCount val="3"/>
                <c:pt idx="0">
                  <c:v>3.1E-2</c:v>
                </c:pt>
                <c:pt idx="1">
                  <c:v>0</c:v>
                </c:pt>
                <c:pt idx="2">
                  <c:v>0.99350000000000005</c:v>
                </c:pt>
              </c:numCache>
            </c:numRef>
          </c:val>
          <c:extLst xmlns:c16r2="http://schemas.microsoft.com/office/drawing/2015/06/chart">
            <c:ext xmlns:c16="http://schemas.microsoft.com/office/drawing/2014/chart" uri="{C3380CC4-5D6E-409C-BE32-E72D297353CC}">
              <c16:uniqueId val="{00000005-A0FF-4467-9AA9-3503B63B58DD}"/>
            </c:ext>
          </c:extLst>
        </c:ser>
        <c:dLbls>
          <c:showLegendKey val="0"/>
          <c:showVal val="0"/>
          <c:showCatName val="0"/>
          <c:showSerName val="0"/>
          <c:showPercent val="0"/>
          <c:showBubbleSize val="0"/>
        </c:dLbls>
        <c:gapWidth val="150"/>
        <c:shape val="box"/>
        <c:axId val="138638848"/>
        <c:axId val="138640384"/>
        <c:axId val="0"/>
      </c:bar3DChart>
      <c:catAx>
        <c:axId val="138638848"/>
        <c:scaling>
          <c:orientation val="minMax"/>
        </c:scaling>
        <c:delete val="0"/>
        <c:axPos val="b"/>
        <c:numFmt formatCode="General" sourceLinked="0"/>
        <c:majorTickMark val="out"/>
        <c:minorTickMark val="none"/>
        <c:tickLblPos val="nextTo"/>
        <c:crossAx val="138640384"/>
        <c:crosses val="autoZero"/>
        <c:auto val="1"/>
        <c:lblAlgn val="ctr"/>
        <c:lblOffset val="100"/>
        <c:noMultiLvlLbl val="0"/>
      </c:catAx>
      <c:valAx>
        <c:axId val="138640384"/>
        <c:scaling>
          <c:orientation val="minMax"/>
        </c:scaling>
        <c:delete val="0"/>
        <c:axPos val="l"/>
        <c:numFmt formatCode="0.00%" sourceLinked="1"/>
        <c:majorTickMark val="out"/>
        <c:minorTickMark val="none"/>
        <c:tickLblPos val="nextTo"/>
        <c:crossAx val="13863884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972B-4908-B711-9067A952AEA5}"/>
                </c:ext>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972B-4908-B711-9067A952AEA5}"/>
                </c:ext>
              </c:extLst>
            </c:dLbl>
            <c:dLbl>
              <c:idx val="2"/>
              <c:layout>
                <c:manualLayout>
                  <c:x val="0.11746724352151933"/>
                  <c:y val="4.2175520873686409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972B-4908-B711-9067A952AEA5}"/>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FBM!$EM$948:$EM$950</c:f>
              <c:strCache>
                <c:ptCount val="3"/>
                <c:pt idx="0">
                  <c:v>Con daños </c:v>
                </c:pt>
                <c:pt idx="1">
                  <c:v>Muertos </c:v>
                </c:pt>
                <c:pt idx="2">
                  <c:v>Heridos </c:v>
                </c:pt>
              </c:strCache>
            </c:strRef>
          </c:cat>
          <c:val>
            <c:numRef>
              <c:f>FBM!$EN$948:$EN$950</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72B-4908-B711-9067A952AEA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4181-4916-9047-E186D5EFCCC9}"/>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4181-4916-9047-E186D5EFCCC9}"/>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4181-4916-9047-E186D5EFCCC9}"/>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FBM!$EM$966:$EM$968</c:f>
              <c:strCache>
                <c:ptCount val="3"/>
                <c:pt idx="0">
                  <c:v>Automóviles </c:v>
                </c:pt>
                <c:pt idx="1">
                  <c:v>Motocicletas </c:v>
                </c:pt>
                <c:pt idx="2">
                  <c:v>Otros </c:v>
                </c:pt>
              </c:strCache>
            </c:strRef>
          </c:cat>
          <c:val>
            <c:numRef>
              <c:f>FBM!$EN$966:$EN$968</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181-4916-9047-E186D5EFCCC9}"/>
            </c:ext>
          </c:extLst>
        </c:ser>
        <c:dLbls>
          <c:showLegendKey val="0"/>
          <c:showVal val="1"/>
          <c:showCatName val="0"/>
          <c:showSerName val="0"/>
          <c:showPercent val="0"/>
          <c:showBubbleSize val="0"/>
        </c:dLbls>
        <c:gapWidth val="150"/>
        <c:shape val="box"/>
        <c:axId val="138981760"/>
        <c:axId val="138984448"/>
        <c:axId val="0"/>
      </c:bar3DChart>
      <c:catAx>
        <c:axId val="138981760"/>
        <c:scaling>
          <c:orientation val="minMax"/>
        </c:scaling>
        <c:delete val="0"/>
        <c:axPos val="b"/>
        <c:numFmt formatCode="General" sourceLinked="0"/>
        <c:majorTickMark val="none"/>
        <c:minorTickMark val="none"/>
        <c:tickLblPos val="nextTo"/>
        <c:crossAx val="138984448"/>
        <c:crosses val="autoZero"/>
        <c:auto val="1"/>
        <c:lblAlgn val="ctr"/>
        <c:lblOffset val="100"/>
        <c:noMultiLvlLbl val="0"/>
      </c:catAx>
      <c:valAx>
        <c:axId val="138984448"/>
        <c:scaling>
          <c:orientation val="minMax"/>
        </c:scaling>
        <c:delete val="1"/>
        <c:axPos val="l"/>
        <c:numFmt formatCode="_(* #,##0_);_(* \(#,##0\);_(* &quot;-&quot;??_);_(@_)" sourceLinked="1"/>
        <c:majorTickMark val="none"/>
        <c:minorTickMark val="none"/>
        <c:tickLblPos val="nextTo"/>
        <c:crossAx val="138981760"/>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78E-4C9A-95D7-D3F72EA53538}"/>
                </c:ext>
              </c:extLst>
            </c:dLbl>
            <c:dLbl>
              <c:idx val="2"/>
              <c:layout>
                <c:manualLayout>
                  <c:x val="1.7701862650620463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78E-4C9A-95D7-D3F72EA53538}"/>
                </c:ext>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E-4C9A-95D7-D3F72EA53538}"/>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FBM!$EM$1169:$EM$1171</c:f>
              <c:strCache>
                <c:ptCount val="3"/>
                <c:pt idx="0">
                  <c:v>II</c:v>
                </c:pt>
                <c:pt idx="1">
                  <c:v>III</c:v>
                </c:pt>
                <c:pt idx="2">
                  <c:v>IV</c:v>
                </c:pt>
              </c:strCache>
            </c:strRef>
          </c:cat>
          <c:val>
            <c:numRef>
              <c:f>FBM!$EN$1169:$EN$1171</c:f>
              <c:numCache>
                <c:formatCode>_("$"\ * #,##0_);_("$"\ * \(#,##0\);_("$"\ * "-"??_);_(@_)</c:formatCode>
                <c:ptCount val="3"/>
                <c:pt idx="0">
                  <c:v>664670869</c:v>
                </c:pt>
                <c:pt idx="1">
                  <c:v>447633743</c:v>
                </c:pt>
                <c:pt idx="2">
                  <c:v>529879332</c:v>
                </c:pt>
              </c:numCache>
            </c:numRef>
          </c:val>
          <c:extLst xmlns:c16r2="http://schemas.microsoft.com/office/drawing/2015/06/chart">
            <c:ext xmlns:c16="http://schemas.microsoft.com/office/drawing/2014/chart" uri="{C3380CC4-5D6E-409C-BE32-E72D297353CC}">
              <c16:uniqueId val="{00000003-378E-4C9A-95D7-D3F72EA53538}"/>
            </c:ext>
          </c:extLst>
        </c:ser>
        <c:dLbls>
          <c:showLegendKey val="0"/>
          <c:showVal val="1"/>
          <c:showCatName val="0"/>
          <c:showSerName val="0"/>
          <c:showPercent val="0"/>
          <c:showBubbleSize val="0"/>
        </c:dLbls>
        <c:gapWidth val="150"/>
        <c:shape val="box"/>
        <c:axId val="138727424"/>
        <c:axId val="138730112"/>
        <c:axId val="0"/>
      </c:bar3DChart>
      <c:catAx>
        <c:axId val="138727424"/>
        <c:scaling>
          <c:orientation val="minMax"/>
        </c:scaling>
        <c:delete val="0"/>
        <c:axPos val="b"/>
        <c:numFmt formatCode="General" sourceLinked="0"/>
        <c:majorTickMark val="none"/>
        <c:minorTickMark val="none"/>
        <c:tickLblPos val="nextTo"/>
        <c:crossAx val="138730112"/>
        <c:crosses val="autoZero"/>
        <c:auto val="1"/>
        <c:lblAlgn val="ctr"/>
        <c:lblOffset val="100"/>
        <c:noMultiLvlLbl val="0"/>
      </c:catAx>
      <c:valAx>
        <c:axId val="138730112"/>
        <c:scaling>
          <c:orientation val="minMax"/>
        </c:scaling>
        <c:delete val="1"/>
        <c:axPos val="l"/>
        <c:numFmt formatCode="_(&quot;$&quot;\ * #,##0_);_(&quot;$&quot;\ * \(#,##0\);_(&quot;$&quot;\ * &quot;-&quot;??_);_(@_)" sourceLinked="1"/>
        <c:majorTickMark val="none"/>
        <c:minorTickMark val="none"/>
        <c:tickLblPos val="nextTo"/>
        <c:crossAx val="13872742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2016</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FBM!$EI$305</c:f>
              <c:strCache>
                <c:ptCount val="1"/>
                <c:pt idx="0">
                  <c:v>% Hombres</c:v>
                </c:pt>
              </c:strCache>
            </c:strRef>
          </c:tx>
          <c:invertIfNegative val="0"/>
          <c:cat>
            <c:strRef>
              <c:f>FBM!$EH$306:$EH$322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FBM!$EI$306:$EI$322</c:f>
              <c:numCache>
                <c:formatCode>0.0%</c:formatCode>
                <c:ptCount val="17"/>
                <c:pt idx="0">
                  <c:v>4.2673716012084591E-2</c:v>
                </c:pt>
                <c:pt idx="1">
                  <c:v>4.1918429003021146E-2</c:v>
                </c:pt>
                <c:pt idx="2">
                  <c:v>4.1351963746223568E-2</c:v>
                </c:pt>
                <c:pt idx="3">
                  <c:v>4.2107250755287012E-2</c:v>
                </c:pt>
                <c:pt idx="4">
                  <c:v>4.5128398791540784E-2</c:v>
                </c:pt>
                <c:pt idx="5">
                  <c:v>3.9086102719033233E-2</c:v>
                </c:pt>
                <c:pt idx="6">
                  <c:v>3.2099697885196378E-2</c:v>
                </c:pt>
                <c:pt idx="7">
                  <c:v>3.0589123867069485E-2</c:v>
                </c:pt>
                <c:pt idx="8">
                  <c:v>2.9456193353474321E-2</c:v>
                </c:pt>
                <c:pt idx="9">
                  <c:v>3.0022658610271903E-2</c:v>
                </c:pt>
                <c:pt idx="10">
                  <c:v>2.9645015105740181E-2</c:v>
                </c:pt>
                <c:pt idx="11">
                  <c:v>2.6246223564954683E-2</c:v>
                </c:pt>
                <c:pt idx="12">
                  <c:v>2.1336858006042295E-2</c:v>
                </c:pt>
                <c:pt idx="13">
                  <c:v>1.6238670694864048E-2</c:v>
                </c:pt>
                <c:pt idx="14">
                  <c:v>1.11404833836858E-2</c:v>
                </c:pt>
                <c:pt idx="15">
                  <c:v>8.4969788519637466E-3</c:v>
                </c:pt>
                <c:pt idx="16">
                  <c:v>8.3081570996978854E-3</c:v>
                </c:pt>
              </c:numCache>
            </c:numRef>
          </c:val>
          <c:extLst xmlns:c16r2="http://schemas.microsoft.com/office/drawing/2015/06/chart">
            <c:ext xmlns:c16="http://schemas.microsoft.com/office/drawing/2014/chart" uri="{C3380CC4-5D6E-409C-BE32-E72D297353CC}">
              <c16:uniqueId val="{00000000-DF1B-4A3C-811E-6A8EE27C6124}"/>
            </c:ext>
          </c:extLst>
        </c:ser>
        <c:ser>
          <c:idx val="1"/>
          <c:order val="1"/>
          <c:tx>
            <c:strRef>
              <c:f>FBM!$EJ$305</c:f>
              <c:strCache>
                <c:ptCount val="1"/>
                <c:pt idx="0">
                  <c:v>% Mujeres</c:v>
                </c:pt>
              </c:strCache>
            </c:strRef>
          </c:tx>
          <c:invertIfNegative val="0"/>
          <c:cat>
            <c:strRef>
              <c:f>FBM!$EH$306:$EH$322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FBM!$EJ$306:$EJ$322</c:f>
              <c:numCache>
                <c:formatCode>0.0%</c:formatCode>
                <c:ptCount val="17"/>
                <c:pt idx="0">
                  <c:v>-4.0407854984894256E-2</c:v>
                </c:pt>
                <c:pt idx="1">
                  <c:v>-3.9652567975830819E-2</c:v>
                </c:pt>
                <c:pt idx="2">
                  <c:v>-3.9274924471299093E-2</c:v>
                </c:pt>
                <c:pt idx="3">
                  <c:v>-4.0030211480362538E-2</c:v>
                </c:pt>
                <c:pt idx="4">
                  <c:v>-4.2673716012084591E-2</c:v>
                </c:pt>
                <c:pt idx="5">
                  <c:v>-3.8330815709969789E-2</c:v>
                </c:pt>
                <c:pt idx="6">
                  <c:v>-3.3610271903323261E-2</c:v>
                </c:pt>
                <c:pt idx="7">
                  <c:v>-3.0777945619335348E-2</c:v>
                </c:pt>
                <c:pt idx="8">
                  <c:v>-2.9267371601208458E-2</c:v>
                </c:pt>
                <c:pt idx="9">
                  <c:v>-3.1533232628398793E-2</c:v>
                </c:pt>
                <c:pt idx="10">
                  <c:v>-3.2477341389728097E-2</c:v>
                </c:pt>
                <c:pt idx="11">
                  <c:v>-2.8512084592145014E-2</c:v>
                </c:pt>
                <c:pt idx="12">
                  <c:v>-2.360271903323263E-2</c:v>
                </c:pt>
                <c:pt idx="13">
                  <c:v>-1.8693353474320242E-2</c:v>
                </c:pt>
                <c:pt idx="14">
                  <c:v>-1.3972809667673716E-2</c:v>
                </c:pt>
                <c:pt idx="15">
                  <c:v>-1.0196374622356496E-2</c:v>
                </c:pt>
                <c:pt idx="16">
                  <c:v>-1.11404833836858E-2</c:v>
                </c:pt>
              </c:numCache>
            </c:numRef>
          </c:val>
          <c:extLst xmlns:c16r2="http://schemas.microsoft.com/office/drawing/2015/06/chart">
            <c:ext xmlns:c16="http://schemas.microsoft.com/office/drawing/2014/chart" uri="{C3380CC4-5D6E-409C-BE32-E72D297353CC}">
              <c16:uniqueId val="{00000001-DF1B-4A3C-811E-6A8EE27C6124}"/>
            </c:ext>
          </c:extLst>
        </c:ser>
        <c:dLbls>
          <c:showLegendKey val="0"/>
          <c:showVal val="0"/>
          <c:showCatName val="0"/>
          <c:showSerName val="0"/>
          <c:showPercent val="0"/>
          <c:showBubbleSize val="0"/>
        </c:dLbls>
        <c:gapWidth val="0"/>
        <c:overlap val="89"/>
        <c:axId val="123390976"/>
        <c:axId val="123396864"/>
      </c:barChart>
      <c:catAx>
        <c:axId val="123390976"/>
        <c:scaling>
          <c:orientation val="minMax"/>
        </c:scaling>
        <c:delete val="0"/>
        <c:axPos val="l"/>
        <c:numFmt formatCode="General" sourceLinked="0"/>
        <c:majorTickMark val="out"/>
        <c:minorTickMark val="none"/>
        <c:tickLblPos val="low"/>
        <c:txPr>
          <a:bodyPr/>
          <a:lstStyle/>
          <a:p>
            <a:pPr>
              <a:defRPr sz="900"/>
            </a:pPr>
            <a:endParaRPr lang="es-CO"/>
          </a:p>
        </c:txPr>
        <c:crossAx val="123396864"/>
        <c:crosses val="autoZero"/>
        <c:auto val="1"/>
        <c:lblAlgn val="ctr"/>
        <c:lblOffset val="100"/>
        <c:noMultiLvlLbl val="0"/>
      </c:catAx>
      <c:valAx>
        <c:axId val="123396864"/>
        <c:scaling>
          <c:orientation val="minMax"/>
        </c:scaling>
        <c:delete val="0"/>
        <c:axPos val="b"/>
        <c:numFmt formatCode="0.0%" sourceLinked="0"/>
        <c:majorTickMark val="out"/>
        <c:minorTickMark val="out"/>
        <c:tickLblPos val="low"/>
        <c:txPr>
          <a:bodyPr/>
          <a:lstStyle/>
          <a:p>
            <a:pPr>
              <a:defRPr sz="900"/>
            </a:pPr>
            <a:endParaRPr lang="es-CO"/>
          </a:p>
        </c:txPr>
        <c:crossAx val="123390976"/>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FDC3-44C1-AD4D-515D0405DE0B}"/>
                </c:ext>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FDC3-44C1-AD4D-515D0405DE0B}"/>
                </c:ext>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FDC3-44C1-AD4D-515D0405DE0B}"/>
                </c:ext>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DC3-44C1-AD4D-515D0405DE0B}"/>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FBM!$EP$1169:$EP$1171</c:f>
              <c:strCache>
                <c:ptCount val="3"/>
                <c:pt idx="0">
                  <c:v>II</c:v>
                </c:pt>
                <c:pt idx="1">
                  <c:v>III</c:v>
                </c:pt>
                <c:pt idx="2">
                  <c:v>IV</c:v>
                </c:pt>
              </c:strCache>
            </c:strRef>
          </c:cat>
          <c:val>
            <c:numRef>
              <c:f>FBM!$EQ$1169:$EQ$1171</c:f>
              <c:numCache>
                <c:formatCode>_("$"\ * #,##0_);_("$"\ * \(#,##0\);_("$"\ * "-"??_);_(@_)</c:formatCode>
                <c:ptCount val="3"/>
                <c:pt idx="0">
                  <c:v>276917336</c:v>
                </c:pt>
                <c:pt idx="1">
                  <c:v>227864433</c:v>
                </c:pt>
                <c:pt idx="2">
                  <c:v>255570873</c:v>
                </c:pt>
              </c:numCache>
            </c:numRef>
          </c:val>
          <c:extLst xmlns:c16r2="http://schemas.microsoft.com/office/drawing/2015/06/chart">
            <c:ext xmlns:c16="http://schemas.microsoft.com/office/drawing/2014/chart" uri="{C3380CC4-5D6E-409C-BE32-E72D297353CC}">
              <c16:uniqueId val="{00000004-FDC3-44C1-AD4D-515D0405DE0B}"/>
            </c:ext>
          </c:extLst>
        </c:ser>
        <c:dLbls>
          <c:showLegendKey val="0"/>
          <c:showVal val="1"/>
          <c:showCatName val="0"/>
          <c:showSerName val="0"/>
          <c:showPercent val="0"/>
          <c:showBubbleSize val="0"/>
        </c:dLbls>
        <c:gapWidth val="150"/>
        <c:shape val="box"/>
        <c:axId val="138777344"/>
        <c:axId val="138780032"/>
        <c:axId val="0"/>
      </c:bar3DChart>
      <c:catAx>
        <c:axId val="138777344"/>
        <c:scaling>
          <c:orientation val="minMax"/>
        </c:scaling>
        <c:delete val="0"/>
        <c:axPos val="b"/>
        <c:numFmt formatCode="General" sourceLinked="0"/>
        <c:majorTickMark val="none"/>
        <c:minorTickMark val="none"/>
        <c:tickLblPos val="nextTo"/>
        <c:crossAx val="138780032"/>
        <c:crosses val="autoZero"/>
        <c:auto val="1"/>
        <c:lblAlgn val="ctr"/>
        <c:lblOffset val="100"/>
        <c:noMultiLvlLbl val="0"/>
      </c:catAx>
      <c:valAx>
        <c:axId val="138780032"/>
        <c:scaling>
          <c:orientation val="minMax"/>
        </c:scaling>
        <c:delete val="1"/>
        <c:axPos val="l"/>
        <c:numFmt formatCode="_(&quot;$&quot;\ * #,##0_);_(&quot;$&quot;\ * \(#,##0\);_(&quot;$&quot;\ * &quot;-&quot;??_);_(@_)" sourceLinked="1"/>
        <c:majorTickMark val="none"/>
        <c:minorTickMark val="none"/>
        <c:tickLblPos val="nextTo"/>
        <c:crossAx val="13877734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a:t>
            </a:r>
            <a:r>
              <a:rPr lang="es-CO">
                <a:solidFill>
                  <a:srgbClr val="002060"/>
                </a:solidFill>
              </a:rPr>
              <a:t>ño</a:t>
            </a:r>
            <a:r>
              <a:rPr lang="es-CO" baseline="0">
                <a:solidFill>
                  <a:srgbClr val="002060"/>
                </a:solidFill>
              </a:rPr>
              <a:t> 2016</a:t>
            </a:r>
            <a:endParaRPr lang="es-CO">
              <a:solidFill>
                <a:srgbClr val="002060"/>
              </a:solidFill>
            </a:endParaRPr>
          </a:p>
        </c:rich>
      </c:tx>
      <c:layout>
        <c:manualLayout>
          <c:xMode val="edge"/>
          <c:yMode val="edge"/>
          <c:x val="0.30627528294079054"/>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437D-498B-BAE5-9D1CF3F5C71E}"/>
                </c:ext>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437D-498B-BAE5-9D1CF3F5C71E}"/>
                </c:ext>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437D-498B-BAE5-9D1CF3F5C71E}"/>
                </c:ext>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437D-498B-BAE5-9D1CF3F5C71E}"/>
                </c:ext>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437D-498B-BAE5-9D1CF3F5C71E}"/>
                </c:ext>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437D-498B-BAE5-9D1CF3F5C71E}"/>
                </c:ext>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437D-498B-BAE5-9D1CF3F5C71E}"/>
                </c:ext>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437D-498B-BAE5-9D1CF3F5C71E}"/>
                </c:ext>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FBM!$EH$428:$EH$435</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FBM!$EI$428:$EI$435</c:f>
              <c:numCache>
                <c:formatCode>General</c:formatCode>
                <c:ptCount val="8"/>
                <c:pt idx="0">
                  <c:v>1</c:v>
                </c:pt>
                <c:pt idx="1">
                  <c:v>0</c:v>
                </c:pt>
                <c:pt idx="2">
                  <c:v>14</c:v>
                </c:pt>
                <c:pt idx="3">
                  <c:v>13</c:v>
                </c:pt>
                <c:pt idx="4">
                  <c:v>5</c:v>
                </c:pt>
                <c:pt idx="5">
                  <c:v>0</c:v>
                </c:pt>
                <c:pt idx="6">
                  <c:v>1</c:v>
                </c:pt>
                <c:pt idx="7">
                  <c:v>6</c:v>
                </c:pt>
              </c:numCache>
            </c:numRef>
          </c:yVal>
          <c:smooth val="0"/>
          <c:extLst xmlns:c16r2="http://schemas.microsoft.com/office/drawing/2015/06/chart">
            <c:ext xmlns:c16="http://schemas.microsoft.com/office/drawing/2014/chart" uri="{C3380CC4-5D6E-409C-BE32-E72D297353CC}">
              <c16:uniqueId val="{00000008-437D-498B-BAE5-9D1CF3F5C71E}"/>
            </c:ext>
          </c:extLst>
        </c:ser>
        <c:dLbls>
          <c:showLegendKey val="0"/>
          <c:showVal val="0"/>
          <c:showCatName val="0"/>
          <c:showSerName val="0"/>
          <c:showPercent val="0"/>
          <c:showBubbleSize val="0"/>
        </c:dLbls>
        <c:axId val="138886528"/>
        <c:axId val="138888320"/>
      </c:scatterChart>
      <c:valAx>
        <c:axId val="138886528"/>
        <c:scaling>
          <c:orientation val="minMax"/>
        </c:scaling>
        <c:delete val="0"/>
        <c:axPos val="b"/>
        <c:numFmt formatCode="General" sourceLinked="1"/>
        <c:majorTickMark val="out"/>
        <c:minorTickMark val="none"/>
        <c:tickLblPos val="nextTo"/>
        <c:crossAx val="138888320"/>
        <c:crosses val="autoZero"/>
        <c:crossBetween val="midCat"/>
      </c:valAx>
      <c:valAx>
        <c:axId val="138888320"/>
        <c:scaling>
          <c:orientation val="minMax"/>
        </c:scaling>
        <c:delete val="0"/>
        <c:axPos val="l"/>
        <c:numFmt formatCode="General" sourceLinked="1"/>
        <c:majorTickMark val="out"/>
        <c:minorTickMark val="none"/>
        <c:tickLblPos val="nextTo"/>
        <c:crossAx val="138886528"/>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dLbl>
              <c:idx val="1"/>
              <c:layout>
                <c:manualLayout>
                  <c:x val="-4.0000000000000001E-3"/>
                  <c:y val="4.545451291731358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7C5-4B5E-A941-292196C13D34}"/>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FBM!$EI$535:$EL$535</c:f>
              <c:strCache>
                <c:ptCount val="4"/>
                <c:pt idx="0">
                  <c:v>Sobrepeso</c:v>
                </c:pt>
                <c:pt idx="1">
                  <c:v>Adecuado</c:v>
                </c:pt>
                <c:pt idx="2">
                  <c:v>Riesgo</c:v>
                </c:pt>
                <c:pt idx="3">
                  <c:v>DNT moderada</c:v>
                </c:pt>
              </c:strCache>
            </c:strRef>
          </c:cat>
          <c:val>
            <c:numRef>
              <c:f>FBM!$EI$536:$EL$536</c:f>
              <c:numCache>
                <c:formatCode>General</c:formatCode>
                <c:ptCount val="4"/>
                <c:pt idx="0">
                  <c:v>0</c:v>
                </c:pt>
                <c:pt idx="1">
                  <c:v>85.7</c:v>
                </c:pt>
                <c:pt idx="2">
                  <c:v>14.3</c:v>
                </c:pt>
                <c:pt idx="3">
                  <c:v>0</c:v>
                </c:pt>
              </c:numCache>
            </c:numRef>
          </c:val>
          <c:extLst xmlns:c16r2="http://schemas.microsoft.com/office/drawing/2015/06/chart">
            <c:ext xmlns:c16="http://schemas.microsoft.com/office/drawing/2014/chart" uri="{C3380CC4-5D6E-409C-BE32-E72D297353CC}">
              <c16:uniqueId val="{00000001-27C5-4B5E-A941-292196C13D34}"/>
            </c:ext>
          </c:extLst>
        </c:ser>
        <c:dLbls>
          <c:showLegendKey val="0"/>
          <c:showVal val="0"/>
          <c:showCatName val="0"/>
          <c:showSerName val="0"/>
          <c:showPercent val="0"/>
          <c:showBubbleSize val="0"/>
        </c:dLbls>
        <c:gapWidth val="150"/>
        <c:axId val="138926336"/>
        <c:axId val="139010048"/>
      </c:barChart>
      <c:catAx>
        <c:axId val="138926336"/>
        <c:scaling>
          <c:orientation val="minMax"/>
        </c:scaling>
        <c:delete val="0"/>
        <c:axPos val="b"/>
        <c:numFmt formatCode="General" sourceLinked="0"/>
        <c:majorTickMark val="out"/>
        <c:minorTickMark val="none"/>
        <c:tickLblPos val="nextTo"/>
        <c:crossAx val="139010048"/>
        <c:crosses val="autoZero"/>
        <c:auto val="1"/>
        <c:lblAlgn val="ctr"/>
        <c:lblOffset val="100"/>
        <c:noMultiLvlLbl val="0"/>
      </c:catAx>
      <c:valAx>
        <c:axId val="139010048"/>
        <c:scaling>
          <c:orientation val="minMax"/>
        </c:scaling>
        <c:delete val="0"/>
        <c:axPos val="l"/>
        <c:numFmt formatCode="General" sourceLinked="1"/>
        <c:majorTickMark val="out"/>
        <c:minorTickMark val="none"/>
        <c:tickLblPos val="nextTo"/>
        <c:txPr>
          <a:bodyPr/>
          <a:lstStyle/>
          <a:p>
            <a:pPr>
              <a:defRPr sz="900"/>
            </a:pPr>
            <a:endParaRPr lang="es-CO"/>
          </a:p>
        </c:txPr>
        <c:crossAx val="13892633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FBM!$EM$535:$EO$535</c:f>
              <c:strCache>
                <c:ptCount val="3"/>
                <c:pt idx="0">
                  <c:v>Peso Adecuado</c:v>
                </c:pt>
                <c:pt idx="1">
                  <c:v>Riesgo Talla Baja</c:v>
                </c:pt>
                <c:pt idx="2">
                  <c:v>DNT Crónica</c:v>
                </c:pt>
              </c:strCache>
            </c:strRef>
          </c:cat>
          <c:val>
            <c:numRef>
              <c:f>FBM!$EM$536:$EO$536</c:f>
              <c:numCache>
                <c:formatCode>General</c:formatCode>
                <c:ptCount val="3"/>
                <c:pt idx="0">
                  <c:v>68.900000000000006</c:v>
                </c:pt>
                <c:pt idx="1">
                  <c:v>21</c:v>
                </c:pt>
                <c:pt idx="2">
                  <c:v>9.6999999999999993</c:v>
                </c:pt>
              </c:numCache>
            </c:numRef>
          </c:val>
          <c:extLst xmlns:c16r2="http://schemas.microsoft.com/office/drawing/2015/06/chart">
            <c:ext xmlns:c16="http://schemas.microsoft.com/office/drawing/2014/chart" uri="{C3380CC4-5D6E-409C-BE32-E72D297353CC}">
              <c16:uniqueId val="{00000000-F8F0-4920-B996-CB837BE8A348}"/>
            </c:ext>
          </c:extLst>
        </c:ser>
        <c:dLbls>
          <c:showLegendKey val="0"/>
          <c:showVal val="0"/>
          <c:showCatName val="0"/>
          <c:showSerName val="0"/>
          <c:showPercent val="0"/>
          <c:showBubbleSize val="0"/>
        </c:dLbls>
        <c:gapWidth val="150"/>
        <c:axId val="139035392"/>
        <c:axId val="139036928"/>
      </c:barChart>
      <c:catAx>
        <c:axId val="139035392"/>
        <c:scaling>
          <c:orientation val="minMax"/>
        </c:scaling>
        <c:delete val="0"/>
        <c:axPos val="b"/>
        <c:numFmt formatCode="General" sourceLinked="0"/>
        <c:majorTickMark val="out"/>
        <c:minorTickMark val="none"/>
        <c:tickLblPos val="nextTo"/>
        <c:crossAx val="139036928"/>
        <c:crosses val="autoZero"/>
        <c:auto val="1"/>
        <c:lblAlgn val="ctr"/>
        <c:lblOffset val="100"/>
        <c:noMultiLvlLbl val="0"/>
      </c:catAx>
      <c:valAx>
        <c:axId val="139036928"/>
        <c:scaling>
          <c:orientation val="minMax"/>
        </c:scaling>
        <c:delete val="0"/>
        <c:axPos val="l"/>
        <c:numFmt formatCode="General" sourceLinked="1"/>
        <c:majorTickMark val="out"/>
        <c:minorTickMark val="none"/>
        <c:tickLblPos val="nextTo"/>
        <c:txPr>
          <a:bodyPr/>
          <a:lstStyle/>
          <a:p>
            <a:pPr>
              <a:defRPr sz="900"/>
            </a:pPr>
            <a:endParaRPr lang="es-CO"/>
          </a:p>
        </c:txPr>
        <c:crossAx val="13903539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FBM!$EM$344</c:f>
              <c:strCache>
                <c:ptCount val="1"/>
                <c:pt idx="0">
                  <c:v>Relación de dependencia General</c:v>
                </c:pt>
              </c:strCache>
            </c:strRef>
          </c:tx>
          <c:invertIfNegative val="0"/>
          <c:cat>
            <c:numRef>
              <c:f>FBM!$EN$343:$EP$343</c:f>
              <c:numCache>
                <c:formatCode>General</c:formatCode>
                <c:ptCount val="3"/>
                <c:pt idx="0">
                  <c:v>2005</c:v>
                </c:pt>
                <c:pt idx="1">
                  <c:v>2016</c:v>
                </c:pt>
                <c:pt idx="2">
                  <c:v>2020</c:v>
                </c:pt>
              </c:numCache>
            </c:numRef>
          </c:cat>
          <c:val>
            <c:numRef>
              <c:f>FBM!$EN$344:$EP$344</c:f>
              <c:numCache>
                <c:formatCode>0.00</c:formatCode>
                <c:ptCount val="3"/>
                <c:pt idx="0">
                  <c:v>57.850521436848204</c:v>
                </c:pt>
                <c:pt idx="1">
                  <c:v>52.315214265171129</c:v>
                </c:pt>
                <c:pt idx="2">
                  <c:v>53.032522707295641</c:v>
                </c:pt>
              </c:numCache>
            </c:numRef>
          </c:val>
          <c:extLst xmlns:c16r2="http://schemas.microsoft.com/office/drawing/2015/06/chart">
            <c:ext xmlns:c16="http://schemas.microsoft.com/office/drawing/2014/chart" uri="{C3380CC4-5D6E-409C-BE32-E72D297353CC}">
              <c16:uniqueId val="{00000000-B1AC-42A2-8E0D-C1295E1FD453}"/>
            </c:ext>
          </c:extLst>
        </c:ser>
        <c:dLbls>
          <c:showLegendKey val="0"/>
          <c:showVal val="0"/>
          <c:showCatName val="0"/>
          <c:showSerName val="0"/>
          <c:showPercent val="0"/>
          <c:showBubbleSize val="0"/>
        </c:dLbls>
        <c:gapWidth val="150"/>
        <c:axId val="129919232"/>
        <c:axId val="129937792"/>
      </c:barChart>
      <c:lineChart>
        <c:grouping val="standard"/>
        <c:varyColors val="0"/>
        <c:ser>
          <c:idx val="1"/>
          <c:order val="1"/>
          <c:tx>
            <c:strRef>
              <c:f>FBM!$EM$347</c:f>
              <c:strCache>
                <c:ptCount val="1"/>
                <c:pt idx="0">
                  <c:v>Índice de envejecimiento</c:v>
                </c:pt>
              </c:strCache>
            </c:strRef>
          </c:tx>
          <c:marker>
            <c:symbol val="circle"/>
            <c:size val="9"/>
            <c:spPr>
              <a:solidFill>
                <a:schemeClr val="bg1"/>
              </a:solidFill>
            </c:spPr>
          </c:marker>
          <c:cat>
            <c:numRef>
              <c:f>FBM!$EN$343:$EP$343</c:f>
              <c:numCache>
                <c:formatCode>General</c:formatCode>
                <c:ptCount val="3"/>
                <c:pt idx="0">
                  <c:v>2005</c:v>
                </c:pt>
                <c:pt idx="1">
                  <c:v>2016</c:v>
                </c:pt>
                <c:pt idx="2">
                  <c:v>2020</c:v>
                </c:pt>
              </c:numCache>
            </c:numRef>
          </c:cat>
          <c:val>
            <c:numRef>
              <c:f>FBM!$EN$347:$EP$347</c:f>
              <c:numCache>
                <c:formatCode>0.00</c:formatCode>
                <c:ptCount val="3"/>
                <c:pt idx="0">
                  <c:v>28.672680412371133</c:v>
                </c:pt>
                <c:pt idx="1">
                  <c:v>40.030792917628943</c:v>
                </c:pt>
                <c:pt idx="2">
                  <c:v>45.4983922829582</c:v>
                </c:pt>
              </c:numCache>
            </c:numRef>
          </c:val>
          <c:smooth val="0"/>
          <c:extLst xmlns:c16r2="http://schemas.microsoft.com/office/drawing/2015/06/chart">
            <c:ext xmlns:c16="http://schemas.microsoft.com/office/drawing/2014/chart" uri="{C3380CC4-5D6E-409C-BE32-E72D297353CC}">
              <c16:uniqueId val="{00000001-B1AC-42A2-8E0D-C1295E1FD453}"/>
            </c:ext>
          </c:extLst>
        </c:ser>
        <c:dLbls>
          <c:showLegendKey val="0"/>
          <c:showVal val="0"/>
          <c:showCatName val="0"/>
          <c:showSerName val="0"/>
          <c:showPercent val="0"/>
          <c:showBubbleSize val="0"/>
        </c:dLbls>
        <c:marker val="1"/>
        <c:smooth val="0"/>
        <c:axId val="129919232"/>
        <c:axId val="129937792"/>
      </c:lineChart>
      <c:catAx>
        <c:axId val="129919232"/>
        <c:scaling>
          <c:orientation val="minMax"/>
        </c:scaling>
        <c:delete val="0"/>
        <c:axPos val="b"/>
        <c:numFmt formatCode="General" sourceLinked="1"/>
        <c:majorTickMark val="out"/>
        <c:minorTickMark val="none"/>
        <c:tickLblPos val="nextTo"/>
        <c:crossAx val="129937792"/>
        <c:crosses val="autoZero"/>
        <c:auto val="1"/>
        <c:lblAlgn val="ctr"/>
        <c:lblOffset val="100"/>
        <c:noMultiLvlLbl val="0"/>
      </c:catAx>
      <c:valAx>
        <c:axId val="129937792"/>
        <c:scaling>
          <c:orientation val="minMax"/>
        </c:scaling>
        <c:delete val="0"/>
        <c:axPos val="l"/>
        <c:numFmt formatCode="0.00" sourceLinked="1"/>
        <c:majorTickMark val="out"/>
        <c:minorTickMark val="none"/>
        <c:tickLblPos val="nextTo"/>
        <c:crossAx val="129919232"/>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1890928020215496E-2"/>
          <c:y val="0.12081125594830604"/>
          <c:w val="0.95621814395956906"/>
          <c:h val="0.78538600393563252"/>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9B5-4CE7-98F4-846287C02CC8}"/>
                </c:ext>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59B5-4CE7-98F4-846287C02CC8}"/>
                </c:ext>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59B5-4CE7-98F4-846287C02CC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FBM!$EH$369:$EH$371</c:f>
              <c:strCache>
                <c:ptCount val="3"/>
                <c:pt idx="0">
                  <c:v>Cabecera</c:v>
                </c:pt>
                <c:pt idx="1">
                  <c:v>Resto</c:v>
                </c:pt>
                <c:pt idx="2">
                  <c:v>Total</c:v>
                </c:pt>
              </c:strCache>
            </c:strRef>
          </c:cat>
          <c:val>
            <c:numRef>
              <c:f>FBM!$EI$369:$EI$371</c:f>
              <c:numCache>
                <c:formatCode>General</c:formatCode>
                <c:ptCount val="3"/>
                <c:pt idx="0">
                  <c:v>18.010000000000002</c:v>
                </c:pt>
                <c:pt idx="1">
                  <c:v>33.18</c:v>
                </c:pt>
                <c:pt idx="2">
                  <c:v>24.82</c:v>
                </c:pt>
              </c:numCache>
            </c:numRef>
          </c:val>
          <c:extLst xmlns:c16r2="http://schemas.microsoft.com/office/drawing/2015/06/chart">
            <c:ext xmlns:c16="http://schemas.microsoft.com/office/drawing/2014/chart" uri="{C3380CC4-5D6E-409C-BE32-E72D297353CC}">
              <c16:uniqueId val="{00000003-59B5-4CE7-98F4-846287C02CC8}"/>
            </c:ext>
          </c:extLst>
        </c:ser>
        <c:dLbls>
          <c:showLegendKey val="0"/>
          <c:showVal val="0"/>
          <c:showCatName val="0"/>
          <c:showSerName val="0"/>
          <c:showPercent val="0"/>
          <c:showBubbleSize val="0"/>
        </c:dLbls>
        <c:gapWidth val="150"/>
        <c:shape val="box"/>
        <c:axId val="129960576"/>
        <c:axId val="129966464"/>
        <c:axId val="0"/>
      </c:bar3DChart>
      <c:catAx>
        <c:axId val="129960576"/>
        <c:scaling>
          <c:orientation val="minMax"/>
        </c:scaling>
        <c:delete val="0"/>
        <c:axPos val="b"/>
        <c:numFmt formatCode="General" sourceLinked="0"/>
        <c:majorTickMark val="out"/>
        <c:minorTickMark val="none"/>
        <c:tickLblPos val="nextTo"/>
        <c:crossAx val="129966464"/>
        <c:crosses val="autoZero"/>
        <c:auto val="1"/>
        <c:lblAlgn val="ctr"/>
        <c:lblOffset val="100"/>
        <c:noMultiLvlLbl val="0"/>
      </c:catAx>
      <c:valAx>
        <c:axId val="129966464"/>
        <c:scaling>
          <c:orientation val="minMax"/>
        </c:scaling>
        <c:delete val="1"/>
        <c:axPos val="l"/>
        <c:numFmt formatCode="General" sourceLinked="1"/>
        <c:majorTickMark val="out"/>
        <c:minorTickMark val="none"/>
        <c:tickLblPos val="nextTo"/>
        <c:crossAx val="129960576"/>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277"/>
        </c:manualLayout>
      </c:layout>
      <c:bar3DChart>
        <c:barDir val="col"/>
        <c:grouping val="clustered"/>
        <c:varyColors val="0"/>
        <c:ser>
          <c:idx val="1"/>
          <c:order val="0"/>
          <c:tx>
            <c:strRef>
              <c:f>FBM!$EH$276</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A2B1-4EE7-85DF-8E159060B558}"/>
                </c:ext>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A2B1-4EE7-85DF-8E159060B558}"/>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A2B1-4EE7-85DF-8E159060B55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FBM!$EH$277:$EJ$277</c:f>
              <c:strCache>
                <c:ptCount val="3"/>
                <c:pt idx="0">
                  <c:v>1993</c:v>
                </c:pt>
                <c:pt idx="1">
                  <c:v>2005</c:v>
                </c:pt>
                <c:pt idx="2">
                  <c:v>2016</c:v>
                </c:pt>
              </c:strCache>
            </c:strRef>
          </c:cat>
          <c:val>
            <c:numRef>
              <c:f>FBM!$EH$278:$EJ$278</c:f>
              <c:numCache>
                <c:formatCode>#,##0</c:formatCode>
                <c:ptCount val="3"/>
                <c:pt idx="0">
                  <c:v>5525</c:v>
                </c:pt>
                <c:pt idx="1">
                  <c:v>5449</c:v>
                </c:pt>
                <c:pt idx="2">
                  <c:v>5284</c:v>
                </c:pt>
              </c:numCache>
            </c:numRef>
          </c:val>
          <c:extLst xmlns:c16r2="http://schemas.microsoft.com/office/drawing/2015/06/chart">
            <c:ext xmlns:c16="http://schemas.microsoft.com/office/drawing/2014/chart" uri="{C3380CC4-5D6E-409C-BE32-E72D297353CC}">
              <c16:uniqueId val="{00000003-A2B1-4EE7-85DF-8E159060B558}"/>
            </c:ext>
          </c:extLst>
        </c:ser>
        <c:dLbls>
          <c:showLegendKey val="0"/>
          <c:showVal val="0"/>
          <c:showCatName val="0"/>
          <c:showSerName val="0"/>
          <c:showPercent val="0"/>
          <c:showBubbleSize val="0"/>
        </c:dLbls>
        <c:gapWidth val="150"/>
        <c:shape val="cylinder"/>
        <c:axId val="130015616"/>
        <c:axId val="130017152"/>
        <c:axId val="0"/>
      </c:bar3DChart>
      <c:catAx>
        <c:axId val="130015616"/>
        <c:scaling>
          <c:orientation val="minMax"/>
        </c:scaling>
        <c:delete val="0"/>
        <c:axPos val="b"/>
        <c:numFmt formatCode="General" sourceLinked="0"/>
        <c:majorTickMark val="out"/>
        <c:minorTickMark val="none"/>
        <c:tickLblPos val="nextTo"/>
        <c:crossAx val="130017152"/>
        <c:crosses val="autoZero"/>
        <c:auto val="1"/>
        <c:lblAlgn val="ctr"/>
        <c:lblOffset val="100"/>
        <c:noMultiLvlLbl val="0"/>
      </c:catAx>
      <c:valAx>
        <c:axId val="130017152"/>
        <c:scaling>
          <c:orientation val="minMax"/>
        </c:scaling>
        <c:delete val="1"/>
        <c:axPos val="l"/>
        <c:numFmt formatCode="#,##0" sourceLinked="1"/>
        <c:majorTickMark val="out"/>
        <c:minorTickMark val="none"/>
        <c:tickLblPos val="nextTo"/>
        <c:crossAx val="13001561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FBM!$EH$577</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FBM!$EI$576:$EJ$576</c:f>
              <c:numCache>
                <c:formatCode>General</c:formatCode>
                <c:ptCount val="2"/>
                <c:pt idx="0">
                  <c:v>2015</c:v>
                </c:pt>
                <c:pt idx="1">
                  <c:v>2016</c:v>
                </c:pt>
              </c:numCache>
            </c:numRef>
          </c:cat>
          <c:val>
            <c:numRef>
              <c:f>FBM!$EI$577:$EJ$577</c:f>
              <c:numCache>
                <c:formatCode>General</c:formatCode>
                <c:ptCount val="2"/>
                <c:pt idx="0">
                  <c:v>89.14</c:v>
                </c:pt>
                <c:pt idx="1">
                  <c:v>88.4</c:v>
                </c:pt>
              </c:numCache>
            </c:numRef>
          </c:val>
          <c:extLst xmlns:c16r2="http://schemas.microsoft.com/office/drawing/2015/06/chart">
            <c:ext xmlns:c16="http://schemas.microsoft.com/office/drawing/2014/chart" uri="{C3380CC4-5D6E-409C-BE32-E72D297353CC}">
              <c16:uniqueId val="{00000000-EF46-4014-B319-409051895D12}"/>
            </c:ext>
          </c:extLst>
        </c:ser>
        <c:dLbls>
          <c:showLegendKey val="0"/>
          <c:showVal val="0"/>
          <c:showCatName val="0"/>
          <c:showSerName val="0"/>
          <c:showPercent val="0"/>
          <c:showBubbleSize val="0"/>
        </c:dLbls>
        <c:gapWidth val="150"/>
        <c:axId val="130533248"/>
        <c:axId val="130534784"/>
      </c:barChart>
      <c:lineChart>
        <c:grouping val="standard"/>
        <c:varyColors val="0"/>
        <c:ser>
          <c:idx val="1"/>
          <c:order val="1"/>
          <c:tx>
            <c:strRef>
              <c:f>FBM!$EH$578</c:f>
              <c:strCache>
                <c:ptCount val="1"/>
                <c:pt idx="0">
                  <c:v>Córdoba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F46-4014-B319-409051895D12}"/>
                </c:ext>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EF46-4014-B319-409051895D12}"/>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FBM!$EI$576:$EJ$576</c:f>
              <c:numCache>
                <c:formatCode>General</c:formatCode>
                <c:ptCount val="2"/>
                <c:pt idx="0">
                  <c:v>2015</c:v>
                </c:pt>
                <c:pt idx="1">
                  <c:v>2016</c:v>
                </c:pt>
              </c:numCache>
            </c:numRef>
          </c:cat>
          <c:val>
            <c:numRef>
              <c:f>FBM!$EI$578:$EJ$578</c:f>
              <c:numCache>
                <c:formatCode>General</c:formatCode>
                <c:ptCount val="2"/>
                <c:pt idx="0">
                  <c:v>86.92</c:v>
                </c:pt>
                <c:pt idx="1">
                  <c:v>87.05</c:v>
                </c:pt>
              </c:numCache>
            </c:numRef>
          </c:val>
          <c:smooth val="0"/>
          <c:extLst xmlns:c16r2="http://schemas.microsoft.com/office/drawing/2015/06/chart">
            <c:ext xmlns:c16="http://schemas.microsoft.com/office/drawing/2014/chart" uri="{C3380CC4-5D6E-409C-BE32-E72D297353CC}">
              <c16:uniqueId val="{00000003-EF46-4014-B319-409051895D12}"/>
            </c:ext>
          </c:extLst>
        </c:ser>
        <c:dLbls>
          <c:showLegendKey val="0"/>
          <c:showVal val="0"/>
          <c:showCatName val="0"/>
          <c:showSerName val="0"/>
          <c:showPercent val="0"/>
          <c:showBubbleSize val="0"/>
        </c:dLbls>
        <c:marker val="1"/>
        <c:smooth val="0"/>
        <c:axId val="130533248"/>
        <c:axId val="130534784"/>
      </c:lineChart>
      <c:catAx>
        <c:axId val="130533248"/>
        <c:scaling>
          <c:orientation val="minMax"/>
        </c:scaling>
        <c:delete val="0"/>
        <c:axPos val="b"/>
        <c:numFmt formatCode="General" sourceLinked="1"/>
        <c:majorTickMark val="out"/>
        <c:minorTickMark val="none"/>
        <c:tickLblPos val="nextTo"/>
        <c:crossAx val="130534784"/>
        <c:crosses val="autoZero"/>
        <c:auto val="1"/>
        <c:lblAlgn val="ctr"/>
        <c:lblOffset val="100"/>
        <c:noMultiLvlLbl val="0"/>
      </c:catAx>
      <c:valAx>
        <c:axId val="130534784"/>
        <c:scaling>
          <c:orientation val="minMax"/>
        </c:scaling>
        <c:delete val="0"/>
        <c:axPos val="l"/>
        <c:numFmt formatCode="General" sourceLinked="1"/>
        <c:majorTickMark val="out"/>
        <c:minorTickMark val="none"/>
        <c:tickLblPos val="nextTo"/>
        <c:crossAx val="130533248"/>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FBM!$EH$600:$EK$600</c:f>
              <c:strCache>
                <c:ptCount val="4"/>
                <c:pt idx="0">
                  <c:v>Pre escolar</c:v>
                </c:pt>
                <c:pt idx="1">
                  <c:v>Primaria</c:v>
                </c:pt>
                <c:pt idx="2">
                  <c:v>Secundaria</c:v>
                </c:pt>
                <c:pt idx="3">
                  <c:v>Media</c:v>
                </c:pt>
              </c:strCache>
            </c:strRef>
          </c:cat>
          <c:val>
            <c:numRef>
              <c:f>FBM!$EH$602:$EK$602</c:f>
              <c:numCache>
                <c:formatCode>0.0%</c:formatCode>
                <c:ptCount val="4"/>
                <c:pt idx="0">
                  <c:v>4.3841336116910233E-2</c:v>
                </c:pt>
                <c:pt idx="1">
                  <c:v>0.46764091858037576</c:v>
                </c:pt>
                <c:pt idx="2">
                  <c:v>0.3475991649269311</c:v>
                </c:pt>
                <c:pt idx="3">
                  <c:v>0.14091858037578289</c:v>
                </c:pt>
              </c:numCache>
            </c:numRef>
          </c:val>
          <c:extLst xmlns:c16r2="http://schemas.microsoft.com/office/drawing/2015/06/chart">
            <c:ext xmlns:c16="http://schemas.microsoft.com/office/drawing/2014/chart" uri="{C3380CC4-5D6E-409C-BE32-E72D297353CC}">
              <c16:uniqueId val="{00000000-BE3C-4538-A443-FCFF1F17585F}"/>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6D3-406D-B4A0-272804D92649}"/>
                </c:ext>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6D3-406D-B4A0-272804D92649}"/>
                </c:ext>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76D3-406D-B4A0-272804D92649}"/>
                </c:ext>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6D3-406D-B4A0-272804D92649}"/>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FBM!$EH$605:$EK$605</c:f>
              <c:strCache>
                <c:ptCount val="4"/>
                <c:pt idx="0">
                  <c:v>Privado</c:v>
                </c:pt>
                <c:pt idx="1">
                  <c:v>Oficial</c:v>
                </c:pt>
                <c:pt idx="2">
                  <c:v>Urbano</c:v>
                </c:pt>
                <c:pt idx="3">
                  <c:v>Rural</c:v>
                </c:pt>
              </c:strCache>
            </c:strRef>
          </c:cat>
          <c:val>
            <c:numRef>
              <c:f>FBM!$EH$607:$EK$607</c:f>
              <c:numCache>
                <c:formatCode>0.0%</c:formatCode>
                <c:ptCount val="4"/>
                <c:pt idx="0">
                  <c:v>0</c:v>
                </c:pt>
                <c:pt idx="1">
                  <c:v>1</c:v>
                </c:pt>
                <c:pt idx="2">
                  <c:v>7.1428571428571425E-2</c:v>
                </c:pt>
                <c:pt idx="3">
                  <c:v>0.9285714285714286</c:v>
                </c:pt>
              </c:numCache>
            </c:numRef>
          </c:val>
          <c:extLst xmlns:c16r2="http://schemas.microsoft.com/office/drawing/2015/06/chart">
            <c:ext xmlns:c16="http://schemas.microsoft.com/office/drawing/2014/chart" uri="{C3380CC4-5D6E-409C-BE32-E72D297353CC}">
              <c16:uniqueId val="{00000004-76D3-406D-B4A0-272804D92649}"/>
            </c:ext>
          </c:extLst>
        </c:ser>
        <c:dLbls>
          <c:showLegendKey val="0"/>
          <c:showVal val="0"/>
          <c:showCatName val="0"/>
          <c:showSerName val="0"/>
          <c:showPercent val="0"/>
          <c:showBubbleSize val="0"/>
        </c:dLbls>
        <c:gapWidth val="150"/>
        <c:shape val="box"/>
        <c:axId val="130606592"/>
        <c:axId val="130608128"/>
        <c:axId val="0"/>
      </c:bar3DChart>
      <c:catAx>
        <c:axId val="130606592"/>
        <c:scaling>
          <c:orientation val="minMax"/>
        </c:scaling>
        <c:delete val="0"/>
        <c:axPos val="b"/>
        <c:numFmt formatCode="General" sourceLinked="0"/>
        <c:majorTickMark val="out"/>
        <c:minorTickMark val="none"/>
        <c:tickLblPos val="nextTo"/>
        <c:crossAx val="130608128"/>
        <c:crosses val="autoZero"/>
        <c:auto val="1"/>
        <c:lblAlgn val="ctr"/>
        <c:lblOffset val="100"/>
        <c:noMultiLvlLbl val="0"/>
      </c:catAx>
      <c:valAx>
        <c:axId val="130608128"/>
        <c:scaling>
          <c:orientation val="minMax"/>
        </c:scaling>
        <c:delete val="0"/>
        <c:axPos val="l"/>
        <c:numFmt formatCode="0.0%" sourceLinked="1"/>
        <c:majorTickMark val="out"/>
        <c:minorTickMark val="none"/>
        <c:tickLblPos val="nextTo"/>
        <c:crossAx val="13060659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F405-4E23-B0D1-5829C014E26F}"/>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F405-4E23-B0D1-5829C014E26F}"/>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F405-4E23-B0D1-5829C014E26F}"/>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F405-4E23-B0D1-5829C014E26F}"/>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F405-4E23-B0D1-5829C014E26F}"/>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F405-4E23-B0D1-5829C014E26F}"/>
                </c:ext>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F405-4E23-B0D1-5829C014E26F}"/>
                </c:ext>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F405-4E23-B0D1-5829C014E26F}"/>
                </c:ext>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F405-4E23-B0D1-5829C014E26F}"/>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FBM!$EH$697:$EH$706</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FBM!$EI$697:$EI$706</c:f>
              <c:numCache>
                <c:formatCode>0.0%</c:formatCode>
                <c:ptCount val="10"/>
                <c:pt idx="0">
                  <c:v>0.4713</c:v>
                </c:pt>
                <c:pt idx="1">
                  <c:v>0.81310000000000004</c:v>
                </c:pt>
                <c:pt idx="2">
                  <c:v>0.92730000000000001</c:v>
                </c:pt>
                <c:pt idx="3">
                  <c:v>0.4269</c:v>
                </c:pt>
                <c:pt idx="4">
                  <c:v>0.9476</c:v>
                </c:pt>
                <c:pt idx="5">
                  <c:v>0.71260000000000001</c:v>
                </c:pt>
                <c:pt idx="6">
                  <c:v>1.0701000000000001</c:v>
                </c:pt>
                <c:pt idx="7">
                  <c:v>1.4477</c:v>
                </c:pt>
                <c:pt idx="8">
                  <c:v>0.93569999999999998</c:v>
                </c:pt>
                <c:pt idx="9">
                  <c:v>1.1851</c:v>
                </c:pt>
              </c:numCache>
            </c:numRef>
          </c:val>
          <c:extLst xmlns:c16r2="http://schemas.microsoft.com/office/drawing/2015/06/chart">
            <c:ext xmlns:c16="http://schemas.microsoft.com/office/drawing/2014/chart" uri="{C3380CC4-5D6E-409C-BE32-E72D297353CC}">
              <c16:uniqueId val="{0000000B-F405-4E23-B0D1-5829C014E26F}"/>
            </c:ext>
          </c:extLst>
        </c:ser>
        <c:dLbls>
          <c:showLegendKey val="0"/>
          <c:showVal val="0"/>
          <c:showCatName val="0"/>
          <c:showSerName val="0"/>
          <c:showPercent val="0"/>
          <c:showBubbleSize val="0"/>
        </c:dLbls>
        <c:gapWidth val="46"/>
        <c:axId val="130724992"/>
        <c:axId val="130726528"/>
      </c:barChart>
      <c:catAx>
        <c:axId val="130724992"/>
        <c:scaling>
          <c:orientation val="minMax"/>
        </c:scaling>
        <c:delete val="0"/>
        <c:axPos val="l"/>
        <c:numFmt formatCode="General" sourceLinked="0"/>
        <c:majorTickMark val="out"/>
        <c:minorTickMark val="none"/>
        <c:tickLblPos val="nextTo"/>
        <c:crossAx val="130726528"/>
        <c:crosses val="autoZero"/>
        <c:auto val="1"/>
        <c:lblAlgn val="ctr"/>
        <c:lblOffset val="100"/>
        <c:noMultiLvlLbl val="0"/>
      </c:catAx>
      <c:valAx>
        <c:axId val="130726528"/>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30724992"/>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gif"/><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50</xdr:row>
      <xdr:rowOff>0</xdr:rowOff>
    </xdr:to>
    <xdr:sp macro="" textlink="">
      <xdr:nvSpPr>
        <xdr:cNvPr id="12" name="11 CuadroTexto"/>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Elementos fundamentales en su estructura:</a:t>
          </a:r>
        </a:p>
        <a:p>
          <a:pPr algn="just" rtl="0"/>
          <a:endParaRPr lang="es-CO" sz="1050">
            <a:latin typeface="+mn-lt"/>
            <a:cs typeface="Browallia New" panose="020B0604020202020204" pitchFamily="34" charset="-34"/>
          </a:endParaRPr>
        </a:p>
        <a:p>
          <a:pPr algn="just" rtl="0"/>
          <a:r>
            <a:rPr lang="es-CO" sz="1050" b="1">
              <a:latin typeface="+mn-lt"/>
              <a:cs typeface="Browallia New" panose="020B0604020202020204" pitchFamily="34" charset="-34"/>
            </a:rPr>
            <a:t>1. LOS QUIMBAYAS: </a:t>
          </a:r>
          <a:r>
            <a:rPr lang="es-CO" sz="1050">
              <a:latin typeface="+mn-lt"/>
              <a:cs typeface="Browallia New" panose="020B0604020202020204" pitchFamily="34" charset="-34"/>
            </a:rPr>
            <a:t>Poco antes de la llegada de los españoles, los Quimbayas habían conquistado el territorio del viejo caldas, al aniquilar o esclavizar a los anteriores habitantes del área.</a:t>
          </a:r>
        </a:p>
        <a:p>
          <a:pPr algn="just" rtl="0"/>
          <a:r>
            <a:rPr lang="es-CO" sz="1050">
              <a:latin typeface="+mn-lt"/>
              <a:cs typeface="Browallia New" panose="020B0604020202020204" pitchFamily="34" charset="-34"/>
            </a:rPr>
            <a:t>Los conflictos con los pijaos fueron constantes a partir del momento en que los españoles forzaron el desplazamiento de este grupo hacia el noreste, desde su hábitat original al otro lado de la cordillera, una vez en el territorio de los Quimbayas, los pijaos convirtieron la encomienda en el blanco de sus ataques, en especial agredían a los indios asignados a un encomendero y raptaban a sus mujeres para reemplazar las propias dejadas tras de si, durante su huida forzosa, después de un siglo este grupo fue finalmente vencido, sus cosechas destruidas y su líder el cacique Calarcá, asesinado.</a:t>
          </a:r>
        </a:p>
        <a:p>
          <a:pPr algn="just" rtl="0"/>
          <a:endParaRPr lang="es-CO" sz="1050">
            <a:latin typeface="+mn-lt"/>
            <a:cs typeface="Browallia New" panose="020B0604020202020204" pitchFamily="34" charset="-34"/>
          </a:endParaRPr>
        </a:p>
        <a:p>
          <a:pPr algn="just" rtl="0"/>
          <a:r>
            <a:rPr lang="es-CO" sz="1050" b="1">
              <a:latin typeface="+mn-lt"/>
              <a:cs typeface="Browallia New" panose="020B0604020202020204" pitchFamily="34" charset="-34"/>
            </a:rPr>
            <a:t>2. LA COLONIZACIÓN ANTIOQUEÑA:  </a:t>
          </a:r>
          <a:r>
            <a:rPr lang="es-CO" sz="1050">
              <a:latin typeface="+mn-lt"/>
              <a:cs typeface="Browallia New" panose="020B0604020202020204" pitchFamily="34" charset="-34"/>
            </a:rPr>
            <a:t>Caldas fue uno de los primeros centros de colonización antioqueña y el Quindío que perteneció a Caldas hasta 1.967 se convirtió en una de las áreas de mayor atractivo económico debido a la abundancia de tumbas indígenas ricas en obras de oro Quimbaya.</a:t>
          </a:r>
        </a:p>
        <a:p>
          <a:pPr algn="just" rtl="0"/>
          <a:r>
            <a:rPr lang="es-CO" sz="1050">
              <a:latin typeface="+mn-lt"/>
              <a:cs typeface="Browallia New" panose="020B0604020202020204" pitchFamily="34" charset="-34"/>
            </a:rPr>
            <a:t>Los primeros pueblos del Quindío se fundaron al entorno de la guaquearía, como también la cría y venta de cerdos para abastecer los mercados del valle.</a:t>
          </a:r>
        </a:p>
        <a:p>
          <a:pPr algn="just" rtl="0"/>
          <a:r>
            <a:rPr lang="es-CO" sz="1050">
              <a:latin typeface="+mn-lt"/>
              <a:cs typeface="Browallia New" panose="020B0604020202020204" pitchFamily="34" charset="-34"/>
            </a:rPr>
            <a:t>Los colonos de Córdoba eran campesinos que durante la guerra de los mil días, emigraron de Antioquia a Risaralda y de allí a la región de rió verde alto en Córdoba.</a:t>
          </a:r>
        </a:p>
        <a:p>
          <a:pPr algn="just" rtl="0"/>
          <a:endParaRPr lang="es-CO" sz="1050">
            <a:latin typeface="+mn-lt"/>
            <a:cs typeface="Browallia New" panose="020B0604020202020204" pitchFamily="34" charset="-34"/>
          </a:endParaRPr>
        </a:p>
        <a:p>
          <a:pPr algn="just" rtl="0"/>
          <a:r>
            <a:rPr lang="es-CO" sz="1100">
              <a:solidFill>
                <a:schemeClr val="dk1"/>
              </a:solidFill>
              <a:effectLst/>
              <a:latin typeface="+mn-lt"/>
              <a:ea typeface="+mn-ea"/>
              <a:cs typeface="+mn-cs"/>
            </a:rPr>
            <a:t>En el año de 1.925 no existían en Córdoba mas de 40 casas, el pueblo en si se fundó en 1.912 , es muy posible que la población se haya articulado en torno a las posadas, es decir aquellos lugares de residencia ocasional empleados por los colonos para descansar o pasar las noches. Se le dio el nombre de Córdoba en homenaje al líder rebelde y prócer de la independencia de América general JOSE MARIA CÓRDOBA</a:t>
          </a:r>
          <a:endParaRPr lang="es-CO" sz="1050">
            <a:latin typeface="+mn-lt"/>
            <a:cs typeface="Browallia New" panose="020B0604020202020204" pitchFamily="34" charset="-34"/>
          </a:endParaRPr>
        </a:p>
        <a:p>
          <a:pPr algn="just" rtl="0"/>
          <a:endParaRPr lang="es-CO" sz="1050">
            <a:latin typeface="+mn-lt"/>
            <a:cs typeface="Browallia New" panose="020B0604020202020204" pitchFamily="34" charset="-34"/>
          </a:endParaRPr>
        </a:p>
        <a:p>
          <a:pPr algn="just" rtl="0"/>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xdr:from>
      <xdr:col>20</xdr:col>
      <xdr:colOff>66675</xdr:colOff>
      <xdr:row>54</xdr:row>
      <xdr:rowOff>84666</xdr:rowOff>
    </xdr:from>
    <xdr:to>
      <xdr:col>46</xdr:col>
      <xdr:colOff>0</xdr:colOff>
      <xdr:row>70</xdr:row>
      <xdr:rowOff>42333</xdr:rowOff>
    </xdr:to>
    <xdr:sp macro="" textlink="">
      <xdr:nvSpPr>
        <xdr:cNvPr id="16" name="15 CuadroTexto"/>
        <xdr:cNvSpPr txBox="1"/>
      </xdr:nvSpPr>
      <xdr:spPr>
        <a:xfrm>
          <a:off x="2818342" y="9905999"/>
          <a:ext cx="3658658" cy="2836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La bandera del municipio fue adoptada como emblema mediante acuerdo N° 02 de mayo 25 de 1993 y formada de la siguiente manera: </a:t>
          </a:r>
          <a:br>
            <a:rPr lang="es-CO" sz="1050">
              <a:latin typeface="+mn-lt"/>
            </a:rPr>
          </a:br>
          <a:endParaRPr lang="es-CO" sz="1050">
            <a:latin typeface="+mn-lt"/>
          </a:endParaRPr>
        </a:p>
        <a:p>
          <a:r>
            <a:rPr lang="es-CO" sz="1050">
              <a:latin typeface="+mn-lt"/>
            </a:rPr>
            <a:t>Dividida en tres franjas triangulares de igual tamaño con colores verde oliva en los triangulo laterales y el triangulo central amarillo oscuro; distribuidos en forma horizontal. </a:t>
          </a:r>
          <a:br>
            <a:rPr lang="es-CO" sz="1050">
              <a:latin typeface="+mn-lt"/>
            </a:rPr>
          </a:br>
          <a:endParaRPr lang="es-CO" sz="1050">
            <a:latin typeface="+mn-lt"/>
          </a:endParaRPr>
        </a:p>
        <a:p>
          <a:r>
            <a:rPr lang="es-CO" sz="1050">
              <a:latin typeface="+mn-lt"/>
            </a:rPr>
            <a:t>El significado de los colores se registra así: </a:t>
          </a:r>
          <a:br>
            <a:rPr lang="es-CO" sz="1050">
              <a:latin typeface="+mn-lt"/>
            </a:rPr>
          </a:br>
          <a:endParaRPr lang="es-CO" sz="1050">
            <a:latin typeface="+mn-lt"/>
          </a:endParaRPr>
        </a:p>
        <a:p>
          <a:r>
            <a:rPr lang="es-CO" sz="1050" b="1">
              <a:latin typeface="+mn-lt"/>
            </a:rPr>
            <a:t>VERDE</a:t>
          </a:r>
          <a:r>
            <a:rPr lang="es-CO" sz="1050">
              <a:latin typeface="+mn-lt"/>
            </a:rPr>
            <a:t>: La esperanza de un mejor mañana y nuestra vocación cafetera</a:t>
          </a:r>
          <a:br>
            <a:rPr lang="es-CO" sz="1050">
              <a:latin typeface="+mn-lt"/>
            </a:rPr>
          </a:br>
          <a:r>
            <a:rPr lang="es-CO" sz="1050" b="1">
              <a:latin typeface="+mn-lt"/>
            </a:rPr>
            <a:t>AMARILLO OSCURO</a:t>
          </a:r>
          <a:r>
            <a:rPr lang="es-CO" sz="1050">
              <a:latin typeface="+mn-lt"/>
            </a:rPr>
            <a:t>: El dorado y altivo orgullo de nuestros antepasados y el calor humano de nuestras gentes, que templa y atempera el alma.</a:t>
          </a:r>
        </a:p>
      </xdr:txBody>
    </xdr:sp>
    <xdr:clientData/>
  </xdr:twoCellAnchor>
  <xdr:twoCellAnchor>
    <xdr:from>
      <xdr:col>17</xdr:col>
      <xdr:colOff>33867</xdr:colOff>
      <xdr:row>74</xdr:row>
      <xdr:rowOff>148166</xdr:rowOff>
    </xdr:from>
    <xdr:to>
      <xdr:col>45</xdr:col>
      <xdr:colOff>62441</xdr:colOff>
      <xdr:row>82</xdr:row>
      <xdr:rowOff>126999</xdr:rowOff>
    </xdr:to>
    <xdr:sp macro="" textlink="">
      <xdr:nvSpPr>
        <xdr:cNvPr id="18" name="17 CuadroTexto"/>
        <xdr:cNvSpPr txBox="1"/>
      </xdr:nvSpPr>
      <xdr:spPr>
        <a:xfrm>
          <a:off x="2372784" y="13567833"/>
          <a:ext cx="4029074" cy="1418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El Escudo del municipio fue adoptado como emblema mediante Decreto N° 01 de enero 2 de 2006 “Por el cual se adopta el escudo oficial del municipio de Córdoba Quindío”y modificado por  el Decreto N° 72 de Noviembre 07 de 2014, "POR MEDIO DEL CUAL SE CORRIGE UN YERRO TIPOGRÁFICO EN EL ESCUDO DEL MUNICIPIO DE CÓRDOBA" </a:t>
          </a:r>
        </a:p>
        <a:p>
          <a:endParaRPr lang="es-CO" sz="1050">
            <a:latin typeface="+mn-lt"/>
          </a:endParaRPr>
        </a:p>
      </xdr:txBody>
    </xdr:sp>
    <xdr:clientData/>
  </xdr:twoCellAnchor>
  <xdr:oneCellAnchor>
    <xdr:from>
      <xdr:col>102</xdr:col>
      <xdr:colOff>28575</xdr:colOff>
      <xdr:row>98</xdr:row>
      <xdr:rowOff>0</xdr:rowOff>
    </xdr:from>
    <xdr:ext cx="184731" cy="264560"/>
    <xdr:sp macro="" textlink="">
      <xdr:nvSpPr>
        <xdr:cNvPr id="19" name="18 CuadroTexto"/>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48</xdr:col>
      <xdr:colOff>76200</xdr:colOff>
      <xdr:row>59</xdr:row>
      <xdr:rowOff>21167</xdr:rowOff>
    </xdr:from>
    <xdr:to>
      <xdr:col>69</xdr:col>
      <xdr:colOff>133349</xdr:colOff>
      <xdr:row>84</xdr:row>
      <xdr:rowOff>114300</xdr:rowOff>
    </xdr:to>
    <xdr:sp macro="" textlink="">
      <xdr:nvSpPr>
        <xdr:cNvPr id="20" name="19 CuadroTexto"/>
        <xdr:cNvSpPr txBox="1"/>
      </xdr:nvSpPr>
      <xdr:spPr>
        <a:xfrm>
          <a:off x="6828367" y="11101917"/>
          <a:ext cx="2946399" cy="5490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mn-lt"/>
            </a:rPr>
            <a:t>	</a:t>
          </a:r>
        </a:p>
        <a:p>
          <a:r>
            <a:rPr lang="es-CO" sz="1000">
              <a:latin typeface="+mn-lt"/>
            </a:rPr>
            <a:t>Viva Córdoba, estudio y trabajo</a:t>
          </a:r>
          <a:br>
            <a:rPr lang="es-CO" sz="1000">
              <a:latin typeface="+mn-lt"/>
            </a:rPr>
          </a:br>
          <a:r>
            <a:rPr lang="es-CO" sz="1000">
              <a:latin typeface="+mn-lt"/>
            </a:rPr>
            <a:t>Nuevo día se ve despuntar</a:t>
          </a:r>
          <a:br>
            <a:rPr lang="es-CO" sz="1000">
              <a:latin typeface="+mn-lt"/>
            </a:rPr>
          </a:br>
          <a:r>
            <a:rPr lang="es-CO" sz="1000">
              <a:latin typeface="+mn-lt"/>
            </a:rPr>
            <a:t>Viva el hombre que engendra progreso</a:t>
          </a:r>
          <a:br>
            <a:rPr lang="es-CO" sz="1000">
              <a:latin typeface="+mn-lt"/>
            </a:rPr>
          </a:br>
          <a:r>
            <a:rPr lang="es-CO" sz="1000">
              <a:latin typeface="+mn-lt"/>
            </a:rPr>
            <a:t>Para toda la comunidad.</a:t>
          </a:r>
          <a:br>
            <a:rPr lang="es-CO" sz="1000">
              <a:latin typeface="+mn-lt"/>
            </a:rPr>
          </a:br>
          <a:r>
            <a:rPr lang="es-CO" sz="1000">
              <a:latin typeface="+mn-lt"/>
            </a:rPr>
            <a:t/>
          </a:r>
          <a:br>
            <a:rPr lang="es-CO" sz="1000">
              <a:latin typeface="+mn-lt"/>
            </a:rPr>
          </a:br>
          <a:r>
            <a:rPr lang="es-CO" sz="1000">
              <a:latin typeface="+mn-lt"/>
            </a:rPr>
            <a:t>Cierra el puño y levanta la frente</a:t>
          </a:r>
          <a:br>
            <a:rPr lang="es-CO" sz="1000">
              <a:latin typeface="+mn-lt"/>
            </a:rPr>
          </a:br>
          <a:r>
            <a:rPr lang="es-CO" sz="1000">
              <a:latin typeface="+mn-lt"/>
            </a:rPr>
            <a:t>Que este canto es valiente y leal</a:t>
          </a:r>
          <a:br>
            <a:rPr lang="es-CO" sz="1000">
              <a:latin typeface="+mn-lt"/>
            </a:rPr>
          </a:br>
          <a:r>
            <a:rPr lang="es-CO" sz="1000">
              <a:latin typeface="+mn-lt"/>
            </a:rPr>
            <a:t>Por tu pueblo pon marcha adelante</a:t>
          </a:r>
          <a:br>
            <a:rPr lang="es-CO" sz="1000">
              <a:latin typeface="+mn-lt"/>
            </a:rPr>
          </a:br>
          <a:r>
            <a:rPr lang="es-CO" sz="1000">
              <a:latin typeface="+mn-lt"/>
            </a:rPr>
            <a:t>Procurando la prosperidad.</a:t>
          </a:r>
          <a:br>
            <a:rPr lang="es-CO" sz="1000">
              <a:latin typeface="+mn-lt"/>
            </a:rPr>
          </a:br>
          <a:r>
            <a:rPr lang="es-CO" sz="1000">
              <a:latin typeface="+mn-lt"/>
            </a:rPr>
            <a:t/>
          </a:r>
          <a:br>
            <a:rPr lang="es-CO" sz="1000">
              <a:latin typeface="+mn-lt"/>
            </a:rPr>
          </a:br>
          <a:r>
            <a:rPr lang="es-CO" sz="1000">
              <a:latin typeface="+mn-lt"/>
            </a:rPr>
            <a:t>Es tu sangre de noble aborigen</a:t>
          </a:r>
          <a:br>
            <a:rPr lang="es-CO" sz="1000">
              <a:latin typeface="+mn-lt"/>
            </a:rPr>
          </a:br>
          <a:r>
            <a:rPr lang="es-CO" sz="1000">
              <a:latin typeface="+mn-lt"/>
            </a:rPr>
            <a:t>Que murió defendiendo el hogar</a:t>
          </a:r>
          <a:br>
            <a:rPr lang="es-CO" sz="1000">
              <a:latin typeface="+mn-lt"/>
            </a:rPr>
          </a:br>
          <a:r>
            <a:rPr lang="es-CO" sz="1000">
              <a:latin typeface="+mn-lt"/>
            </a:rPr>
            <a:t>No destruyas lo que otros sembraron</a:t>
          </a:r>
          <a:br>
            <a:rPr lang="es-CO" sz="1000">
              <a:latin typeface="+mn-lt"/>
            </a:rPr>
          </a:br>
          <a:r>
            <a:rPr lang="es-CO" sz="1000">
              <a:latin typeface="+mn-lt"/>
            </a:rPr>
            <a:t>Y tus hijos podrán progresar.</a:t>
          </a:r>
          <a:br>
            <a:rPr lang="es-CO" sz="1000">
              <a:latin typeface="+mn-lt"/>
            </a:rPr>
          </a:br>
          <a:r>
            <a:rPr lang="es-CO" sz="1000">
              <a:latin typeface="+mn-lt"/>
            </a:rPr>
            <a:t/>
          </a:r>
          <a:br>
            <a:rPr lang="es-CO" sz="1000">
              <a:latin typeface="+mn-lt"/>
            </a:rPr>
          </a:br>
          <a:r>
            <a:rPr lang="es-CO" sz="1000">
              <a:latin typeface="+mn-lt"/>
            </a:rPr>
            <a:t>Las montañas que cubren tu suelo</a:t>
          </a:r>
          <a:br>
            <a:rPr lang="es-CO" sz="1000">
              <a:latin typeface="+mn-lt"/>
            </a:rPr>
          </a:br>
          <a:r>
            <a:rPr lang="es-CO" sz="1000">
              <a:latin typeface="+mn-lt"/>
            </a:rPr>
            <a:t>Son de todos la luna y el sol</a:t>
          </a:r>
          <a:br>
            <a:rPr lang="es-CO" sz="1000">
              <a:latin typeface="+mn-lt"/>
            </a:rPr>
          </a:br>
          <a:r>
            <a:rPr lang="es-CO" sz="1000">
              <a:latin typeface="+mn-lt"/>
            </a:rPr>
            <a:t>Si procuras el bien colectivo</a:t>
          </a:r>
          <a:br>
            <a:rPr lang="es-CO" sz="1000">
              <a:latin typeface="+mn-lt"/>
            </a:rPr>
          </a:br>
          <a:r>
            <a:rPr lang="es-CO" sz="1000">
              <a:latin typeface="+mn-lt"/>
            </a:rPr>
            <a:t>Ya veras un mañana mejor.</a:t>
          </a:r>
          <a:br>
            <a:rPr lang="es-CO" sz="1000">
              <a:latin typeface="+mn-lt"/>
            </a:rPr>
          </a:br>
          <a:r>
            <a:rPr lang="es-CO" sz="1000">
              <a:latin typeface="+mn-lt"/>
            </a:rPr>
            <a:t/>
          </a:r>
          <a:br>
            <a:rPr lang="es-CO" sz="1000">
              <a:latin typeface="+mn-lt"/>
            </a:rPr>
          </a:br>
          <a:r>
            <a:rPr lang="es-CO" sz="1000">
              <a:latin typeface="+mn-lt"/>
            </a:rPr>
            <a:t>Solo un cielo es de Córdoba techo</a:t>
          </a:r>
          <a:br>
            <a:rPr lang="es-CO" sz="1000">
              <a:latin typeface="+mn-lt"/>
            </a:rPr>
          </a:br>
          <a:r>
            <a:rPr lang="es-CO" sz="1000">
              <a:latin typeface="+mn-lt"/>
            </a:rPr>
            <a:t>No hay entonces por que separar</a:t>
          </a:r>
          <a:br>
            <a:rPr lang="es-CO" sz="1000">
              <a:latin typeface="+mn-lt"/>
            </a:rPr>
          </a:br>
          <a:r>
            <a:rPr lang="es-CO" sz="1000">
              <a:latin typeface="+mn-lt"/>
            </a:rPr>
            <a:t>Intereses que a todos conciernen</a:t>
          </a:r>
          <a:br>
            <a:rPr lang="es-CO" sz="1000">
              <a:latin typeface="+mn-lt"/>
            </a:rPr>
          </a:br>
          <a:r>
            <a:rPr lang="es-CO" sz="1000">
              <a:latin typeface="+mn-lt"/>
            </a:rPr>
            <a:t>Como un hombre debemos luchar.</a:t>
          </a:r>
        </a:p>
        <a:p>
          <a:r>
            <a:rPr lang="es-CO" sz="1000">
              <a:latin typeface="+mn-lt"/>
            </a:rPr>
            <a:t/>
          </a:r>
          <a:br>
            <a:rPr lang="es-CO" sz="1000">
              <a:latin typeface="+mn-lt"/>
            </a:rPr>
          </a:br>
          <a:endParaRPr lang="es-CO" sz="1100">
            <a:latin typeface="+mn-lt"/>
          </a:endParaRPr>
        </a:p>
      </xdr:txBody>
    </xdr:sp>
    <xdr:clientData/>
  </xdr:twoCellAnchor>
  <xdr:twoCellAnchor>
    <xdr:from>
      <xdr:col>69</xdr:col>
      <xdr:colOff>95250</xdr:colOff>
      <xdr:row>58</xdr:row>
      <xdr:rowOff>28574</xdr:rowOff>
    </xdr:from>
    <xdr:to>
      <xdr:col>91</xdr:col>
      <xdr:colOff>38100</xdr:colOff>
      <xdr:row>84</xdr:row>
      <xdr:rowOff>66675</xdr:rowOff>
    </xdr:to>
    <xdr:sp macro="" textlink="">
      <xdr:nvSpPr>
        <xdr:cNvPr id="21" name="20 CuadroTexto"/>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41</xdr:col>
      <xdr:colOff>104775</xdr:colOff>
      <xdr:row>3</xdr:row>
      <xdr:rowOff>9525</xdr:rowOff>
    </xdr:from>
    <xdr:to>
      <xdr:col>91</xdr:col>
      <xdr:colOff>85725</xdr:colOff>
      <xdr:row>4</xdr:row>
      <xdr:rowOff>171449</xdr:rowOff>
    </xdr:to>
    <xdr:sp macro="" textlink="">
      <xdr:nvSpPr>
        <xdr:cNvPr id="4" name="3 CuadroTexto"/>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2016</a:t>
          </a:r>
        </a:p>
      </xdr:txBody>
    </xdr:sp>
    <xdr:clientData/>
  </xdr:twoCellAnchor>
  <xdr:twoCellAnchor>
    <xdr:from>
      <xdr:col>5</xdr:col>
      <xdr:colOff>28575</xdr:colOff>
      <xdr:row>272</xdr:row>
      <xdr:rowOff>19050</xdr:rowOff>
    </xdr:from>
    <xdr:to>
      <xdr:col>32</xdr:col>
      <xdr:colOff>123825</xdr:colOff>
      <xdr:row>273</xdr:row>
      <xdr:rowOff>161925</xdr:rowOff>
    </xdr:to>
    <xdr:sp macro="" textlink="">
      <xdr:nvSpPr>
        <xdr:cNvPr id="23" name="22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272</xdr:row>
      <xdr:rowOff>0</xdr:rowOff>
    </xdr:from>
    <xdr:to>
      <xdr:col>4</xdr:col>
      <xdr:colOff>126400</xdr:colOff>
      <xdr:row>274</xdr:row>
      <xdr:rowOff>76199</xdr:rowOff>
    </xdr:to>
    <xdr:pic>
      <xdr:nvPicPr>
        <xdr:cNvPr id="28" name="27 Imagen" descr="C:\Users\AUXPLANEACION08\AppData\Local\Microsoft\Windows\Temporary Internet Files\Content.IE5\J21K44C9\Group_people_icon[1].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286</xdr:row>
      <xdr:rowOff>161925</xdr:rowOff>
    </xdr:from>
    <xdr:to>
      <xdr:col>92</xdr:col>
      <xdr:colOff>0</xdr:colOff>
      <xdr:row>300</xdr:row>
      <xdr:rowOff>171449</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305</xdr:row>
      <xdr:rowOff>171449</xdr:rowOff>
    </xdr:from>
    <xdr:to>
      <xdr:col>92</xdr:col>
      <xdr:colOff>47625</xdr:colOff>
      <xdr:row>325</xdr:row>
      <xdr:rowOff>180974</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342</xdr:row>
      <xdr:rowOff>501</xdr:rowOff>
    </xdr:from>
    <xdr:to>
      <xdr:col>92</xdr:col>
      <xdr:colOff>9524</xdr:colOff>
      <xdr:row>353</xdr:row>
      <xdr:rowOff>19049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365</xdr:row>
      <xdr:rowOff>10026</xdr:rowOff>
    </xdr:from>
    <xdr:to>
      <xdr:col>92</xdr:col>
      <xdr:colOff>30079</xdr:colOff>
      <xdr:row>382</xdr:row>
      <xdr:rowOff>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438</xdr:row>
      <xdr:rowOff>19050</xdr:rowOff>
    </xdr:from>
    <xdr:to>
      <xdr:col>32</xdr:col>
      <xdr:colOff>123825</xdr:colOff>
      <xdr:row>439</xdr:row>
      <xdr:rowOff>161925</xdr:rowOff>
    </xdr:to>
    <xdr:sp macro="" textlink="">
      <xdr:nvSpPr>
        <xdr:cNvPr id="27" name="26 CuadroTexto"/>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438</xdr:row>
      <xdr:rowOff>1</xdr:rowOff>
    </xdr:from>
    <xdr:to>
      <xdr:col>4</xdr:col>
      <xdr:colOff>122765</xdr:colOff>
      <xdr:row>440</xdr:row>
      <xdr:rowOff>19050</xdr:rowOff>
    </xdr:to>
    <xdr:pic>
      <xdr:nvPicPr>
        <xdr:cNvPr id="35" name="34 Imagen" descr="C:\Users\AUXPLANEACION08\AppData\Local\Microsoft\Windows\Temporary Internet Files\Content.IE5\CBXU0F9Q\buena-salud-para-tu-corazon-620x360[1].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274</xdr:row>
      <xdr:rowOff>57150</xdr:rowOff>
    </xdr:from>
    <xdr:to>
      <xdr:col>92</xdr:col>
      <xdr:colOff>9525</xdr:colOff>
      <xdr:row>284</xdr:row>
      <xdr:rowOff>4762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574</xdr:row>
      <xdr:rowOff>170447</xdr:rowOff>
    </xdr:from>
    <xdr:to>
      <xdr:col>91</xdr:col>
      <xdr:colOff>130343</xdr:colOff>
      <xdr:row>589</xdr:row>
      <xdr:rowOff>30078</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591</xdr:row>
      <xdr:rowOff>19050</xdr:rowOff>
    </xdr:from>
    <xdr:to>
      <xdr:col>32</xdr:col>
      <xdr:colOff>123825</xdr:colOff>
      <xdr:row>592</xdr:row>
      <xdr:rowOff>161925</xdr:rowOff>
    </xdr:to>
    <xdr:sp macro="" textlink="">
      <xdr:nvSpPr>
        <xdr:cNvPr id="30" name="29 CuadroTexto"/>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590</xdr:row>
      <xdr:rowOff>161926</xdr:rowOff>
    </xdr:from>
    <xdr:to>
      <xdr:col>4</xdr:col>
      <xdr:colOff>38098</xdr:colOff>
      <xdr:row>593</xdr:row>
      <xdr:rowOff>8841</xdr:rowOff>
    </xdr:to>
    <xdr:pic>
      <xdr:nvPicPr>
        <xdr:cNvPr id="32" name="3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114299</xdr:colOff>
      <xdr:row>635</xdr:row>
      <xdr:rowOff>9525</xdr:rowOff>
    </xdr:from>
    <xdr:to>
      <xdr:col>46</xdr:col>
      <xdr:colOff>0</xdr:colOff>
      <xdr:row>649</xdr:row>
      <xdr:rowOff>171450</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635</xdr:row>
      <xdr:rowOff>0</xdr:rowOff>
    </xdr:from>
    <xdr:to>
      <xdr:col>92</xdr:col>
      <xdr:colOff>0</xdr:colOff>
      <xdr:row>649</xdr:row>
      <xdr:rowOff>171450</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47</xdr:col>
      <xdr:colOff>1</xdr:colOff>
      <xdr:row>694</xdr:row>
      <xdr:rowOff>171450</xdr:rowOff>
    </xdr:from>
    <xdr:to>
      <xdr:col>92</xdr:col>
      <xdr:colOff>9525</xdr:colOff>
      <xdr:row>712</xdr:row>
      <xdr:rowOff>161925</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114300</xdr:colOff>
      <xdr:row>695</xdr:row>
      <xdr:rowOff>0</xdr:rowOff>
    </xdr:from>
    <xdr:to>
      <xdr:col>46</xdr:col>
      <xdr:colOff>19050</xdr:colOff>
      <xdr:row>713</xdr:row>
      <xdr:rowOff>9525</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123825</xdr:colOff>
      <xdr:row>716</xdr:row>
      <xdr:rowOff>171450</xdr:rowOff>
    </xdr:from>
    <xdr:to>
      <xdr:col>46</xdr:col>
      <xdr:colOff>0</xdr:colOff>
      <xdr:row>732</xdr:row>
      <xdr:rowOff>19050</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28575</xdr:colOff>
      <xdr:row>754</xdr:row>
      <xdr:rowOff>19050</xdr:rowOff>
    </xdr:from>
    <xdr:to>
      <xdr:col>32</xdr:col>
      <xdr:colOff>123825</xdr:colOff>
      <xdr:row>755</xdr:row>
      <xdr:rowOff>161925</xdr:rowOff>
    </xdr:to>
    <xdr:sp macro="" textlink="">
      <xdr:nvSpPr>
        <xdr:cNvPr id="41" name="40 CuadroTexto"/>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753</xdr:row>
      <xdr:rowOff>161926</xdr:rowOff>
    </xdr:from>
    <xdr:ext cx="571498" cy="389840"/>
    <xdr:pic>
      <xdr:nvPicPr>
        <xdr:cNvPr id="42" name="4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736</xdr:row>
      <xdr:rowOff>9524</xdr:rowOff>
    </xdr:from>
    <xdr:to>
      <xdr:col>46</xdr:col>
      <xdr:colOff>28576</xdr:colOff>
      <xdr:row>751</xdr:row>
      <xdr:rowOff>0</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114301</xdr:colOff>
      <xdr:row>822</xdr:row>
      <xdr:rowOff>19049</xdr:rowOff>
    </xdr:from>
    <xdr:to>
      <xdr:col>46</xdr:col>
      <xdr:colOff>28575</xdr:colOff>
      <xdr:row>842</xdr:row>
      <xdr:rowOff>19050</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47</xdr:col>
      <xdr:colOff>38101</xdr:colOff>
      <xdr:row>822</xdr:row>
      <xdr:rowOff>0</xdr:rowOff>
    </xdr:from>
    <xdr:to>
      <xdr:col>91</xdr:col>
      <xdr:colOff>142875</xdr:colOff>
      <xdr:row>842</xdr:row>
      <xdr:rowOff>9525</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133349</xdr:colOff>
      <xdr:row>845</xdr:row>
      <xdr:rowOff>180974</xdr:rowOff>
    </xdr:from>
    <xdr:to>
      <xdr:col>46</xdr:col>
      <xdr:colOff>66675</xdr:colOff>
      <xdr:row>862</xdr:row>
      <xdr:rowOff>180974</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133349</xdr:colOff>
      <xdr:row>846</xdr:row>
      <xdr:rowOff>0</xdr:rowOff>
    </xdr:from>
    <xdr:to>
      <xdr:col>91</xdr:col>
      <xdr:colOff>104775</xdr:colOff>
      <xdr:row>863</xdr:row>
      <xdr:rowOff>19050</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28575</xdr:colOff>
      <xdr:row>865</xdr:row>
      <xdr:rowOff>19050</xdr:rowOff>
    </xdr:from>
    <xdr:to>
      <xdr:col>32</xdr:col>
      <xdr:colOff>123825</xdr:colOff>
      <xdr:row>866</xdr:row>
      <xdr:rowOff>161925</xdr:rowOff>
    </xdr:to>
    <xdr:sp macro="" textlink="">
      <xdr:nvSpPr>
        <xdr:cNvPr id="47" name="46 CuadroTexto"/>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864</xdr:row>
      <xdr:rowOff>161925</xdr:rowOff>
    </xdr:from>
    <xdr:to>
      <xdr:col>4</xdr:col>
      <xdr:colOff>41984</xdr:colOff>
      <xdr:row>867</xdr:row>
      <xdr:rowOff>10629</xdr:rowOff>
    </xdr:to>
    <xdr:pic>
      <xdr:nvPicPr>
        <xdr:cNvPr id="51"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946</xdr:row>
      <xdr:rowOff>17319</xdr:rowOff>
    </xdr:from>
    <xdr:to>
      <xdr:col>92</xdr:col>
      <xdr:colOff>19050</xdr:colOff>
      <xdr:row>961</xdr:row>
      <xdr:rowOff>170391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23813</xdr:colOff>
      <xdr:row>963</xdr:row>
      <xdr:rowOff>176576</xdr:rowOff>
    </xdr:from>
    <xdr:to>
      <xdr:col>92</xdr:col>
      <xdr:colOff>38100</xdr:colOff>
      <xdr:row>981</xdr:row>
      <xdr:rowOff>8659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18548</xdr:colOff>
      <xdr:row>983</xdr:row>
      <xdr:rowOff>9024</xdr:rowOff>
    </xdr:from>
    <xdr:to>
      <xdr:col>34</xdr:col>
      <xdr:colOff>113799</xdr:colOff>
      <xdr:row>984</xdr:row>
      <xdr:rowOff>151899</xdr:rowOff>
    </xdr:to>
    <xdr:sp macro="" textlink="">
      <xdr:nvSpPr>
        <xdr:cNvPr id="49" name="46 CuadroTexto"/>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50801</xdr:colOff>
      <xdr:row>983</xdr:row>
      <xdr:rowOff>9525</xdr:rowOff>
    </xdr:from>
    <xdr:ext cx="600783" cy="382103"/>
    <xdr:pic>
      <xdr:nvPicPr>
        <xdr:cNvPr id="50"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1011</xdr:row>
      <xdr:rowOff>29076</xdr:rowOff>
    </xdr:from>
    <xdr:to>
      <xdr:col>33</xdr:col>
      <xdr:colOff>43615</xdr:colOff>
      <xdr:row>1012</xdr:row>
      <xdr:rowOff>171951</xdr:rowOff>
    </xdr:to>
    <xdr:sp macro="" textlink="">
      <xdr:nvSpPr>
        <xdr:cNvPr id="48" name="46 CuadroTexto"/>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60829</xdr:colOff>
      <xdr:row>1010</xdr:row>
      <xdr:rowOff>169947</xdr:rowOff>
    </xdr:from>
    <xdr:ext cx="600783" cy="382103"/>
    <xdr:pic>
      <xdr:nvPicPr>
        <xdr:cNvPr id="52"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1075</xdr:row>
      <xdr:rowOff>19050</xdr:rowOff>
    </xdr:from>
    <xdr:to>
      <xdr:col>42</xdr:col>
      <xdr:colOff>66675</xdr:colOff>
      <xdr:row>1076</xdr:row>
      <xdr:rowOff>161925</xdr:rowOff>
    </xdr:to>
    <xdr:sp macro="" textlink="">
      <xdr:nvSpPr>
        <xdr:cNvPr id="53" name="52 CuadroTexto"/>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1074</xdr:row>
      <xdr:rowOff>161926</xdr:rowOff>
    </xdr:from>
    <xdr:ext cx="571498" cy="389840"/>
    <xdr:pic>
      <xdr:nvPicPr>
        <xdr:cNvPr id="54" name="53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1111</xdr:row>
      <xdr:rowOff>19050</xdr:rowOff>
    </xdr:from>
    <xdr:to>
      <xdr:col>42</xdr:col>
      <xdr:colOff>66675</xdr:colOff>
      <xdr:row>1112</xdr:row>
      <xdr:rowOff>161925</xdr:rowOff>
    </xdr:to>
    <xdr:sp macro="" textlink="">
      <xdr:nvSpPr>
        <xdr:cNvPr id="55" name="54 CuadroTexto"/>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1110</xdr:row>
      <xdr:rowOff>152401</xdr:rowOff>
    </xdr:from>
    <xdr:ext cx="571498" cy="389840"/>
    <xdr:pic>
      <xdr:nvPicPr>
        <xdr:cNvPr id="56" name="55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1130</xdr:row>
      <xdr:rowOff>19050</xdr:rowOff>
    </xdr:from>
    <xdr:to>
      <xdr:col>42</xdr:col>
      <xdr:colOff>66675</xdr:colOff>
      <xdr:row>1131</xdr:row>
      <xdr:rowOff>161925</xdr:rowOff>
    </xdr:to>
    <xdr:sp macro="" textlink="">
      <xdr:nvSpPr>
        <xdr:cNvPr id="57" name="56 CuadroTexto"/>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1129</xdr:row>
      <xdr:rowOff>152401</xdr:rowOff>
    </xdr:from>
    <xdr:ext cx="571498" cy="389840"/>
    <xdr:pic>
      <xdr:nvPicPr>
        <xdr:cNvPr id="58" name="57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137582</xdr:colOff>
      <xdr:row>1167</xdr:row>
      <xdr:rowOff>148167</xdr:rowOff>
    </xdr:from>
    <xdr:to>
      <xdr:col>46</xdr:col>
      <xdr:colOff>31749</xdr:colOff>
      <xdr:row>1184</xdr:row>
      <xdr:rowOff>10582</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46</xdr:col>
      <xdr:colOff>120317</xdr:colOff>
      <xdr:row>1167</xdr:row>
      <xdr:rowOff>137360</xdr:rowOff>
    </xdr:from>
    <xdr:to>
      <xdr:col>91</xdr:col>
      <xdr:colOff>130342</xdr:colOff>
      <xdr:row>1183</xdr:row>
      <xdr:rowOff>160421</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46</xdr:col>
      <xdr:colOff>130341</xdr:colOff>
      <xdr:row>424</xdr:row>
      <xdr:rowOff>1</xdr:rowOff>
    </xdr:from>
    <xdr:to>
      <xdr:col>92</xdr:col>
      <xdr:colOff>30078</xdr:colOff>
      <xdr:row>435</xdr:row>
      <xdr:rowOff>1</xdr:rowOff>
    </xdr:to>
    <xdr:graphicFrame macro="">
      <xdr:nvGraphicFramePr>
        <xdr:cNvPr id="59"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116418</xdr:colOff>
      <xdr:row>534</xdr:row>
      <xdr:rowOff>21166</xdr:rowOff>
    </xdr:from>
    <xdr:to>
      <xdr:col>92</xdr:col>
      <xdr:colOff>10585</xdr:colOff>
      <xdr:row>541</xdr:row>
      <xdr:rowOff>158750</xdr:rowOff>
    </xdr:to>
    <xdr:graphicFrame macro="">
      <xdr:nvGraphicFramePr>
        <xdr:cNvPr id="65" name="6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46</xdr:col>
      <xdr:colOff>126996</xdr:colOff>
      <xdr:row>542</xdr:row>
      <xdr:rowOff>10583</xdr:rowOff>
    </xdr:from>
    <xdr:to>
      <xdr:col>92</xdr:col>
      <xdr:colOff>21167</xdr:colOff>
      <xdr:row>548</xdr:row>
      <xdr:rowOff>158750</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36</xdr:col>
      <xdr:colOff>74084</xdr:colOff>
      <xdr:row>6</xdr:row>
      <xdr:rowOff>21166</xdr:rowOff>
    </xdr:from>
    <xdr:to>
      <xdr:col>66</xdr:col>
      <xdr:colOff>0</xdr:colOff>
      <xdr:row>19</xdr:row>
      <xdr:rowOff>158750</xdr:rowOff>
    </xdr:to>
    <xdr:pic>
      <xdr:nvPicPr>
        <xdr:cNvPr id="8" name="7 Imagen"/>
        <xdr:cNvPicPr>
          <a:picLocks noChangeAspect="1"/>
        </xdr:cNvPicPr>
      </xdr:nvPicPr>
      <xdr:blipFill rotWithShape="1">
        <a:blip xmlns:r="http://schemas.openxmlformats.org/officeDocument/2006/relationships" r:embed="rId30"/>
        <a:srcRect l="37746" t="26479" r="38662" b="25627"/>
        <a:stretch/>
      </xdr:blipFill>
      <xdr:spPr>
        <a:xfrm>
          <a:off x="5164667" y="1206499"/>
          <a:ext cx="4064000" cy="2476501"/>
        </a:xfrm>
        <a:prstGeom prst="rect">
          <a:avLst/>
        </a:prstGeom>
      </xdr:spPr>
    </xdr:pic>
    <xdr:clientData/>
  </xdr:twoCellAnchor>
  <xdr:twoCellAnchor editAs="oneCell">
    <xdr:from>
      <xdr:col>3</xdr:col>
      <xdr:colOff>105833</xdr:colOff>
      <xdr:row>73</xdr:row>
      <xdr:rowOff>74085</xdr:rowOff>
    </xdr:from>
    <xdr:to>
      <xdr:col>17</xdr:col>
      <xdr:colOff>21166</xdr:colOff>
      <xdr:row>83</xdr:row>
      <xdr:rowOff>72702</xdr:rowOff>
    </xdr:to>
    <xdr:pic>
      <xdr:nvPicPr>
        <xdr:cNvPr id="14" name="13 Imagen"/>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518583" y="13313835"/>
          <a:ext cx="1841500" cy="1797784"/>
        </a:xfrm>
        <a:prstGeom prst="rect">
          <a:avLst/>
        </a:prstGeom>
      </xdr:spPr>
    </xdr:pic>
    <xdr:clientData/>
  </xdr:twoCellAnchor>
  <xdr:twoCellAnchor editAs="oneCell">
    <xdr:from>
      <xdr:col>4</xdr:col>
      <xdr:colOff>42334</xdr:colOff>
      <xdr:row>58</xdr:row>
      <xdr:rowOff>63500</xdr:rowOff>
    </xdr:from>
    <xdr:to>
      <xdr:col>19</xdr:col>
      <xdr:colOff>84667</xdr:colOff>
      <xdr:row>66</xdr:row>
      <xdr:rowOff>18821</xdr:rowOff>
    </xdr:to>
    <xdr:pic>
      <xdr:nvPicPr>
        <xdr:cNvPr id="25" name="24 Imagen"/>
        <xdr:cNvPicPr>
          <a:picLocks noChangeAspect="1"/>
        </xdr:cNvPicPr>
      </xdr:nvPicPr>
      <xdr:blipFill rotWithShape="1">
        <a:blip xmlns:r="http://schemas.openxmlformats.org/officeDocument/2006/relationships" r:embed="rId32"/>
        <a:srcRect l="22046" t="16351" r="23287" b="19261"/>
        <a:stretch/>
      </xdr:blipFill>
      <xdr:spPr>
        <a:xfrm>
          <a:off x="592667" y="10604500"/>
          <a:ext cx="2106083" cy="1394654"/>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FK3457"/>
  <sheetViews>
    <sheetView tabSelected="1" view="pageBreakPreview" zoomScale="95" zoomScaleNormal="95" zoomScaleSheetLayoutView="95" workbookViewId="0">
      <selection activeCell="G8" sqref="G8:Q8"/>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22"/>
    <col min="138" max="138" width="45" style="122" customWidth="1"/>
    <col min="139" max="142" width="11.42578125" style="122"/>
    <col min="143" max="143" width="28" style="122" customWidth="1"/>
    <col min="144" max="144" width="18.140625" style="122" bestFit="1" customWidth="1"/>
    <col min="145" max="146" width="11.42578125" style="122"/>
    <col min="147" max="147" width="18.140625" style="122" bestFit="1" customWidth="1"/>
    <col min="148" max="16384" width="11.42578125" style="122"/>
  </cols>
  <sheetData>
    <row r="4" spans="1:92" ht="12.75" customHeight="1" x14ac:dyDescent="0.35">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row>
    <row r="5" spans="1:92" ht="14.25" customHeight="1" x14ac:dyDescent="0.35">
      <c r="A5" s="282"/>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399" t="s">
        <v>0</v>
      </c>
      <c r="H8" s="399"/>
      <c r="I8" s="399"/>
      <c r="J8" s="399"/>
      <c r="K8" s="399"/>
      <c r="L8" s="399"/>
      <c r="M8" s="399"/>
      <c r="N8" s="399"/>
      <c r="O8" s="399"/>
      <c r="P8" s="399"/>
      <c r="Q8" s="399"/>
      <c r="R8" s="18"/>
      <c r="S8" s="400" t="s">
        <v>1</v>
      </c>
      <c r="T8" s="400"/>
      <c r="U8" s="400"/>
      <c r="V8" s="400"/>
      <c r="W8" s="400"/>
      <c r="X8" s="400"/>
      <c r="Y8" s="400"/>
      <c r="Z8" s="400"/>
      <c r="AA8" s="400"/>
      <c r="AB8" s="400"/>
    </row>
    <row r="9" spans="1:92" ht="14.25" customHeight="1" x14ac:dyDescent="0.55000000000000004">
      <c r="G9" s="17"/>
      <c r="H9" s="17"/>
      <c r="I9" s="17"/>
      <c r="J9" s="17"/>
      <c r="K9" s="17"/>
      <c r="L9" s="17"/>
      <c r="M9" s="17"/>
      <c r="N9" s="17"/>
      <c r="O9" s="17"/>
      <c r="P9" s="17"/>
      <c r="Q9" s="17"/>
      <c r="R9" s="19"/>
      <c r="S9" s="19"/>
      <c r="T9" s="19"/>
      <c r="U9" s="19"/>
      <c r="V9" s="19"/>
      <c r="W9" s="19"/>
      <c r="X9" s="19"/>
      <c r="Y9" s="19"/>
      <c r="Z9" s="19"/>
      <c r="AA9" s="19"/>
      <c r="AB9" s="19"/>
    </row>
    <row r="10" spans="1:92" ht="14.25" customHeight="1" x14ac:dyDescent="0.55000000000000004">
      <c r="G10" s="399" t="s">
        <v>2</v>
      </c>
      <c r="H10" s="399"/>
      <c r="I10" s="399"/>
      <c r="J10" s="399"/>
      <c r="K10" s="399"/>
      <c r="L10" s="399"/>
      <c r="M10" s="399"/>
      <c r="N10" s="399"/>
      <c r="O10" s="399"/>
      <c r="P10" s="399"/>
      <c r="Q10" s="399"/>
      <c r="R10" s="20"/>
      <c r="S10" s="400" t="s">
        <v>741</v>
      </c>
      <c r="T10" s="400"/>
      <c r="U10" s="400"/>
      <c r="V10" s="400"/>
      <c r="W10" s="400"/>
      <c r="X10" s="400"/>
      <c r="Y10" s="400"/>
      <c r="Z10" s="400"/>
      <c r="AA10" s="400"/>
      <c r="AB10" s="400"/>
    </row>
    <row r="11" spans="1:92" ht="14.25" customHeight="1" x14ac:dyDescent="0.35">
      <c r="G11" s="15"/>
      <c r="H11" s="15"/>
      <c r="I11" s="15"/>
      <c r="J11" s="15"/>
      <c r="K11" s="15"/>
      <c r="L11" s="15"/>
      <c r="M11" s="15"/>
      <c r="N11" s="15"/>
      <c r="O11" s="15"/>
      <c r="P11" s="15"/>
      <c r="Q11" s="15"/>
      <c r="R11" s="15"/>
      <c r="S11" s="15"/>
      <c r="T11" s="15"/>
      <c r="U11" s="15"/>
      <c r="V11" s="15"/>
      <c r="W11" s="15"/>
      <c r="X11" s="15"/>
      <c r="Y11" s="15"/>
      <c r="Z11" s="15"/>
      <c r="AA11" s="15"/>
      <c r="AB11" s="15"/>
      <c r="AO11" s="1" t="s">
        <v>10</v>
      </c>
    </row>
    <row r="12" spans="1:92" ht="14.25" customHeight="1" x14ac:dyDescent="0.35">
      <c r="G12" s="401" t="s">
        <v>3</v>
      </c>
      <c r="H12" s="401"/>
      <c r="I12" s="401"/>
      <c r="J12" s="401"/>
      <c r="K12" s="401"/>
      <c r="L12" s="401"/>
      <c r="M12" s="401"/>
      <c r="N12" s="401"/>
      <c r="O12" s="401"/>
      <c r="P12" s="401"/>
      <c r="Q12" s="401"/>
      <c r="R12" s="16"/>
      <c r="S12" s="402">
        <v>63212</v>
      </c>
      <c r="T12" s="402"/>
      <c r="U12" s="402"/>
      <c r="V12" s="402"/>
      <c r="W12" s="402"/>
      <c r="X12" s="402"/>
      <c r="Y12" s="402"/>
      <c r="Z12" s="402"/>
      <c r="AA12" s="402"/>
      <c r="AB12" s="402"/>
    </row>
    <row r="13" spans="1:92" ht="14.25" customHeight="1" x14ac:dyDescent="0.35">
      <c r="G13" s="15"/>
      <c r="H13" s="15"/>
      <c r="I13" s="15"/>
      <c r="J13" s="15"/>
      <c r="K13" s="15"/>
      <c r="L13" s="15"/>
      <c r="M13" s="15"/>
      <c r="N13" s="15"/>
      <c r="O13" s="15"/>
      <c r="P13" s="15"/>
      <c r="Q13" s="15"/>
      <c r="R13" s="15"/>
      <c r="S13" s="15"/>
      <c r="T13" s="15"/>
      <c r="U13" s="15"/>
      <c r="V13" s="15"/>
      <c r="W13" s="15"/>
      <c r="X13" s="15"/>
      <c r="Y13" s="15"/>
      <c r="Z13" s="15"/>
      <c r="AA13" s="15"/>
      <c r="AB13" s="15"/>
    </row>
    <row r="14" spans="1:92" ht="14.25" customHeight="1" x14ac:dyDescent="0.35">
      <c r="G14" s="397" t="s">
        <v>4</v>
      </c>
      <c r="H14" s="397"/>
      <c r="I14" s="397"/>
      <c r="J14" s="397"/>
      <c r="K14" s="397"/>
      <c r="L14" s="397"/>
      <c r="M14" s="397"/>
      <c r="N14" s="397"/>
      <c r="O14" s="397"/>
      <c r="P14" s="397"/>
      <c r="Q14" s="397"/>
      <c r="R14" s="16"/>
      <c r="S14" s="398" t="s">
        <v>5</v>
      </c>
      <c r="T14" s="398"/>
      <c r="U14" s="398"/>
      <c r="V14" s="398"/>
      <c r="W14" s="398"/>
      <c r="X14" s="398"/>
      <c r="Y14" s="398"/>
      <c r="Z14" s="398"/>
      <c r="AA14" s="398"/>
      <c r="AB14" s="398"/>
    </row>
    <row r="15" spans="1:92" ht="14.25" customHeight="1" x14ac:dyDescent="0.35">
      <c r="G15" s="15"/>
      <c r="H15" s="15"/>
      <c r="I15" s="15"/>
      <c r="J15" s="15"/>
      <c r="K15" s="15"/>
      <c r="L15" s="15"/>
      <c r="M15" s="15"/>
      <c r="N15" s="15"/>
      <c r="O15" s="15"/>
      <c r="P15" s="15"/>
      <c r="Q15" s="15"/>
      <c r="R15" s="15"/>
      <c r="S15" s="15"/>
      <c r="T15" s="15"/>
      <c r="U15" s="15"/>
      <c r="V15" s="15"/>
      <c r="W15" s="15"/>
      <c r="X15" s="15"/>
      <c r="Y15" s="15"/>
      <c r="Z15" s="15"/>
      <c r="AA15" s="15"/>
      <c r="AB15" s="15"/>
    </row>
    <row r="16" spans="1:92" ht="14.25" customHeight="1" x14ac:dyDescent="0.35">
      <c r="G16" s="397" t="s">
        <v>6</v>
      </c>
      <c r="H16" s="397"/>
      <c r="I16" s="397"/>
      <c r="J16" s="397"/>
      <c r="K16" s="397"/>
      <c r="L16" s="397"/>
      <c r="M16" s="397"/>
      <c r="N16" s="397"/>
      <c r="O16" s="397"/>
      <c r="P16" s="397"/>
      <c r="Q16" s="397"/>
      <c r="R16" s="16"/>
      <c r="S16" s="398" t="s">
        <v>742</v>
      </c>
      <c r="T16" s="398"/>
      <c r="U16" s="398"/>
      <c r="V16" s="398"/>
      <c r="W16" s="398"/>
      <c r="X16" s="398"/>
      <c r="Y16" s="398"/>
      <c r="Z16" s="398"/>
      <c r="AA16" s="398"/>
      <c r="AB16" s="398"/>
    </row>
    <row r="17" spans="1:92" ht="14.25" customHeight="1" x14ac:dyDescent="0.35">
      <c r="G17" s="15"/>
      <c r="H17" s="15"/>
      <c r="I17" s="15"/>
      <c r="J17" s="15"/>
      <c r="K17" s="15"/>
      <c r="L17" s="15"/>
      <c r="M17" s="15"/>
      <c r="N17" s="15"/>
      <c r="O17" s="15"/>
      <c r="P17" s="15"/>
      <c r="Q17" s="15"/>
      <c r="R17" s="15"/>
      <c r="S17" s="15"/>
      <c r="T17" s="15"/>
      <c r="U17" s="15"/>
      <c r="V17" s="15"/>
      <c r="W17" s="15"/>
      <c r="X17" s="15"/>
      <c r="Y17" s="15"/>
      <c r="Z17" s="15"/>
      <c r="AA17" s="15"/>
      <c r="AB17" s="15"/>
    </row>
    <row r="18" spans="1:92" ht="14.25" customHeight="1" x14ac:dyDescent="0.35">
      <c r="G18" s="397" t="s">
        <v>7</v>
      </c>
      <c r="H18" s="397"/>
      <c r="I18" s="397"/>
      <c r="J18" s="397"/>
      <c r="K18" s="397"/>
      <c r="L18" s="397"/>
      <c r="M18" s="397"/>
      <c r="N18" s="397"/>
      <c r="O18" s="397"/>
      <c r="P18" s="397"/>
      <c r="Q18" s="397"/>
      <c r="R18" s="16"/>
      <c r="S18" s="398" t="s">
        <v>8</v>
      </c>
      <c r="T18" s="398"/>
      <c r="U18" s="398"/>
      <c r="V18" s="398"/>
      <c r="W18" s="398"/>
      <c r="X18" s="398"/>
      <c r="Y18" s="398"/>
      <c r="Z18" s="398"/>
      <c r="AA18" s="398"/>
      <c r="AB18" s="398"/>
    </row>
    <row r="19" spans="1:92" ht="14.25" customHeight="1" x14ac:dyDescent="0.35">
      <c r="G19" s="15"/>
      <c r="H19" s="15"/>
      <c r="I19" s="15"/>
      <c r="J19" s="15"/>
      <c r="K19" s="15"/>
      <c r="L19" s="15"/>
      <c r="M19" s="15"/>
      <c r="N19" s="15"/>
      <c r="O19" s="15"/>
      <c r="P19" s="15"/>
      <c r="Q19" s="15"/>
      <c r="R19" s="15"/>
      <c r="S19" s="15"/>
      <c r="T19" s="15"/>
      <c r="U19" s="15"/>
      <c r="V19" s="15"/>
      <c r="W19" s="15"/>
      <c r="X19" s="15"/>
      <c r="Y19" s="15"/>
      <c r="Z19" s="15"/>
      <c r="AA19" s="15"/>
      <c r="AB19" s="15"/>
    </row>
    <row r="20" spans="1:92" ht="14.25" customHeight="1" x14ac:dyDescent="0.35">
      <c r="G20" s="397" t="s">
        <v>9</v>
      </c>
      <c r="H20" s="397"/>
      <c r="I20" s="397"/>
      <c r="J20" s="397"/>
      <c r="K20" s="397"/>
      <c r="L20" s="397"/>
      <c r="M20" s="397"/>
      <c r="N20" s="397"/>
      <c r="O20" s="397"/>
      <c r="P20" s="397"/>
      <c r="Q20" s="397"/>
      <c r="R20" s="16"/>
      <c r="S20" s="398" t="s">
        <v>743</v>
      </c>
      <c r="T20" s="398"/>
      <c r="U20" s="398"/>
      <c r="V20" s="398"/>
      <c r="W20" s="398"/>
      <c r="X20" s="398"/>
      <c r="Y20" s="398"/>
      <c r="Z20" s="398"/>
      <c r="AA20" s="398"/>
      <c r="AB20" s="398"/>
    </row>
    <row r="21" spans="1:92" ht="14.25" customHeight="1" x14ac:dyDescent="0.35"/>
    <row r="22" spans="1:92" ht="14.25" customHeight="1" x14ac:dyDescent="0.35">
      <c r="A22" s="282"/>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row>
    <row r="23" spans="1:92" ht="14.25" customHeight="1" x14ac:dyDescent="0.35">
      <c r="A23" s="282"/>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282"/>
    </row>
    <row r="24" spans="1:92" ht="14.25" customHeight="1" x14ac:dyDescent="0.35"/>
    <row r="25" spans="1:92" ht="14.25" customHeight="1" x14ac:dyDescent="0.35">
      <c r="D25" s="405" t="s">
        <v>11</v>
      </c>
      <c r="E25" s="405"/>
      <c r="F25" s="405"/>
      <c r="G25" s="405"/>
      <c r="H25" s="405"/>
      <c r="I25" s="405"/>
      <c r="J25" s="405"/>
      <c r="K25" s="405"/>
      <c r="L25" s="405"/>
      <c r="M25" s="405"/>
      <c r="N25" s="405"/>
      <c r="O25" s="405"/>
      <c r="P25" s="405"/>
      <c r="Q25" s="405"/>
      <c r="R25" s="405"/>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05" t="s">
        <v>15</v>
      </c>
      <c r="AW25" s="405"/>
      <c r="AX25" s="405"/>
      <c r="AY25" s="405"/>
      <c r="AZ25" s="405"/>
      <c r="BA25" s="405"/>
      <c r="BB25" s="405"/>
      <c r="BC25" s="405"/>
      <c r="BD25" s="405"/>
      <c r="BE25" s="405"/>
      <c r="BF25" s="405"/>
      <c r="BG25" s="405"/>
      <c r="BH25" s="405"/>
      <c r="BI25" s="405"/>
      <c r="BJ25" s="405"/>
      <c r="BK25" s="4"/>
      <c r="CA25" s="4"/>
      <c r="CB25" s="4"/>
      <c r="CC25" s="4"/>
      <c r="CD25" s="4"/>
      <c r="CE25" s="4"/>
      <c r="CF25" s="4"/>
      <c r="CG25" s="4"/>
      <c r="CH25" s="4"/>
      <c r="CI25" s="4"/>
    </row>
    <row r="26" spans="1:92" ht="14.25" customHeight="1" x14ac:dyDescent="0.35">
      <c r="D26" s="405"/>
      <c r="E26" s="405"/>
      <c r="F26" s="405"/>
      <c r="G26" s="405"/>
      <c r="H26" s="405"/>
      <c r="I26" s="405"/>
      <c r="J26" s="405"/>
      <c r="K26" s="405"/>
      <c r="L26" s="405"/>
      <c r="M26" s="405"/>
      <c r="N26" s="405"/>
      <c r="O26" s="405"/>
      <c r="P26" s="405"/>
      <c r="Q26" s="405"/>
      <c r="R26" s="405"/>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05"/>
      <c r="AW26" s="405"/>
      <c r="AX26" s="405"/>
      <c r="AY26" s="405"/>
      <c r="AZ26" s="405"/>
      <c r="BA26" s="405"/>
      <c r="BB26" s="405"/>
      <c r="BC26" s="405"/>
      <c r="BD26" s="405"/>
      <c r="BE26" s="405"/>
      <c r="BF26" s="405"/>
      <c r="BG26" s="405"/>
      <c r="BH26" s="405"/>
      <c r="BI26" s="405"/>
      <c r="BJ26" s="405"/>
      <c r="BK26" s="4"/>
      <c r="CA26" s="4"/>
      <c r="CB26" s="4"/>
      <c r="CC26" s="4"/>
      <c r="CD26" s="4"/>
      <c r="CE26" s="4"/>
      <c r="CF26" s="4"/>
      <c r="CG26" s="4"/>
      <c r="CH26" s="4"/>
      <c r="CI26" s="4"/>
    </row>
    <row r="27" spans="1:92" ht="14.25" customHeight="1" x14ac:dyDescent="0.35">
      <c r="AV27" s="21"/>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3"/>
    </row>
    <row r="28" spans="1:92" ht="14.25" customHeight="1" x14ac:dyDescent="0.35">
      <c r="AV28" s="24"/>
      <c r="AW28" s="6"/>
      <c r="AX28" s="403" t="s">
        <v>12</v>
      </c>
      <c r="AY28" s="403"/>
      <c r="AZ28" s="403"/>
      <c r="BA28" s="403"/>
      <c r="BB28" s="403"/>
      <c r="BC28" s="403"/>
      <c r="BD28" s="403"/>
      <c r="BE28" s="403"/>
      <c r="BF28" s="403"/>
      <c r="BG28" s="403"/>
      <c r="BH28" s="403"/>
      <c r="BI28" s="403"/>
      <c r="BJ28" s="33"/>
      <c r="BK28" s="33"/>
      <c r="BL28" s="33"/>
      <c r="BM28" s="404">
        <v>1912</v>
      </c>
      <c r="BN28" s="404"/>
      <c r="BO28" s="404"/>
      <c r="BP28" s="404"/>
      <c r="BQ28" s="404"/>
      <c r="BR28" s="404"/>
      <c r="BS28" s="404"/>
      <c r="BT28" s="404"/>
      <c r="BU28" s="404"/>
      <c r="BV28" s="404"/>
      <c r="BW28" s="404"/>
      <c r="BX28" s="404"/>
      <c r="BY28" s="404"/>
      <c r="BZ28" s="404"/>
      <c r="CA28" s="404"/>
      <c r="CB28" s="404"/>
      <c r="CC28" s="33"/>
      <c r="CD28" s="6"/>
      <c r="CE28" s="6"/>
      <c r="CF28" s="6"/>
      <c r="CG28" s="6"/>
      <c r="CH28" s="6"/>
      <c r="CI28" s="6"/>
      <c r="CJ28" s="6"/>
      <c r="CK28" s="6"/>
      <c r="CL28" s="6"/>
      <c r="CM28" s="6"/>
      <c r="CN28" s="25"/>
    </row>
    <row r="29" spans="1:92" ht="14.25" customHeight="1" x14ac:dyDescent="0.35">
      <c r="AV29" s="24"/>
      <c r="AW29" s="6"/>
      <c r="AX29" s="33"/>
      <c r="AY29" s="33"/>
      <c r="AZ29" s="33"/>
      <c r="BA29" s="33"/>
      <c r="BB29" s="33"/>
      <c r="BC29" s="33"/>
      <c r="BD29" s="33"/>
      <c r="BE29" s="33"/>
      <c r="BF29" s="33"/>
      <c r="BG29" s="33"/>
      <c r="BH29" s="33"/>
      <c r="BI29" s="33"/>
      <c r="BJ29" s="33"/>
      <c r="BK29" s="33"/>
      <c r="BL29" s="33"/>
      <c r="BM29" s="404"/>
      <c r="BN29" s="404"/>
      <c r="BO29" s="404"/>
      <c r="BP29" s="404"/>
      <c r="BQ29" s="404"/>
      <c r="BR29" s="404"/>
      <c r="BS29" s="404"/>
      <c r="BT29" s="404"/>
      <c r="BU29" s="404"/>
      <c r="BV29" s="404"/>
      <c r="BW29" s="404"/>
      <c r="BX29" s="404"/>
      <c r="BY29" s="404"/>
      <c r="BZ29" s="404"/>
      <c r="CA29" s="404"/>
      <c r="CB29" s="404"/>
      <c r="CC29" s="33"/>
      <c r="CD29" s="6"/>
      <c r="CE29" s="6"/>
      <c r="CF29" s="6"/>
      <c r="CG29" s="6"/>
      <c r="CH29" s="6"/>
      <c r="CI29" s="6"/>
      <c r="CJ29" s="6"/>
      <c r="CK29" s="6"/>
      <c r="CL29" s="6"/>
      <c r="CM29" s="6"/>
      <c r="CN29" s="25"/>
    </row>
    <row r="30" spans="1:92" ht="14.25" customHeight="1" x14ac:dyDescent="0.35">
      <c r="AV30" s="24"/>
      <c r="AW30" s="6"/>
      <c r="AX30" s="33"/>
      <c r="AY30" s="33"/>
      <c r="AZ30" s="33"/>
      <c r="BA30" s="33"/>
      <c r="BB30" s="33"/>
      <c r="BC30" s="33"/>
      <c r="BD30" s="33"/>
      <c r="BE30" s="33"/>
      <c r="BF30" s="33"/>
      <c r="BG30" s="33"/>
      <c r="BH30" s="33"/>
      <c r="BI30" s="33"/>
      <c r="BJ30" s="33"/>
      <c r="BK30" s="33"/>
      <c r="BL30" s="33"/>
      <c r="BM30" s="404"/>
      <c r="BN30" s="404"/>
      <c r="BO30" s="404"/>
      <c r="BP30" s="404"/>
      <c r="BQ30" s="404"/>
      <c r="BR30" s="404"/>
      <c r="BS30" s="404"/>
      <c r="BT30" s="404"/>
      <c r="BU30" s="404"/>
      <c r="BV30" s="404"/>
      <c r="BW30" s="404"/>
      <c r="BX30" s="404"/>
      <c r="BY30" s="404"/>
      <c r="BZ30" s="404"/>
      <c r="CA30" s="404"/>
      <c r="CB30" s="404"/>
      <c r="CC30" s="33"/>
      <c r="CD30" s="6"/>
      <c r="CE30" s="6"/>
      <c r="CF30" s="6"/>
      <c r="CG30" s="6"/>
      <c r="CH30" s="6"/>
      <c r="CI30" s="6"/>
      <c r="CJ30" s="6"/>
      <c r="CK30" s="6"/>
      <c r="CL30" s="6"/>
      <c r="CM30" s="6"/>
      <c r="CN30" s="25"/>
    </row>
    <row r="31" spans="1:92" ht="14.25" customHeight="1" x14ac:dyDescent="0.35">
      <c r="AV31" s="24"/>
      <c r="AW31" s="6"/>
      <c r="AX31" s="33"/>
      <c r="AY31" s="33"/>
      <c r="AZ31" s="33"/>
      <c r="BA31" s="33"/>
      <c r="BB31" s="33"/>
      <c r="BC31" s="33"/>
      <c r="BD31" s="33"/>
      <c r="BE31" s="33"/>
      <c r="BF31" s="33"/>
      <c r="BG31" s="33"/>
      <c r="BH31" s="33"/>
      <c r="BI31" s="33"/>
      <c r="BJ31" s="33"/>
      <c r="BK31" s="33"/>
      <c r="BL31" s="33"/>
      <c r="BM31" s="404"/>
      <c r="BN31" s="404"/>
      <c r="BO31" s="404"/>
      <c r="BP31" s="404"/>
      <c r="BQ31" s="404"/>
      <c r="BR31" s="404"/>
      <c r="BS31" s="404"/>
      <c r="BT31" s="404"/>
      <c r="BU31" s="404"/>
      <c r="BV31" s="404"/>
      <c r="BW31" s="404"/>
      <c r="BX31" s="404"/>
      <c r="BY31" s="404"/>
      <c r="BZ31" s="404"/>
      <c r="CA31" s="404"/>
      <c r="CB31" s="404"/>
      <c r="CC31" s="33"/>
      <c r="CD31" s="6"/>
      <c r="CE31" s="6"/>
      <c r="CF31" s="6"/>
      <c r="CG31" s="6"/>
      <c r="CH31" s="6"/>
      <c r="CI31" s="6"/>
      <c r="CJ31" s="6"/>
      <c r="CK31" s="6"/>
      <c r="CL31" s="6"/>
      <c r="CM31" s="6"/>
      <c r="CN31" s="25"/>
    </row>
    <row r="32" spans="1:92" ht="14.25" customHeight="1" x14ac:dyDescent="0.35">
      <c r="AV32" s="24"/>
      <c r="AW32" s="6"/>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6"/>
      <c r="CE32" s="6"/>
      <c r="CF32" s="6"/>
      <c r="CG32" s="6"/>
      <c r="CH32" s="6"/>
      <c r="CI32" s="6"/>
      <c r="CJ32" s="6"/>
      <c r="CK32" s="6"/>
      <c r="CL32" s="6"/>
      <c r="CM32" s="6"/>
      <c r="CN32" s="25"/>
    </row>
    <row r="33" spans="48:92" ht="14.25" customHeight="1" x14ac:dyDescent="0.35">
      <c r="AV33" s="24"/>
      <c r="AW33" s="6"/>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6"/>
      <c r="CE33" s="6"/>
      <c r="CF33" s="6"/>
      <c r="CG33" s="6"/>
      <c r="CH33" s="6"/>
      <c r="CI33" s="6"/>
      <c r="CJ33" s="6"/>
      <c r="CK33" s="6"/>
      <c r="CL33" s="6"/>
      <c r="CM33" s="6"/>
      <c r="CN33" s="25"/>
    </row>
    <row r="34" spans="48:92" ht="14.25" customHeight="1" x14ac:dyDescent="0.35">
      <c r="AV34" s="24"/>
      <c r="AW34" s="6"/>
      <c r="AX34" s="34"/>
      <c r="AY34" s="34"/>
      <c r="AZ34" s="34"/>
      <c r="BA34" s="34"/>
      <c r="BB34" s="34"/>
      <c r="BC34" s="34"/>
      <c r="BD34" s="34"/>
      <c r="BE34" s="34"/>
      <c r="BF34" s="34"/>
      <c r="BG34" s="34"/>
      <c r="BH34" s="34"/>
      <c r="BI34" s="34"/>
      <c r="BJ34" s="33"/>
      <c r="BK34" s="33"/>
      <c r="BL34" s="33"/>
      <c r="BM34" s="34"/>
      <c r="BN34" s="34"/>
      <c r="BO34" s="34"/>
      <c r="BP34" s="34"/>
      <c r="BQ34" s="34"/>
      <c r="BR34" s="34"/>
      <c r="BS34" s="34"/>
      <c r="BT34" s="34"/>
      <c r="BU34" s="34"/>
      <c r="BV34" s="34"/>
      <c r="BW34" s="34"/>
      <c r="BX34" s="34"/>
      <c r="BY34" s="34"/>
      <c r="BZ34" s="34"/>
      <c r="CA34" s="34"/>
      <c r="CB34" s="34"/>
      <c r="CC34" s="34"/>
      <c r="CD34" s="6"/>
      <c r="CE34" s="6"/>
      <c r="CF34" s="6"/>
      <c r="CG34" s="6"/>
      <c r="CH34" s="6"/>
      <c r="CI34" s="6"/>
      <c r="CJ34" s="6"/>
      <c r="CK34" s="6"/>
      <c r="CL34" s="6"/>
      <c r="CM34" s="6"/>
      <c r="CN34" s="25"/>
    </row>
    <row r="35" spans="48:92" ht="14.25" customHeight="1" x14ac:dyDescent="0.35">
      <c r="AV35" s="24"/>
      <c r="AW35" s="6"/>
      <c r="AX35" s="403" t="s">
        <v>13</v>
      </c>
      <c r="AY35" s="403"/>
      <c r="AZ35" s="403"/>
      <c r="BA35" s="403"/>
      <c r="BB35" s="403"/>
      <c r="BC35" s="403"/>
      <c r="BD35" s="403"/>
      <c r="BE35" s="403"/>
      <c r="BF35" s="403"/>
      <c r="BG35" s="403"/>
      <c r="BH35" s="403"/>
      <c r="BI35" s="403"/>
      <c r="BJ35" s="33"/>
      <c r="BK35" s="33"/>
      <c r="BL35" s="33"/>
      <c r="BM35" s="415" t="s">
        <v>744</v>
      </c>
      <c r="BN35" s="415"/>
      <c r="BO35" s="415"/>
      <c r="BP35" s="415"/>
      <c r="BQ35" s="415"/>
      <c r="BR35" s="415"/>
      <c r="BS35" s="415"/>
      <c r="BT35" s="415"/>
      <c r="BU35" s="415"/>
      <c r="BV35" s="415"/>
      <c r="BW35" s="415"/>
      <c r="BX35" s="415"/>
      <c r="BY35" s="415"/>
      <c r="BZ35" s="415"/>
      <c r="CA35" s="415"/>
      <c r="CB35" s="415"/>
      <c r="CC35" s="415"/>
      <c r="CD35" s="6"/>
      <c r="CE35" s="6"/>
      <c r="CF35" s="6"/>
      <c r="CG35" s="6"/>
      <c r="CH35" s="6"/>
      <c r="CI35" s="6"/>
      <c r="CJ35" s="6"/>
      <c r="CK35" s="6"/>
      <c r="CL35" s="6"/>
      <c r="CM35" s="6"/>
      <c r="CN35" s="25"/>
    </row>
    <row r="36" spans="48:92" ht="14.25" customHeight="1" x14ac:dyDescent="0.35">
      <c r="AV36" s="24"/>
      <c r="AW36" s="6"/>
      <c r="AX36" s="35"/>
      <c r="AY36" s="35"/>
      <c r="AZ36" s="35"/>
      <c r="BA36" s="35"/>
      <c r="BB36" s="35"/>
      <c r="BC36" s="35"/>
      <c r="BD36" s="35"/>
      <c r="BE36" s="35"/>
      <c r="BF36" s="35"/>
      <c r="BG36" s="35"/>
      <c r="BH36" s="35"/>
      <c r="BI36" s="35"/>
      <c r="BJ36" s="33"/>
      <c r="BK36" s="33"/>
      <c r="BL36" s="33"/>
      <c r="BM36" s="415" t="s">
        <v>745</v>
      </c>
      <c r="BN36" s="415"/>
      <c r="BO36" s="415"/>
      <c r="BP36" s="415"/>
      <c r="BQ36" s="415"/>
      <c r="BR36" s="415"/>
      <c r="BS36" s="415"/>
      <c r="BT36" s="415"/>
      <c r="BU36" s="415"/>
      <c r="BV36" s="415"/>
      <c r="BW36" s="415"/>
      <c r="BX36" s="415"/>
      <c r="BY36" s="415"/>
      <c r="BZ36" s="415"/>
      <c r="CA36" s="415"/>
      <c r="CB36" s="415"/>
      <c r="CC36" s="415"/>
      <c r="CD36" s="6"/>
      <c r="CE36" s="6"/>
      <c r="CF36" s="6"/>
      <c r="CG36" s="6"/>
      <c r="CH36" s="6"/>
      <c r="CI36" s="6"/>
      <c r="CJ36" s="6"/>
      <c r="CK36" s="6"/>
      <c r="CL36" s="6"/>
      <c r="CM36" s="6"/>
      <c r="CN36" s="25"/>
    </row>
    <row r="37" spans="48:92" ht="14.25" customHeight="1" x14ac:dyDescent="0.35">
      <c r="AV37" s="24"/>
      <c r="AW37" s="6"/>
      <c r="AX37" s="35"/>
      <c r="AY37" s="35"/>
      <c r="AZ37" s="35"/>
      <c r="BA37" s="35"/>
      <c r="BB37" s="35"/>
      <c r="BC37" s="35"/>
      <c r="BD37" s="35"/>
      <c r="BE37" s="35"/>
      <c r="BF37" s="35"/>
      <c r="BG37" s="35"/>
      <c r="BH37" s="35"/>
      <c r="BI37" s="35"/>
      <c r="BJ37" s="33"/>
      <c r="BK37" s="33"/>
      <c r="BL37" s="33"/>
      <c r="BM37" s="415" t="s">
        <v>746</v>
      </c>
      <c r="BN37" s="415"/>
      <c r="BO37" s="415"/>
      <c r="BP37" s="415"/>
      <c r="BQ37" s="415"/>
      <c r="BR37" s="415"/>
      <c r="BS37" s="415"/>
      <c r="BT37" s="415"/>
      <c r="BU37" s="415"/>
      <c r="BV37" s="415"/>
      <c r="BW37" s="415"/>
      <c r="BX37" s="415"/>
      <c r="BY37" s="415"/>
      <c r="BZ37" s="415"/>
      <c r="CA37" s="415"/>
      <c r="CB37" s="415"/>
      <c r="CC37" s="415"/>
      <c r="CD37" s="6"/>
      <c r="CE37" s="6"/>
      <c r="CF37" s="6"/>
      <c r="CG37" s="6"/>
      <c r="CH37" s="6"/>
      <c r="CI37" s="6"/>
      <c r="CJ37" s="6"/>
      <c r="CK37" s="6"/>
      <c r="CL37" s="6"/>
      <c r="CM37" s="6"/>
      <c r="CN37" s="25"/>
    </row>
    <row r="38" spans="48:92" ht="14.25" customHeight="1" x14ac:dyDescent="0.35">
      <c r="AV38" s="24"/>
      <c r="AW38" s="6"/>
      <c r="AX38" s="35"/>
      <c r="AY38" s="35"/>
      <c r="AZ38" s="35"/>
      <c r="BA38" s="35"/>
      <c r="BB38" s="35"/>
      <c r="BC38" s="35"/>
      <c r="BD38" s="35"/>
      <c r="BE38" s="35"/>
      <c r="BF38" s="35"/>
      <c r="BG38" s="35"/>
      <c r="BH38" s="35"/>
      <c r="BI38" s="35"/>
      <c r="BJ38" s="33"/>
      <c r="BK38" s="33"/>
      <c r="BL38" s="33"/>
      <c r="BM38" s="415" t="s">
        <v>747</v>
      </c>
      <c r="BN38" s="415"/>
      <c r="BO38" s="415"/>
      <c r="BP38" s="415"/>
      <c r="BQ38" s="415"/>
      <c r="BR38" s="415"/>
      <c r="BS38" s="415"/>
      <c r="BT38" s="415"/>
      <c r="BU38" s="415"/>
      <c r="BV38" s="415"/>
      <c r="BW38" s="415"/>
      <c r="BX38" s="415"/>
      <c r="BY38" s="415"/>
      <c r="BZ38" s="415"/>
      <c r="CA38" s="415"/>
      <c r="CB38" s="415"/>
      <c r="CC38" s="415"/>
      <c r="CD38" s="6"/>
      <c r="CE38" s="6"/>
      <c r="CF38" s="6"/>
      <c r="CG38" s="6"/>
      <c r="CH38" s="6"/>
      <c r="CI38" s="6"/>
      <c r="CJ38" s="6"/>
      <c r="CK38" s="6"/>
      <c r="CL38" s="6"/>
      <c r="CM38" s="6"/>
      <c r="CN38" s="25"/>
    </row>
    <row r="39" spans="48:92" ht="14.25" customHeight="1" x14ac:dyDescent="0.35">
      <c r="AV39" s="24"/>
      <c r="AW39" s="6"/>
      <c r="AX39" s="35"/>
      <c r="AY39" s="35"/>
      <c r="AZ39" s="35"/>
      <c r="BA39" s="35"/>
      <c r="BB39" s="35"/>
      <c r="BC39" s="35"/>
      <c r="BD39" s="35"/>
      <c r="BE39" s="35"/>
      <c r="BF39" s="35"/>
      <c r="BG39" s="35"/>
      <c r="BH39" s="35"/>
      <c r="BI39" s="35"/>
      <c r="BJ39" s="33"/>
      <c r="BK39" s="33"/>
      <c r="BL39" s="33"/>
      <c r="BM39" s="415" t="s">
        <v>748</v>
      </c>
      <c r="BN39" s="415"/>
      <c r="BO39" s="415"/>
      <c r="BP39" s="415"/>
      <c r="BQ39" s="415"/>
      <c r="BR39" s="415"/>
      <c r="BS39" s="415"/>
      <c r="BT39" s="415"/>
      <c r="BU39" s="415"/>
      <c r="BV39" s="415"/>
      <c r="BW39" s="415"/>
      <c r="BX39" s="415"/>
      <c r="BY39" s="415"/>
      <c r="BZ39" s="415"/>
      <c r="CA39" s="415"/>
      <c r="CB39" s="415"/>
      <c r="CC39" s="415"/>
      <c r="CD39" s="6"/>
      <c r="CE39" s="6"/>
      <c r="CF39" s="6"/>
      <c r="CG39" s="6"/>
      <c r="CH39" s="6"/>
      <c r="CI39" s="6"/>
      <c r="CJ39" s="6"/>
      <c r="CK39" s="6"/>
      <c r="CL39" s="6"/>
      <c r="CM39" s="6"/>
      <c r="CN39" s="25"/>
    </row>
    <row r="40" spans="48:92" ht="14.25" customHeight="1" x14ac:dyDescent="0.35">
      <c r="AV40" s="24"/>
      <c r="AW40" s="6"/>
      <c r="AX40" s="35"/>
      <c r="AY40" s="35"/>
      <c r="AZ40" s="35"/>
      <c r="BA40" s="35"/>
      <c r="BB40" s="35"/>
      <c r="BC40" s="35"/>
      <c r="BD40" s="35"/>
      <c r="BE40" s="35"/>
      <c r="BF40" s="35"/>
      <c r="BG40" s="35"/>
      <c r="BH40" s="35"/>
      <c r="BI40" s="35"/>
      <c r="BJ40" s="33"/>
      <c r="BK40" s="33"/>
      <c r="BL40" s="33"/>
      <c r="BM40" s="415" t="s">
        <v>749</v>
      </c>
      <c r="BN40" s="415"/>
      <c r="BO40" s="415"/>
      <c r="BP40" s="415"/>
      <c r="BQ40" s="415"/>
      <c r="BR40" s="415"/>
      <c r="BS40" s="415"/>
      <c r="BT40" s="415"/>
      <c r="BU40" s="415"/>
      <c r="BV40" s="415"/>
      <c r="BW40" s="415"/>
      <c r="BX40" s="415"/>
      <c r="BY40" s="415"/>
      <c r="BZ40" s="415"/>
      <c r="CA40" s="415"/>
      <c r="CB40" s="415"/>
      <c r="CC40" s="415"/>
      <c r="CD40" s="6"/>
      <c r="CE40" s="6"/>
      <c r="CF40" s="6"/>
      <c r="CG40" s="6"/>
      <c r="CH40" s="6"/>
      <c r="CI40" s="6"/>
      <c r="CJ40" s="6"/>
      <c r="CK40" s="6"/>
      <c r="CL40" s="6"/>
      <c r="CM40" s="6"/>
      <c r="CN40" s="25"/>
    </row>
    <row r="41" spans="48:92" ht="14.25" customHeight="1" x14ac:dyDescent="0.35">
      <c r="AV41" s="24"/>
      <c r="AW41" s="6"/>
      <c r="AX41" s="35"/>
      <c r="AY41" s="35"/>
      <c r="AZ41" s="35"/>
      <c r="BA41" s="35"/>
      <c r="BB41" s="35"/>
      <c r="BC41" s="35"/>
      <c r="BD41" s="35"/>
      <c r="BE41" s="35"/>
      <c r="BF41" s="35"/>
      <c r="BG41" s="35"/>
      <c r="BH41" s="35"/>
      <c r="BI41" s="35"/>
      <c r="BJ41" s="33"/>
      <c r="BK41" s="33"/>
      <c r="BL41" s="33"/>
      <c r="BM41" s="415" t="s">
        <v>750</v>
      </c>
      <c r="BN41" s="415"/>
      <c r="BO41" s="415"/>
      <c r="BP41" s="415"/>
      <c r="BQ41" s="415"/>
      <c r="BR41" s="415"/>
      <c r="BS41" s="415"/>
      <c r="BT41" s="415"/>
      <c r="BU41" s="415"/>
      <c r="BV41" s="415"/>
      <c r="BW41" s="415"/>
      <c r="BX41" s="415"/>
      <c r="BY41" s="415"/>
      <c r="BZ41" s="415"/>
      <c r="CA41" s="415"/>
      <c r="CB41" s="415"/>
      <c r="CC41" s="415"/>
      <c r="CD41" s="6"/>
      <c r="CE41" s="6"/>
      <c r="CF41" s="6"/>
      <c r="CG41" s="6"/>
      <c r="CH41" s="6"/>
      <c r="CI41" s="6"/>
      <c r="CJ41" s="6"/>
      <c r="CK41" s="6"/>
      <c r="CL41" s="6"/>
      <c r="CM41" s="6"/>
      <c r="CN41" s="25"/>
    </row>
    <row r="42" spans="48:92" ht="14.25" customHeight="1" x14ac:dyDescent="0.35">
      <c r="AV42" s="24"/>
      <c r="AW42" s="6"/>
      <c r="AX42" s="36"/>
      <c r="AY42" s="36"/>
      <c r="AZ42" s="36"/>
      <c r="BA42" s="36"/>
      <c r="BB42" s="36"/>
      <c r="BC42" s="36"/>
      <c r="BD42" s="36"/>
      <c r="BE42" s="36"/>
      <c r="BF42" s="36"/>
      <c r="BG42" s="36"/>
      <c r="BH42" s="36"/>
      <c r="BI42" s="36"/>
      <c r="BJ42" s="33"/>
      <c r="BK42" s="33"/>
      <c r="BL42" s="33"/>
      <c r="BM42" s="415"/>
      <c r="BN42" s="415"/>
      <c r="BO42" s="415"/>
      <c r="BP42" s="415"/>
      <c r="BQ42" s="415"/>
      <c r="BR42" s="415"/>
      <c r="BS42" s="415"/>
      <c r="BT42" s="415"/>
      <c r="BU42" s="415"/>
      <c r="BV42" s="415"/>
      <c r="BW42" s="415"/>
      <c r="BX42" s="415"/>
      <c r="BY42" s="415"/>
      <c r="BZ42" s="415"/>
      <c r="CA42" s="415"/>
      <c r="CB42" s="415"/>
      <c r="CC42" s="415"/>
      <c r="CD42" s="6"/>
      <c r="CE42" s="6"/>
      <c r="CF42" s="6"/>
      <c r="CG42" s="6"/>
      <c r="CH42" s="6"/>
      <c r="CI42" s="6"/>
      <c r="CJ42" s="6"/>
      <c r="CK42" s="6"/>
      <c r="CL42" s="6"/>
      <c r="CM42" s="6"/>
      <c r="CN42" s="25"/>
    </row>
    <row r="43" spans="48:92" ht="14.25" customHeight="1" x14ac:dyDescent="0.35">
      <c r="AV43" s="24"/>
      <c r="AW43" s="6"/>
      <c r="AX43" s="35"/>
      <c r="AY43" s="35"/>
      <c r="AZ43" s="35"/>
      <c r="BA43" s="35"/>
      <c r="BB43" s="35"/>
      <c r="BC43" s="35"/>
      <c r="BD43" s="35"/>
      <c r="BE43" s="35"/>
      <c r="BF43" s="35"/>
      <c r="BG43" s="35"/>
      <c r="BH43" s="35"/>
      <c r="BI43" s="35"/>
      <c r="BJ43" s="33"/>
      <c r="BK43" s="33"/>
      <c r="BL43" s="33"/>
      <c r="BM43" s="34"/>
      <c r="BN43" s="34"/>
      <c r="BO43" s="34"/>
      <c r="BP43" s="34"/>
      <c r="BQ43" s="34"/>
      <c r="BR43" s="34"/>
      <c r="BS43" s="34"/>
      <c r="BT43" s="34"/>
      <c r="BU43" s="34"/>
      <c r="BV43" s="34"/>
      <c r="BW43" s="34"/>
      <c r="BX43" s="34"/>
      <c r="BY43" s="34"/>
      <c r="BZ43" s="34"/>
      <c r="CA43" s="34"/>
      <c r="CB43" s="34"/>
      <c r="CC43" s="33"/>
      <c r="CD43" s="6"/>
      <c r="CE43" s="6"/>
      <c r="CF43" s="6"/>
      <c r="CG43" s="6"/>
      <c r="CH43" s="6"/>
      <c r="CI43" s="6"/>
      <c r="CJ43" s="6"/>
      <c r="CK43" s="6"/>
      <c r="CL43" s="6"/>
      <c r="CM43" s="6"/>
      <c r="CN43" s="25"/>
    </row>
    <row r="44" spans="48:92" ht="14.25" customHeight="1" x14ac:dyDescent="0.35">
      <c r="AV44" s="24"/>
      <c r="AW44" s="6"/>
      <c r="AX44" s="403" t="s">
        <v>14</v>
      </c>
      <c r="AY44" s="403"/>
      <c r="AZ44" s="403"/>
      <c r="BA44" s="403"/>
      <c r="BB44" s="403"/>
      <c r="BC44" s="403"/>
      <c r="BD44" s="403"/>
      <c r="BE44" s="403"/>
      <c r="BF44" s="403"/>
      <c r="BG44" s="403"/>
      <c r="BH44" s="403"/>
      <c r="BI44" s="403"/>
      <c r="BJ44" s="33"/>
      <c r="BK44" s="33"/>
      <c r="BL44" s="33"/>
      <c r="BM44" s="416" t="s">
        <v>788</v>
      </c>
      <c r="BN44" s="416"/>
      <c r="BO44" s="416"/>
      <c r="BP44" s="416"/>
      <c r="BQ44" s="416"/>
      <c r="BR44" s="416"/>
      <c r="BS44" s="416"/>
      <c r="BT44" s="416"/>
      <c r="BU44" s="416"/>
      <c r="BV44" s="416"/>
      <c r="BW44" s="416"/>
      <c r="BX44" s="416"/>
      <c r="BY44" s="416"/>
      <c r="BZ44" s="416"/>
      <c r="CA44" s="416"/>
      <c r="CB44" s="416"/>
      <c r="CC44" s="33"/>
      <c r="CD44" s="6"/>
      <c r="CE44" s="6"/>
      <c r="CF44" s="6"/>
      <c r="CG44" s="6"/>
      <c r="CH44" s="6"/>
      <c r="CI44" s="6"/>
      <c r="CJ44" s="6"/>
      <c r="CK44" s="6"/>
      <c r="CL44" s="6"/>
      <c r="CM44" s="6"/>
      <c r="CN44" s="25"/>
    </row>
    <row r="45" spans="48:92" ht="14.25" customHeight="1" x14ac:dyDescent="0.35">
      <c r="AV45" s="24"/>
      <c r="AW45" s="6"/>
      <c r="AX45" s="35"/>
      <c r="AY45" s="35"/>
      <c r="AZ45" s="35"/>
      <c r="BA45" s="35"/>
      <c r="BB45" s="35"/>
      <c r="BC45" s="35"/>
      <c r="BD45" s="35"/>
      <c r="BE45" s="35"/>
      <c r="BF45" s="35"/>
      <c r="BG45" s="35"/>
      <c r="BH45" s="35"/>
      <c r="BI45" s="35"/>
      <c r="BJ45" s="33"/>
      <c r="BK45" s="33"/>
      <c r="BL45" s="33"/>
      <c r="BM45" s="416"/>
      <c r="BN45" s="416"/>
      <c r="BO45" s="416"/>
      <c r="BP45" s="416"/>
      <c r="BQ45" s="416"/>
      <c r="BR45" s="416"/>
      <c r="BS45" s="416"/>
      <c r="BT45" s="416"/>
      <c r="BU45" s="416"/>
      <c r="BV45" s="416"/>
      <c r="BW45" s="416"/>
      <c r="BX45" s="416"/>
      <c r="BY45" s="416"/>
      <c r="BZ45" s="416"/>
      <c r="CA45" s="416"/>
      <c r="CB45" s="416"/>
      <c r="CC45" s="33"/>
      <c r="CD45" s="6"/>
      <c r="CE45" s="6"/>
      <c r="CF45" s="6"/>
      <c r="CG45" s="6"/>
      <c r="CH45" s="6"/>
      <c r="CI45" s="6"/>
      <c r="CJ45" s="6"/>
      <c r="CK45" s="6"/>
      <c r="CL45" s="6"/>
      <c r="CM45" s="6"/>
      <c r="CN45" s="25"/>
    </row>
    <row r="46" spans="48:92" ht="14.25" customHeight="1" x14ac:dyDescent="0.35">
      <c r="AV46" s="24"/>
      <c r="AW46" s="6"/>
      <c r="AX46" s="33"/>
      <c r="AY46" s="33"/>
      <c r="AZ46" s="33"/>
      <c r="BA46" s="33"/>
      <c r="BB46" s="33"/>
      <c r="BC46" s="33"/>
      <c r="BD46" s="33"/>
      <c r="BE46" s="33"/>
      <c r="BF46" s="33"/>
      <c r="BG46" s="33"/>
      <c r="BH46" s="33"/>
      <c r="BI46" s="33"/>
      <c r="BJ46" s="33"/>
      <c r="BK46" s="33"/>
      <c r="BL46" s="33"/>
      <c r="BM46" s="416"/>
      <c r="BN46" s="416"/>
      <c r="BO46" s="416"/>
      <c r="BP46" s="416"/>
      <c r="BQ46" s="416"/>
      <c r="BR46" s="416"/>
      <c r="BS46" s="416"/>
      <c r="BT46" s="416"/>
      <c r="BU46" s="416"/>
      <c r="BV46" s="416"/>
      <c r="BW46" s="416"/>
      <c r="BX46" s="416"/>
      <c r="BY46" s="416"/>
      <c r="BZ46" s="416"/>
      <c r="CA46" s="416"/>
      <c r="CB46" s="416"/>
      <c r="CC46" s="33"/>
      <c r="CD46" s="6"/>
      <c r="CE46" s="6"/>
      <c r="CF46" s="6"/>
      <c r="CG46" s="6"/>
      <c r="CH46" s="6"/>
      <c r="CI46" s="6"/>
      <c r="CJ46" s="6"/>
      <c r="CK46" s="6"/>
      <c r="CL46" s="6"/>
      <c r="CM46" s="6"/>
      <c r="CN46" s="25"/>
    </row>
    <row r="47" spans="48:92" ht="14.25" customHeight="1" x14ac:dyDescent="0.35">
      <c r="AV47" s="24"/>
      <c r="AW47" s="6"/>
      <c r="AX47" s="33"/>
      <c r="AY47" s="33"/>
      <c r="AZ47" s="33"/>
      <c r="BA47" s="33"/>
      <c r="BB47" s="33"/>
      <c r="BC47" s="33"/>
      <c r="BD47" s="33"/>
      <c r="BE47" s="33"/>
      <c r="BF47" s="33"/>
      <c r="BG47" s="33"/>
      <c r="BH47" s="33"/>
      <c r="BI47" s="33"/>
      <c r="BJ47" s="33"/>
      <c r="BK47" s="33"/>
      <c r="BL47" s="33"/>
      <c r="BM47" s="416"/>
      <c r="BN47" s="416"/>
      <c r="BO47" s="416"/>
      <c r="BP47" s="416"/>
      <c r="BQ47" s="416"/>
      <c r="BR47" s="416"/>
      <c r="BS47" s="416"/>
      <c r="BT47" s="416"/>
      <c r="BU47" s="416"/>
      <c r="BV47" s="416"/>
      <c r="BW47" s="416"/>
      <c r="BX47" s="416"/>
      <c r="BY47" s="416"/>
      <c r="BZ47" s="416"/>
      <c r="CA47" s="416"/>
      <c r="CB47" s="416"/>
      <c r="CC47" s="33"/>
      <c r="CD47" s="6"/>
      <c r="CE47" s="6"/>
      <c r="CF47" s="6"/>
      <c r="CG47" s="6"/>
      <c r="CH47" s="6"/>
      <c r="CI47" s="6"/>
      <c r="CJ47" s="6"/>
      <c r="CK47" s="6"/>
      <c r="CL47" s="6"/>
      <c r="CM47" s="6"/>
      <c r="CN47" s="25"/>
    </row>
    <row r="48" spans="48:92" ht="14.25" customHeight="1" x14ac:dyDescent="0.35">
      <c r="AV48" s="24"/>
      <c r="AW48" s="6"/>
      <c r="AX48" s="33"/>
      <c r="AY48" s="33"/>
      <c r="AZ48" s="33"/>
      <c r="BA48" s="33"/>
      <c r="BB48" s="33"/>
      <c r="BC48" s="33"/>
      <c r="BD48" s="33"/>
      <c r="BE48" s="33"/>
      <c r="BF48" s="33"/>
      <c r="BG48" s="33"/>
      <c r="BH48" s="33"/>
      <c r="BI48" s="33"/>
      <c r="BJ48" s="33"/>
      <c r="BK48" s="33"/>
      <c r="BL48" s="33"/>
      <c r="BM48" s="160"/>
      <c r="BN48" s="160"/>
      <c r="BO48" s="160"/>
      <c r="BP48" s="160"/>
      <c r="BQ48" s="160"/>
      <c r="BR48" s="160"/>
      <c r="BS48" s="160"/>
      <c r="BT48" s="160"/>
      <c r="BU48" s="160"/>
      <c r="BV48" s="160"/>
      <c r="BW48" s="160"/>
      <c r="BX48" s="160"/>
      <c r="BY48" s="160"/>
      <c r="BZ48" s="160"/>
      <c r="CA48" s="160"/>
      <c r="CB48" s="160"/>
      <c r="CC48" s="33"/>
      <c r="CD48" s="6"/>
      <c r="CE48" s="6"/>
      <c r="CF48" s="6"/>
      <c r="CG48" s="6"/>
      <c r="CH48" s="6"/>
      <c r="CI48" s="6"/>
      <c r="CJ48" s="6"/>
      <c r="CK48" s="6"/>
      <c r="CL48" s="6"/>
      <c r="CM48" s="6"/>
      <c r="CN48" s="25"/>
    </row>
    <row r="49" spans="4:92" ht="14.25" customHeight="1" x14ac:dyDescent="0.35">
      <c r="AV49" s="24"/>
      <c r="AW49" s="6"/>
      <c r="AX49" s="33"/>
      <c r="AY49" s="33"/>
      <c r="AZ49" s="33"/>
      <c r="BA49" s="33"/>
      <c r="BB49" s="33"/>
      <c r="BC49" s="33"/>
      <c r="BD49" s="33"/>
      <c r="BE49" s="33"/>
      <c r="BF49" s="33"/>
      <c r="BG49" s="33"/>
      <c r="BH49" s="33"/>
      <c r="BI49" s="33"/>
      <c r="BJ49" s="33"/>
      <c r="BK49" s="33"/>
      <c r="BL49" s="33"/>
      <c r="BM49" s="160"/>
      <c r="BN49" s="160"/>
      <c r="BO49" s="160"/>
      <c r="BP49" s="160"/>
      <c r="BQ49" s="160"/>
      <c r="BR49" s="160"/>
      <c r="BS49" s="160"/>
      <c r="BT49" s="160"/>
      <c r="BU49" s="160"/>
      <c r="BV49" s="160"/>
      <c r="BW49" s="160"/>
      <c r="BX49" s="160"/>
      <c r="BY49" s="160"/>
      <c r="BZ49" s="160"/>
      <c r="CA49" s="160"/>
      <c r="CB49" s="160"/>
      <c r="CC49" s="33"/>
      <c r="CD49" s="6"/>
      <c r="CE49" s="6"/>
      <c r="CF49" s="6"/>
      <c r="CG49" s="6"/>
      <c r="CH49" s="6"/>
      <c r="CI49" s="6"/>
      <c r="CJ49" s="6"/>
      <c r="CK49" s="6"/>
      <c r="CL49" s="6"/>
      <c r="CM49" s="6"/>
      <c r="CN49" s="25"/>
    </row>
    <row r="50" spans="4:92" ht="14.25" customHeight="1" x14ac:dyDescent="0.35">
      <c r="AV50" s="26"/>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8"/>
    </row>
    <row r="51" spans="4:92" ht="14.25" customHeight="1" x14ac:dyDescent="0.35"/>
    <row r="52" spans="4:92" ht="14.25" customHeight="1" x14ac:dyDescent="0.35">
      <c r="D52" s="232" t="s">
        <v>16</v>
      </c>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J52" s="232"/>
      <c r="CK52" s="232"/>
      <c r="CL52" s="232"/>
      <c r="CM52" s="232"/>
      <c r="CN52" s="232"/>
    </row>
    <row r="53" spans="4:92" ht="14.25" customHeight="1" x14ac:dyDescent="0.35">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J53" s="232"/>
      <c r="CK53" s="232"/>
      <c r="CL53" s="232"/>
      <c r="CM53" s="232"/>
      <c r="CN53" s="232"/>
    </row>
    <row r="54" spans="4:92" ht="14.25" customHeight="1" x14ac:dyDescent="0.35">
      <c r="I54" s="6"/>
      <c r="J54" s="30"/>
      <c r="K54" s="30"/>
      <c r="L54" s="30"/>
      <c r="M54" s="30"/>
      <c r="N54" s="30"/>
      <c r="O54" s="30"/>
      <c r="P54" s="30"/>
      <c r="Q54" s="30"/>
      <c r="R54" s="30"/>
      <c r="S54" s="30"/>
      <c r="T54" s="30"/>
      <c r="U54" s="30"/>
    </row>
    <row r="55" spans="4:92" ht="14.25" customHeight="1" x14ac:dyDescent="0.35">
      <c r="D55" s="21"/>
      <c r="E55" s="22"/>
      <c r="F55" s="22"/>
      <c r="G55" s="22"/>
      <c r="H55" s="22"/>
      <c r="I55" s="31"/>
      <c r="J55" s="31"/>
      <c r="K55" s="31"/>
      <c r="L55" s="31"/>
      <c r="M55" s="31"/>
      <c r="N55" s="31"/>
      <c r="O55" s="31"/>
      <c r="P55" s="31"/>
      <c r="Q55" s="31"/>
      <c r="R55" s="31"/>
      <c r="S55" s="31"/>
      <c r="T55" s="31"/>
      <c r="U55" s="31"/>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3"/>
      <c r="AV55" s="21"/>
      <c r="AW55" s="22"/>
      <c r="AX55" s="22"/>
      <c r="AY55" s="22"/>
      <c r="AZ55" s="22"/>
      <c r="BA55" s="22"/>
      <c r="BB55" s="22"/>
      <c r="BC55" s="22"/>
      <c r="BD55" s="22"/>
      <c r="BE55" s="22"/>
      <c r="BF55" s="22"/>
      <c r="BG55" s="22"/>
      <c r="BH55" s="22"/>
      <c r="BI55" s="22"/>
      <c r="BJ55" s="31"/>
      <c r="BK55" s="31"/>
      <c r="BL55" s="31"/>
      <c r="BM55" s="31"/>
      <c r="BN55" s="31"/>
      <c r="BO55" s="31"/>
      <c r="BP55" s="31"/>
      <c r="BQ55" s="31"/>
      <c r="BR55" s="31"/>
      <c r="BS55" s="31"/>
      <c r="BT55" s="31"/>
      <c r="BU55" s="31"/>
      <c r="BV55" s="22"/>
      <c r="BW55" s="22"/>
      <c r="BX55" s="22"/>
      <c r="BY55" s="22"/>
      <c r="BZ55" s="22"/>
      <c r="CA55" s="22"/>
      <c r="CB55" s="22"/>
      <c r="CC55" s="22"/>
      <c r="CD55" s="22"/>
      <c r="CE55" s="22"/>
      <c r="CF55" s="22"/>
      <c r="CG55" s="22"/>
      <c r="CH55" s="22"/>
      <c r="CI55" s="22"/>
      <c r="CJ55" s="22"/>
      <c r="CK55" s="22"/>
      <c r="CL55" s="22"/>
      <c r="CM55" s="22"/>
      <c r="CN55" s="23"/>
    </row>
    <row r="56" spans="4:92" ht="14.25" customHeight="1" x14ac:dyDescent="0.35">
      <c r="D56" s="24"/>
      <c r="E56" s="6"/>
      <c r="F56" s="6"/>
      <c r="G56" s="6"/>
      <c r="H56" s="6"/>
      <c r="I56" s="32" t="s">
        <v>17</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25"/>
      <c r="AV56" s="24"/>
      <c r="AW56" s="6"/>
      <c r="AX56" s="6"/>
      <c r="AY56" s="6"/>
      <c r="AZ56" s="30" t="s">
        <v>19</v>
      </c>
      <c r="BA56" s="6"/>
      <c r="BB56" s="6"/>
      <c r="BC56" s="6"/>
      <c r="BD56" s="6"/>
      <c r="BE56" s="6"/>
      <c r="BF56" s="6"/>
      <c r="BG56" s="6"/>
      <c r="BH56" s="6"/>
      <c r="BI56" s="32"/>
      <c r="BJ56" s="32"/>
      <c r="BK56" s="32"/>
      <c r="BL56" s="32"/>
      <c r="BM56" s="32"/>
      <c r="BN56" s="32"/>
      <c r="BO56" s="32"/>
      <c r="BP56" s="32"/>
      <c r="BQ56" s="32"/>
      <c r="BR56" s="32"/>
      <c r="BS56" s="32"/>
      <c r="BT56" s="32"/>
      <c r="BU56" s="32"/>
      <c r="BV56" s="6"/>
      <c r="BW56" s="6"/>
      <c r="BX56" s="6"/>
      <c r="BY56" s="6"/>
      <c r="BZ56" s="6"/>
      <c r="CA56" s="6"/>
      <c r="CB56" s="6"/>
      <c r="CC56" s="6"/>
      <c r="CD56" s="6"/>
      <c r="CE56" s="6"/>
      <c r="CF56" s="6"/>
      <c r="CG56" s="6"/>
      <c r="CH56" s="6"/>
      <c r="CI56" s="6"/>
      <c r="CJ56" s="6"/>
      <c r="CK56" s="6"/>
      <c r="CL56" s="6"/>
      <c r="CM56" s="6"/>
      <c r="CN56" s="25"/>
    </row>
    <row r="57" spans="4:92" ht="14.25" customHeight="1" x14ac:dyDescent="0.35">
      <c r="D57" s="24"/>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25"/>
      <c r="AV57" s="24"/>
      <c r="AW57" s="6"/>
      <c r="AX57" s="406" t="s">
        <v>20</v>
      </c>
      <c r="AY57" s="406"/>
      <c r="AZ57" s="406"/>
      <c r="BA57" s="406"/>
      <c r="BB57" s="406"/>
      <c r="BC57" s="406"/>
      <c r="BD57" s="407" t="s">
        <v>751</v>
      </c>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7"/>
      <c r="CD57" s="407"/>
      <c r="CE57" s="407"/>
      <c r="CF57" s="6"/>
      <c r="CG57" s="6"/>
      <c r="CH57" s="6"/>
      <c r="CI57" s="6"/>
      <c r="CJ57" s="6"/>
      <c r="CK57" s="6"/>
      <c r="CL57" s="6"/>
      <c r="CM57" s="6"/>
      <c r="CN57" s="25"/>
    </row>
    <row r="58" spans="4:92" ht="14.25" customHeight="1" x14ac:dyDescent="0.35">
      <c r="D58" s="24"/>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5"/>
      <c r="AV58" s="24"/>
      <c r="AW58" s="6"/>
      <c r="AX58" s="406" t="s">
        <v>21</v>
      </c>
      <c r="AY58" s="406"/>
      <c r="AZ58" s="406"/>
      <c r="BA58" s="406"/>
      <c r="BB58" s="406"/>
      <c r="BC58" s="406"/>
      <c r="BD58" s="407" t="s">
        <v>752</v>
      </c>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6"/>
      <c r="CG58" s="6"/>
      <c r="CH58" s="6"/>
      <c r="CI58" s="6"/>
      <c r="CJ58" s="6"/>
      <c r="CK58" s="6"/>
      <c r="CL58" s="6"/>
      <c r="CM58" s="6"/>
      <c r="CN58" s="25"/>
    </row>
    <row r="59" spans="4:92" ht="14.25" customHeight="1" x14ac:dyDescent="0.35">
      <c r="D59" s="24"/>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5"/>
      <c r="AV59" s="24"/>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25"/>
    </row>
    <row r="60" spans="4:92" ht="14.25" customHeight="1" x14ac:dyDescent="0.35">
      <c r="D60" s="24"/>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5"/>
      <c r="AV60" s="24"/>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25"/>
    </row>
    <row r="61" spans="4:92" ht="14.25" customHeight="1" x14ac:dyDescent="0.35">
      <c r="D61" s="24"/>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5"/>
      <c r="AV61" s="24"/>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25"/>
    </row>
    <row r="62" spans="4:92" ht="14.25" customHeight="1" x14ac:dyDescent="0.35">
      <c r="D62" s="2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5"/>
      <c r="AV62" s="24"/>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25"/>
    </row>
    <row r="63" spans="4:92" ht="14.25" customHeight="1" x14ac:dyDescent="0.35">
      <c r="D63" s="24"/>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5"/>
      <c r="AV63" s="24"/>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25"/>
    </row>
    <row r="64" spans="4:92" ht="14.25" customHeight="1" x14ac:dyDescent="0.35">
      <c r="D64" s="2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5"/>
      <c r="AV64" s="24"/>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25"/>
    </row>
    <row r="65" spans="4:92" ht="14.25" customHeight="1" x14ac:dyDescent="0.35">
      <c r="D65" s="24"/>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5"/>
      <c r="AV65" s="24"/>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25"/>
    </row>
    <row r="66" spans="4:92" ht="14.25" customHeight="1" x14ac:dyDescent="0.35">
      <c r="D66" s="2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V66" s="24"/>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25"/>
    </row>
    <row r="67" spans="4:92" ht="14.25" customHeight="1" x14ac:dyDescent="0.35">
      <c r="D67" s="24"/>
      <c r="E67" s="6"/>
      <c r="F67" s="6"/>
      <c r="G67" s="6"/>
      <c r="H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V67" s="24"/>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25"/>
    </row>
    <row r="68" spans="4:92" ht="14.25" customHeight="1" x14ac:dyDescent="0.35">
      <c r="D68" s="2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V68" s="24"/>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25"/>
    </row>
    <row r="69" spans="4:92" ht="14.25" customHeight="1" x14ac:dyDescent="0.35">
      <c r="D69" s="24"/>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V69" s="24"/>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5"/>
    </row>
    <row r="70" spans="4:92" ht="14.25" customHeight="1" x14ac:dyDescent="0.35">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V70" s="24"/>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5"/>
    </row>
    <row r="71" spans="4:92" ht="14.25" customHeight="1" x14ac:dyDescent="0.35">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V71" s="24"/>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5"/>
    </row>
    <row r="72" spans="4:92" ht="14.25" customHeight="1" x14ac:dyDescent="0.35">
      <c r="D72" s="24"/>
      <c r="E72" s="6"/>
      <c r="F72" s="6"/>
      <c r="G72" s="6"/>
      <c r="H72" s="32" t="s">
        <v>18</v>
      </c>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V72" s="24"/>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5"/>
    </row>
    <row r="73" spans="4:92" ht="14.25" customHeight="1" x14ac:dyDescent="0.35">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V73" s="24"/>
      <c r="AW73" s="6"/>
      <c r="AX73" s="6"/>
      <c r="AY73" s="6"/>
      <c r="AZ73" s="6"/>
      <c r="BA73" s="6"/>
      <c r="BB73" s="6"/>
      <c r="BC73" s="6"/>
      <c r="BD73" s="6"/>
      <c r="BE73" s="6"/>
      <c r="BF73" s="6"/>
      <c r="BG73" s="6"/>
      <c r="BH73" s="6"/>
      <c r="BI73" s="3"/>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5"/>
    </row>
    <row r="74" spans="4:92" ht="14.25" customHeight="1" x14ac:dyDescent="0.35">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V74" s="24"/>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5"/>
    </row>
    <row r="75" spans="4:92" ht="14.25" customHeight="1" x14ac:dyDescent="0.35">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V75" s="24"/>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5"/>
    </row>
    <row r="76" spans="4:92" ht="14.25" customHeight="1" x14ac:dyDescent="0.35">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V76" s="24"/>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5"/>
    </row>
    <row r="77" spans="4:92" ht="14.25" customHeight="1" x14ac:dyDescent="0.35">
      <c r="D77" s="24"/>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V77" s="24"/>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5"/>
    </row>
    <row r="78" spans="4:92" ht="14.25" customHeight="1" x14ac:dyDescent="0.35">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V78" s="24"/>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5"/>
    </row>
    <row r="79" spans="4:92" ht="14.25" customHeight="1" x14ac:dyDescent="0.35">
      <c r="D79" s="24"/>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V79" s="24"/>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5"/>
    </row>
    <row r="80" spans="4:92" ht="14.25" customHeight="1" x14ac:dyDescent="0.35">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V80" s="24"/>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5"/>
    </row>
    <row r="81" spans="4:92" ht="14.25" customHeight="1" x14ac:dyDescent="0.35">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V81" s="24"/>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5"/>
    </row>
    <row r="82" spans="4:92" ht="14.25" customHeight="1" x14ac:dyDescent="0.35">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V82" s="24"/>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5"/>
    </row>
    <row r="83" spans="4:92" ht="14.25" customHeight="1" x14ac:dyDescent="0.35">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V83" s="24"/>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5"/>
    </row>
    <row r="84" spans="4:92" ht="14.25" customHeight="1" x14ac:dyDescent="0.35">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V84" s="24"/>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5"/>
    </row>
    <row r="85" spans="4:92" ht="14.25" customHeight="1" x14ac:dyDescent="0.35">
      <c r="D85" s="26"/>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8"/>
      <c r="AV85" s="26"/>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8"/>
    </row>
    <row r="86" spans="4:92" ht="14.25" customHeight="1" x14ac:dyDescent="0.35">
      <c r="AO86" s="29"/>
      <c r="AP86" s="29"/>
      <c r="AQ86" s="29"/>
      <c r="AR86" s="29"/>
      <c r="AS86" s="29"/>
      <c r="AT86" s="29"/>
      <c r="AU86" s="29"/>
      <c r="AV86" s="29"/>
      <c r="AW86" s="29"/>
      <c r="AX86" s="29"/>
      <c r="AY86" s="29"/>
      <c r="AZ86" s="29"/>
      <c r="BA86" s="29"/>
      <c r="BB86" s="29"/>
      <c r="BC86" s="29"/>
      <c r="BD86" s="29"/>
      <c r="BE86" s="29"/>
      <c r="BF86" s="29"/>
      <c r="BG86" s="29"/>
      <c r="BH86" s="29"/>
      <c r="BI86" s="29"/>
      <c r="BJ86" s="29"/>
    </row>
    <row r="87" spans="4:92" ht="14.25" customHeight="1" x14ac:dyDescent="0.35">
      <c r="D87" s="232" t="s">
        <v>22</v>
      </c>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c r="BC87" s="232"/>
      <c r="BD87" s="232"/>
      <c r="BE87" s="232"/>
      <c r="BF87" s="232"/>
      <c r="BG87" s="232"/>
      <c r="BH87" s="232"/>
      <c r="BI87" s="232"/>
      <c r="BJ87" s="232"/>
      <c r="BK87" s="232"/>
      <c r="BL87" s="232"/>
      <c r="BM87" s="232"/>
      <c r="BN87" s="232"/>
      <c r="BO87" s="232"/>
      <c r="BP87" s="232"/>
      <c r="BQ87" s="232"/>
      <c r="BR87" s="232"/>
      <c r="BS87" s="232"/>
      <c r="BT87" s="232"/>
      <c r="BU87" s="232"/>
      <c r="BV87" s="232"/>
      <c r="BW87" s="232"/>
      <c r="BX87" s="232"/>
      <c r="BY87" s="232"/>
      <c r="BZ87" s="232"/>
      <c r="CA87" s="232"/>
      <c r="CB87" s="232"/>
      <c r="CC87" s="232"/>
      <c r="CD87" s="232"/>
      <c r="CE87" s="232"/>
      <c r="CF87" s="232"/>
      <c r="CG87" s="232"/>
      <c r="CH87" s="232"/>
      <c r="CI87" s="232"/>
      <c r="CJ87" s="232"/>
      <c r="CK87" s="232"/>
      <c r="CL87" s="232"/>
      <c r="CM87" s="232"/>
      <c r="CN87" s="232"/>
    </row>
    <row r="88" spans="4:92" ht="14.25" customHeight="1" x14ac:dyDescent="0.35">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2"/>
      <c r="BR88" s="232"/>
      <c r="BS88" s="232"/>
      <c r="BT88" s="232"/>
      <c r="BU88" s="232"/>
      <c r="BV88" s="232"/>
      <c r="BW88" s="232"/>
      <c r="BX88" s="232"/>
      <c r="BY88" s="232"/>
      <c r="BZ88" s="232"/>
      <c r="CA88" s="232"/>
      <c r="CB88" s="232"/>
      <c r="CC88" s="232"/>
      <c r="CD88" s="232"/>
      <c r="CE88" s="232"/>
      <c r="CF88" s="232"/>
      <c r="CG88" s="232"/>
      <c r="CH88" s="232"/>
      <c r="CI88" s="232"/>
      <c r="CJ88" s="232"/>
      <c r="CK88" s="232"/>
      <c r="CL88" s="232"/>
      <c r="CM88" s="232"/>
      <c r="CN88" s="232"/>
    </row>
    <row r="89" spans="4:92" ht="14.25" customHeight="1" x14ac:dyDescent="0.35"/>
    <row r="90" spans="4:92" ht="14.25" customHeight="1" x14ac:dyDescent="0.35">
      <c r="E90" s="176" t="s">
        <v>23</v>
      </c>
      <c r="F90" s="176"/>
      <c r="G90" s="176"/>
      <c r="H90" s="408" t="s">
        <v>24</v>
      </c>
      <c r="I90" s="409"/>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c r="AG90" s="409"/>
      <c r="AH90" s="409"/>
      <c r="AI90" s="409"/>
      <c r="AJ90" s="409"/>
      <c r="AK90" s="409"/>
      <c r="AL90" s="409"/>
      <c r="AM90" s="409"/>
      <c r="AN90" s="409"/>
      <c r="AO90" s="409"/>
      <c r="AP90" s="409"/>
      <c r="AQ90" s="409"/>
      <c r="AR90" s="409"/>
      <c r="AS90" s="409"/>
      <c r="AT90" s="409"/>
      <c r="AU90" s="409"/>
      <c r="AV90" s="410"/>
      <c r="AW90" s="414" t="s">
        <v>25</v>
      </c>
      <c r="AX90" s="414"/>
      <c r="AY90" s="414"/>
      <c r="AZ90" s="414"/>
      <c r="BA90" s="414"/>
      <c r="BB90" s="414"/>
      <c r="BC90" s="414"/>
      <c r="BD90" s="414"/>
      <c r="BE90" s="414"/>
      <c r="BF90" s="414"/>
      <c r="BG90" s="414"/>
      <c r="BH90" s="414"/>
      <c r="BI90" s="414"/>
      <c r="BJ90" s="414"/>
      <c r="BK90" s="414"/>
      <c r="BL90" s="414"/>
      <c r="BM90" s="414"/>
      <c r="BN90" s="414"/>
      <c r="BO90" s="414"/>
      <c r="BP90" s="414"/>
      <c r="BQ90" s="414"/>
      <c r="BR90" s="414"/>
      <c r="BS90" s="414"/>
      <c r="BT90" s="414"/>
      <c r="BU90" s="414"/>
      <c r="BV90" s="414"/>
      <c r="BW90" s="414"/>
      <c r="BX90" s="414"/>
      <c r="BY90" s="414"/>
      <c r="BZ90" s="414"/>
      <c r="CA90" s="414"/>
      <c r="CB90" s="414"/>
      <c r="CC90" s="414"/>
      <c r="CD90" s="414"/>
      <c r="CE90" s="414"/>
      <c r="CF90" s="414"/>
      <c r="CG90" s="414"/>
      <c r="CH90" s="414"/>
      <c r="CI90" s="414"/>
      <c r="CJ90" s="414"/>
      <c r="CK90" s="414"/>
      <c r="CL90" s="414"/>
      <c r="CM90" s="414"/>
      <c r="CN90" s="414"/>
    </row>
    <row r="91" spans="4:92" ht="14.25" customHeight="1" x14ac:dyDescent="0.35">
      <c r="E91" s="176"/>
      <c r="F91" s="176"/>
      <c r="G91" s="176"/>
      <c r="H91" s="411"/>
      <c r="I91" s="412"/>
      <c r="J91" s="412"/>
      <c r="K91" s="412"/>
      <c r="L91" s="412"/>
      <c r="M91" s="412"/>
      <c r="N91" s="412"/>
      <c r="O91" s="412"/>
      <c r="P91" s="412"/>
      <c r="Q91" s="412"/>
      <c r="R91" s="412"/>
      <c r="S91" s="412"/>
      <c r="T91" s="412"/>
      <c r="U91" s="412"/>
      <c r="V91" s="412"/>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3"/>
      <c r="AW91" s="414"/>
      <c r="AX91" s="414"/>
      <c r="AY91" s="414"/>
      <c r="AZ91" s="414"/>
      <c r="BA91" s="414"/>
      <c r="BB91" s="414"/>
      <c r="BC91" s="414"/>
      <c r="BD91" s="414"/>
      <c r="BE91" s="414"/>
      <c r="BF91" s="414"/>
      <c r="BG91" s="414"/>
      <c r="BH91" s="414"/>
      <c r="BI91" s="414"/>
      <c r="BJ91" s="414"/>
      <c r="BK91" s="414"/>
      <c r="BL91" s="414"/>
      <c r="BM91" s="414"/>
      <c r="BN91" s="414"/>
      <c r="BO91" s="414"/>
      <c r="BP91" s="414"/>
      <c r="BQ91" s="414"/>
      <c r="BR91" s="414"/>
      <c r="BS91" s="414"/>
      <c r="BT91" s="414"/>
      <c r="BU91" s="414"/>
      <c r="BV91" s="414"/>
      <c r="BW91" s="414"/>
      <c r="BX91" s="414"/>
      <c r="BY91" s="414"/>
      <c r="BZ91" s="414"/>
      <c r="CA91" s="414"/>
      <c r="CB91" s="414"/>
      <c r="CC91" s="414"/>
      <c r="CD91" s="414"/>
      <c r="CE91" s="414"/>
      <c r="CF91" s="414"/>
      <c r="CG91" s="414"/>
      <c r="CH91" s="414"/>
      <c r="CI91" s="414"/>
      <c r="CJ91" s="414"/>
      <c r="CK91" s="414"/>
      <c r="CL91" s="414"/>
      <c r="CM91" s="414"/>
      <c r="CN91" s="414"/>
    </row>
    <row r="92" spans="4:92" ht="14.25" customHeight="1" x14ac:dyDescent="0.35">
      <c r="E92" s="389">
        <v>1</v>
      </c>
      <c r="F92" s="389"/>
      <c r="G92" s="389"/>
      <c r="H92" s="393" t="s">
        <v>877</v>
      </c>
      <c r="I92" s="394"/>
      <c r="J92" s="394"/>
      <c r="K92" s="394"/>
      <c r="L92" s="394"/>
      <c r="M92" s="394"/>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4"/>
      <c r="AN92" s="394"/>
      <c r="AO92" s="394"/>
      <c r="AP92" s="394"/>
      <c r="AQ92" s="394"/>
      <c r="AR92" s="394"/>
      <c r="AS92" s="394"/>
      <c r="AT92" s="394"/>
      <c r="AU92" s="394"/>
      <c r="AV92" s="394"/>
      <c r="AW92" s="417">
        <v>19967</v>
      </c>
      <c r="AX92" s="417"/>
      <c r="AY92" s="417"/>
      <c r="AZ92" s="417"/>
      <c r="BA92" s="417"/>
      <c r="BB92" s="417"/>
      <c r="BC92" s="417"/>
      <c r="BD92" s="417"/>
      <c r="BE92" s="417"/>
      <c r="BF92" s="417"/>
      <c r="BG92" s="417"/>
      <c r="BH92" s="417"/>
      <c r="BI92" s="417"/>
      <c r="BJ92" s="417"/>
      <c r="BK92" s="417"/>
      <c r="BL92" s="417"/>
      <c r="BM92" s="417"/>
      <c r="BN92" s="417"/>
      <c r="BO92" s="417"/>
      <c r="BP92" s="417"/>
      <c r="BQ92" s="417"/>
      <c r="BR92" s="417"/>
      <c r="BS92" s="417"/>
      <c r="BT92" s="417"/>
      <c r="BU92" s="417"/>
      <c r="BV92" s="417"/>
      <c r="BW92" s="417"/>
      <c r="BX92" s="417"/>
      <c r="BY92" s="417"/>
      <c r="BZ92" s="417"/>
      <c r="CA92" s="417"/>
      <c r="CB92" s="417"/>
      <c r="CC92" s="417"/>
      <c r="CD92" s="417"/>
      <c r="CE92" s="417"/>
      <c r="CF92" s="417"/>
      <c r="CG92" s="417"/>
      <c r="CH92" s="417"/>
      <c r="CI92" s="417"/>
      <c r="CJ92" s="417"/>
      <c r="CK92" s="417"/>
      <c r="CL92" s="417"/>
      <c r="CM92" s="417"/>
      <c r="CN92" s="417"/>
    </row>
    <row r="93" spans="4:92" ht="14.25" customHeight="1" x14ac:dyDescent="0.35">
      <c r="E93" s="389">
        <v>2</v>
      </c>
      <c r="F93" s="389"/>
      <c r="G93" s="389"/>
      <c r="H93" s="393" t="s">
        <v>878</v>
      </c>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4"/>
      <c r="AJ93" s="394"/>
      <c r="AK93" s="394"/>
      <c r="AL93" s="394"/>
      <c r="AM93" s="394"/>
      <c r="AN93" s="394"/>
      <c r="AO93" s="394"/>
      <c r="AP93" s="394"/>
      <c r="AQ93" s="394"/>
      <c r="AR93" s="394"/>
      <c r="AS93" s="394"/>
      <c r="AT93" s="394"/>
      <c r="AU93" s="394"/>
      <c r="AV93" s="394"/>
      <c r="AW93" s="417"/>
      <c r="AX93" s="417"/>
      <c r="AY93" s="417"/>
      <c r="AZ93" s="417"/>
      <c r="BA93" s="417"/>
      <c r="BB93" s="417"/>
      <c r="BC93" s="417"/>
      <c r="BD93" s="417"/>
      <c r="BE93" s="417"/>
      <c r="BF93" s="417"/>
      <c r="BG93" s="417"/>
      <c r="BH93" s="417"/>
      <c r="BI93" s="417"/>
      <c r="BJ93" s="417"/>
      <c r="BK93" s="417"/>
      <c r="BL93" s="417"/>
      <c r="BM93" s="417"/>
      <c r="BN93" s="417"/>
      <c r="BO93" s="417"/>
      <c r="BP93" s="417"/>
      <c r="BQ93" s="417"/>
      <c r="BR93" s="417"/>
      <c r="BS93" s="417"/>
      <c r="BT93" s="417"/>
      <c r="BU93" s="417"/>
      <c r="BV93" s="417"/>
      <c r="BW93" s="417"/>
      <c r="BX93" s="417"/>
      <c r="BY93" s="417"/>
      <c r="BZ93" s="417"/>
      <c r="CA93" s="417"/>
      <c r="CB93" s="417"/>
      <c r="CC93" s="417"/>
      <c r="CD93" s="417"/>
      <c r="CE93" s="417"/>
      <c r="CF93" s="417"/>
      <c r="CG93" s="417"/>
      <c r="CH93" s="417"/>
      <c r="CI93" s="417"/>
      <c r="CJ93" s="417"/>
      <c r="CK93" s="417"/>
      <c r="CL93" s="417"/>
      <c r="CM93" s="417"/>
      <c r="CN93" s="417"/>
    </row>
    <row r="94" spans="4:92" ht="14.25" customHeight="1" x14ac:dyDescent="0.35">
      <c r="E94" s="389">
        <v>3</v>
      </c>
      <c r="F94" s="389"/>
      <c r="G94" s="389"/>
      <c r="H94" s="393" t="s">
        <v>879</v>
      </c>
      <c r="I94" s="394"/>
      <c r="J94" s="394"/>
      <c r="K94" s="394"/>
      <c r="L94" s="394"/>
      <c r="M94" s="394"/>
      <c r="N94" s="394"/>
      <c r="O94" s="394"/>
      <c r="P94" s="394"/>
      <c r="Q94" s="394"/>
      <c r="R94" s="394"/>
      <c r="S94" s="394"/>
      <c r="T94" s="394"/>
      <c r="U94" s="394"/>
      <c r="V94" s="394"/>
      <c r="W94" s="394"/>
      <c r="X94" s="394"/>
      <c r="Y94" s="394"/>
      <c r="Z94" s="394"/>
      <c r="AA94" s="394"/>
      <c r="AB94" s="394"/>
      <c r="AC94" s="394"/>
      <c r="AD94" s="394"/>
      <c r="AE94" s="394"/>
      <c r="AF94" s="394"/>
      <c r="AG94" s="394"/>
      <c r="AH94" s="394"/>
      <c r="AI94" s="394"/>
      <c r="AJ94" s="394"/>
      <c r="AK94" s="394"/>
      <c r="AL94" s="394"/>
      <c r="AM94" s="394"/>
      <c r="AN94" s="394"/>
      <c r="AO94" s="394"/>
      <c r="AP94" s="394"/>
      <c r="AQ94" s="394"/>
      <c r="AR94" s="394"/>
      <c r="AS94" s="394"/>
      <c r="AT94" s="394"/>
      <c r="AU94" s="394"/>
      <c r="AV94" s="394"/>
      <c r="AW94" s="417"/>
      <c r="AX94" s="417"/>
      <c r="AY94" s="417"/>
      <c r="AZ94" s="417"/>
      <c r="BA94" s="417"/>
      <c r="BB94" s="417"/>
      <c r="BC94" s="417"/>
      <c r="BD94" s="417"/>
      <c r="BE94" s="417"/>
      <c r="BF94" s="417"/>
      <c r="BG94" s="417"/>
      <c r="BH94" s="417"/>
      <c r="BI94" s="417"/>
      <c r="BJ94" s="417"/>
      <c r="BK94" s="417"/>
      <c r="BL94" s="417"/>
      <c r="BM94" s="417"/>
      <c r="BN94" s="417"/>
      <c r="BO94" s="417"/>
      <c r="BP94" s="417"/>
      <c r="BQ94" s="417"/>
      <c r="BR94" s="417"/>
      <c r="BS94" s="417"/>
      <c r="BT94" s="417"/>
      <c r="BU94" s="417"/>
      <c r="BV94" s="417"/>
      <c r="BW94" s="417"/>
      <c r="BX94" s="417"/>
      <c r="BY94" s="417"/>
      <c r="BZ94" s="417"/>
      <c r="CA94" s="417"/>
      <c r="CB94" s="417"/>
      <c r="CC94" s="417"/>
      <c r="CD94" s="417"/>
      <c r="CE94" s="417"/>
      <c r="CF94" s="417"/>
      <c r="CG94" s="417"/>
      <c r="CH94" s="417"/>
      <c r="CI94" s="417"/>
      <c r="CJ94" s="417"/>
      <c r="CK94" s="417"/>
      <c r="CL94" s="417"/>
      <c r="CM94" s="417"/>
      <c r="CN94" s="417"/>
    </row>
    <row r="95" spans="4:92" ht="14.25" customHeight="1" x14ac:dyDescent="0.35">
      <c r="E95" s="389">
        <v>4</v>
      </c>
      <c r="F95" s="389"/>
      <c r="G95" s="389"/>
      <c r="H95" s="393" t="s">
        <v>880</v>
      </c>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4"/>
      <c r="AK95" s="394"/>
      <c r="AL95" s="394"/>
      <c r="AM95" s="394"/>
      <c r="AN95" s="394"/>
      <c r="AO95" s="394"/>
      <c r="AP95" s="394"/>
      <c r="AQ95" s="394"/>
      <c r="AR95" s="394"/>
      <c r="AS95" s="394"/>
      <c r="AT95" s="394"/>
      <c r="AU95" s="394"/>
      <c r="AV95" s="394"/>
      <c r="AW95" s="417"/>
      <c r="AX95" s="417"/>
      <c r="AY95" s="417"/>
      <c r="AZ95" s="417"/>
      <c r="BA95" s="417"/>
      <c r="BB95" s="417"/>
      <c r="BC95" s="417"/>
      <c r="BD95" s="417"/>
      <c r="BE95" s="417"/>
      <c r="BF95" s="417"/>
      <c r="BG95" s="417"/>
      <c r="BH95" s="417"/>
      <c r="BI95" s="417"/>
      <c r="BJ95" s="417"/>
      <c r="BK95" s="417"/>
      <c r="BL95" s="417"/>
      <c r="BM95" s="417"/>
      <c r="BN95" s="417"/>
      <c r="BO95" s="417"/>
      <c r="BP95" s="417"/>
      <c r="BQ95" s="417"/>
      <c r="BR95" s="417"/>
      <c r="BS95" s="417"/>
      <c r="BT95" s="417"/>
      <c r="BU95" s="417"/>
      <c r="BV95" s="417"/>
      <c r="BW95" s="417"/>
      <c r="BX95" s="417"/>
      <c r="BY95" s="417"/>
      <c r="BZ95" s="417"/>
      <c r="CA95" s="417"/>
      <c r="CB95" s="417"/>
      <c r="CC95" s="417"/>
      <c r="CD95" s="417"/>
      <c r="CE95" s="417"/>
      <c r="CF95" s="417"/>
      <c r="CG95" s="417"/>
      <c r="CH95" s="417"/>
      <c r="CI95" s="417"/>
      <c r="CJ95" s="417"/>
      <c r="CK95" s="417"/>
      <c r="CL95" s="417"/>
      <c r="CM95" s="417"/>
      <c r="CN95" s="417"/>
    </row>
    <row r="96" spans="4:92" ht="14.25" customHeight="1" x14ac:dyDescent="0.35">
      <c r="E96" s="389">
        <v>5</v>
      </c>
      <c r="F96" s="389"/>
      <c r="G96" s="389"/>
      <c r="H96" s="393" t="s">
        <v>881</v>
      </c>
      <c r="I96" s="394"/>
      <c r="J96" s="394"/>
      <c r="K96" s="394"/>
      <c r="L96" s="394"/>
      <c r="M96" s="394"/>
      <c r="N96" s="394"/>
      <c r="O96" s="394"/>
      <c r="P96" s="394"/>
      <c r="Q96" s="394"/>
      <c r="R96" s="394"/>
      <c r="S96" s="394"/>
      <c r="T96" s="394"/>
      <c r="U96" s="394"/>
      <c r="V96" s="394"/>
      <c r="W96" s="394"/>
      <c r="X96" s="394"/>
      <c r="Y96" s="394"/>
      <c r="Z96" s="394"/>
      <c r="AA96" s="394"/>
      <c r="AB96" s="394"/>
      <c r="AC96" s="394"/>
      <c r="AD96" s="394"/>
      <c r="AE96" s="394"/>
      <c r="AF96" s="394"/>
      <c r="AG96" s="394"/>
      <c r="AH96" s="394"/>
      <c r="AI96" s="394"/>
      <c r="AJ96" s="394"/>
      <c r="AK96" s="394"/>
      <c r="AL96" s="394"/>
      <c r="AM96" s="394"/>
      <c r="AN96" s="394"/>
      <c r="AO96" s="394"/>
      <c r="AP96" s="394"/>
      <c r="AQ96" s="394"/>
      <c r="AR96" s="394"/>
      <c r="AS96" s="394"/>
      <c r="AT96" s="394"/>
      <c r="AU96" s="394"/>
      <c r="AV96" s="394"/>
      <c r="AW96" s="417"/>
      <c r="AX96" s="417"/>
      <c r="AY96" s="417"/>
      <c r="AZ96" s="417"/>
      <c r="BA96" s="417"/>
      <c r="BB96" s="417"/>
      <c r="BC96" s="417"/>
      <c r="BD96" s="417"/>
      <c r="BE96" s="417"/>
      <c r="BF96" s="417"/>
      <c r="BG96" s="417"/>
      <c r="BH96" s="417"/>
      <c r="BI96" s="417"/>
      <c r="BJ96" s="417"/>
      <c r="BK96" s="417"/>
      <c r="BL96" s="417"/>
      <c r="BM96" s="417"/>
      <c r="BN96" s="417"/>
      <c r="BO96" s="417"/>
      <c r="BP96" s="417"/>
      <c r="BQ96" s="417"/>
      <c r="BR96" s="417"/>
      <c r="BS96" s="417"/>
      <c r="BT96" s="417"/>
      <c r="BU96" s="417"/>
      <c r="BV96" s="417"/>
      <c r="BW96" s="417"/>
      <c r="BX96" s="417"/>
      <c r="BY96" s="417"/>
      <c r="BZ96" s="417"/>
      <c r="CA96" s="417"/>
      <c r="CB96" s="417"/>
      <c r="CC96" s="417"/>
      <c r="CD96" s="417"/>
      <c r="CE96" s="417"/>
      <c r="CF96" s="417"/>
      <c r="CG96" s="417"/>
      <c r="CH96" s="417"/>
      <c r="CI96" s="417"/>
      <c r="CJ96" s="417"/>
      <c r="CK96" s="417"/>
      <c r="CL96" s="417"/>
      <c r="CM96" s="417"/>
      <c r="CN96" s="417"/>
    </row>
    <row r="97" spans="5:92" ht="14.25" customHeight="1" x14ac:dyDescent="0.35">
      <c r="E97" s="389">
        <v>6</v>
      </c>
      <c r="F97" s="389"/>
      <c r="G97" s="389"/>
      <c r="H97" s="393" t="s">
        <v>882</v>
      </c>
      <c r="I97" s="394"/>
      <c r="J97" s="394"/>
      <c r="K97" s="394"/>
      <c r="L97" s="394"/>
      <c r="M97" s="394"/>
      <c r="N97" s="394"/>
      <c r="O97" s="394"/>
      <c r="P97" s="394"/>
      <c r="Q97" s="394"/>
      <c r="R97" s="394"/>
      <c r="S97" s="394"/>
      <c r="T97" s="394"/>
      <c r="U97" s="394"/>
      <c r="V97" s="394"/>
      <c r="W97" s="394"/>
      <c r="X97" s="394"/>
      <c r="Y97" s="394"/>
      <c r="Z97" s="394"/>
      <c r="AA97" s="394"/>
      <c r="AB97" s="394"/>
      <c r="AC97" s="394"/>
      <c r="AD97" s="394"/>
      <c r="AE97" s="394"/>
      <c r="AF97" s="394"/>
      <c r="AG97" s="394"/>
      <c r="AH97" s="394"/>
      <c r="AI97" s="394"/>
      <c r="AJ97" s="394"/>
      <c r="AK97" s="394"/>
      <c r="AL97" s="394"/>
      <c r="AM97" s="394"/>
      <c r="AN97" s="394"/>
      <c r="AO97" s="394"/>
      <c r="AP97" s="394"/>
      <c r="AQ97" s="394"/>
      <c r="AR97" s="394"/>
      <c r="AS97" s="394"/>
      <c r="AT97" s="394"/>
      <c r="AU97" s="394"/>
      <c r="AV97" s="394"/>
      <c r="AW97" s="417"/>
      <c r="AX97" s="417"/>
      <c r="AY97" s="417"/>
      <c r="AZ97" s="417"/>
      <c r="BA97" s="417"/>
      <c r="BB97" s="417"/>
      <c r="BC97" s="417"/>
      <c r="BD97" s="417"/>
      <c r="BE97" s="417"/>
      <c r="BF97" s="417"/>
      <c r="BG97" s="417"/>
      <c r="BH97" s="417"/>
      <c r="BI97" s="417"/>
      <c r="BJ97" s="417"/>
      <c r="BK97" s="417"/>
      <c r="BL97" s="417"/>
      <c r="BM97" s="417"/>
      <c r="BN97" s="417"/>
      <c r="BO97" s="417"/>
      <c r="BP97" s="417"/>
      <c r="BQ97" s="417"/>
      <c r="BR97" s="417"/>
      <c r="BS97" s="417"/>
      <c r="BT97" s="417"/>
      <c r="BU97" s="417"/>
      <c r="BV97" s="417"/>
      <c r="BW97" s="417"/>
      <c r="BX97" s="417"/>
      <c r="BY97" s="417"/>
      <c r="BZ97" s="417"/>
      <c r="CA97" s="417"/>
      <c r="CB97" s="417"/>
      <c r="CC97" s="417"/>
      <c r="CD97" s="417"/>
      <c r="CE97" s="417"/>
      <c r="CF97" s="417"/>
      <c r="CG97" s="417"/>
      <c r="CH97" s="417"/>
      <c r="CI97" s="417"/>
      <c r="CJ97" s="417"/>
      <c r="CK97" s="417"/>
      <c r="CL97" s="417"/>
      <c r="CM97" s="417"/>
      <c r="CN97" s="417"/>
    </row>
    <row r="98" spans="5:92" ht="14.25" customHeight="1" x14ac:dyDescent="0.35">
      <c r="E98" s="389">
        <v>7</v>
      </c>
      <c r="F98" s="389"/>
      <c r="G98" s="389"/>
      <c r="H98" s="393" t="s">
        <v>883</v>
      </c>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417"/>
      <c r="AX98" s="417"/>
      <c r="AY98" s="417"/>
      <c r="AZ98" s="417"/>
      <c r="BA98" s="417"/>
      <c r="BB98" s="417"/>
      <c r="BC98" s="417"/>
      <c r="BD98" s="417"/>
      <c r="BE98" s="417"/>
      <c r="BF98" s="417"/>
      <c r="BG98" s="417"/>
      <c r="BH98" s="417"/>
      <c r="BI98" s="417"/>
      <c r="BJ98" s="417"/>
      <c r="BK98" s="417"/>
      <c r="BL98" s="417"/>
      <c r="BM98" s="417"/>
      <c r="BN98" s="417"/>
      <c r="BO98" s="417"/>
      <c r="BP98" s="417"/>
      <c r="BQ98" s="417"/>
      <c r="BR98" s="417"/>
      <c r="BS98" s="417"/>
      <c r="BT98" s="417"/>
      <c r="BU98" s="417"/>
      <c r="BV98" s="417"/>
      <c r="BW98" s="417"/>
      <c r="BX98" s="417"/>
      <c r="BY98" s="417"/>
      <c r="BZ98" s="417"/>
      <c r="CA98" s="417"/>
      <c r="CB98" s="417"/>
      <c r="CC98" s="417"/>
      <c r="CD98" s="417"/>
      <c r="CE98" s="417"/>
      <c r="CF98" s="417"/>
      <c r="CG98" s="417"/>
      <c r="CH98" s="417"/>
      <c r="CI98" s="417"/>
      <c r="CJ98" s="417"/>
      <c r="CK98" s="417"/>
      <c r="CL98" s="417"/>
      <c r="CM98" s="417"/>
      <c r="CN98" s="417"/>
    </row>
    <row r="99" spans="5:92" ht="14.25" customHeight="1" x14ac:dyDescent="0.35">
      <c r="E99" s="389">
        <v>8</v>
      </c>
      <c r="F99" s="389"/>
      <c r="G99" s="389"/>
      <c r="H99" s="393" t="s">
        <v>884</v>
      </c>
      <c r="I99" s="394"/>
      <c r="J99" s="394"/>
      <c r="K99" s="394"/>
      <c r="L99" s="394"/>
      <c r="M99" s="394"/>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417"/>
      <c r="AX99" s="417"/>
      <c r="AY99" s="417"/>
      <c r="AZ99" s="417"/>
      <c r="BA99" s="417"/>
      <c r="BB99" s="417"/>
      <c r="BC99" s="417"/>
      <c r="BD99" s="417"/>
      <c r="BE99" s="417"/>
      <c r="BF99" s="417"/>
      <c r="BG99" s="417"/>
      <c r="BH99" s="417"/>
      <c r="BI99" s="417"/>
      <c r="BJ99" s="417"/>
      <c r="BK99" s="417"/>
      <c r="BL99" s="417"/>
      <c r="BM99" s="417"/>
      <c r="BN99" s="417"/>
      <c r="BO99" s="417"/>
      <c r="BP99" s="417"/>
      <c r="BQ99" s="417"/>
      <c r="BR99" s="417"/>
      <c r="BS99" s="417"/>
      <c r="BT99" s="417"/>
      <c r="BU99" s="417"/>
      <c r="BV99" s="417"/>
      <c r="BW99" s="417"/>
      <c r="BX99" s="417"/>
      <c r="BY99" s="417"/>
      <c r="BZ99" s="417"/>
      <c r="CA99" s="417"/>
      <c r="CB99" s="417"/>
      <c r="CC99" s="417"/>
      <c r="CD99" s="417"/>
      <c r="CE99" s="417"/>
      <c r="CF99" s="417"/>
      <c r="CG99" s="417"/>
      <c r="CH99" s="417"/>
      <c r="CI99" s="417"/>
      <c r="CJ99" s="417"/>
      <c r="CK99" s="417"/>
      <c r="CL99" s="417"/>
      <c r="CM99" s="417"/>
      <c r="CN99" s="417"/>
    </row>
    <row r="100" spans="5:92" ht="14.25" customHeight="1" x14ac:dyDescent="0.35">
      <c r="E100" s="389">
        <v>9</v>
      </c>
      <c r="F100" s="389"/>
      <c r="G100" s="389"/>
      <c r="H100" s="393" t="s">
        <v>885</v>
      </c>
      <c r="I100" s="394"/>
      <c r="J100" s="394"/>
      <c r="K100" s="394"/>
      <c r="L100" s="394"/>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94"/>
      <c r="AI100" s="394"/>
      <c r="AJ100" s="394"/>
      <c r="AK100" s="394"/>
      <c r="AL100" s="394"/>
      <c r="AM100" s="394"/>
      <c r="AN100" s="394"/>
      <c r="AO100" s="394"/>
      <c r="AP100" s="394"/>
      <c r="AQ100" s="394"/>
      <c r="AR100" s="394"/>
      <c r="AS100" s="394"/>
      <c r="AT100" s="394"/>
      <c r="AU100" s="394"/>
      <c r="AV100" s="394"/>
      <c r="AW100" s="417"/>
      <c r="AX100" s="417"/>
      <c r="AY100" s="417"/>
      <c r="AZ100" s="417"/>
      <c r="BA100" s="417"/>
      <c r="BB100" s="417"/>
      <c r="BC100" s="417"/>
      <c r="BD100" s="417"/>
      <c r="BE100" s="417"/>
      <c r="BF100" s="417"/>
      <c r="BG100" s="417"/>
      <c r="BH100" s="417"/>
      <c r="BI100" s="417"/>
      <c r="BJ100" s="417"/>
      <c r="BK100" s="417"/>
      <c r="BL100" s="417"/>
      <c r="BM100" s="417"/>
      <c r="BN100" s="417"/>
      <c r="BO100" s="417"/>
      <c r="BP100" s="417"/>
      <c r="BQ100" s="417"/>
      <c r="BR100" s="417"/>
      <c r="BS100" s="417"/>
      <c r="BT100" s="417"/>
      <c r="BU100" s="417"/>
      <c r="BV100" s="417"/>
      <c r="BW100" s="417"/>
      <c r="BX100" s="417"/>
      <c r="BY100" s="417"/>
      <c r="BZ100" s="417"/>
      <c r="CA100" s="417"/>
      <c r="CB100" s="417"/>
      <c r="CC100" s="417"/>
      <c r="CD100" s="417"/>
      <c r="CE100" s="417"/>
      <c r="CF100" s="417"/>
      <c r="CG100" s="417"/>
      <c r="CH100" s="417"/>
      <c r="CI100" s="417"/>
      <c r="CJ100" s="417"/>
      <c r="CK100" s="417"/>
      <c r="CL100" s="417"/>
      <c r="CM100" s="417"/>
      <c r="CN100" s="417"/>
    </row>
    <row r="101" spans="5:92" ht="14.25" customHeight="1" x14ac:dyDescent="0.35">
      <c r="E101" s="389">
        <v>10</v>
      </c>
      <c r="F101" s="389"/>
      <c r="G101" s="389"/>
      <c r="H101" s="395" t="s">
        <v>886</v>
      </c>
      <c r="I101" s="394"/>
      <c r="J101" s="394"/>
      <c r="K101" s="394"/>
      <c r="L101" s="394"/>
      <c r="M101" s="394"/>
      <c r="N101" s="394"/>
      <c r="O101" s="394"/>
      <c r="P101" s="394"/>
      <c r="Q101" s="394"/>
      <c r="R101" s="394"/>
      <c r="S101" s="394"/>
      <c r="T101" s="394"/>
      <c r="U101" s="394"/>
      <c r="V101" s="394"/>
      <c r="W101" s="394"/>
      <c r="X101" s="394"/>
      <c r="Y101" s="394"/>
      <c r="Z101" s="394"/>
      <c r="AA101" s="394"/>
      <c r="AB101" s="394"/>
      <c r="AC101" s="394"/>
      <c r="AD101" s="394"/>
      <c r="AE101" s="394"/>
      <c r="AF101" s="394"/>
      <c r="AG101" s="394"/>
      <c r="AH101" s="394"/>
      <c r="AI101" s="394"/>
      <c r="AJ101" s="394"/>
      <c r="AK101" s="394"/>
      <c r="AL101" s="394"/>
      <c r="AM101" s="394"/>
      <c r="AN101" s="394"/>
      <c r="AO101" s="394"/>
      <c r="AP101" s="394"/>
      <c r="AQ101" s="394"/>
      <c r="AR101" s="394"/>
      <c r="AS101" s="394"/>
      <c r="AT101" s="394"/>
      <c r="AU101" s="394"/>
      <c r="AV101" s="394"/>
      <c r="AW101" s="417"/>
      <c r="AX101" s="417"/>
      <c r="AY101" s="417"/>
      <c r="AZ101" s="417"/>
      <c r="BA101" s="417"/>
      <c r="BB101" s="417"/>
      <c r="BC101" s="417"/>
      <c r="BD101" s="417"/>
      <c r="BE101" s="417"/>
      <c r="BF101" s="417"/>
      <c r="BG101" s="417"/>
      <c r="BH101" s="417"/>
      <c r="BI101" s="417"/>
      <c r="BJ101" s="417"/>
      <c r="BK101" s="417"/>
      <c r="BL101" s="417"/>
      <c r="BM101" s="417"/>
      <c r="BN101" s="417"/>
      <c r="BO101" s="417"/>
      <c r="BP101" s="417"/>
      <c r="BQ101" s="417"/>
      <c r="BR101" s="417"/>
      <c r="BS101" s="417"/>
      <c r="BT101" s="417"/>
      <c r="BU101" s="417"/>
      <c r="BV101" s="417"/>
      <c r="BW101" s="417"/>
      <c r="BX101" s="417"/>
      <c r="BY101" s="417"/>
      <c r="BZ101" s="417"/>
      <c r="CA101" s="417"/>
      <c r="CB101" s="417"/>
      <c r="CC101" s="417"/>
      <c r="CD101" s="417"/>
      <c r="CE101" s="417"/>
      <c r="CF101" s="417"/>
      <c r="CG101" s="417"/>
      <c r="CH101" s="417"/>
      <c r="CI101" s="417"/>
      <c r="CJ101" s="417"/>
      <c r="CK101" s="417"/>
      <c r="CL101" s="417"/>
      <c r="CM101" s="417"/>
      <c r="CN101" s="417"/>
    </row>
    <row r="102" spans="5:92" ht="14.25" customHeight="1" x14ac:dyDescent="0.35">
      <c r="E102" s="389">
        <v>11</v>
      </c>
      <c r="F102" s="389"/>
      <c r="G102" s="389"/>
      <c r="H102" s="393" t="s">
        <v>887</v>
      </c>
      <c r="I102" s="394"/>
      <c r="J102" s="394"/>
      <c r="K102" s="394"/>
      <c r="L102" s="394"/>
      <c r="M102" s="394"/>
      <c r="N102" s="394"/>
      <c r="O102" s="394"/>
      <c r="P102" s="394"/>
      <c r="Q102" s="394"/>
      <c r="R102" s="394"/>
      <c r="S102" s="394"/>
      <c r="T102" s="394"/>
      <c r="U102" s="394"/>
      <c r="V102" s="394"/>
      <c r="W102" s="394"/>
      <c r="X102" s="394"/>
      <c r="Y102" s="394"/>
      <c r="Z102" s="394"/>
      <c r="AA102" s="394"/>
      <c r="AB102" s="394"/>
      <c r="AC102" s="394"/>
      <c r="AD102" s="394"/>
      <c r="AE102" s="394"/>
      <c r="AF102" s="394"/>
      <c r="AG102" s="394"/>
      <c r="AH102" s="394"/>
      <c r="AI102" s="394"/>
      <c r="AJ102" s="394"/>
      <c r="AK102" s="394"/>
      <c r="AL102" s="394"/>
      <c r="AM102" s="394"/>
      <c r="AN102" s="394"/>
      <c r="AO102" s="394"/>
      <c r="AP102" s="394"/>
      <c r="AQ102" s="394"/>
      <c r="AR102" s="394"/>
      <c r="AS102" s="394"/>
      <c r="AT102" s="394"/>
      <c r="AU102" s="394"/>
      <c r="AV102" s="394"/>
      <c r="AW102" s="417"/>
      <c r="AX102" s="417"/>
      <c r="AY102" s="417"/>
      <c r="AZ102" s="417"/>
      <c r="BA102" s="417"/>
      <c r="BB102" s="417"/>
      <c r="BC102" s="417"/>
      <c r="BD102" s="417"/>
      <c r="BE102" s="417"/>
      <c r="BF102" s="417"/>
      <c r="BG102" s="417"/>
      <c r="BH102" s="417"/>
      <c r="BI102" s="417"/>
      <c r="BJ102" s="417"/>
      <c r="BK102" s="417"/>
      <c r="BL102" s="417"/>
      <c r="BM102" s="417"/>
      <c r="BN102" s="417"/>
      <c r="BO102" s="417"/>
      <c r="BP102" s="417"/>
      <c r="BQ102" s="417"/>
      <c r="BR102" s="417"/>
      <c r="BS102" s="417"/>
      <c r="BT102" s="417"/>
      <c r="BU102" s="417"/>
      <c r="BV102" s="417"/>
      <c r="BW102" s="417"/>
      <c r="BX102" s="417"/>
      <c r="BY102" s="417"/>
      <c r="BZ102" s="417"/>
      <c r="CA102" s="417"/>
      <c r="CB102" s="417"/>
      <c r="CC102" s="417"/>
      <c r="CD102" s="417"/>
      <c r="CE102" s="417"/>
      <c r="CF102" s="417"/>
      <c r="CG102" s="417"/>
      <c r="CH102" s="417"/>
      <c r="CI102" s="417"/>
      <c r="CJ102" s="417"/>
      <c r="CK102" s="417"/>
      <c r="CL102" s="417"/>
      <c r="CM102" s="417"/>
      <c r="CN102" s="417"/>
    </row>
    <row r="103" spans="5:92" ht="14.25" customHeight="1" x14ac:dyDescent="0.35">
      <c r="E103" s="389">
        <v>12</v>
      </c>
      <c r="F103" s="389"/>
      <c r="G103" s="389"/>
      <c r="H103" s="393" t="s">
        <v>888</v>
      </c>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394"/>
      <c r="AR103" s="394"/>
      <c r="AS103" s="394"/>
      <c r="AT103" s="394"/>
      <c r="AU103" s="394"/>
      <c r="AV103" s="394"/>
      <c r="AW103" s="417"/>
      <c r="AX103" s="417"/>
      <c r="AY103" s="417"/>
      <c r="AZ103" s="417"/>
      <c r="BA103" s="417"/>
      <c r="BB103" s="417"/>
      <c r="BC103" s="417"/>
      <c r="BD103" s="417"/>
      <c r="BE103" s="417"/>
      <c r="BF103" s="417"/>
      <c r="BG103" s="417"/>
      <c r="BH103" s="417"/>
      <c r="BI103" s="417"/>
      <c r="BJ103" s="417"/>
      <c r="BK103" s="417"/>
      <c r="BL103" s="417"/>
      <c r="BM103" s="417"/>
      <c r="BN103" s="417"/>
      <c r="BO103" s="417"/>
      <c r="BP103" s="417"/>
      <c r="BQ103" s="417"/>
      <c r="BR103" s="417"/>
      <c r="BS103" s="417"/>
      <c r="BT103" s="417"/>
      <c r="BU103" s="417"/>
      <c r="BV103" s="417"/>
      <c r="BW103" s="417"/>
      <c r="BX103" s="417"/>
      <c r="BY103" s="417"/>
      <c r="BZ103" s="417"/>
      <c r="CA103" s="417"/>
      <c r="CB103" s="417"/>
      <c r="CC103" s="417"/>
      <c r="CD103" s="417"/>
      <c r="CE103" s="417"/>
      <c r="CF103" s="417"/>
      <c r="CG103" s="417"/>
      <c r="CH103" s="417"/>
      <c r="CI103" s="417"/>
      <c r="CJ103" s="417"/>
      <c r="CK103" s="417"/>
      <c r="CL103" s="417"/>
      <c r="CM103" s="417"/>
      <c r="CN103" s="417"/>
    </row>
    <row r="104" spans="5:92" ht="14.25" customHeight="1" x14ac:dyDescent="0.35">
      <c r="E104" s="389">
        <v>13</v>
      </c>
      <c r="F104" s="389"/>
      <c r="G104" s="389"/>
      <c r="H104" s="393" t="s">
        <v>889</v>
      </c>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394"/>
      <c r="AR104" s="394"/>
      <c r="AS104" s="394"/>
      <c r="AT104" s="394"/>
      <c r="AU104" s="394"/>
      <c r="AV104" s="394"/>
      <c r="AW104" s="417"/>
      <c r="AX104" s="417"/>
      <c r="AY104" s="417"/>
      <c r="AZ104" s="417"/>
      <c r="BA104" s="417"/>
      <c r="BB104" s="417"/>
      <c r="BC104" s="417"/>
      <c r="BD104" s="417"/>
      <c r="BE104" s="417"/>
      <c r="BF104" s="417"/>
      <c r="BG104" s="417"/>
      <c r="BH104" s="417"/>
      <c r="BI104" s="417"/>
      <c r="BJ104" s="417"/>
      <c r="BK104" s="417"/>
      <c r="BL104" s="417"/>
      <c r="BM104" s="417"/>
      <c r="BN104" s="417"/>
      <c r="BO104" s="417"/>
      <c r="BP104" s="417"/>
      <c r="BQ104" s="417"/>
      <c r="BR104" s="417"/>
      <c r="BS104" s="417"/>
      <c r="BT104" s="417"/>
      <c r="BU104" s="417"/>
      <c r="BV104" s="417"/>
      <c r="BW104" s="417"/>
      <c r="BX104" s="417"/>
      <c r="BY104" s="417"/>
      <c r="BZ104" s="417"/>
      <c r="CA104" s="417"/>
      <c r="CB104" s="417"/>
      <c r="CC104" s="417"/>
      <c r="CD104" s="417"/>
      <c r="CE104" s="417"/>
      <c r="CF104" s="417"/>
      <c r="CG104" s="417"/>
      <c r="CH104" s="417"/>
      <c r="CI104" s="417"/>
      <c r="CJ104" s="417"/>
      <c r="CK104" s="417"/>
      <c r="CL104" s="417"/>
      <c r="CM104" s="417"/>
      <c r="CN104" s="417"/>
    </row>
    <row r="105" spans="5:92" ht="14.25" customHeight="1" x14ac:dyDescent="0.35">
      <c r="E105" s="389">
        <v>14</v>
      </c>
      <c r="F105" s="389"/>
      <c r="G105" s="389"/>
      <c r="H105" s="393" t="s">
        <v>890</v>
      </c>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4"/>
      <c r="AM105" s="394"/>
      <c r="AN105" s="394"/>
      <c r="AO105" s="394"/>
      <c r="AP105" s="394"/>
      <c r="AQ105" s="394"/>
      <c r="AR105" s="394"/>
      <c r="AS105" s="394"/>
      <c r="AT105" s="394"/>
      <c r="AU105" s="394"/>
      <c r="AV105" s="394"/>
      <c r="AW105" s="417"/>
      <c r="AX105" s="417"/>
      <c r="AY105" s="417"/>
      <c r="AZ105" s="417"/>
      <c r="BA105" s="417"/>
      <c r="BB105" s="417"/>
      <c r="BC105" s="417"/>
      <c r="BD105" s="417"/>
      <c r="BE105" s="417"/>
      <c r="BF105" s="417"/>
      <c r="BG105" s="417"/>
      <c r="BH105" s="417"/>
      <c r="BI105" s="417"/>
      <c r="BJ105" s="417"/>
      <c r="BK105" s="417"/>
      <c r="BL105" s="417"/>
      <c r="BM105" s="417"/>
      <c r="BN105" s="417"/>
      <c r="BO105" s="417"/>
      <c r="BP105" s="417"/>
      <c r="BQ105" s="417"/>
      <c r="BR105" s="417"/>
      <c r="BS105" s="417"/>
      <c r="BT105" s="417"/>
      <c r="BU105" s="417"/>
      <c r="BV105" s="417"/>
      <c r="BW105" s="417"/>
      <c r="BX105" s="417"/>
      <c r="BY105" s="417"/>
      <c r="BZ105" s="417"/>
      <c r="CA105" s="417"/>
      <c r="CB105" s="417"/>
      <c r="CC105" s="417"/>
      <c r="CD105" s="417"/>
      <c r="CE105" s="417"/>
      <c r="CF105" s="417"/>
      <c r="CG105" s="417"/>
      <c r="CH105" s="417"/>
      <c r="CI105" s="417"/>
      <c r="CJ105" s="417"/>
      <c r="CK105" s="417"/>
      <c r="CL105" s="417"/>
      <c r="CM105" s="417"/>
      <c r="CN105" s="417"/>
    </row>
    <row r="106" spans="5:92" ht="14.25" customHeight="1" x14ac:dyDescent="0.35">
      <c r="E106" s="389">
        <v>15</v>
      </c>
      <c r="F106" s="389"/>
      <c r="G106" s="389"/>
      <c r="H106" s="393" t="s">
        <v>891</v>
      </c>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94"/>
      <c r="AR106" s="394"/>
      <c r="AS106" s="394"/>
      <c r="AT106" s="394"/>
      <c r="AU106" s="394"/>
      <c r="AV106" s="394"/>
      <c r="AW106" s="417"/>
      <c r="AX106" s="417"/>
      <c r="AY106" s="417"/>
      <c r="AZ106" s="417"/>
      <c r="BA106" s="417"/>
      <c r="BB106" s="417"/>
      <c r="BC106" s="417"/>
      <c r="BD106" s="417"/>
      <c r="BE106" s="417"/>
      <c r="BF106" s="417"/>
      <c r="BG106" s="417"/>
      <c r="BH106" s="417"/>
      <c r="BI106" s="417"/>
      <c r="BJ106" s="417"/>
      <c r="BK106" s="417"/>
      <c r="BL106" s="417"/>
      <c r="BM106" s="417"/>
      <c r="BN106" s="417"/>
      <c r="BO106" s="417"/>
      <c r="BP106" s="417"/>
      <c r="BQ106" s="417"/>
      <c r="BR106" s="417"/>
      <c r="BS106" s="417"/>
      <c r="BT106" s="417"/>
      <c r="BU106" s="417"/>
      <c r="BV106" s="417"/>
      <c r="BW106" s="417"/>
      <c r="BX106" s="417"/>
      <c r="BY106" s="417"/>
      <c r="BZ106" s="417"/>
      <c r="CA106" s="417"/>
      <c r="CB106" s="417"/>
      <c r="CC106" s="417"/>
      <c r="CD106" s="417"/>
      <c r="CE106" s="417"/>
      <c r="CF106" s="417"/>
      <c r="CG106" s="417"/>
      <c r="CH106" s="417"/>
      <c r="CI106" s="417"/>
      <c r="CJ106" s="417"/>
      <c r="CK106" s="417"/>
      <c r="CL106" s="417"/>
      <c r="CM106" s="417"/>
      <c r="CN106" s="417"/>
    </row>
    <row r="107" spans="5:92" ht="14.25" customHeight="1" x14ac:dyDescent="0.35">
      <c r="E107" s="389">
        <v>16</v>
      </c>
      <c r="F107" s="389"/>
      <c r="G107" s="389"/>
      <c r="H107" s="395" t="s">
        <v>892</v>
      </c>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94"/>
      <c r="AR107" s="394"/>
      <c r="AS107" s="394"/>
      <c r="AT107" s="394"/>
      <c r="AU107" s="394"/>
      <c r="AV107" s="394"/>
      <c r="AW107" s="417"/>
      <c r="AX107" s="417"/>
      <c r="AY107" s="417"/>
      <c r="AZ107" s="417"/>
      <c r="BA107" s="417"/>
      <c r="BB107" s="417"/>
      <c r="BC107" s="417"/>
      <c r="BD107" s="417"/>
      <c r="BE107" s="417"/>
      <c r="BF107" s="417"/>
      <c r="BG107" s="417"/>
      <c r="BH107" s="417"/>
      <c r="BI107" s="417"/>
      <c r="BJ107" s="417"/>
      <c r="BK107" s="417"/>
      <c r="BL107" s="417"/>
      <c r="BM107" s="417"/>
      <c r="BN107" s="417"/>
      <c r="BO107" s="417"/>
      <c r="BP107" s="417"/>
      <c r="BQ107" s="417"/>
      <c r="BR107" s="417"/>
      <c r="BS107" s="417"/>
      <c r="BT107" s="417"/>
      <c r="BU107" s="417"/>
      <c r="BV107" s="417"/>
      <c r="BW107" s="417"/>
      <c r="BX107" s="417"/>
      <c r="BY107" s="417"/>
      <c r="BZ107" s="417"/>
      <c r="CA107" s="417"/>
      <c r="CB107" s="417"/>
      <c r="CC107" s="417"/>
      <c r="CD107" s="417"/>
      <c r="CE107" s="417"/>
      <c r="CF107" s="417"/>
      <c r="CG107" s="417"/>
      <c r="CH107" s="417"/>
      <c r="CI107" s="417"/>
      <c r="CJ107" s="417"/>
      <c r="CK107" s="417"/>
      <c r="CL107" s="417"/>
      <c r="CM107" s="417"/>
      <c r="CN107" s="417"/>
    </row>
    <row r="108" spans="5:92" ht="14.25" customHeight="1" x14ac:dyDescent="0.35">
      <c r="E108" s="389">
        <v>17</v>
      </c>
      <c r="F108" s="389"/>
      <c r="G108" s="389"/>
      <c r="H108" s="393" t="s">
        <v>893</v>
      </c>
      <c r="I108" s="394"/>
      <c r="J108" s="394"/>
      <c r="K108" s="394"/>
      <c r="L108" s="394"/>
      <c r="M108" s="394"/>
      <c r="N108" s="394"/>
      <c r="O108" s="394"/>
      <c r="P108" s="394"/>
      <c r="Q108" s="394"/>
      <c r="R108" s="394"/>
      <c r="S108" s="394"/>
      <c r="T108" s="394"/>
      <c r="U108" s="394"/>
      <c r="V108" s="394"/>
      <c r="W108" s="394"/>
      <c r="X108" s="394"/>
      <c r="Y108" s="394"/>
      <c r="Z108" s="394"/>
      <c r="AA108" s="394"/>
      <c r="AB108" s="394"/>
      <c r="AC108" s="394"/>
      <c r="AD108" s="394"/>
      <c r="AE108" s="394"/>
      <c r="AF108" s="394"/>
      <c r="AG108" s="394"/>
      <c r="AH108" s="394"/>
      <c r="AI108" s="394"/>
      <c r="AJ108" s="394"/>
      <c r="AK108" s="394"/>
      <c r="AL108" s="394"/>
      <c r="AM108" s="394"/>
      <c r="AN108" s="394"/>
      <c r="AO108" s="394"/>
      <c r="AP108" s="394"/>
      <c r="AQ108" s="394"/>
      <c r="AR108" s="394"/>
      <c r="AS108" s="394"/>
      <c r="AT108" s="394"/>
      <c r="AU108" s="394"/>
      <c r="AV108" s="394"/>
    </row>
    <row r="109" spans="5:92" ht="14.25" customHeight="1" x14ac:dyDescent="0.35">
      <c r="E109" s="389">
        <v>18</v>
      </c>
      <c r="F109" s="389"/>
      <c r="G109" s="389"/>
      <c r="H109" s="393" t="s">
        <v>894</v>
      </c>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417" t="s">
        <v>898</v>
      </c>
      <c r="AX109" s="417"/>
      <c r="AY109" s="417"/>
      <c r="AZ109" s="417"/>
      <c r="BA109" s="417"/>
      <c r="BB109" s="417"/>
      <c r="BC109" s="417"/>
      <c r="BD109" s="417"/>
      <c r="BE109" s="417"/>
      <c r="BF109" s="417"/>
      <c r="BG109" s="417"/>
      <c r="BH109" s="417"/>
      <c r="BI109" s="417"/>
      <c r="BJ109" s="417"/>
      <c r="BK109" s="417"/>
      <c r="BL109" s="417"/>
      <c r="BM109" s="417"/>
      <c r="BN109" s="417"/>
      <c r="BO109" s="417"/>
      <c r="BP109" s="417"/>
      <c r="BQ109" s="417"/>
      <c r="BR109" s="417"/>
      <c r="BS109" s="417"/>
      <c r="BT109" s="417"/>
      <c r="BU109" s="417"/>
      <c r="BV109" s="417"/>
      <c r="BW109" s="417"/>
      <c r="BX109" s="417"/>
      <c r="BY109" s="417"/>
      <c r="BZ109" s="417"/>
      <c r="CA109" s="417"/>
      <c r="CB109" s="417"/>
      <c r="CC109" s="417"/>
      <c r="CD109" s="417"/>
      <c r="CE109" s="417"/>
      <c r="CF109" s="417"/>
      <c r="CG109" s="417"/>
      <c r="CH109" s="417"/>
      <c r="CI109" s="417"/>
      <c r="CJ109" s="417"/>
      <c r="CK109" s="417"/>
      <c r="CL109" s="417"/>
      <c r="CM109" s="417"/>
      <c r="CN109" s="417"/>
    </row>
    <row r="110" spans="5:92" ht="14.25" customHeight="1" x14ac:dyDescent="0.35">
      <c r="E110" s="389">
        <v>19</v>
      </c>
      <c r="F110" s="389"/>
      <c r="G110" s="389"/>
      <c r="H110" s="393" t="s">
        <v>895</v>
      </c>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417" t="s">
        <v>899</v>
      </c>
      <c r="AX110" s="417"/>
      <c r="AY110" s="417"/>
      <c r="AZ110" s="417"/>
      <c r="BA110" s="417"/>
      <c r="BB110" s="417"/>
      <c r="BC110" s="417"/>
      <c r="BD110" s="417"/>
      <c r="BE110" s="417"/>
      <c r="BF110" s="417"/>
      <c r="BG110" s="417"/>
      <c r="BH110" s="417"/>
      <c r="BI110" s="417"/>
      <c r="BJ110" s="417"/>
      <c r="BK110" s="417"/>
      <c r="BL110" s="417"/>
      <c r="BM110" s="417"/>
      <c r="BN110" s="417"/>
      <c r="BO110" s="417"/>
      <c r="BP110" s="417"/>
      <c r="BQ110" s="417"/>
      <c r="BR110" s="417"/>
      <c r="BS110" s="417"/>
      <c r="BT110" s="417"/>
      <c r="BU110" s="417"/>
      <c r="BV110" s="417"/>
      <c r="BW110" s="417"/>
      <c r="BX110" s="417"/>
      <c r="BY110" s="417"/>
      <c r="BZ110" s="417"/>
      <c r="CA110" s="417"/>
      <c r="CB110" s="417"/>
      <c r="CC110" s="417"/>
      <c r="CD110" s="417"/>
      <c r="CE110" s="417"/>
      <c r="CF110" s="417"/>
      <c r="CG110" s="417"/>
      <c r="CH110" s="417"/>
      <c r="CI110" s="417"/>
      <c r="CJ110" s="417"/>
      <c r="CK110" s="417"/>
      <c r="CL110" s="417"/>
      <c r="CM110" s="417"/>
      <c r="CN110" s="417"/>
    </row>
    <row r="111" spans="5:92" ht="14.25" customHeight="1" x14ac:dyDescent="0.35">
      <c r="E111" s="389">
        <v>20</v>
      </c>
      <c r="F111" s="389"/>
      <c r="G111" s="389"/>
      <c r="H111" s="393" t="s">
        <v>896</v>
      </c>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c r="AI111" s="394"/>
      <c r="AJ111" s="394"/>
      <c r="AK111" s="394"/>
      <c r="AL111" s="394"/>
      <c r="AM111" s="394"/>
      <c r="AN111" s="394"/>
      <c r="AO111" s="394"/>
      <c r="AP111" s="394"/>
      <c r="AQ111" s="394"/>
      <c r="AR111" s="394"/>
      <c r="AS111" s="394"/>
      <c r="AT111" s="394"/>
      <c r="AU111" s="394"/>
      <c r="AV111" s="394"/>
      <c r="AW111" s="417" t="s">
        <v>897</v>
      </c>
      <c r="AX111" s="417"/>
      <c r="AY111" s="417"/>
      <c r="AZ111" s="417"/>
      <c r="BA111" s="417"/>
      <c r="BB111" s="417"/>
      <c r="BC111" s="417"/>
      <c r="BD111" s="417"/>
      <c r="BE111" s="417"/>
      <c r="BF111" s="417"/>
      <c r="BG111" s="417"/>
      <c r="BH111" s="417"/>
      <c r="BI111" s="417"/>
      <c r="BJ111" s="417"/>
      <c r="BK111" s="417"/>
      <c r="BL111" s="417"/>
      <c r="BM111" s="417"/>
      <c r="BN111" s="417"/>
      <c r="BO111" s="417"/>
      <c r="BP111" s="417"/>
      <c r="BQ111" s="417"/>
      <c r="BR111" s="417"/>
      <c r="BS111" s="417"/>
      <c r="BT111" s="417"/>
      <c r="BU111" s="417"/>
      <c r="BV111" s="417"/>
      <c r="BW111" s="417"/>
      <c r="BX111" s="417"/>
      <c r="BY111" s="417"/>
      <c r="BZ111" s="417"/>
      <c r="CA111" s="417"/>
      <c r="CB111" s="417"/>
      <c r="CC111" s="417"/>
      <c r="CD111" s="417"/>
      <c r="CE111" s="417"/>
      <c r="CF111" s="417"/>
      <c r="CG111" s="417"/>
      <c r="CH111" s="417"/>
      <c r="CI111" s="417"/>
      <c r="CJ111" s="417"/>
      <c r="CK111" s="417"/>
      <c r="CL111" s="417"/>
      <c r="CM111" s="417"/>
      <c r="CN111" s="417"/>
    </row>
    <row r="112" spans="5:92" ht="14.25" customHeight="1" x14ac:dyDescent="0.35">
      <c r="E112" s="389">
        <v>21</v>
      </c>
      <c r="F112" s="389"/>
      <c r="G112" s="389"/>
      <c r="H112" s="393" t="s">
        <v>900</v>
      </c>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4"/>
      <c r="AK112" s="394"/>
      <c r="AL112" s="394"/>
      <c r="AM112" s="394"/>
      <c r="AN112" s="394"/>
      <c r="AO112" s="394"/>
      <c r="AP112" s="394"/>
      <c r="AQ112" s="394"/>
      <c r="AR112" s="394"/>
      <c r="AS112" s="394"/>
      <c r="AT112" s="394"/>
      <c r="AU112" s="394"/>
      <c r="AV112" s="394"/>
      <c r="AW112" s="417" t="s">
        <v>901</v>
      </c>
      <c r="AX112" s="417"/>
      <c r="AY112" s="417"/>
      <c r="AZ112" s="417"/>
      <c r="BA112" s="417"/>
      <c r="BB112" s="417"/>
      <c r="BC112" s="417"/>
      <c r="BD112" s="417"/>
      <c r="BE112" s="417"/>
      <c r="BF112" s="417"/>
      <c r="BG112" s="417"/>
      <c r="BH112" s="417"/>
      <c r="BI112" s="417"/>
      <c r="BJ112" s="417"/>
      <c r="BK112" s="417"/>
      <c r="BL112" s="417"/>
      <c r="BM112" s="417"/>
      <c r="BN112" s="417"/>
      <c r="BO112" s="417"/>
      <c r="BP112" s="417"/>
      <c r="BQ112" s="417"/>
      <c r="BR112" s="417"/>
      <c r="BS112" s="417"/>
      <c r="BT112" s="417"/>
      <c r="BU112" s="417"/>
      <c r="BV112" s="417"/>
      <c r="BW112" s="417"/>
      <c r="BX112" s="417"/>
      <c r="BY112" s="417"/>
      <c r="BZ112" s="417"/>
      <c r="CA112" s="417"/>
      <c r="CB112" s="417"/>
      <c r="CC112" s="417"/>
      <c r="CD112" s="417"/>
      <c r="CE112" s="417"/>
      <c r="CF112" s="417"/>
      <c r="CG112" s="417"/>
      <c r="CH112" s="417"/>
      <c r="CI112" s="417"/>
      <c r="CJ112" s="417"/>
      <c r="CK112" s="417"/>
      <c r="CL112" s="417"/>
      <c r="CM112" s="417"/>
      <c r="CN112" s="417"/>
    </row>
    <row r="113" spans="4:92" ht="14.25" customHeight="1" x14ac:dyDescent="0.35">
      <c r="E113" s="389">
        <v>22</v>
      </c>
      <c r="F113" s="389"/>
      <c r="G113" s="389"/>
      <c r="H113" s="393" t="s">
        <v>902</v>
      </c>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94"/>
      <c r="AR113" s="394"/>
      <c r="AS113" s="394"/>
      <c r="AT113" s="394"/>
      <c r="AU113" s="394"/>
      <c r="AV113" s="394"/>
      <c r="AW113" s="417" t="s">
        <v>903</v>
      </c>
      <c r="AX113" s="417"/>
      <c r="AY113" s="417"/>
      <c r="AZ113" s="417"/>
      <c r="BA113" s="417"/>
      <c r="BB113" s="417"/>
      <c r="BC113" s="417"/>
      <c r="BD113" s="417"/>
      <c r="BE113" s="417"/>
      <c r="BF113" s="417"/>
      <c r="BG113" s="417"/>
      <c r="BH113" s="417"/>
      <c r="BI113" s="417"/>
      <c r="BJ113" s="417"/>
      <c r="BK113" s="417"/>
      <c r="BL113" s="417"/>
      <c r="BM113" s="417"/>
      <c r="BN113" s="417"/>
      <c r="BO113" s="417"/>
      <c r="BP113" s="417"/>
      <c r="BQ113" s="417"/>
      <c r="BR113" s="417"/>
      <c r="BS113" s="417"/>
      <c r="BT113" s="417"/>
      <c r="BU113" s="417"/>
      <c r="BV113" s="417"/>
      <c r="BW113" s="417"/>
      <c r="BX113" s="417"/>
      <c r="BY113" s="417"/>
      <c r="BZ113" s="417"/>
      <c r="CA113" s="417"/>
      <c r="CB113" s="417"/>
      <c r="CC113" s="417"/>
      <c r="CD113" s="417"/>
      <c r="CE113" s="417"/>
      <c r="CF113" s="417"/>
      <c r="CG113" s="417"/>
      <c r="CH113" s="417"/>
      <c r="CI113" s="417"/>
      <c r="CJ113" s="417"/>
      <c r="CK113" s="417"/>
      <c r="CL113" s="417"/>
      <c r="CM113" s="417"/>
      <c r="CN113" s="417"/>
    </row>
    <row r="114" spans="4:92" ht="14.25" customHeight="1" x14ac:dyDescent="0.35">
      <c r="E114" s="389">
        <v>23</v>
      </c>
      <c r="F114" s="389"/>
      <c r="G114" s="389"/>
      <c r="H114" s="393" t="s">
        <v>904</v>
      </c>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94"/>
      <c r="AR114" s="394"/>
      <c r="AS114" s="394"/>
      <c r="AT114" s="394"/>
      <c r="AU114" s="394"/>
      <c r="AV114" s="394"/>
      <c r="AW114" s="417" t="s">
        <v>905</v>
      </c>
      <c r="AX114" s="417"/>
      <c r="AY114" s="417"/>
      <c r="AZ114" s="417"/>
      <c r="BA114" s="417"/>
      <c r="BB114" s="417"/>
      <c r="BC114" s="417"/>
      <c r="BD114" s="417"/>
      <c r="BE114" s="417"/>
      <c r="BF114" s="417"/>
      <c r="BG114" s="417"/>
      <c r="BH114" s="417"/>
      <c r="BI114" s="417"/>
      <c r="BJ114" s="417"/>
      <c r="BK114" s="417"/>
      <c r="BL114" s="417"/>
      <c r="BM114" s="417"/>
      <c r="BN114" s="417"/>
      <c r="BO114" s="417"/>
      <c r="BP114" s="417"/>
      <c r="BQ114" s="417"/>
      <c r="BR114" s="417"/>
      <c r="BS114" s="417"/>
      <c r="BT114" s="417"/>
      <c r="BU114" s="417"/>
      <c r="BV114" s="417"/>
      <c r="BW114" s="417"/>
      <c r="BX114" s="417"/>
      <c r="BY114" s="417"/>
      <c r="BZ114" s="417"/>
      <c r="CA114" s="417"/>
      <c r="CB114" s="417"/>
      <c r="CC114" s="417"/>
      <c r="CD114" s="417"/>
      <c r="CE114" s="417"/>
      <c r="CF114" s="417"/>
      <c r="CG114" s="417"/>
      <c r="CH114" s="417"/>
      <c r="CI114" s="417"/>
      <c r="CJ114" s="417"/>
      <c r="CK114" s="417"/>
      <c r="CL114" s="417"/>
      <c r="CM114" s="417"/>
      <c r="CN114" s="417"/>
    </row>
    <row r="115" spans="4:92" ht="14.25" customHeight="1" x14ac:dyDescent="0.35">
      <c r="E115" s="389">
        <v>24</v>
      </c>
      <c r="F115" s="389"/>
      <c r="G115" s="389"/>
      <c r="H115" s="393" t="s">
        <v>906</v>
      </c>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94"/>
      <c r="AR115" s="394"/>
      <c r="AS115" s="394"/>
      <c r="AT115" s="394"/>
      <c r="AU115" s="394"/>
      <c r="AV115" s="394"/>
      <c r="AW115" s="417" t="s">
        <v>907</v>
      </c>
      <c r="AX115" s="417"/>
      <c r="AY115" s="417"/>
      <c r="AZ115" s="417"/>
      <c r="BA115" s="417"/>
      <c r="BB115" s="417"/>
      <c r="BC115" s="417"/>
      <c r="BD115" s="417"/>
      <c r="BE115" s="417"/>
      <c r="BF115" s="417"/>
      <c r="BG115" s="417"/>
      <c r="BH115" s="417"/>
      <c r="BI115" s="417"/>
      <c r="BJ115" s="417"/>
      <c r="BK115" s="417"/>
      <c r="BL115" s="417"/>
      <c r="BM115" s="417"/>
      <c r="BN115" s="417"/>
      <c r="BO115" s="417"/>
      <c r="BP115" s="417"/>
      <c r="BQ115" s="417"/>
      <c r="BR115" s="417"/>
      <c r="BS115" s="417"/>
      <c r="BT115" s="417"/>
      <c r="BU115" s="417"/>
      <c r="BV115" s="417"/>
      <c r="BW115" s="417"/>
      <c r="BX115" s="417"/>
      <c r="BY115" s="417"/>
      <c r="BZ115" s="417"/>
      <c r="CA115" s="417"/>
      <c r="CB115" s="417"/>
      <c r="CC115" s="417"/>
      <c r="CD115" s="417"/>
      <c r="CE115" s="417"/>
      <c r="CF115" s="417"/>
      <c r="CG115" s="417"/>
      <c r="CH115" s="417"/>
      <c r="CI115" s="417"/>
      <c r="CJ115" s="417"/>
      <c r="CK115" s="417"/>
      <c r="CL115" s="417"/>
      <c r="CM115" s="417"/>
      <c r="CN115" s="417"/>
    </row>
    <row r="116" spans="4:92" ht="14.25" customHeight="1" x14ac:dyDescent="0.35">
      <c r="E116" s="389">
        <v>25</v>
      </c>
      <c r="F116" s="389"/>
      <c r="G116" s="389"/>
      <c r="H116" s="393" t="s">
        <v>908</v>
      </c>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94"/>
      <c r="AR116" s="394"/>
      <c r="AS116" s="394"/>
      <c r="AT116" s="394"/>
      <c r="AU116" s="394"/>
      <c r="AV116" s="394"/>
      <c r="AW116" s="417" t="s">
        <v>909</v>
      </c>
      <c r="AX116" s="417"/>
      <c r="AY116" s="417"/>
      <c r="AZ116" s="417"/>
      <c r="BA116" s="417"/>
      <c r="BB116" s="417"/>
      <c r="BC116" s="417"/>
      <c r="BD116" s="417"/>
      <c r="BE116" s="417"/>
      <c r="BF116" s="417"/>
      <c r="BG116" s="417"/>
      <c r="BH116" s="417"/>
      <c r="BI116" s="417"/>
      <c r="BJ116" s="417"/>
      <c r="BK116" s="417"/>
      <c r="BL116" s="417"/>
      <c r="BM116" s="417"/>
      <c r="BN116" s="417"/>
      <c r="BO116" s="417"/>
      <c r="BP116" s="417"/>
      <c r="BQ116" s="417"/>
      <c r="BR116" s="417"/>
      <c r="BS116" s="417"/>
      <c r="BT116" s="417"/>
      <c r="BU116" s="417"/>
      <c r="BV116" s="417"/>
      <c r="BW116" s="417"/>
      <c r="BX116" s="417"/>
      <c r="BY116" s="417"/>
      <c r="BZ116" s="417"/>
      <c r="CA116" s="417"/>
      <c r="CB116" s="417"/>
      <c r="CC116" s="417"/>
      <c r="CD116" s="417"/>
      <c r="CE116" s="417"/>
      <c r="CF116" s="417"/>
      <c r="CG116" s="417"/>
      <c r="CH116" s="417"/>
      <c r="CI116" s="417"/>
      <c r="CJ116" s="417"/>
      <c r="CK116" s="417"/>
      <c r="CL116" s="417"/>
      <c r="CM116" s="417"/>
      <c r="CN116" s="417"/>
    </row>
    <row r="117" spans="4:92" ht="14.25" customHeight="1" x14ac:dyDescent="0.35">
      <c r="E117" s="389">
        <v>26</v>
      </c>
      <c r="F117" s="389"/>
      <c r="G117" s="389"/>
      <c r="H117" s="393" t="s">
        <v>910</v>
      </c>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c r="AQ117" s="394"/>
      <c r="AR117" s="394"/>
      <c r="AS117" s="394"/>
      <c r="AT117" s="394"/>
      <c r="AU117" s="394"/>
      <c r="AV117" s="394"/>
      <c r="AW117" s="417" t="s">
        <v>911</v>
      </c>
      <c r="AX117" s="417"/>
      <c r="AY117" s="417"/>
      <c r="AZ117" s="417"/>
      <c r="BA117" s="417"/>
      <c r="BB117" s="417"/>
      <c r="BC117" s="417"/>
      <c r="BD117" s="417"/>
      <c r="BE117" s="417"/>
      <c r="BF117" s="417"/>
      <c r="BG117" s="417"/>
      <c r="BH117" s="417"/>
      <c r="BI117" s="417"/>
      <c r="BJ117" s="417"/>
      <c r="BK117" s="417"/>
      <c r="BL117" s="417"/>
      <c r="BM117" s="417"/>
      <c r="BN117" s="417"/>
      <c r="BO117" s="417"/>
      <c r="BP117" s="417"/>
      <c r="BQ117" s="417"/>
      <c r="BR117" s="417"/>
      <c r="BS117" s="417"/>
      <c r="BT117" s="417"/>
      <c r="BU117" s="417"/>
      <c r="BV117" s="417"/>
      <c r="BW117" s="417"/>
      <c r="BX117" s="417"/>
      <c r="BY117" s="417"/>
      <c r="BZ117" s="417"/>
      <c r="CA117" s="417"/>
      <c r="CB117" s="417"/>
      <c r="CC117" s="417"/>
      <c r="CD117" s="417"/>
      <c r="CE117" s="417"/>
      <c r="CF117" s="417"/>
      <c r="CG117" s="417"/>
      <c r="CH117" s="417"/>
      <c r="CI117" s="417"/>
      <c r="CJ117" s="417"/>
      <c r="CK117" s="417"/>
      <c r="CL117" s="417"/>
      <c r="CM117" s="417"/>
      <c r="CN117" s="417"/>
    </row>
    <row r="118" spans="4:92" ht="14.25" customHeight="1" x14ac:dyDescent="0.35">
      <c r="E118" s="389">
        <v>27</v>
      </c>
      <c r="F118" s="389"/>
      <c r="G118" s="389"/>
      <c r="H118" s="393" t="s">
        <v>912</v>
      </c>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c r="AQ118" s="394"/>
      <c r="AR118" s="394"/>
      <c r="AS118" s="394"/>
      <c r="AT118" s="394"/>
      <c r="AU118" s="394"/>
      <c r="AV118" s="394"/>
      <c r="AW118" s="417" t="s">
        <v>913</v>
      </c>
      <c r="AX118" s="417"/>
      <c r="AY118" s="417"/>
      <c r="AZ118" s="417"/>
      <c r="BA118" s="417"/>
      <c r="BB118" s="417"/>
      <c r="BC118" s="417"/>
      <c r="BD118" s="417"/>
      <c r="BE118" s="417"/>
      <c r="BF118" s="417"/>
      <c r="BG118" s="417"/>
      <c r="BH118" s="417"/>
      <c r="BI118" s="417"/>
      <c r="BJ118" s="417"/>
      <c r="BK118" s="417"/>
      <c r="BL118" s="417"/>
      <c r="BM118" s="417"/>
      <c r="BN118" s="417"/>
      <c r="BO118" s="417"/>
      <c r="BP118" s="417"/>
      <c r="BQ118" s="417"/>
      <c r="BR118" s="417"/>
      <c r="BS118" s="417"/>
      <c r="BT118" s="417"/>
      <c r="BU118" s="417"/>
      <c r="BV118" s="417"/>
      <c r="BW118" s="417"/>
      <c r="BX118" s="417"/>
      <c r="BY118" s="417"/>
      <c r="BZ118" s="417"/>
      <c r="CA118" s="417"/>
      <c r="CB118" s="417"/>
      <c r="CC118" s="417"/>
      <c r="CD118" s="417"/>
      <c r="CE118" s="417"/>
      <c r="CF118" s="417"/>
      <c r="CG118" s="417"/>
      <c r="CH118" s="417"/>
      <c r="CI118" s="417"/>
      <c r="CJ118" s="417"/>
      <c r="CK118" s="417"/>
      <c r="CL118" s="417"/>
      <c r="CM118" s="417"/>
      <c r="CN118" s="417"/>
    </row>
    <row r="119" spans="4:92" ht="14.25" customHeight="1" x14ac:dyDescent="0.35">
      <c r="E119" s="389">
        <v>28</v>
      </c>
      <c r="F119" s="389"/>
      <c r="G119" s="389"/>
      <c r="H119" s="393"/>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394"/>
      <c r="AN119" s="394"/>
      <c r="AO119" s="394"/>
      <c r="AP119" s="394"/>
      <c r="AQ119" s="394"/>
      <c r="AR119" s="394"/>
      <c r="AS119" s="394"/>
      <c r="AT119" s="394"/>
      <c r="AU119" s="394"/>
      <c r="AV119" s="394"/>
      <c r="AW119" s="417"/>
      <c r="AX119" s="417"/>
      <c r="AY119" s="417"/>
      <c r="AZ119" s="417"/>
      <c r="BA119" s="417"/>
      <c r="BB119" s="417"/>
      <c r="BC119" s="417"/>
      <c r="BD119" s="417"/>
      <c r="BE119" s="417"/>
      <c r="BF119" s="417"/>
      <c r="BG119" s="417"/>
      <c r="BH119" s="417"/>
      <c r="BI119" s="417"/>
      <c r="BJ119" s="417"/>
      <c r="BK119" s="417"/>
      <c r="BL119" s="417"/>
      <c r="BM119" s="417"/>
      <c r="BN119" s="417"/>
      <c r="BO119" s="417"/>
      <c r="BP119" s="417"/>
      <c r="BQ119" s="417"/>
      <c r="BR119" s="417"/>
      <c r="BS119" s="417"/>
      <c r="BT119" s="417"/>
      <c r="BU119" s="417"/>
      <c r="BV119" s="417"/>
      <c r="BW119" s="417"/>
      <c r="BX119" s="417"/>
      <c r="BY119" s="417"/>
      <c r="BZ119" s="417"/>
      <c r="CA119" s="417"/>
      <c r="CB119" s="417"/>
      <c r="CC119" s="417"/>
      <c r="CD119" s="417"/>
      <c r="CE119" s="417"/>
      <c r="CF119" s="417"/>
      <c r="CG119" s="417"/>
      <c r="CH119" s="417"/>
      <c r="CI119" s="417"/>
      <c r="CJ119" s="417"/>
      <c r="CK119" s="417"/>
      <c r="CL119" s="417"/>
      <c r="CM119" s="417"/>
      <c r="CN119" s="417"/>
    </row>
    <row r="120" spans="4:92" ht="14.25" customHeight="1" x14ac:dyDescent="0.35">
      <c r="E120" s="389">
        <v>29</v>
      </c>
      <c r="F120" s="389"/>
      <c r="G120" s="389"/>
      <c r="H120" s="393"/>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c r="AK120" s="394"/>
      <c r="AL120" s="394"/>
      <c r="AM120" s="394"/>
      <c r="AN120" s="394"/>
      <c r="AO120" s="394"/>
      <c r="AP120" s="394"/>
      <c r="AQ120" s="394"/>
      <c r="AR120" s="394"/>
      <c r="AS120" s="394"/>
      <c r="AT120" s="394"/>
      <c r="AU120" s="394"/>
      <c r="AV120" s="394"/>
      <c r="AW120" s="417"/>
      <c r="AX120" s="417"/>
      <c r="AY120" s="417"/>
      <c r="AZ120" s="417"/>
      <c r="BA120" s="417"/>
      <c r="BB120" s="417"/>
      <c r="BC120" s="417"/>
      <c r="BD120" s="417"/>
      <c r="BE120" s="417"/>
      <c r="BF120" s="417"/>
      <c r="BG120" s="417"/>
      <c r="BH120" s="417"/>
      <c r="BI120" s="417"/>
      <c r="BJ120" s="417"/>
      <c r="BK120" s="417"/>
      <c r="BL120" s="417"/>
      <c r="BM120" s="417"/>
      <c r="BN120" s="417"/>
      <c r="BO120" s="417"/>
      <c r="BP120" s="417"/>
      <c r="BQ120" s="417"/>
      <c r="BR120" s="417"/>
      <c r="BS120" s="417"/>
      <c r="BT120" s="417"/>
      <c r="BU120" s="417"/>
      <c r="BV120" s="417"/>
      <c r="BW120" s="417"/>
      <c r="BX120" s="417"/>
      <c r="BY120" s="417"/>
      <c r="BZ120" s="417"/>
      <c r="CA120" s="417"/>
      <c r="CB120" s="417"/>
      <c r="CC120" s="417"/>
      <c r="CD120" s="417"/>
      <c r="CE120" s="417"/>
      <c r="CF120" s="417"/>
      <c r="CG120" s="417"/>
      <c r="CH120" s="417"/>
      <c r="CI120" s="417"/>
      <c r="CJ120" s="417"/>
      <c r="CK120" s="417"/>
      <c r="CL120" s="417"/>
      <c r="CM120" s="417"/>
      <c r="CN120" s="417"/>
    </row>
    <row r="121" spans="4:92" ht="14.25" customHeight="1" x14ac:dyDescent="0.35">
      <c r="E121" s="389">
        <v>30</v>
      </c>
      <c r="F121" s="389"/>
      <c r="G121" s="389"/>
      <c r="H121" s="393"/>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c r="AO121" s="394"/>
      <c r="AP121" s="394"/>
      <c r="AQ121" s="394"/>
      <c r="AR121" s="394"/>
      <c r="AS121" s="394"/>
      <c r="AT121" s="394"/>
      <c r="AU121" s="394"/>
      <c r="AV121" s="394"/>
      <c r="AW121" s="417"/>
      <c r="AX121" s="417"/>
      <c r="AY121" s="417"/>
      <c r="AZ121" s="417"/>
      <c r="BA121" s="417"/>
      <c r="BB121" s="417"/>
      <c r="BC121" s="417"/>
      <c r="BD121" s="417"/>
      <c r="BE121" s="417"/>
      <c r="BF121" s="417"/>
      <c r="BG121" s="417"/>
      <c r="BH121" s="417"/>
      <c r="BI121" s="417"/>
      <c r="BJ121" s="417"/>
      <c r="BK121" s="417"/>
      <c r="BL121" s="417"/>
      <c r="BM121" s="417"/>
      <c r="BN121" s="417"/>
      <c r="BO121" s="417"/>
      <c r="BP121" s="417"/>
      <c r="BQ121" s="417"/>
      <c r="BR121" s="417"/>
      <c r="BS121" s="417"/>
      <c r="BT121" s="417"/>
      <c r="BU121" s="417"/>
      <c r="BV121" s="417"/>
      <c r="BW121" s="417"/>
      <c r="BX121" s="417"/>
      <c r="BY121" s="417"/>
      <c r="BZ121" s="417"/>
      <c r="CA121" s="417"/>
      <c r="CB121" s="417"/>
      <c r="CC121" s="417"/>
      <c r="CD121" s="417"/>
      <c r="CE121" s="417"/>
      <c r="CF121" s="417"/>
      <c r="CG121" s="417"/>
      <c r="CH121" s="417"/>
      <c r="CI121" s="417"/>
      <c r="CJ121" s="417"/>
      <c r="CK121" s="417"/>
      <c r="CL121" s="417"/>
      <c r="CM121" s="417"/>
      <c r="CN121" s="417"/>
    </row>
    <row r="122" spans="4:92" ht="14.25" customHeight="1" x14ac:dyDescent="0.35"/>
    <row r="123" spans="4:92" ht="14.25" customHeight="1" x14ac:dyDescent="0.35"/>
    <row r="124" spans="4:92" ht="14.25" customHeight="1" x14ac:dyDescent="0.35">
      <c r="D124" s="232" t="s">
        <v>26</v>
      </c>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c r="AX124" s="232"/>
      <c r="AY124" s="232"/>
      <c r="AZ124" s="232"/>
      <c r="BA124" s="232"/>
      <c r="BB124" s="232"/>
      <c r="BC124" s="232"/>
      <c r="BD124" s="232"/>
      <c r="BE124" s="232"/>
      <c r="BF124" s="232"/>
      <c r="BG124" s="232"/>
      <c r="BH124" s="232"/>
      <c r="BI124" s="232"/>
      <c r="BJ124" s="232"/>
      <c r="BK124" s="232"/>
      <c r="BL124" s="232"/>
      <c r="BM124" s="232"/>
      <c r="BN124" s="232"/>
      <c r="BO124" s="232"/>
      <c r="BP124" s="232"/>
      <c r="BQ124" s="232"/>
      <c r="BR124" s="232"/>
      <c r="BS124" s="232"/>
      <c r="BT124" s="232"/>
      <c r="BU124" s="232"/>
      <c r="BV124" s="232"/>
      <c r="BW124" s="232"/>
      <c r="BX124" s="232"/>
      <c r="BY124" s="232"/>
      <c r="BZ124" s="232"/>
      <c r="CA124" s="232"/>
      <c r="CB124" s="232"/>
      <c r="CC124" s="232"/>
      <c r="CD124" s="232"/>
      <c r="CE124" s="232"/>
      <c r="CF124" s="232"/>
      <c r="CG124" s="232"/>
      <c r="CH124" s="232"/>
      <c r="CI124" s="232"/>
      <c r="CJ124" s="232"/>
      <c r="CK124" s="232"/>
      <c r="CL124" s="232"/>
      <c r="CM124" s="232"/>
      <c r="CN124" s="232"/>
    </row>
    <row r="125" spans="4:92" ht="14.25" customHeight="1" x14ac:dyDescent="0.35">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row>
    <row r="126" spans="4:92" ht="14.25" customHeight="1" x14ac:dyDescent="0.35"/>
    <row r="127" spans="4:92" ht="14.25" customHeight="1" x14ac:dyDescent="0.35">
      <c r="E127" s="223" t="s">
        <v>87</v>
      </c>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row>
    <row r="128" spans="4:92" ht="14.25" customHeight="1" x14ac:dyDescent="0.35">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3"/>
      <c r="AW128" s="223"/>
    </row>
    <row r="129" spans="5:92" ht="14.25" customHeight="1" x14ac:dyDescent="0.35">
      <c r="E129" s="175" t="s">
        <v>23</v>
      </c>
      <c r="F129" s="175"/>
      <c r="G129" s="200" t="s">
        <v>57</v>
      </c>
      <c r="H129" s="200"/>
      <c r="I129" s="200"/>
      <c r="J129" s="200"/>
      <c r="K129" s="200"/>
      <c r="L129" s="200"/>
      <c r="M129" s="200"/>
      <c r="N129" s="200"/>
      <c r="O129" s="200"/>
      <c r="P129" s="200"/>
      <c r="Q129" s="200"/>
      <c r="R129" s="200"/>
      <c r="S129" s="200"/>
      <c r="T129" s="316" t="s">
        <v>58</v>
      </c>
      <c r="U129" s="316"/>
      <c r="V129" s="316"/>
      <c r="W129" s="316"/>
      <c r="X129" s="316"/>
      <c r="Y129" s="316"/>
      <c r="Z129" s="316"/>
      <c r="AA129" s="316"/>
      <c r="AB129" s="316"/>
      <c r="AC129" s="316"/>
      <c r="AD129" s="316"/>
      <c r="AE129" s="316"/>
      <c r="AF129" s="316"/>
      <c r="AG129" s="316"/>
      <c r="AH129" s="316"/>
      <c r="AI129" s="200" t="s">
        <v>102</v>
      </c>
      <c r="AJ129" s="200"/>
      <c r="AK129" s="200"/>
      <c r="AL129" s="200"/>
      <c r="AM129" s="200"/>
      <c r="AN129" s="200"/>
      <c r="AO129" s="200"/>
      <c r="AP129" s="200" t="s">
        <v>103</v>
      </c>
      <c r="AQ129" s="200"/>
      <c r="AR129" s="200"/>
      <c r="AS129" s="200"/>
      <c r="AT129" s="200"/>
      <c r="AU129" s="200"/>
      <c r="AV129" s="200"/>
      <c r="AW129" s="200" t="s">
        <v>104</v>
      </c>
      <c r="AX129" s="200"/>
      <c r="AY129" s="200"/>
      <c r="AZ129" s="200"/>
      <c r="BA129" s="200"/>
      <c r="BB129" s="200"/>
      <c r="BC129" s="200"/>
      <c r="BD129" s="200" t="s">
        <v>105</v>
      </c>
      <c r="BE129" s="200"/>
      <c r="BF129" s="200"/>
      <c r="BG129" s="200"/>
      <c r="BH129" s="200"/>
      <c r="BI129" s="200"/>
      <c r="BJ129" s="200"/>
      <c r="BK129" s="200" t="s">
        <v>106</v>
      </c>
      <c r="BL129" s="200"/>
      <c r="BM129" s="200"/>
      <c r="BN129" s="200"/>
      <c r="BO129" s="200"/>
      <c r="BP129" s="200"/>
      <c r="BQ129" s="200"/>
      <c r="BR129" s="200" t="s">
        <v>107</v>
      </c>
      <c r="BS129" s="200"/>
      <c r="BT129" s="200"/>
      <c r="BU129" s="200"/>
      <c r="BV129" s="200"/>
      <c r="BW129" s="200"/>
      <c r="BX129" s="200"/>
      <c r="BY129" s="200" t="s">
        <v>108</v>
      </c>
      <c r="BZ129" s="200"/>
      <c r="CA129" s="200"/>
      <c r="CB129" s="200"/>
      <c r="CC129" s="200"/>
      <c r="CD129" s="200"/>
      <c r="CE129" s="200"/>
      <c r="CF129" s="442" t="s">
        <v>59</v>
      </c>
      <c r="CG129" s="442"/>
      <c r="CH129" s="442"/>
      <c r="CI129" s="442"/>
      <c r="CJ129" s="442"/>
      <c r="CK129" s="442"/>
      <c r="CL129" s="442"/>
      <c r="CM129" s="442"/>
      <c r="CN129" s="442"/>
    </row>
    <row r="130" spans="5:92" ht="14.25" customHeight="1" x14ac:dyDescent="0.35">
      <c r="E130" s="175"/>
      <c r="F130" s="175"/>
      <c r="G130" s="200"/>
      <c r="H130" s="200"/>
      <c r="I130" s="200"/>
      <c r="J130" s="200"/>
      <c r="K130" s="200"/>
      <c r="L130" s="200"/>
      <c r="M130" s="200"/>
      <c r="N130" s="200"/>
      <c r="O130" s="200"/>
      <c r="P130" s="200"/>
      <c r="Q130" s="200"/>
      <c r="R130" s="200"/>
      <c r="S130" s="200"/>
      <c r="T130" s="316"/>
      <c r="U130" s="316"/>
      <c r="V130" s="316"/>
      <c r="W130" s="316"/>
      <c r="X130" s="316"/>
      <c r="Y130" s="316"/>
      <c r="Z130" s="316"/>
      <c r="AA130" s="316"/>
      <c r="AB130" s="316"/>
      <c r="AC130" s="316"/>
      <c r="AD130" s="316"/>
      <c r="AE130" s="316"/>
      <c r="AF130" s="316"/>
      <c r="AG130" s="316"/>
      <c r="AH130" s="316"/>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200"/>
      <c r="BR130" s="200"/>
      <c r="BS130" s="200"/>
      <c r="BT130" s="200"/>
      <c r="BU130" s="200"/>
      <c r="BV130" s="200"/>
      <c r="BW130" s="200"/>
      <c r="BX130" s="200"/>
      <c r="BY130" s="200"/>
      <c r="BZ130" s="200"/>
      <c r="CA130" s="200"/>
      <c r="CB130" s="200"/>
      <c r="CC130" s="200"/>
      <c r="CD130" s="200"/>
      <c r="CE130" s="200"/>
      <c r="CF130" s="442" t="s">
        <v>60</v>
      </c>
      <c r="CG130" s="442"/>
      <c r="CH130" s="442"/>
      <c r="CI130" s="442"/>
      <c r="CJ130" s="442"/>
      <c r="CK130" s="442" t="s">
        <v>61</v>
      </c>
      <c r="CL130" s="442"/>
      <c r="CM130" s="442"/>
      <c r="CN130" s="442"/>
    </row>
    <row r="131" spans="5:92" ht="14.25" customHeight="1" x14ac:dyDescent="0.35">
      <c r="E131" s="182">
        <v>1</v>
      </c>
      <c r="F131" s="182"/>
      <c r="G131" s="182"/>
      <c r="H131" s="182"/>
      <c r="I131" s="182"/>
      <c r="J131" s="182"/>
      <c r="K131" s="182"/>
      <c r="L131" s="182"/>
      <c r="M131" s="182"/>
      <c r="N131" s="182"/>
      <c r="O131" s="182"/>
      <c r="P131" s="182"/>
      <c r="Q131" s="182"/>
      <c r="R131" s="182"/>
      <c r="S131" s="182"/>
      <c r="T131" s="182" t="s">
        <v>753</v>
      </c>
      <c r="U131" s="182"/>
      <c r="V131" s="182"/>
      <c r="W131" s="182"/>
      <c r="X131" s="182"/>
      <c r="Y131" s="182"/>
      <c r="Z131" s="182"/>
      <c r="AA131" s="182"/>
      <c r="AB131" s="182"/>
      <c r="AC131" s="182"/>
      <c r="AD131" s="182"/>
      <c r="AE131" s="182"/>
      <c r="AF131" s="182"/>
      <c r="AG131" s="182"/>
      <c r="AH131" s="182"/>
      <c r="AI131" s="182">
        <v>68</v>
      </c>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3"/>
      <c r="BL131" s="184"/>
      <c r="BM131" s="184"/>
      <c r="BN131" s="184"/>
      <c r="BO131" s="184"/>
      <c r="BP131" s="184"/>
      <c r="BQ131" s="185"/>
      <c r="BR131" s="183"/>
      <c r="BS131" s="184"/>
      <c r="BT131" s="184"/>
      <c r="BU131" s="184"/>
      <c r="BV131" s="184"/>
      <c r="BW131" s="184"/>
      <c r="BX131" s="185"/>
      <c r="BY131" s="182">
        <v>68</v>
      </c>
      <c r="BZ131" s="182"/>
      <c r="CA131" s="182"/>
      <c r="CB131" s="182"/>
      <c r="CC131" s="182"/>
      <c r="CD131" s="182"/>
      <c r="CE131" s="182"/>
      <c r="CF131" s="182"/>
      <c r="CG131" s="182"/>
      <c r="CH131" s="182"/>
      <c r="CI131" s="182"/>
      <c r="CJ131" s="182"/>
      <c r="CK131" s="182" t="s">
        <v>914</v>
      </c>
      <c r="CL131" s="182"/>
      <c r="CM131" s="182"/>
      <c r="CN131" s="182"/>
    </row>
    <row r="132" spans="5:92" ht="14.25" customHeight="1" x14ac:dyDescent="0.35">
      <c r="E132" s="182">
        <v>2</v>
      </c>
      <c r="F132" s="182"/>
      <c r="G132" s="182"/>
      <c r="H132" s="182"/>
      <c r="I132" s="182"/>
      <c r="J132" s="182"/>
      <c r="K132" s="182"/>
      <c r="L132" s="182"/>
      <c r="M132" s="182"/>
      <c r="N132" s="182"/>
      <c r="O132" s="182"/>
      <c r="P132" s="182"/>
      <c r="Q132" s="182"/>
      <c r="R132" s="182"/>
      <c r="S132" s="182"/>
      <c r="T132" s="182" t="s">
        <v>754</v>
      </c>
      <c r="U132" s="182"/>
      <c r="V132" s="182"/>
      <c r="W132" s="182"/>
      <c r="X132" s="182"/>
      <c r="Y132" s="182"/>
      <c r="Z132" s="182"/>
      <c r="AA132" s="182"/>
      <c r="AB132" s="182"/>
      <c r="AC132" s="182"/>
      <c r="AD132" s="182"/>
      <c r="AE132" s="182"/>
      <c r="AF132" s="182"/>
      <c r="AG132" s="182"/>
      <c r="AH132" s="182"/>
      <c r="AI132" s="182">
        <v>89</v>
      </c>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3"/>
      <c r="BL132" s="184"/>
      <c r="BM132" s="184"/>
      <c r="BN132" s="184"/>
      <c r="BO132" s="184"/>
      <c r="BP132" s="184"/>
      <c r="BQ132" s="185"/>
      <c r="BR132" s="183"/>
      <c r="BS132" s="184"/>
      <c r="BT132" s="184"/>
      <c r="BU132" s="184"/>
      <c r="BV132" s="184"/>
      <c r="BW132" s="184"/>
      <c r="BX132" s="185"/>
      <c r="BY132" s="182">
        <v>89</v>
      </c>
      <c r="BZ132" s="182"/>
      <c r="CA132" s="182"/>
      <c r="CB132" s="182"/>
      <c r="CC132" s="182"/>
      <c r="CD132" s="182"/>
      <c r="CE132" s="182"/>
      <c r="CF132" s="182"/>
      <c r="CG132" s="182"/>
      <c r="CH132" s="182"/>
      <c r="CI132" s="182"/>
      <c r="CJ132" s="182"/>
      <c r="CK132" s="182" t="s">
        <v>914</v>
      </c>
      <c r="CL132" s="182"/>
      <c r="CM132" s="182"/>
      <c r="CN132" s="182"/>
    </row>
    <row r="133" spans="5:92" ht="14.25" customHeight="1" x14ac:dyDescent="0.35">
      <c r="E133" s="182">
        <v>3</v>
      </c>
      <c r="F133" s="182"/>
      <c r="G133" s="182"/>
      <c r="H133" s="182"/>
      <c r="I133" s="182"/>
      <c r="J133" s="182"/>
      <c r="K133" s="182"/>
      <c r="L133" s="182"/>
      <c r="M133" s="182"/>
      <c r="N133" s="182"/>
      <c r="O133" s="182"/>
      <c r="P133" s="182"/>
      <c r="Q133" s="182"/>
      <c r="R133" s="182"/>
      <c r="S133" s="182"/>
      <c r="T133" s="182" t="s">
        <v>755</v>
      </c>
      <c r="U133" s="182"/>
      <c r="V133" s="182"/>
      <c r="W133" s="182"/>
      <c r="X133" s="182"/>
      <c r="Y133" s="182"/>
      <c r="Z133" s="182"/>
      <c r="AA133" s="182"/>
      <c r="AB133" s="182"/>
      <c r="AC133" s="182"/>
      <c r="AD133" s="182"/>
      <c r="AE133" s="182"/>
      <c r="AF133" s="182"/>
      <c r="AG133" s="182"/>
      <c r="AH133" s="182"/>
      <c r="AI133" s="182">
        <v>54</v>
      </c>
      <c r="AJ133" s="182"/>
      <c r="AK133" s="182"/>
      <c r="AL133" s="182"/>
      <c r="AM133" s="182"/>
      <c r="AN133" s="182"/>
      <c r="AO133" s="182"/>
      <c r="AP133" s="182">
        <v>1</v>
      </c>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3"/>
      <c r="BL133" s="184"/>
      <c r="BM133" s="184"/>
      <c r="BN133" s="184"/>
      <c r="BO133" s="184"/>
      <c r="BP133" s="184"/>
      <c r="BQ133" s="185"/>
      <c r="BR133" s="183"/>
      <c r="BS133" s="184"/>
      <c r="BT133" s="184"/>
      <c r="BU133" s="184"/>
      <c r="BV133" s="184"/>
      <c r="BW133" s="184"/>
      <c r="BX133" s="185"/>
      <c r="BY133" s="182">
        <v>55</v>
      </c>
      <c r="BZ133" s="182"/>
      <c r="CA133" s="182"/>
      <c r="CB133" s="182"/>
      <c r="CC133" s="182"/>
      <c r="CD133" s="182"/>
      <c r="CE133" s="182"/>
      <c r="CF133" s="182"/>
      <c r="CG133" s="182"/>
      <c r="CH133" s="182"/>
      <c r="CI133" s="182"/>
      <c r="CJ133" s="182"/>
      <c r="CK133" s="182" t="s">
        <v>914</v>
      </c>
      <c r="CL133" s="182"/>
      <c r="CM133" s="182"/>
      <c r="CN133" s="182"/>
    </row>
    <row r="134" spans="5:92" ht="14.25" customHeight="1" x14ac:dyDescent="0.35">
      <c r="E134" s="182">
        <v>4</v>
      </c>
      <c r="F134" s="182"/>
      <c r="G134" s="182"/>
      <c r="H134" s="182"/>
      <c r="I134" s="182"/>
      <c r="J134" s="182"/>
      <c r="K134" s="182"/>
      <c r="L134" s="182"/>
      <c r="M134" s="182"/>
      <c r="N134" s="182"/>
      <c r="O134" s="182"/>
      <c r="P134" s="182"/>
      <c r="Q134" s="182"/>
      <c r="R134" s="182"/>
      <c r="S134" s="182"/>
      <c r="T134" s="182" t="s">
        <v>756</v>
      </c>
      <c r="U134" s="182"/>
      <c r="V134" s="182"/>
      <c r="W134" s="182"/>
      <c r="X134" s="182"/>
      <c r="Y134" s="182"/>
      <c r="Z134" s="182"/>
      <c r="AA134" s="182"/>
      <c r="AB134" s="182"/>
      <c r="AC134" s="182"/>
      <c r="AD134" s="182"/>
      <c r="AE134" s="182"/>
      <c r="AF134" s="182"/>
      <c r="AG134" s="182"/>
      <c r="AH134" s="182"/>
      <c r="AI134" s="182">
        <v>53</v>
      </c>
      <c r="AJ134" s="182"/>
      <c r="AK134" s="182"/>
      <c r="AL134" s="182"/>
      <c r="AM134" s="182"/>
      <c r="AN134" s="182"/>
      <c r="AO134" s="182"/>
      <c r="AP134" s="182">
        <v>7</v>
      </c>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3"/>
      <c r="BL134" s="184"/>
      <c r="BM134" s="184"/>
      <c r="BN134" s="184"/>
      <c r="BO134" s="184"/>
      <c r="BP134" s="184"/>
      <c r="BQ134" s="185"/>
      <c r="BR134" s="183"/>
      <c r="BS134" s="184"/>
      <c r="BT134" s="184"/>
      <c r="BU134" s="184"/>
      <c r="BV134" s="184"/>
      <c r="BW134" s="184"/>
      <c r="BX134" s="185"/>
      <c r="BY134" s="182">
        <v>60</v>
      </c>
      <c r="BZ134" s="182"/>
      <c r="CA134" s="182"/>
      <c r="CB134" s="182"/>
      <c r="CC134" s="182"/>
      <c r="CD134" s="182"/>
      <c r="CE134" s="182"/>
      <c r="CF134" s="182"/>
      <c r="CG134" s="182"/>
      <c r="CH134" s="182"/>
      <c r="CI134" s="182"/>
      <c r="CJ134" s="182"/>
      <c r="CK134" s="182" t="s">
        <v>914</v>
      </c>
      <c r="CL134" s="182"/>
      <c r="CM134" s="182"/>
      <c r="CN134" s="182"/>
    </row>
    <row r="135" spans="5:92" ht="14.25" customHeight="1" x14ac:dyDescent="0.35">
      <c r="E135" s="182">
        <v>5</v>
      </c>
      <c r="F135" s="182"/>
      <c r="G135" s="182"/>
      <c r="H135" s="182"/>
      <c r="I135" s="182"/>
      <c r="J135" s="182"/>
      <c r="K135" s="182"/>
      <c r="L135" s="182"/>
      <c r="M135" s="182"/>
      <c r="N135" s="182"/>
      <c r="O135" s="182"/>
      <c r="P135" s="182"/>
      <c r="Q135" s="182"/>
      <c r="R135" s="182"/>
      <c r="S135" s="182"/>
      <c r="T135" s="182" t="s">
        <v>757</v>
      </c>
      <c r="U135" s="182"/>
      <c r="V135" s="182"/>
      <c r="W135" s="182"/>
      <c r="X135" s="182"/>
      <c r="Y135" s="182"/>
      <c r="Z135" s="182"/>
      <c r="AA135" s="182"/>
      <c r="AB135" s="182"/>
      <c r="AC135" s="182"/>
      <c r="AD135" s="182"/>
      <c r="AE135" s="182"/>
      <c r="AF135" s="182"/>
      <c r="AG135" s="182"/>
      <c r="AH135" s="182"/>
      <c r="AI135" s="182">
        <v>64</v>
      </c>
      <c r="AJ135" s="182"/>
      <c r="AK135" s="182"/>
      <c r="AL135" s="182"/>
      <c r="AM135" s="182"/>
      <c r="AN135" s="182"/>
      <c r="AO135" s="182"/>
      <c r="AP135" s="182">
        <v>5</v>
      </c>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3"/>
      <c r="BL135" s="184"/>
      <c r="BM135" s="184"/>
      <c r="BN135" s="184"/>
      <c r="BO135" s="184"/>
      <c r="BP135" s="184"/>
      <c r="BQ135" s="185"/>
      <c r="BR135" s="183"/>
      <c r="BS135" s="184"/>
      <c r="BT135" s="184"/>
      <c r="BU135" s="184"/>
      <c r="BV135" s="184"/>
      <c r="BW135" s="184"/>
      <c r="BX135" s="185"/>
      <c r="BY135" s="182">
        <v>69</v>
      </c>
      <c r="BZ135" s="182"/>
      <c r="CA135" s="182"/>
      <c r="CB135" s="182"/>
      <c r="CC135" s="182"/>
      <c r="CD135" s="182"/>
      <c r="CE135" s="182"/>
      <c r="CF135" s="182"/>
      <c r="CG135" s="182"/>
      <c r="CH135" s="182"/>
      <c r="CI135" s="182"/>
      <c r="CJ135" s="182"/>
      <c r="CK135" s="182" t="s">
        <v>914</v>
      </c>
      <c r="CL135" s="182"/>
      <c r="CM135" s="182"/>
      <c r="CN135" s="182"/>
    </row>
    <row r="136" spans="5:92" ht="14.25" customHeight="1" x14ac:dyDescent="0.35">
      <c r="E136" s="182">
        <v>6</v>
      </c>
      <c r="F136" s="182"/>
      <c r="G136" s="182"/>
      <c r="H136" s="182"/>
      <c r="I136" s="182"/>
      <c r="J136" s="182"/>
      <c r="K136" s="182"/>
      <c r="L136" s="182"/>
      <c r="M136" s="182"/>
      <c r="N136" s="182"/>
      <c r="O136" s="182"/>
      <c r="P136" s="182"/>
      <c r="Q136" s="182"/>
      <c r="R136" s="182"/>
      <c r="S136" s="182"/>
      <c r="T136" s="182" t="s">
        <v>758</v>
      </c>
      <c r="U136" s="182"/>
      <c r="V136" s="182"/>
      <c r="W136" s="182"/>
      <c r="X136" s="182"/>
      <c r="Y136" s="182"/>
      <c r="Z136" s="182"/>
      <c r="AA136" s="182"/>
      <c r="AB136" s="182"/>
      <c r="AC136" s="182"/>
      <c r="AD136" s="182"/>
      <c r="AE136" s="182"/>
      <c r="AF136" s="182"/>
      <c r="AG136" s="182"/>
      <c r="AH136" s="182"/>
      <c r="AI136" s="182">
        <v>51</v>
      </c>
      <c r="AJ136" s="182"/>
      <c r="AK136" s="182"/>
      <c r="AL136" s="182"/>
      <c r="AM136" s="182"/>
      <c r="AN136" s="182"/>
      <c r="AO136" s="182"/>
      <c r="AP136" s="182">
        <v>9</v>
      </c>
      <c r="AQ136" s="182"/>
      <c r="AR136" s="182"/>
      <c r="AS136" s="182"/>
      <c r="AT136" s="182"/>
      <c r="AU136" s="182"/>
      <c r="AV136" s="182"/>
      <c r="AW136" s="182"/>
      <c r="AX136" s="182"/>
      <c r="AY136" s="182"/>
      <c r="AZ136" s="182"/>
      <c r="BA136" s="182"/>
      <c r="BB136" s="182"/>
      <c r="BC136" s="182"/>
      <c r="BD136" s="182"/>
      <c r="BE136" s="182"/>
      <c r="BF136" s="182"/>
      <c r="BG136" s="182"/>
      <c r="BH136" s="182"/>
      <c r="BI136" s="182"/>
      <c r="BJ136" s="182"/>
      <c r="BK136" s="183"/>
      <c r="BL136" s="184"/>
      <c r="BM136" s="184"/>
      <c r="BN136" s="184"/>
      <c r="BO136" s="184"/>
      <c r="BP136" s="184"/>
      <c r="BQ136" s="185"/>
      <c r="BR136" s="183"/>
      <c r="BS136" s="184"/>
      <c r="BT136" s="184"/>
      <c r="BU136" s="184"/>
      <c r="BV136" s="184"/>
      <c r="BW136" s="184"/>
      <c r="BX136" s="185"/>
      <c r="BY136" s="182">
        <v>60</v>
      </c>
      <c r="BZ136" s="182"/>
      <c r="CA136" s="182"/>
      <c r="CB136" s="182"/>
      <c r="CC136" s="182"/>
      <c r="CD136" s="182"/>
      <c r="CE136" s="182"/>
      <c r="CF136" s="182"/>
      <c r="CG136" s="182"/>
      <c r="CH136" s="182"/>
      <c r="CI136" s="182"/>
      <c r="CJ136" s="182"/>
      <c r="CK136" s="182" t="s">
        <v>914</v>
      </c>
      <c r="CL136" s="182"/>
      <c r="CM136" s="182"/>
      <c r="CN136" s="182"/>
    </row>
    <row r="137" spans="5:92" ht="14.25" customHeight="1" x14ac:dyDescent="0.35">
      <c r="E137" s="182">
        <v>7</v>
      </c>
      <c r="F137" s="182"/>
      <c r="G137" s="182"/>
      <c r="H137" s="182"/>
      <c r="I137" s="182"/>
      <c r="J137" s="182"/>
      <c r="K137" s="182"/>
      <c r="L137" s="182"/>
      <c r="M137" s="182"/>
      <c r="N137" s="182"/>
      <c r="O137" s="182"/>
      <c r="P137" s="182"/>
      <c r="Q137" s="182"/>
      <c r="R137" s="182"/>
      <c r="S137" s="182"/>
      <c r="T137" s="182" t="s">
        <v>759</v>
      </c>
      <c r="U137" s="182"/>
      <c r="V137" s="182"/>
      <c r="W137" s="182"/>
      <c r="X137" s="182"/>
      <c r="Y137" s="182"/>
      <c r="Z137" s="182"/>
      <c r="AA137" s="182"/>
      <c r="AB137" s="182"/>
      <c r="AC137" s="182"/>
      <c r="AD137" s="182"/>
      <c r="AE137" s="182"/>
      <c r="AF137" s="182"/>
      <c r="AG137" s="182"/>
      <c r="AH137" s="182"/>
      <c r="AI137" s="182">
        <v>107</v>
      </c>
      <c r="AJ137" s="182"/>
      <c r="AK137" s="182"/>
      <c r="AL137" s="182"/>
      <c r="AM137" s="182"/>
      <c r="AN137" s="182"/>
      <c r="AO137" s="182"/>
      <c r="AP137" s="182">
        <v>3</v>
      </c>
      <c r="AQ137" s="182"/>
      <c r="AR137" s="182"/>
      <c r="AS137" s="182"/>
      <c r="AT137" s="182"/>
      <c r="AU137" s="182"/>
      <c r="AV137" s="182"/>
      <c r="AW137" s="182"/>
      <c r="AX137" s="182"/>
      <c r="AY137" s="182"/>
      <c r="AZ137" s="182"/>
      <c r="BA137" s="182"/>
      <c r="BB137" s="182"/>
      <c r="BC137" s="182"/>
      <c r="BD137" s="182"/>
      <c r="BE137" s="182"/>
      <c r="BF137" s="182"/>
      <c r="BG137" s="182"/>
      <c r="BH137" s="182"/>
      <c r="BI137" s="182"/>
      <c r="BJ137" s="182"/>
      <c r="BK137" s="183"/>
      <c r="BL137" s="184"/>
      <c r="BM137" s="184"/>
      <c r="BN137" s="184"/>
      <c r="BO137" s="184"/>
      <c r="BP137" s="184"/>
      <c r="BQ137" s="185"/>
      <c r="BR137" s="183"/>
      <c r="BS137" s="184"/>
      <c r="BT137" s="184"/>
      <c r="BU137" s="184"/>
      <c r="BV137" s="184"/>
      <c r="BW137" s="184"/>
      <c r="BX137" s="185"/>
      <c r="BY137" s="182">
        <v>110</v>
      </c>
      <c r="BZ137" s="182"/>
      <c r="CA137" s="182"/>
      <c r="CB137" s="182"/>
      <c r="CC137" s="182"/>
      <c r="CD137" s="182"/>
      <c r="CE137" s="182"/>
      <c r="CF137" s="182"/>
      <c r="CG137" s="182"/>
      <c r="CH137" s="182"/>
      <c r="CI137" s="182"/>
      <c r="CJ137" s="182"/>
      <c r="CK137" s="182" t="s">
        <v>914</v>
      </c>
      <c r="CL137" s="182"/>
      <c r="CM137" s="182"/>
      <c r="CN137" s="182"/>
    </row>
    <row r="138" spans="5:92" ht="14.25" customHeight="1" x14ac:dyDescent="0.35">
      <c r="E138" s="182">
        <v>8</v>
      </c>
      <c r="F138" s="182"/>
      <c r="G138" s="182"/>
      <c r="H138" s="182"/>
      <c r="I138" s="182"/>
      <c r="J138" s="182"/>
      <c r="K138" s="182"/>
      <c r="L138" s="182"/>
      <c r="M138" s="182"/>
      <c r="N138" s="182"/>
      <c r="O138" s="182"/>
      <c r="P138" s="182"/>
      <c r="Q138" s="182"/>
      <c r="R138" s="182"/>
      <c r="S138" s="182"/>
      <c r="T138" s="182" t="s">
        <v>760</v>
      </c>
      <c r="U138" s="182"/>
      <c r="V138" s="182"/>
      <c r="W138" s="182"/>
      <c r="X138" s="182"/>
      <c r="Y138" s="182"/>
      <c r="Z138" s="182"/>
      <c r="AA138" s="182"/>
      <c r="AB138" s="182"/>
      <c r="AC138" s="182"/>
      <c r="AD138" s="182"/>
      <c r="AE138" s="182"/>
      <c r="AF138" s="182"/>
      <c r="AG138" s="182"/>
      <c r="AH138" s="182"/>
      <c r="AI138" s="182">
        <v>21</v>
      </c>
      <c r="AJ138" s="182"/>
      <c r="AK138" s="182"/>
      <c r="AL138" s="182"/>
      <c r="AM138" s="182"/>
      <c r="AN138" s="182"/>
      <c r="AO138" s="182"/>
      <c r="AP138" s="182">
        <v>20</v>
      </c>
      <c r="AQ138" s="182"/>
      <c r="AR138" s="182"/>
      <c r="AS138" s="182"/>
      <c r="AT138" s="182"/>
      <c r="AU138" s="182"/>
      <c r="AV138" s="182"/>
      <c r="AW138" s="182">
        <v>1</v>
      </c>
      <c r="AX138" s="182"/>
      <c r="AY138" s="182"/>
      <c r="AZ138" s="182"/>
      <c r="BA138" s="182"/>
      <c r="BB138" s="182"/>
      <c r="BC138" s="182"/>
      <c r="BD138" s="182"/>
      <c r="BE138" s="182"/>
      <c r="BF138" s="182"/>
      <c r="BG138" s="182"/>
      <c r="BH138" s="182"/>
      <c r="BI138" s="182"/>
      <c r="BJ138" s="182"/>
      <c r="BK138" s="183"/>
      <c r="BL138" s="184"/>
      <c r="BM138" s="184"/>
      <c r="BN138" s="184"/>
      <c r="BO138" s="184"/>
      <c r="BP138" s="184"/>
      <c r="BQ138" s="185"/>
      <c r="BR138" s="183"/>
      <c r="BS138" s="184"/>
      <c r="BT138" s="184"/>
      <c r="BU138" s="184"/>
      <c r="BV138" s="184"/>
      <c r="BW138" s="184"/>
      <c r="BX138" s="185"/>
      <c r="BY138" s="182">
        <v>42</v>
      </c>
      <c r="BZ138" s="182"/>
      <c r="CA138" s="182"/>
      <c r="CB138" s="182"/>
      <c r="CC138" s="182"/>
      <c r="CD138" s="182"/>
      <c r="CE138" s="182"/>
      <c r="CF138" s="182"/>
      <c r="CG138" s="182"/>
      <c r="CH138" s="182"/>
      <c r="CI138" s="182"/>
      <c r="CJ138" s="182"/>
      <c r="CK138" s="182" t="s">
        <v>914</v>
      </c>
      <c r="CL138" s="182"/>
      <c r="CM138" s="182"/>
      <c r="CN138" s="182"/>
    </row>
    <row r="139" spans="5:92" ht="14.25" customHeight="1" x14ac:dyDescent="0.35">
      <c r="E139" s="182">
        <v>9</v>
      </c>
      <c r="F139" s="182"/>
      <c r="G139" s="182"/>
      <c r="H139" s="182"/>
      <c r="I139" s="182"/>
      <c r="J139" s="182"/>
      <c r="K139" s="182"/>
      <c r="L139" s="182"/>
      <c r="M139" s="182"/>
      <c r="N139" s="182"/>
      <c r="O139" s="182"/>
      <c r="P139" s="182"/>
      <c r="Q139" s="182"/>
      <c r="R139" s="182"/>
      <c r="S139" s="182"/>
      <c r="T139" s="182" t="s">
        <v>761</v>
      </c>
      <c r="U139" s="182"/>
      <c r="V139" s="182"/>
      <c r="W139" s="182"/>
      <c r="X139" s="182"/>
      <c r="Y139" s="182"/>
      <c r="Z139" s="182"/>
      <c r="AA139" s="182"/>
      <c r="AB139" s="182"/>
      <c r="AC139" s="182"/>
      <c r="AD139" s="182"/>
      <c r="AE139" s="182"/>
      <c r="AF139" s="182"/>
      <c r="AG139" s="182"/>
      <c r="AH139" s="182"/>
      <c r="AI139" s="182">
        <v>2</v>
      </c>
      <c r="AJ139" s="182"/>
      <c r="AK139" s="182"/>
      <c r="AL139" s="182"/>
      <c r="AM139" s="182"/>
      <c r="AN139" s="182"/>
      <c r="AO139" s="182"/>
      <c r="AP139" s="182">
        <v>28</v>
      </c>
      <c r="AQ139" s="182"/>
      <c r="AR139" s="182"/>
      <c r="AS139" s="182"/>
      <c r="AT139" s="182"/>
      <c r="AU139" s="182"/>
      <c r="AV139" s="182"/>
      <c r="AW139" s="182"/>
      <c r="AX139" s="182"/>
      <c r="AY139" s="182"/>
      <c r="AZ139" s="182"/>
      <c r="BA139" s="182"/>
      <c r="BB139" s="182"/>
      <c r="BC139" s="182"/>
      <c r="BD139" s="182"/>
      <c r="BE139" s="182"/>
      <c r="BF139" s="182"/>
      <c r="BG139" s="182"/>
      <c r="BH139" s="182"/>
      <c r="BI139" s="182"/>
      <c r="BJ139" s="182"/>
      <c r="BK139" s="183"/>
      <c r="BL139" s="184"/>
      <c r="BM139" s="184"/>
      <c r="BN139" s="184"/>
      <c r="BO139" s="184"/>
      <c r="BP139" s="184"/>
      <c r="BQ139" s="185"/>
      <c r="BR139" s="183"/>
      <c r="BS139" s="184"/>
      <c r="BT139" s="184"/>
      <c r="BU139" s="184"/>
      <c r="BV139" s="184"/>
      <c r="BW139" s="184"/>
      <c r="BX139" s="185"/>
      <c r="BY139" s="443">
        <v>30</v>
      </c>
      <c r="BZ139" s="182"/>
      <c r="CA139" s="182"/>
      <c r="CB139" s="182"/>
      <c r="CC139" s="182"/>
      <c r="CD139" s="182"/>
      <c r="CE139" s="182"/>
      <c r="CF139" s="182"/>
      <c r="CG139" s="182"/>
      <c r="CH139" s="182"/>
      <c r="CI139" s="182"/>
      <c r="CJ139" s="182"/>
      <c r="CK139" s="182" t="s">
        <v>914</v>
      </c>
      <c r="CL139" s="182"/>
      <c r="CM139" s="182"/>
      <c r="CN139" s="182"/>
    </row>
    <row r="140" spans="5:92" ht="14.25" customHeight="1" x14ac:dyDescent="0.35">
      <c r="E140" s="182">
        <v>10</v>
      </c>
      <c r="F140" s="182"/>
      <c r="G140" s="182"/>
      <c r="H140" s="182"/>
      <c r="I140" s="182"/>
      <c r="J140" s="182"/>
      <c r="K140" s="182"/>
      <c r="L140" s="182"/>
      <c r="M140" s="182"/>
      <c r="N140" s="182"/>
      <c r="O140" s="182"/>
      <c r="P140" s="182"/>
      <c r="Q140" s="182"/>
      <c r="R140" s="182"/>
      <c r="S140" s="182"/>
      <c r="T140" s="182" t="s">
        <v>762</v>
      </c>
      <c r="U140" s="182"/>
      <c r="V140" s="182"/>
      <c r="W140" s="182"/>
      <c r="X140" s="182"/>
      <c r="Y140" s="182"/>
      <c r="Z140" s="182"/>
      <c r="AA140" s="182"/>
      <c r="AB140" s="182"/>
      <c r="AC140" s="182"/>
      <c r="AD140" s="182"/>
      <c r="AE140" s="182"/>
      <c r="AF140" s="182"/>
      <c r="AG140" s="182"/>
      <c r="AH140" s="182"/>
      <c r="AI140" s="182">
        <v>9</v>
      </c>
      <c r="AJ140" s="182"/>
      <c r="AK140" s="182"/>
      <c r="AL140" s="182"/>
      <c r="AM140" s="182"/>
      <c r="AN140" s="182"/>
      <c r="AO140" s="182"/>
      <c r="AP140" s="182">
        <v>57</v>
      </c>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3"/>
      <c r="BL140" s="184"/>
      <c r="BM140" s="184"/>
      <c r="BN140" s="184"/>
      <c r="BO140" s="184"/>
      <c r="BP140" s="184"/>
      <c r="BQ140" s="185"/>
      <c r="BR140" s="183"/>
      <c r="BS140" s="184"/>
      <c r="BT140" s="184"/>
      <c r="BU140" s="184"/>
      <c r="BV140" s="184"/>
      <c r="BW140" s="184"/>
      <c r="BX140" s="185"/>
      <c r="BY140" s="182">
        <v>66</v>
      </c>
      <c r="BZ140" s="182"/>
      <c r="CA140" s="182"/>
      <c r="CB140" s="182"/>
      <c r="CC140" s="182"/>
      <c r="CD140" s="182"/>
      <c r="CE140" s="182"/>
      <c r="CF140" s="182"/>
      <c r="CG140" s="182"/>
      <c r="CH140" s="182"/>
      <c r="CI140" s="182"/>
      <c r="CJ140" s="182"/>
      <c r="CK140" s="182" t="s">
        <v>914</v>
      </c>
      <c r="CL140" s="182"/>
      <c r="CM140" s="182"/>
      <c r="CN140" s="182"/>
    </row>
    <row r="141" spans="5:92" ht="14.25" customHeight="1" x14ac:dyDescent="0.35">
      <c r="E141" s="182">
        <v>11</v>
      </c>
      <c r="F141" s="182"/>
      <c r="G141" s="182"/>
      <c r="H141" s="182"/>
      <c r="I141" s="182"/>
      <c r="J141" s="182"/>
      <c r="K141" s="182"/>
      <c r="L141" s="182"/>
      <c r="M141" s="182"/>
      <c r="N141" s="182"/>
      <c r="O141" s="182"/>
      <c r="P141" s="182"/>
      <c r="Q141" s="182"/>
      <c r="R141" s="182"/>
      <c r="S141" s="182"/>
      <c r="T141" s="182" t="s">
        <v>763</v>
      </c>
      <c r="U141" s="182"/>
      <c r="V141" s="182"/>
      <c r="W141" s="182"/>
      <c r="X141" s="182"/>
      <c r="Y141" s="182"/>
      <c r="Z141" s="182"/>
      <c r="AA141" s="182"/>
      <c r="AB141" s="182"/>
      <c r="AC141" s="182"/>
      <c r="AD141" s="182"/>
      <c r="AE141" s="182"/>
      <c r="AF141" s="182"/>
      <c r="AG141" s="182"/>
      <c r="AH141" s="182"/>
      <c r="AI141" s="182">
        <v>13</v>
      </c>
      <c r="AJ141" s="182"/>
      <c r="AK141" s="182"/>
      <c r="AL141" s="182"/>
      <c r="AM141" s="182"/>
      <c r="AN141" s="182"/>
      <c r="AO141" s="182"/>
      <c r="AP141" s="182">
        <v>38</v>
      </c>
      <c r="AQ141" s="182"/>
      <c r="AR141" s="182"/>
      <c r="AS141" s="182"/>
      <c r="AT141" s="182"/>
      <c r="AU141" s="182"/>
      <c r="AV141" s="182"/>
      <c r="AW141" s="182">
        <v>7</v>
      </c>
      <c r="AX141" s="182"/>
      <c r="AY141" s="182"/>
      <c r="AZ141" s="182"/>
      <c r="BA141" s="182"/>
      <c r="BB141" s="182"/>
      <c r="BC141" s="182"/>
      <c r="BD141" s="182"/>
      <c r="BE141" s="182"/>
      <c r="BF141" s="182"/>
      <c r="BG141" s="182"/>
      <c r="BH141" s="182"/>
      <c r="BI141" s="182"/>
      <c r="BJ141" s="182"/>
      <c r="BK141" s="183"/>
      <c r="BL141" s="184"/>
      <c r="BM141" s="184"/>
      <c r="BN141" s="184"/>
      <c r="BO141" s="184"/>
      <c r="BP141" s="184"/>
      <c r="BQ141" s="185"/>
      <c r="BR141" s="183"/>
      <c r="BS141" s="184"/>
      <c r="BT141" s="184"/>
      <c r="BU141" s="184"/>
      <c r="BV141" s="184"/>
      <c r="BW141" s="184"/>
      <c r="BX141" s="185"/>
      <c r="BY141" s="182">
        <v>58</v>
      </c>
      <c r="BZ141" s="182"/>
      <c r="CA141" s="182"/>
      <c r="CB141" s="182"/>
      <c r="CC141" s="182"/>
      <c r="CD141" s="182"/>
      <c r="CE141" s="182"/>
      <c r="CF141" s="182"/>
      <c r="CG141" s="182"/>
      <c r="CH141" s="182"/>
      <c r="CI141" s="182"/>
      <c r="CJ141" s="182"/>
      <c r="CK141" s="182" t="s">
        <v>914</v>
      </c>
      <c r="CL141" s="182"/>
      <c r="CM141" s="182"/>
      <c r="CN141" s="182"/>
    </row>
    <row r="142" spans="5:92" ht="14.25" customHeight="1" x14ac:dyDescent="0.35">
      <c r="E142" s="182">
        <v>12</v>
      </c>
      <c r="F142" s="182"/>
      <c r="G142" s="182"/>
      <c r="H142" s="182"/>
      <c r="I142" s="182"/>
      <c r="J142" s="182"/>
      <c r="K142" s="182"/>
      <c r="L142" s="182"/>
      <c r="M142" s="182"/>
      <c r="N142" s="182"/>
      <c r="O142" s="182"/>
      <c r="P142" s="182"/>
      <c r="Q142" s="182"/>
      <c r="R142" s="182"/>
      <c r="S142" s="182"/>
      <c r="T142" s="182" t="s">
        <v>764</v>
      </c>
      <c r="U142" s="182"/>
      <c r="V142" s="182"/>
      <c r="W142" s="182"/>
      <c r="X142" s="182"/>
      <c r="Y142" s="182"/>
      <c r="Z142" s="182"/>
      <c r="AA142" s="182"/>
      <c r="AB142" s="182"/>
      <c r="AC142" s="182"/>
      <c r="AD142" s="182"/>
      <c r="AE142" s="182"/>
      <c r="AF142" s="182"/>
      <c r="AG142" s="182"/>
      <c r="AH142" s="182"/>
      <c r="AI142" s="182">
        <v>22</v>
      </c>
      <c r="AJ142" s="182"/>
      <c r="AK142" s="182"/>
      <c r="AL142" s="182"/>
      <c r="AM142" s="182"/>
      <c r="AN142" s="182"/>
      <c r="AO142" s="182"/>
      <c r="AP142" s="182">
        <v>42</v>
      </c>
      <c r="AQ142" s="182"/>
      <c r="AR142" s="182"/>
      <c r="AS142" s="182"/>
      <c r="AT142" s="182"/>
      <c r="AU142" s="182"/>
      <c r="AV142" s="182"/>
      <c r="AW142" s="182">
        <v>22</v>
      </c>
      <c r="AX142" s="182"/>
      <c r="AY142" s="182"/>
      <c r="AZ142" s="182"/>
      <c r="BA142" s="182"/>
      <c r="BB142" s="182"/>
      <c r="BC142" s="182"/>
      <c r="BD142" s="182"/>
      <c r="BE142" s="182"/>
      <c r="BF142" s="182"/>
      <c r="BG142" s="182"/>
      <c r="BH142" s="182"/>
      <c r="BI142" s="182"/>
      <c r="BJ142" s="182"/>
      <c r="BK142" s="183"/>
      <c r="BL142" s="184"/>
      <c r="BM142" s="184"/>
      <c r="BN142" s="184"/>
      <c r="BO142" s="184"/>
      <c r="BP142" s="184"/>
      <c r="BQ142" s="185"/>
      <c r="BR142" s="183"/>
      <c r="BS142" s="184"/>
      <c r="BT142" s="184"/>
      <c r="BU142" s="184"/>
      <c r="BV142" s="184"/>
      <c r="BW142" s="184"/>
      <c r="BX142" s="185"/>
      <c r="BY142" s="182">
        <v>88</v>
      </c>
      <c r="BZ142" s="182"/>
      <c r="CA142" s="182"/>
      <c r="CB142" s="182"/>
      <c r="CC142" s="182"/>
      <c r="CD142" s="182"/>
      <c r="CE142" s="182"/>
      <c r="CF142" s="182" t="s">
        <v>914</v>
      </c>
      <c r="CG142" s="182"/>
      <c r="CH142" s="182"/>
      <c r="CI142" s="182"/>
      <c r="CJ142" s="182"/>
      <c r="CK142" s="182"/>
      <c r="CL142" s="182"/>
      <c r="CM142" s="182"/>
      <c r="CN142" s="182"/>
    </row>
    <row r="143" spans="5:92" ht="14.25" customHeight="1" x14ac:dyDescent="0.35">
      <c r="E143" s="182">
        <v>13</v>
      </c>
      <c r="F143" s="182"/>
      <c r="G143" s="182"/>
      <c r="H143" s="182"/>
      <c r="I143" s="182"/>
      <c r="J143" s="182"/>
      <c r="K143" s="182"/>
      <c r="L143" s="182"/>
      <c r="M143" s="182"/>
      <c r="N143" s="182"/>
      <c r="O143" s="182"/>
      <c r="P143" s="182"/>
      <c r="Q143" s="182"/>
      <c r="R143" s="182"/>
      <c r="S143" s="182"/>
      <c r="T143" s="182" t="s">
        <v>765</v>
      </c>
      <c r="U143" s="182"/>
      <c r="V143" s="182"/>
      <c r="W143" s="182"/>
      <c r="X143" s="182"/>
      <c r="Y143" s="182"/>
      <c r="Z143" s="182"/>
      <c r="AA143" s="182"/>
      <c r="AB143" s="182"/>
      <c r="AC143" s="182"/>
      <c r="AD143" s="182"/>
      <c r="AE143" s="182"/>
      <c r="AF143" s="182"/>
      <c r="AG143" s="182"/>
      <c r="AH143" s="182"/>
      <c r="AI143" s="182">
        <v>13</v>
      </c>
      <c r="AJ143" s="182"/>
      <c r="AK143" s="182"/>
      <c r="AL143" s="182"/>
      <c r="AM143" s="182"/>
      <c r="AN143" s="182"/>
      <c r="AO143" s="182"/>
      <c r="AP143" s="182">
        <v>38</v>
      </c>
      <c r="AQ143" s="182"/>
      <c r="AR143" s="182"/>
      <c r="AS143" s="182"/>
      <c r="AT143" s="182"/>
      <c r="AU143" s="182"/>
      <c r="AV143" s="182"/>
      <c r="AW143" s="182">
        <v>4</v>
      </c>
      <c r="AX143" s="182"/>
      <c r="AY143" s="182"/>
      <c r="AZ143" s="182"/>
      <c r="BA143" s="182"/>
      <c r="BB143" s="182"/>
      <c r="BC143" s="182"/>
      <c r="BD143" s="182"/>
      <c r="BE143" s="182"/>
      <c r="BF143" s="182"/>
      <c r="BG143" s="182"/>
      <c r="BH143" s="182"/>
      <c r="BI143" s="182"/>
      <c r="BJ143" s="182"/>
      <c r="BK143" s="183"/>
      <c r="BL143" s="184"/>
      <c r="BM143" s="184"/>
      <c r="BN143" s="184"/>
      <c r="BO143" s="184"/>
      <c r="BP143" s="184"/>
      <c r="BQ143" s="185"/>
      <c r="BR143" s="183"/>
      <c r="BS143" s="184"/>
      <c r="BT143" s="184"/>
      <c r="BU143" s="184"/>
      <c r="BV143" s="184"/>
      <c r="BW143" s="184"/>
      <c r="BX143" s="185"/>
      <c r="BY143" s="182">
        <v>55</v>
      </c>
      <c r="BZ143" s="182"/>
      <c r="CA143" s="182"/>
      <c r="CB143" s="182"/>
      <c r="CC143" s="182"/>
      <c r="CD143" s="182"/>
      <c r="CE143" s="182"/>
      <c r="CF143" s="182"/>
      <c r="CG143" s="182"/>
      <c r="CH143" s="182"/>
      <c r="CI143" s="182"/>
      <c r="CJ143" s="182"/>
      <c r="CK143" s="182" t="s">
        <v>914</v>
      </c>
      <c r="CL143" s="182"/>
      <c r="CM143" s="182"/>
      <c r="CN143" s="182"/>
    </row>
    <row r="144" spans="5:92" ht="14.25" customHeight="1" x14ac:dyDescent="0.35">
      <c r="E144" s="182">
        <v>14</v>
      </c>
      <c r="F144" s="182"/>
      <c r="G144" s="182"/>
      <c r="H144" s="182"/>
      <c r="I144" s="182"/>
      <c r="J144" s="182"/>
      <c r="K144" s="182"/>
      <c r="L144" s="182"/>
      <c r="M144" s="182"/>
      <c r="N144" s="182"/>
      <c r="O144" s="182"/>
      <c r="P144" s="182"/>
      <c r="Q144" s="182"/>
      <c r="R144" s="182"/>
      <c r="S144" s="182"/>
      <c r="T144" s="182" t="s">
        <v>766</v>
      </c>
      <c r="U144" s="182"/>
      <c r="V144" s="182"/>
      <c r="W144" s="182"/>
      <c r="X144" s="182"/>
      <c r="Y144" s="182"/>
      <c r="Z144" s="182"/>
      <c r="AA144" s="182"/>
      <c r="AB144" s="182"/>
      <c r="AC144" s="182"/>
      <c r="AD144" s="182"/>
      <c r="AE144" s="182"/>
      <c r="AF144" s="182"/>
      <c r="AG144" s="182"/>
      <c r="AH144" s="182"/>
      <c r="AI144" s="182">
        <v>4</v>
      </c>
      <c r="AJ144" s="182"/>
      <c r="AK144" s="182"/>
      <c r="AL144" s="182"/>
      <c r="AM144" s="182"/>
      <c r="AN144" s="182"/>
      <c r="AO144" s="182"/>
      <c r="AP144" s="182">
        <v>39</v>
      </c>
      <c r="AQ144" s="182"/>
      <c r="AR144" s="182"/>
      <c r="AS144" s="182"/>
      <c r="AT144" s="182"/>
      <c r="AU144" s="182"/>
      <c r="AV144" s="182"/>
      <c r="AW144" s="182">
        <v>1</v>
      </c>
      <c r="AX144" s="182"/>
      <c r="AY144" s="182"/>
      <c r="AZ144" s="182"/>
      <c r="BA144" s="182"/>
      <c r="BB144" s="182"/>
      <c r="BC144" s="182"/>
      <c r="BD144" s="182"/>
      <c r="BE144" s="182"/>
      <c r="BF144" s="182"/>
      <c r="BG144" s="182"/>
      <c r="BH144" s="182"/>
      <c r="BI144" s="182"/>
      <c r="BJ144" s="182"/>
      <c r="BK144" s="183"/>
      <c r="BL144" s="184"/>
      <c r="BM144" s="184"/>
      <c r="BN144" s="184"/>
      <c r="BO144" s="184"/>
      <c r="BP144" s="184"/>
      <c r="BQ144" s="185"/>
      <c r="BR144" s="183"/>
      <c r="BS144" s="184"/>
      <c r="BT144" s="184"/>
      <c r="BU144" s="184"/>
      <c r="BV144" s="184"/>
      <c r="BW144" s="184"/>
      <c r="BX144" s="185"/>
      <c r="BY144" s="182">
        <v>44</v>
      </c>
      <c r="BZ144" s="182"/>
      <c r="CA144" s="182"/>
      <c r="CB144" s="182"/>
      <c r="CC144" s="182"/>
      <c r="CD144" s="182"/>
      <c r="CE144" s="182"/>
      <c r="CF144" s="182"/>
      <c r="CG144" s="182"/>
      <c r="CH144" s="182"/>
      <c r="CI144" s="182"/>
      <c r="CJ144" s="182"/>
      <c r="CK144" s="182" t="s">
        <v>914</v>
      </c>
      <c r="CL144" s="182"/>
      <c r="CM144" s="182"/>
      <c r="CN144" s="182"/>
    </row>
    <row r="145" spans="5:92" ht="14.25" customHeight="1" x14ac:dyDescent="0.35">
      <c r="E145" s="182">
        <v>15</v>
      </c>
      <c r="F145" s="182"/>
      <c r="G145" s="182"/>
      <c r="H145" s="182"/>
      <c r="I145" s="182"/>
      <c r="J145" s="182"/>
      <c r="K145" s="182"/>
      <c r="L145" s="182"/>
      <c r="M145" s="182"/>
      <c r="N145" s="182"/>
      <c r="O145" s="182"/>
      <c r="P145" s="182"/>
      <c r="Q145" s="182"/>
      <c r="R145" s="182"/>
      <c r="S145" s="182"/>
      <c r="T145" s="182" t="s">
        <v>767</v>
      </c>
      <c r="U145" s="182"/>
      <c r="V145" s="182"/>
      <c r="W145" s="182"/>
      <c r="X145" s="182"/>
      <c r="Y145" s="182"/>
      <c r="Z145" s="182"/>
      <c r="AA145" s="182"/>
      <c r="AB145" s="182"/>
      <c r="AC145" s="182"/>
      <c r="AD145" s="182"/>
      <c r="AE145" s="182"/>
      <c r="AF145" s="182"/>
      <c r="AG145" s="182"/>
      <c r="AH145" s="182"/>
      <c r="AI145" s="182">
        <v>11</v>
      </c>
      <c r="AJ145" s="182"/>
      <c r="AK145" s="182"/>
      <c r="AL145" s="182"/>
      <c r="AM145" s="182"/>
      <c r="AN145" s="182"/>
      <c r="AO145" s="182"/>
      <c r="AP145" s="182">
        <v>16</v>
      </c>
      <c r="AQ145" s="182"/>
      <c r="AR145" s="182"/>
      <c r="AS145" s="182"/>
      <c r="AT145" s="182"/>
      <c r="AU145" s="182"/>
      <c r="AV145" s="182"/>
      <c r="AW145" s="182">
        <v>4</v>
      </c>
      <c r="AX145" s="182"/>
      <c r="AY145" s="182"/>
      <c r="AZ145" s="182"/>
      <c r="BA145" s="182"/>
      <c r="BB145" s="182"/>
      <c r="BC145" s="182"/>
      <c r="BD145" s="182"/>
      <c r="BE145" s="182"/>
      <c r="BF145" s="182"/>
      <c r="BG145" s="182"/>
      <c r="BH145" s="182"/>
      <c r="BI145" s="182"/>
      <c r="BJ145" s="182"/>
      <c r="BK145" s="183"/>
      <c r="BL145" s="184"/>
      <c r="BM145" s="184"/>
      <c r="BN145" s="184"/>
      <c r="BO145" s="184"/>
      <c r="BP145" s="184"/>
      <c r="BQ145" s="185"/>
      <c r="BR145" s="183"/>
      <c r="BS145" s="184"/>
      <c r="BT145" s="184"/>
      <c r="BU145" s="184"/>
      <c r="BV145" s="184"/>
      <c r="BW145" s="184"/>
      <c r="BX145" s="185"/>
      <c r="BY145" s="182">
        <v>31</v>
      </c>
      <c r="BZ145" s="182"/>
      <c r="CA145" s="182"/>
      <c r="CB145" s="182"/>
      <c r="CC145" s="182"/>
      <c r="CD145" s="182"/>
      <c r="CE145" s="182"/>
      <c r="CF145" s="182"/>
      <c r="CG145" s="182"/>
      <c r="CH145" s="182"/>
      <c r="CI145" s="182"/>
      <c r="CJ145" s="182"/>
      <c r="CK145" s="182" t="s">
        <v>914</v>
      </c>
      <c r="CL145" s="182"/>
      <c r="CM145" s="182"/>
      <c r="CN145" s="182"/>
    </row>
    <row r="146" spans="5:92" ht="14.25" customHeight="1" x14ac:dyDescent="0.35">
      <c r="E146" s="182">
        <v>16</v>
      </c>
      <c r="F146" s="182"/>
      <c r="G146" s="182"/>
      <c r="H146" s="182"/>
      <c r="I146" s="182"/>
      <c r="J146" s="182"/>
      <c r="K146" s="182"/>
      <c r="L146" s="182"/>
      <c r="M146" s="182"/>
      <c r="N146" s="182"/>
      <c r="O146" s="182"/>
      <c r="P146" s="182"/>
      <c r="Q146" s="182"/>
      <c r="R146" s="182"/>
      <c r="S146" s="182"/>
      <c r="T146" s="182" t="s">
        <v>768</v>
      </c>
      <c r="U146" s="182"/>
      <c r="V146" s="182"/>
      <c r="W146" s="182"/>
      <c r="X146" s="182"/>
      <c r="Y146" s="182"/>
      <c r="Z146" s="182"/>
      <c r="AA146" s="182"/>
      <c r="AB146" s="182"/>
      <c r="AC146" s="182"/>
      <c r="AD146" s="182"/>
      <c r="AE146" s="182"/>
      <c r="AF146" s="182"/>
      <c r="AG146" s="182"/>
      <c r="AH146" s="182"/>
      <c r="AI146" s="182">
        <v>55</v>
      </c>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c r="BJ146" s="182"/>
      <c r="BK146" s="183"/>
      <c r="BL146" s="184"/>
      <c r="BM146" s="184"/>
      <c r="BN146" s="184"/>
      <c r="BO146" s="184"/>
      <c r="BP146" s="184"/>
      <c r="BQ146" s="185"/>
      <c r="BR146" s="183"/>
      <c r="BS146" s="184"/>
      <c r="BT146" s="184"/>
      <c r="BU146" s="184"/>
      <c r="BV146" s="184"/>
      <c r="BW146" s="184"/>
      <c r="BX146" s="185"/>
      <c r="BY146" s="182">
        <v>55</v>
      </c>
      <c r="BZ146" s="182"/>
      <c r="CA146" s="182"/>
      <c r="CB146" s="182"/>
      <c r="CC146" s="182"/>
      <c r="CD146" s="182"/>
      <c r="CE146" s="182"/>
      <c r="CF146" s="182"/>
      <c r="CG146" s="182"/>
      <c r="CH146" s="182"/>
      <c r="CI146" s="182"/>
      <c r="CJ146" s="182"/>
      <c r="CK146" s="182" t="s">
        <v>914</v>
      </c>
      <c r="CL146" s="182"/>
      <c r="CM146" s="182"/>
      <c r="CN146" s="182"/>
    </row>
    <row r="147" spans="5:92" ht="14.25" customHeight="1" x14ac:dyDescent="0.35">
      <c r="E147" s="182">
        <v>17</v>
      </c>
      <c r="F147" s="182"/>
      <c r="G147" s="182"/>
      <c r="H147" s="182"/>
      <c r="I147" s="182"/>
      <c r="J147" s="182"/>
      <c r="K147" s="182"/>
      <c r="L147" s="182"/>
      <c r="M147" s="182"/>
      <c r="N147" s="182"/>
      <c r="O147" s="182"/>
      <c r="P147" s="182"/>
      <c r="Q147" s="182"/>
      <c r="R147" s="182"/>
      <c r="S147" s="182"/>
      <c r="T147" s="182" t="s">
        <v>769</v>
      </c>
      <c r="U147" s="182"/>
      <c r="V147" s="182"/>
      <c r="W147" s="182"/>
      <c r="X147" s="182"/>
      <c r="Y147" s="182"/>
      <c r="Z147" s="182"/>
      <c r="AA147" s="182"/>
      <c r="AB147" s="182"/>
      <c r="AC147" s="182"/>
      <c r="AD147" s="182"/>
      <c r="AE147" s="182"/>
      <c r="AF147" s="182"/>
      <c r="AG147" s="182"/>
      <c r="AH147" s="182"/>
      <c r="AI147" s="182">
        <v>20</v>
      </c>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c r="BJ147" s="182"/>
      <c r="BK147" s="183"/>
      <c r="BL147" s="184"/>
      <c r="BM147" s="184"/>
      <c r="BN147" s="184"/>
      <c r="BO147" s="184"/>
      <c r="BP147" s="184"/>
      <c r="BQ147" s="185"/>
      <c r="BR147" s="183"/>
      <c r="BS147" s="184"/>
      <c r="BT147" s="184"/>
      <c r="BU147" s="184"/>
      <c r="BV147" s="184"/>
      <c r="BW147" s="184"/>
      <c r="BX147" s="185"/>
      <c r="BY147" s="182">
        <v>20</v>
      </c>
      <c r="BZ147" s="182"/>
      <c r="CA147" s="182"/>
      <c r="CB147" s="182"/>
      <c r="CC147" s="182"/>
      <c r="CD147" s="182"/>
      <c r="CE147" s="182"/>
      <c r="CF147" s="182"/>
      <c r="CG147" s="182"/>
      <c r="CH147" s="182"/>
      <c r="CI147" s="182"/>
      <c r="CJ147" s="182"/>
      <c r="CK147" s="182" t="s">
        <v>914</v>
      </c>
      <c r="CL147" s="182"/>
      <c r="CM147" s="182"/>
      <c r="CN147" s="182"/>
    </row>
    <row r="148" spans="5:92" ht="14.25" customHeight="1" x14ac:dyDescent="0.35">
      <c r="E148" s="182">
        <v>18</v>
      </c>
      <c r="F148" s="182"/>
      <c r="G148" s="182"/>
      <c r="H148" s="182"/>
      <c r="I148" s="182"/>
      <c r="J148" s="182"/>
      <c r="K148" s="182"/>
      <c r="L148" s="182"/>
      <c r="M148" s="182"/>
      <c r="N148" s="182"/>
      <c r="O148" s="182"/>
      <c r="P148" s="182"/>
      <c r="Q148" s="182"/>
      <c r="R148" s="182"/>
      <c r="S148" s="182"/>
      <c r="T148" s="182" t="s">
        <v>770</v>
      </c>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3"/>
      <c r="BL148" s="184"/>
      <c r="BM148" s="184"/>
      <c r="BN148" s="184"/>
      <c r="BO148" s="184"/>
      <c r="BP148" s="184"/>
      <c r="BQ148" s="185"/>
      <c r="BR148" s="183"/>
      <c r="BS148" s="184"/>
      <c r="BT148" s="184"/>
      <c r="BU148" s="184"/>
      <c r="BV148" s="184"/>
      <c r="BW148" s="184"/>
      <c r="BX148" s="185"/>
      <c r="BY148" s="182">
        <v>22</v>
      </c>
      <c r="BZ148" s="182"/>
      <c r="CA148" s="182"/>
      <c r="CB148" s="182"/>
      <c r="CC148" s="182"/>
      <c r="CD148" s="182"/>
      <c r="CE148" s="182"/>
      <c r="CF148" s="182"/>
      <c r="CG148" s="182"/>
      <c r="CH148" s="182"/>
      <c r="CI148" s="182"/>
      <c r="CJ148" s="182"/>
      <c r="CK148" s="182" t="s">
        <v>914</v>
      </c>
      <c r="CL148" s="182"/>
      <c r="CM148" s="182"/>
      <c r="CN148" s="182"/>
    </row>
    <row r="149" spans="5:92" ht="14.25" customHeight="1" x14ac:dyDescent="0.35">
      <c r="E149" s="182">
        <v>19</v>
      </c>
      <c r="F149" s="182"/>
      <c r="G149" s="182"/>
      <c r="H149" s="182"/>
      <c r="I149" s="182"/>
      <c r="J149" s="182"/>
      <c r="K149" s="182"/>
      <c r="L149" s="182"/>
      <c r="M149" s="182"/>
      <c r="N149" s="182"/>
      <c r="O149" s="182"/>
      <c r="P149" s="182"/>
      <c r="Q149" s="182"/>
      <c r="R149" s="182"/>
      <c r="S149" s="182"/>
      <c r="T149" s="182" t="s">
        <v>771</v>
      </c>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3"/>
      <c r="BL149" s="184"/>
      <c r="BM149" s="184"/>
      <c r="BN149" s="184"/>
      <c r="BO149" s="184"/>
      <c r="BP149" s="184"/>
      <c r="BQ149" s="185"/>
      <c r="BR149" s="183"/>
      <c r="BS149" s="184"/>
      <c r="BT149" s="184"/>
      <c r="BU149" s="184"/>
      <c r="BV149" s="184"/>
      <c r="BW149" s="184"/>
      <c r="BX149" s="185"/>
      <c r="BY149" s="182">
        <v>30</v>
      </c>
      <c r="BZ149" s="182"/>
      <c r="CA149" s="182"/>
      <c r="CB149" s="182"/>
      <c r="CC149" s="182"/>
      <c r="CD149" s="182"/>
      <c r="CE149" s="182"/>
      <c r="CF149" s="182"/>
      <c r="CG149" s="182"/>
      <c r="CH149" s="182"/>
      <c r="CI149" s="182"/>
      <c r="CJ149" s="182"/>
      <c r="CK149" s="182" t="s">
        <v>914</v>
      </c>
      <c r="CL149" s="182"/>
      <c r="CM149" s="182"/>
      <c r="CN149" s="182"/>
    </row>
    <row r="150" spans="5:92" ht="14.25" customHeight="1" x14ac:dyDescent="0.35">
      <c r="E150" s="182">
        <v>20</v>
      </c>
      <c r="F150" s="182"/>
      <c r="G150" s="182"/>
      <c r="H150" s="182"/>
      <c r="I150" s="182"/>
      <c r="J150" s="182"/>
      <c r="K150" s="182"/>
      <c r="L150" s="182"/>
      <c r="M150" s="182"/>
      <c r="N150" s="182"/>
      <c r="O150" s="182"/>
      <c r="P150" s="182"/>
      <c r="Q150" s="182"/>
      <c r="R150" s="182"/>
      <c r="S150" s="182"/>
      <c r="T150" s="182" t="s">
        <v>772</v>
      </c>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3"/>
      <c r="BL150" s="184"/>
      <c r="BM150" s="184"/>
      <c r="BN150" s="184"/>
      <c r="BO150" s="184"/>
      <c r="BP150" s="184"/>
      <c r="BQ150" s="185"/>
      <c r="BR150" s="183"/>
      <c r="BS150" s="184"/>
      <c r="BT150" s="184"/>
      <c r="BU150" s="184"/>
      <c r="BV150" s="184"/>
      <c r="BW150" s="184"/>
      <c r="BX150" s="185"/>
      <c r="BY150" s="182">
        <v>18</v>
      </c>
      <c r="BZ150" s="182"/>
      <c r="CA150" s="182"/>
      <c r="CB150" s="182"/>
      <c r="CC150" s="182"/>
      <c r="CD150" s="182"/>
      <c r="CE150" s="182"/>
      <c r="CF150" s="182"/>
      <c r="CG150" s="182"/>
      <c r="CH150" s="182"/>
      <c r="CI150" s="182"/>
      <c r="CJ150" s="182"/>
      <c r="CK150" s="182" t="s">
        <v>914</v>
      </c>
      <c r="CL150" s="182"/>
      <c r="CM150" s="182"/>
      <c r="CN150" s="182"/>
    </row>
    <row r="151" spans="5:92" ht="14.25" customHeight="1" x14ac:dyDescent="0.35">
      <c r="E151" s="182">
        <v>21</v>
      </c>
      <c r="F151" s="182"/>
      <c r="G151" s="182"/>
      <c r="H151" s="182"/>
      <c r="I151" s="182"/>
      <c r="J151" s="182"/>
      <c r="K151" s="182"/>
      <c r="L151" s="182"/>
      <c r="M151" s="182"/>
      <c r="N151" s="182"/>
      <c r="O151" s="182"/>
      <c r="P151" s="182"/>
      <c r="Q151" s="182"/>
      <c r="R151" s="182"/>
      <c r="S151" s="182"/>
      <c r="T151" s="182" t="s">
        <v>773</v>
      </c>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3"/>
      <c r="BL151" s="184"/>
      <c r="BM151" s="184"/>
      <c r="BN151" s="184"/>
      <c r="BO151" s="184"/>
      <c r="BP151" s="184"/>
      <c r="BQ151" s="185"/>
      <c r="BR151" s="183"/>
      <c r="BS151" s="184"/>
      <c r="BT151" s="184"/>
      <c r="BU151" s="184"/>
      <c r="BV151" s="184"/>
      <c r="BW151" s="184"/>
      <c r="BX151" s="185"/>
      <c r="BY151" s="182">
        <v>18</v>
      </c>
      <c r="BZ151" s="182"/>
      <c r="CA151" s="182"/>
      <c r="CB151" s="182"/>
      <c r="CC151" s="182"/>
      <c r="CD151" s="182"/>
      <c r="CE151" s="182"/>
      <c r="CF151" s="182"/>
      <c r="CG151" s="182"/>
      <c r="CH151" s="182"/>
      <c r="CI151" s="182"/>
      <c r="CJ151" s="182"/>
      <c r="CK151" s="182" t="s">
        <v>914</v>
      </c>
      <c r="CL151" s="182"/>
      <c r="CM151" s="182"/>
      <c r="CN151" s="182"/>
    </row>
    <row r="152" spans="5:92" ht="14.25" customHeight="1" x14ac:dyDescent="0.35">
      <c r="E152" s="182">
        <v>22</v>
      </c>
      <c r="F152" s="182"/>
      <c r="G152" s="182"/>
      <c r="H152" s="182"/>
      <c r="I152" s="182"/>
      <c r="J152" s="182"/>
      <c r="K152" s="182"/>
      <c r="L152" s="182"/>
      <c r="M152" s="182"/>
      <c r="N152" s="182"/>
      <c r="O152" s="182"/>
      <c r="P152" s="182"/>
      <c r="Q152" s="182"/>
      <c r="R152" s="182"/>
      <c r="S152" s="182"/>
      <c r="T152" s="182" t="s">
        <v>774</v>
      </c>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c r="BJ152" s="182"/>
      <c r="BK152" s="183"/>
      <c r="BL152" s="184"/>
      <c r="BM152" s="184"/>
      <c r="BN152" s="184"/>
      <c r="BO152" s="184"/>
      <c r="BP152" s="184"/>
      <c r="BQ152" s="185"/>
      <c r="BR152" s="183"/>
      <c r="BS152" s="184"/>
      <c r="BT152" s="184"/>
      <c r="BU152" s="184"/>
      <c r="BV152" s="184"/>
      <c r="BW152" s="184"/>
      <c r="BX152" s="185"/>
      <c r="BY152" s="182">
        <v>32</v>
      </c>
      <c r="BZ152" s="182"/>
      <c r="CA152" s="182"/>
      <c r="CB152" s="182"/>
      <c r="CC152" s="182"/>
      <c r="CD152" s="182"/>
      <c r="CE152" s="182"/>
      <c r="CF152" s="182"/>
      <c r="CG152" s="182"/>
      <c r="CH152" s="182"/>
      <c r="CI152" s="182"/>
      <c r="CJ152" s="182"/>
      <c r="CK152" s="182" t="s">
        <v>914</v>
      </c>
      <c r="CL152" s="182"/>
      <c r="CM152" s="182"/>
      <c r="CN152" s="182"/>
    </row>
    <row r="153" spans="5:92" ht="14.25" customHeight="1" x14ac:dyDescent="0.35">
      <c r="E153" s="182">
        <v>23</v>
      </c>
      <c r="F153" s="182"/>
      <c r="G153" s="182"/>
      <c r="H153" s="182"/>
      <c r="I153" s="182"/>
      <c r="J153" s="182"/>
      <c r="K153" s="182"/>
      <c r="L153" s="182"/>
      <c r="M153" s="182"/>
      <c r="N153" s="182"/>
      <c r="O153" s="182"/>
      <c r="P153" s="182"/>
      <c r="Q153" s="182"/>
      <c r="R153" s="182"/>
      <c r="S153" s="182"/>
      <c r="T153" s="182" t="s">
        <v>775</v>
      </c>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c r="BJ153" s="182"/>
      <c r="BK153" s="183"/>
      <c r="BL153" s="184"/>
      <c r="BM153" s="184"/>
      <c r="BN153" s="184"/>
      <c r="BO153" s="184"/>
      <c r="BP153" s="184"/>
      <c r="BQ153" s="185"/>
      <c r="BR153" s="183"/>
      <c r="BS153" s="184"/>
      <c r="BT153" s="184"/>
      <c r="BU153" s="184"/>
      <c r="BV153" s="184"/>
      <c r="BW153" s="184"/>
      <c r="BX153" s="185"/>
      <c r="BY153" s="182">
        <v>18</v>
      </c>
      <c r="BZ153" s="182"/>
      <c r="CA153" s="182"/>
      <c r="CB153" s="182"/>
      <c r="CC153" s="182"/>
      <c r="CD153" s="182"/>
      <c r="CE153" s="182"/>
      <c r="CF153" s="182"/>
      <c r="CG153" s="182"/>
      <c r="CH153" s="182"/>
      <c r="CI153" s="182"/>
      <c r="CJ153" s="182"/>
      <c r="CK153" s="182" t="s">
        <v>914</v>
      </c>
      <c r="CL153" s="182"/>
      <c r="CM153" s="182"/>
      <c r="CN153" s="182"/>
    </row>
    <row r="154" spans="5:92" ht="14.25" customHeight="1" x14ac:dyDescent="0.35">
      <c r="E154" s="182">
        <v>24</v>
      </c>
      <c r="F154" s="182"/>
      <c r="G154" s="182"/>
      <c r="H154" s="182"/>
      <c r="I154" s="182"/>
      <c r="J154" s="182"/>
      <c r="K154" s="182"/>
      <c r="L154" s="182"/>
      <c r="M154" s="182"/>
      <c r="N154" s="182"/>
      <c r="O154" s="182"/>
      <c r="P154" s="182"/>
      <c r="Q154" s="182"/>
      <c r="R154" s="182"/>
      <c r="S154" s="182"/>
      <c r="T154" s="182" t="s">
        <v>776</v>
      </c>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c r="BJ154" s="182"/>
      <c r="BK154" s="183"/>
      <c r="BL154" s="184"/>
      <c r="BM154" s="184"/>
      <c r="BN154" s="184"/>
      <c r="BO154" s="184"/>
      <c r="BP154" s="184"/>
      <c r="BQ154" s="185"/>
      <c r="BR154" s="183"/>
      <c r="BS154" s="184"/>
      <c r="BT154" s="184"/>
      <c r="BU154" s="184"/>
      <c r="BV154" s="184"/>
      <c r="BW154" s="184"/>
      <c r="BX154" s="185"/>
      <c r="BY154" s="182">
        <v>20</v>
      </c>
      <c r="BZ154" s="182"/>
      <c r="CA154" s="182"/>
      <c r="CB154" s="182"/>
      <c r="CC154" s="182"/>
      <c r="CD154" s="182"/>
      <c r="CE154" s="182"/>
      <c r="CF154" s="182"/>
      <c r="CG154" s="182"/>
      <c r="CH154" s="182"/>
      <c r="CI154" s="182"/>
      <c r="CJ154" s="182"/>
      <c r="CK154" s="182" t="s">
        <v>914</v>
      </c>
      <c r="CL154" s="182"/>
      <c r="CM154" s="182"/>
      <c r="CN154" s="182"/>
    </row>
    <row r="155" spans="5:92" ht="14.25" customHeight="1" x14ac:dyDescent="0.35">
      <c r="E155" s="182">
        <v>25</v>
      </c>
      <c r="F155" s="182"/>
      <c r="G155" s="182"/>
      <c r="H155" s="182"/>
      <c r="I155" s="182"/>
      <c r="J155" s="182"/>
      <c r="K155" s="182"/>
      <c r="L155" s="182"/>
      <c r="M155" s="182"/>
      <c r="N155" s="182"/>
      <c r="O155" s="182"/>
      <c r="P155" s="182"/>
      <c r="Q155" s="182"/>
      <c r="R155" s="182"/>
      <c r="S155" s="182"/>
      <c r="T155" s="182" t="s">
        <v>777</v>
      </c>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c r="BJ155" s="182"/>
      <c r="BK155" s="183"/>
      <c r="BL155" s="184"/>
      <c r="BM155" s="184"/>
      <c r="BN155" s="184"/>
      <c r="BO155" s="184"/>
      <c r="BP155" s="184"/>
      <c r="BQ155" s="185"/>
      <c r="BR155" s="183"/>
      <c r="BS155" s="184"/>
      <c r="BT155" s="184"/>
      <c r="BU155" s="184"/>
      <c r="BV155" s="184"/>
      <c r="BW155" s="184"/>
      <c r="BX155" s="185"/>
      <c r="BY155" s="182">
        <v>25</v>
      </c>
      <c r="BZ155" s="182"/>
      <c r="CA155" s="182"/>
      <c r="CB155" s="182"/>
      <c r="CC155" s="182"/>
      <c r="CD155" s="182"/>
      <c r="CE155" s="182"/>
      <c r="CF155" s="182"/>
      <c r="CG155" s="182"/>
      <c r="CH155" s="182"/>
      <c r="CI155" s="182"/>
      <c r="CJ155" s="182"/>
      <c r="CK155" s="182" t="s">
        <v>914</v>
      </c>
      <c r="CL155" s="182"/>
      <c r="CM155" s="182"/>
      <c r="CN155" s="182"/>
    </row>
    <row r="156" spans="5:92" ht="14.25" customHeight="1" x14ac:dyDescent="0.35">
      <c r="E156" s="182">
        <v>26</v>
      </c>
      <c r="F156" s="182"/>
      <c r="G156" s="182"/>
      <c r="H156" s="182"/>
      <c r="I156" s="182"/>
      <c r="J156" s="182"/>
      <c r="K156" s="182"/>
      <c r="L156" s="182"/>
      <c r="M156" s="182"/>
      <c r="N156" s="182"/>
      <c r="O156" s="182"/>
      <c r="P156" s="182"/>
      <c r="Q156" s="182"/>
      <c r="R156" s="182"/>
      <c r="S156" s="182"/>
      <c r="T156" s="182" t="s">
        <v>778</v>
      </c>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c r="BJ156" s="182"/>
      <c r="BK156" s="183"/>
      <c r="BL156" s="184"/>
      <c r="BM156" s="184"/>
      <c r="BN156" s="184"/>
      <c r="BO156" s="184"/>
      <c r="BP156" s="184"/>
      <c r="BQ156" s="185"/>
      <c r="BR156" s="183"/>
      <c r="BS156" s="184"/>
      <c r="BT156" s="184"/>
      <c r="BU156" s="184"/>
      <c r="BV156" s="184"/>
      <c r="BW156" s="184"/>
      <c r="BX156" s="185"/>
      <c r="BY156" s="182">
        <v>33</v>
      </c>
      <c r="BZ156" s="182"/>
      <c r="CA156" s="182"/>
      <c r="CB156" s="182"/>
      <c r="CC156" s="182"/>
      <c r="CD156" s="182"/>
      <c r="CE156" s="182"/>
      <c r="CF156" s="182"/>
      <c r="CG156" s="182"/>
      <c r="CH156" s="182"/>
      <c r="CI156" s="182"/>
      <c r="CJ156" s="182"/>
      <c r="CK156" s="182" t="s">
        <v>914</v>
      </c>
      <c r="CL156" s="182"/>
      <c r="CM156" s="182"/>
      <c r="CN156" s="182"/>
    </row>
    <row r="157" spans="5:92" ht="14.25" customHeight="1" x14ac:dyDescent="0.35">
      <c r="E157" s="182">
        <v>27</v>
      </c>
      <c r="F157" s="182"/>
      <c r="G157" s="182"/>
      <c r="H157" s="182"/>
      <c r="I157" s="182"/>
      <c r="J157" s="182"/>
      <c r="K157" s="182"/>
      <c r="L157" s="182"/>
      <c r="M157" s="182"/>
      <c r="N157" s="182"/>
      <c r="O157" s="182"/>
      <c r="P157" s="182"/>
      <c r="Q157" s="182"/>
      <c r="R157" s="182"/>
      <c r="S157" s="182"/>
      <c r="T157" s="182" t="s">
        <v>779</v>
      </c>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c r="BJ157" s="182"/>
      <c r="BK157" s="183"/>
      <c r="BL157" s="184"/>
      <c r="BM157" s="184"/>
      <c r="BN157" s="184"/>
      <c r="BO157" s="184"/>
      <c r="BP157" s="184"/>
      <c r="BQ157" s="185"/>
      <c r="BR157" s="183"/>
      <c r="BS157" s="184"/>
      <c r="BT157" s="184"/>
      <c r="BU157" s="184"/>
      <c r="BV157" s="184"/>
      <c r="BW157" s="184"/>
      <c r="BX157" s="185"/>
      <c r="BY157" s="182">
        <v>50</v>
      </c>
      <c r="BZ157" s="182"/>
      <c r="CA157" s="182"/>
      <c r="CB157" s="182"/>
      <c r="CC157" s="182"/>
      <c r="CD157" s="182"/>
      <c r="CE157" s="182"/>
      <c r="CF157" s="182"/>
      <c r="CG157" s="182"/>
      <c r="CH157" s="182"/>
      <c r="CI157" s="182"/>
      <c r="CJ157" s="182"/>
      <c r="CK157" s="182" t="s">
        <v>914</v>
      </c>
      <c r="CL157" s="182"/>
      <c r="CM157" s="182"/>
      <c r="CN157" s="182"/>
    </row>
    <row r="158" spans="5:92" ht="14.25" customHeight="1" x14ac:dyDescent="0.35">
      <c r="E158" s="182">
        <v>28</v>
      </c>
      <c r="F158" s="182"/>
      <c r="G158" s="182"/>
      <c r="H158" s="182"/>
      <c r="I158" s="182"/>
      <c r="J158" s="182"/>
      <c r="K158" s="182"/>
      <c r="L158" s="182"/>
      <c r="M158" s="182"/>
      <c r="N158" s="182"/>
      <c r="O158" s="182"/>
      <c r="P158" s="182"/>
      <c r="Q158" s="182"/>
      <c r="R158" s="182"/>
      <c r="S158" s="182"/>
      <c r="T158" s="182" t="s">
        <v>780</v>
      </c>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c r="BJ158" s="182"/>
      <c r="BK158" s="183"/>
      <c r="BL158" s="184"/>
      <c r="BM158" s="184"/>
      <c r="BN158" s="184"/>
      <c r="BO158" s="184"/>
      <c r="BP158" s="184"/>
      <c r="BQ158" s="185"/>
      <c r="BR158" s="183"/>
      <c r="BS158" s="184"/>
      <c r="BT158" s="184"/>
      <c r="BU158" s="184"/>
      <c r="BV158" s="184"/>
      <c r="BW158" s="184"/>
      <c r="BX158" s="185"/>
      <c r="BY158" s="182">
        <v>28</v>
      </c>
      <c r="BZ158" s="182"/>
      <c r="CA158" s="182"/>
      <c r="CB158" s="182"/>
      <c r="CC158" s="182"/>
      <c r="CD158" s="182"/>
      <c r="CE158" s="182"/>
      <c r="CF158" s="182"/>
      <c r="CG158" s="182"/>
      <c r="CH158" s="182"/>
      <c r="CI158" s="182"/>
      <c r="CJ158" s="182"/>
      <c r="CK158" s="182" t="s">
        <v>914</v>
      </c>
      <c r="CL158" s="182"/>
      <c r="CM158" s="182"/>
      <c r="CN158" s="182"/>
    </row>
    <row r="159" spans="5:92" ht="14.25" customHeight="1" x14ac:dyDescent="0.35">
      <c r="E159" s="182">
        <v>29</v>
      </c>
      <c r="F159" s="182"/>
      <c r="G159" s="182"/>
      <c r="H159" s="182"/>
      <c r="I159" s="182"/>
      <c r="J159" s="182"/>
      <c r="K159" s="182"/>
      <c r="L159" s="182"/>
      <c r="M159" s="182"/>
      <c r="N159" s="182"/>
      <c r="O159" s="182"/>
      <c r="P159" s="182"/>
      <c r="Q159" s="182"/>
      <c r="R159" s="182"/>
      <c r="S159" s="182"/>
      <c r="T159" s="182" t="s">
        <v>781</v>
      </c>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c r="BJ159" s="182"/>
      <c r="BK159" s="183"/>
      <c r="BL159" s="184"/>
      <c r="BM159" s="184"/>
      <c r="BN159" s="184"/>
      <c r="BO159" s="184"/>
      <c r="BP159" s="184"/>
      <c r="BQ159" s="185"/>
      <c r="BR159" s="183"/>
      <c r="BS159" s="184"/>
      <c r="BT159" s="184"/>
      <c r="BU159" s="184"/>
      <c r="BV159" s="184"/>
      <c r="BW159" s="184"/>
      <c r="BX159" s="185"/>
      <c r="BY159" s="182">
        <v>43</v>
      </c>
      <c r="BZ159" s="182"/>
      <c r="CA159" s="182"/>
      <c r="CB159" s="182"/>
      <c r="CC159" s="182"/>
      <c r="CD159" s="182"/>
      <c r="CE159" s="182"/>
      <c r="CF159" s="182"/>
      <c r="CG159" s="182"/>
      <c r="CH159" s="182"/>
      <c r="CI159" s="182"/>
      <c r="CJ159" s="182"/>
      <c r="CK159" s="182" t="s">
        <v>914</v>
      </c>
      <c r="CL159" s="182"/>
      <c r="CM159" s="182"/>
      <c r="CN159" s="182"/>
    </row>
    <row r="160" spans="5:92" ht="14.25" customHeight="1" x14ac:dyDescent="0.35">
      <c r="E160" s="182">
        <v>30</v>
      </c>
      <c r="F160" s="182"/>
      <c r="G160" s="182"/>
      <c r="H160" s="182"/>
      <c r="I160" s="182"/>
      <c r="J160" s="182"/>
      <c r="K160" s="182"/>
      <c r="L160" s="182"/>
      <c r="M160" s="182"/>
      <c r="N160" s="182"/>
      <c r="O160" s="182"/>
      <c r="P160" s="182"/>
      <c r="Q160" s="182"/>
      <c r="R160" s="182"/>
      <c r="S160" s="182"/>
      <c r="T160" s="182" t="s">
        <v>782</v>
      </c>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c r="BJ160" s="182"/>
      <c r="BK160" s="183"/>
      <c r="BL160" s="184"/>
      <c r="BM160" s="184"/>
      <c r="BN160" s="184"/>
      <c r="BO160" s="184"/>
      <c r="BP160" s="184"/>
      <c r="BQ160" s="185"/>
      <c r="BR160" s="183"/>
      <c r="BS160" s="184"/>
      <c r="BT160" s="184"/>
      <c r="BU160" s="184"/>
      <c r="BV160" s="184"/>
      <c r="BW160" s="184"/>
      <c r="BX160" s="185"/>
      <c r="BY160" s="182">
        <v>32</v>
      </c>
      <c r="BZ160" s="182"/>
      <c r="CA160" s="182"/>
      <c r="CB160" s="182"/>
      <c r="CC160" s="182"/>
      <c r="CD160" s="182"/>
      <c r="CE160" s="182"/>
      <c r="CF160" s="182"/>
      <c r="CG160" s="182"/>
      <c r="CH160" s="182"/>
      <c r="CI160" s="182"/>
      <c r="CJ160" s="182"/>
      <c r="CK160" s="182" t="s">
        <v>914</v>
      </c>
      <c r="CL160" s="182"/>
      <c r="CM160" s="182"/>
      <c r="CN160" s="182"/>
    </row>
    <row r="161" spans="4:92" ht="14.25" customHeight="1" x14ac:dyDescent="0.35">
      <c r="E161" s="182">
        <v>31</v>
      </c>
      <c r="F161" s="182"/>
      <c r="G161" s="182"/>
      <c r="H161" s="182"/>
      <c r="I161" s="182"/>
      <c r="J161" s="182"/>
      <c r="K161" s="182"/>
      <c r="L161" s="182"/>
      <c r="M161" s="182"/>
      <c r="N161" s="182"/>
      <c r="O161" s="182"/>
      <c r="P161" s="182"/>
      <c r="Q161" s="182"/>
      <c r="R161" s="182"/>
      <c r="S161" s="182"/>
      <c r="T161" s="182" t="s">
        <v>755</v>
      </c>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c r="BJ161" s="182"/>
      <c r="BK161" s="183"/>
      <c r="BL161" s="184"/>
      <c r="BM161" s="184"/>
      <c r="BN161" s="184"/>
      <c r="BO161" s="184"/>
      <c r="BP161" s="184"/>
      <c r="BQ161" s="185"/>
      <c r="BR161" s="183"/>
      <c r="BS161" s="184"/>
      <c r="BT161" s="184"/>
      <c r="BU161" s="184"/>
      <c r="BV161" s="184"/>
      <c r="BW161" s="184"/>
      <c r="BX161" s="185"/>
      <c r="BY161" s="182">
        <v>37</v>
      </c>
      <c r="BZ161" s="182"/>
      <c r="CA161" s="182"/>
      <c r="CB161" s="182"/>
      <c r="CC161" s="182"/>
      <c r="CD161" s="182"/>
      <c r="CE161" s="182"/>
      <c r="CF161" s="182"/>
      <c r="CG161" s="182"/>
      <c r="CH161" s="182"/>
      <c r="CI161" s="182"/>
      <c r="CJ161" s="182"/>
      <c r="CK161" s="182" t="s">
        <v>914</v>
      </c>
      <c r="CL161" s="182"/>
      <c r="CM161" s="182"/>
      <c r="CN161" s="182"/>
    </row>
    <row r="162" spans="4:92" ht="14.25" customHeight="1" x14ac:dyDescent="0.35">
      <c r="E162" s="182">
        <v>32</v>
      </c>
      <c r="F162" s="182"/>
      <c r="G162" s="182"/>
      <c r="H162" s="182"/>
      <c r="I162" s="182"/>
      <c r="J162" s="182"/>
      <c r="K162" s="182"/>
      <c r="L162" s="182"/>
      <c r="M162" s="182"/>
      <c r="N162" s="182"/>
      <c r="O162" s="182"/>
      <c r="P162" s="182"/>
      <c r="Q162" s="182"/>
      <c r="R162" s="182"/>
      <c r="S162" s="182"/>
      <c r="T162" s="182" t="s">
        <v>783</v>
      </c>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c r="BJ162" s="182"/>
      <c r="BK162" s="183"/>
      <c r="BL162" s="184"/>
      <c r="BM162" s="184"/>
      <c r="BN162" s="184"/>
      <c r="BO162" s="184"/>
      <c r="BP162" s="184"/>
      <c r="BQ162" s="185"/>
      <c r="BR162" s="183"/>
      <c r="BS162" s="184"/>
      <c r="BT162" s="184"/>
      <c r="BU162" s="184"/>
      <c r="BV162" s="184"/>
      <c r="BW162" s="184"/>
      <c r="BX162" s="185"/>
      <c r="BY162" s="182">
        <v>45</v>
      </c>
      <c r="BZ162" s="182"/>
      <c r="CA162" s="182"/>
      <c r="CB162" s="182"/>
      <c r="CC162" s="182"/>
      <c r="CD162" s="182"/>
      <c r="CE162" s="182"/>
      <c r="CF162" s="182"/>
      <c r="CG162" s="182"/>
      <c r="CH162" s="182"/>
      <c r="CI162" s="182"/>
      <c r="CJ162" s="182"/>
      <c r="CK162" s="182" t="s">
        <v>914</v>
      </c>
      <c r="CL162" s="182"/>
      <c r="CM162" s="182"/>
      <c r="CN162" s="182"/>
    </row>
    <row r="163" spans="4:92" ht="14.25" customHeight="1" x14ac:dyDescent="0.35">
      <c r="E163" s="182">
        <v>33</v>
      </c>
      <c r="F163" s="182"/>
      <c r="G163" s="182"/>
      <c r="H163" s="182"/>
      <c r="I163" s="182"/>
      <c r="J163" s="182"/>
      <c r="K163" s="182"/>
      <c r="L163" s="182"/>
      <c r="M163" s="182"/>
      <c r="N163" s="182"/>
      <c r="O163" s="182"/>
      <c r="P163" s="182"/>
      <c r="Q163" s="182"/>
      <c r="R163" s="182"/>
      <c r="S163" s="182"/>
      <c r="T163" s="182" t="s">
        <v>784</v>
      </c>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c r="BJ163" s="182"/>
      <c r="BK163" s="183"/>
      <c r="BL163" s="184"/>
      <c r="BM163" s="184"/>
      <c r="BN163" s="184"/>
      <c r="BO163" s="184"/>
      <c r="BP163" s="184"/>
      <c r="BQ163" s="185"/>
      <c r="BR163" s="183"/>
      <c r="BS163" s="184"/>
      <c r="BT163" s="184"/>
      <c r="BU163" s="184"/>
      <c r="BV163" s="184"/>
      <c r="BW163" s="184"/>
      <c r="BX163" s="185"/>
      <c r="BY163" s="182">
        <v>23</v>
      </c>
      <c r="BZ163" s="182"/>
      <c r="CA163" s="182"/>
      <c r="CB163" s="182"/>
      <c r="CC163" s="182"/>
      <c r="CD163" s="182"/>
      <c r="CE163" s="182"/>
      <c r="CF163" s="182"/>
      <c r="CG163" s="182"/>
      <c r="CH163" s="182"/>
      <c r="CI163" s="182"/>
      <c r="CJ163" s="182"/>
      <c r="CK163" s="182" t="s">
        <v>914</v>
      </c>
      <c r="CL163" s="182"/>
      <c r="CM163" s="182"/>
      <c r="CN163" s="182"/>
    </row>
    <row r="164" spans="4:92" ht="14.25" customHeight="1" x14ac:dyDescent="0.35">
      <c r="E164" s="182">
        <v>34</v>
      </c>
      <c r="F164" s="182"/>
      <c r="G164" s="182"/>
      <c r="H164" s="182"/>
      <c r="I164" s="182"/>
      <c r="J164" s="182"/>
      <c r="K164" s="182"/>
      <c r="L164" s="182"/>
      <c r="M164" s="182"/>
      <c r="N164" s="182"/>
      <c r="O164" s="182"/>
      <c r="P164" s="182"/>
      <c r="Q164" s="182"/>
      <c r="R164" s="182"/>
      <c r="S164" s="182"/>
      <c r="T164" s="182" t="s">
        <v>785</v>
      </c>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c r="BJ164" s="182"/>
      <c r="BK164" s="183"/>
      <c r="BL164" s="184"/>
      <c r="BM164" s="184"/>
      <c r="BN164" s="184"/>
      <c r="BO164" s="184"/>
      <c r="BP164" s="184"/>
      <c r="BQ164" s="185"/>
      <c r="BR164" s="183"/>
      <c r="BS164" s="184"/>
      <c r="BT164" s="184"/>
      <c r="BU164" s="184"/>
      <c r="BV164" s="184"/>
      <c r="BW164" s="184"/>
      <c r="BX164" s="185"/>
      <c r="BY164" s="182">
        <v>19</v>
      </c>
      <c r="BZ164" s="182"/>
      <c r="CA164" s="182"/>
      <c r="CB164" s="182"/>
      <c r="CC164" s="182"/>
      <c r="CD164" s="182"/>
      <c r="CE164" s="182"/>
      <c r="CF164" s="182"/>
      <c r="CG164" s="182"/>
      <c r="CH164" s="182"/>
      <c r="CI164" s="182"/>
      <c r="CJ164" s="182"/>
      <c r="CK164" s="182" t="s">
        <v>914</v>
      </c>
      <c r="CL164" s="182"/>
      <c r="CM164" s="182"/>
      <c r="CN164" s="182"/>
    </row>
    <row r="165" spans="4:92" ht="14.25" customHeight="1" x14ac:dyDescent="0.35">
      <c r="E165" s="182">
        <v>35</v>
      </c>
      <c r="F165" s="182"/>
      <c r="G165" s="182"/>
      <c r="H165" s="182"/>
      <c r="I165" s="182"/>
      <c r="J165" s="182"/>
      <c r="K165" s="182"/>
      <c r="L165" s="182"/>
      <c r="M165" s="182"/>
      <c r="N165" s="182"/>
      <c r="O165" s="182"/>
      <c r="P165" s="182"/>
      <c r="Q165" s="182"/>
      <c r="R165" s="182"/>
      <c r="S165" s="182"/>
      <c r="T165" s="182" t="s">
        <v>786</v>
      </c>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3"/>
      <c r="BL165" s="184"/>
      <c r="BM165" s="184"/>
      <c r="BN165" s="184"/>
      <c r="BO165" s="184"/>
      <c r="BP165" s="184"/>
      <c r="BQ165" s="185"/>
      <c r="BR165" s="183"/>
      <c r="BS165" s="184"/>
      <c r="BT165" s="184"/>
      <c r="BU165" s="184"/>
      <c r="BV165" s="184"/>
      <c r="BW165" s="184"/>
      <c r="BX165" s="185"/>
      <c r="BY165" s="182">
        <v>66</v>
      </c>
      <c r="BZ165" s="182"/>
      <c r="CA165" s="182"/>
      <c r="CB165" s="182"/>
      <c r="CC165" s="182"/>
      <c r="CD165" s="182"/>
      <c r="CE165" s="182"/>
      <c r="CF165" s="182"/>
      <c r="CG165" s="182"/>
      <c r="CH165" s="182"/>
      <c r="CI165" s="182"/>
      <c r="CJ165" s="182"/>
      <c r="CK165" s="182" t="s">
        <v>914</v>
      </c>
      <c r="CL165" s="182"/>
      <c r="CM165" s="182"/>
      <c r="CN165" s="182"/>
    </row>
    <row r="166" spans="4:92" ht="14.25" customHeight="1" x14ac:dyDescent="0.35">
      <c r="E166" s="182">
        <v>36</v>
      </c>
      <c r="F166" s="182"/>
      <c r="G166" s="182"/>
      <c r="H166" s="182"/>
      <c r="I166" s="182"/>
      <c r="J166" s="182"/>
      <c r="K166" s="182"/>
      <c r="L166" s="182"/>
      <c r="M166" s="182"/>
      <c r="N166" s="182"/>
      <c r="O166" s="182"/>
      <c r="P166" s="182"/>
      <c r="Q166" s="182"/>
      <c r="R166" s="182"/>
      <c r="S166" s="182"/>
      <c r="T166" s="182" t="s">
        <v>787</v>
      </c>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3"/>
      <c r="BL166" s="184"/>
      <c r="BM166" s="184"/>
      <c r="BN166" s="184"/>
      <c r="BO166" s="184"/>
      <c r="BP166" s="184"/>
      <c r="BQ166" s="185"/>
      <c r="BR166" s="183"/>
      <c r="BS166" s="184"/>
      <c r="BT166" s="184"/>
      <c r="BU166" s="184"/>
      <c r="BV166" s="184"/>
      <c r="BW166" s="184"/>
      <c r="BX166" s="185"/>
      <c r="BY166" s="182">
        <v>16</v>
      </c>
      <c r="BZ166" s="182"/>
      <c r="CA166" s="182"/>
      <c r="CB166" s="182"/>
      <c r="CC166" s="182"/>
      <c r="CD166" s="182"/>
      <c r="CE166" s="182"/>
      <c r="CF166" s="182"/>
      <c r="CG166" s="182"/>
      <c r="CH166" s="182"/>
      <c r="CI166" s="182"/>
      <c r="CJ166" s="182"/>
      <c r="CK166" s="182" t="s">
        <v>914</v>
      </c>
      <c r="CL166" s="182"/>
      <c r="CM166" s="182"/>
      <c r="CN166" s="182"/>
    </row>
    <row r="167" spans="4:92" ht="14.25" customHeight="1" x14ac:dyDescent="0.35">
      <c r="E167" s="450" t="s">
        <v>914</v>
      </c>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c r="AG167" s="221"/>
      <c r="AH167" s="221"/>
      <c r="AI167" s="221"/>
      <c r="AJ167" s="221"/>
      <c r="AK167" s="221"/>
      <c r="AL167" s="221"/>
      <c r="AM167" s="221"/>
      <c r="AN167" s="221"/>
      <c r="AO167" s="221"/>
      <c r="AP167" s="221"/>
      <c r="AQ167" s="221"/>
      <c r="AR167" s="221"/>
      <c r="AS167" s="221"/>
      <c r="AT167" s="221"/>
      <c r="AU167" s="221"/>
      <c r="AV167" s="221"/>
      <c r="AW167" s="221"/>
      <c r="AX167" s="221"/>
      <c r="AY167" s="221"/>
      <c r="AZ167" s="221"/>
      <c r="BA167" s="221"/>
      <c r="BB167" s="221"/>
      <c r="BC167" s="221"/>
      <c r="BD167" s="221"/>
      <c r="BE167" s="221"/>
      <c r="BF167" s="221"/>
      <c r="BG167" s="221"/>
      <c r="BH167" s="221"/>
      <c r="BI167" s="221"/>
      <c r="BJ167" s="221"/>
      <c r="BK167" s="221"/>
      <c r="BL167" s="221"/>
      <c r="BM167" s="221"/>
      <c r="BN167" s="221"/>
      <c r="BO167" s="221"/>
      <c r="BP167" s="221"/>
      <c r="BQ167" s="221"/>
      <c r="BR167" s="221"/>
      <c r="BS167" s="221"/>
      <c r="BT167" s="221"/>
      <c r="BU167" s="221"/>
      <c r="BV167" s="221"/>
      <c r="BW167" s="221"/>
      <c r="BX167" s="221"/>
      <c r="BY167" s="221"/>
      <c r="BZ167" s="221"/>
      <c r="CA167" s="221"/>
      <c r="CB167" s="221"/>
      <c r="CC167" s="221"/>
      <c r="CD167" s="221"/>
      <c r="CE167" s="221"/>
      <c r="CF167" s="221"/>
      <c r="CG167" s="221"/>
      <c r="CH167" s="221"/>
      <c r="CI167" s="221"/>
      <c r="CJ167" s="221"/>
      <c r="CK167" s="221"/>
      <c r="CL167" s="221"/>
      <c r="CM167" s="221"/>
    </row>
    <row r="168" spans="4:92" ht="14.25" customHeight="1" x14ac:dyDescent="0.35">
      <c r="E168" s="451" t="s">
        <v>109</v>
      </c>
      <c r="F168" s="451"/>
      <c r="G168" s="451"/>
      <c r="H168" s="451"/>
      <c r="I168" s="451"/>
      <c r="J168" s="451"/>
      <c r="K168" s="451"/>
      <c r="L168" s="451"/>
      <c r="M168" s="451"/>
      <c r="N168" s="451"/>
      <c r="O168" s="451"/>
      <c r="P168" s="451"/>
      <c r="Q168" s="451"/>
      <c r="R168" s="451"/>
      <c r="S168" s="451"/>
      <c r="T168" s="451"/>
      <c r="U168" s="451"/>
      <c r="V168" s="451"/>
      <c r="W168" s="451"/>
      <c r="X168" s="451"/>
      <c r="Y168" s="451"/>
      <c r="Z168" s="451"/>
      <c r="AA168" s="451"/>
      <c r="AB168" s="451"/>
      <c r="AC168" s="451"/>
      <c r="AD168" s="451"/>
      <c r="AE168" s="451"/>
      <c r="AF168" s="451"/>
      <c r="AG168" s="451"/>
    </row>
    <row r="169" spans="4:92" ht="14.25" customHeight="1" x14ac:dyDescent="0.35">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row>
    <row r="170" spans="4:92" ht="14.25" customHeight="1" x14ac:dyDescent="0.35">
      <c r="D170" s="223" t="s">
        <v>88</v>
      </c>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c r="AA170" s="223"/>
      <c r="AB170" s="223"/>
      <c r="AC170" s="223"/>
      <c r="AD170" s="223"/>
      <c r="AE170" s="223"/>
      <c r="AF170" s="223"/>
      <c r="AG170" s="223"/>
      <c r="AH170" s="223"/>
      <c r="AI170" s="223"/>
      <c r="AJ170" s="223"/>
      <c r="AK170" s="223"/>
      <c r="AL170" s="223"/>
      <c r="AM170" s="223"/>
      <c r="AN170" s="223"/>
      <c r="AO170" s="223"/>
      <c r="AP170" s="223"/>
      <c r="AQ170" s="223"/>
      <c r="AR170" s="223"/>
      <c r="AS170" s="223"/>
      <c r="AT170" s="223"/>
      <c r="AU170" s="9"/>
      <c r="AV170" s="223" t="s">
        <v>89</v>
      </c>
      <c r="AW170" s="223"/>
      <c r="AX170" s="223"/>
      <c r="AY170" s="223"/>
      <c r="AZ170" s="223"/>
      <c r="BA170" s="223"/>
      <c r="BB170" s="223"/>
      <c r="BC170" s="223"/>
      <c r="BD170" s="223"/>
      <c r="BE170" s="223"/>
      <c r="BF170" s="223"/>
      <c r="BG170" s="223"/>
      <c r="BH170" s="223"/>
      <c r="BI170" s="223"/>
      <c r="BJ170" s="223"/>
      <c r="BK170" s="223"/>
      <c r="BL170" s="223"/>
    </row>
    <row r="171" spans="4:92" ht="14.25" customHeight="1" x14ac:dyDescent="0.35">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9"/>
      <c r="AV171" s="223"/>
      <c r="AW171" s="223"/>
      <c r="AX171" s="223"/>
      <c r="AY171" s="223"/>
      <c r="AZ171" s="223"/>
      <c r="BA171" s="223"/>
      <c r="BB171" s="223"/>
      <c r="BC171" s="223"/>
      <c r="BD171" s="223"/>
      <c r="BE171" s="223"/>
      <c r="BF171" s="223"/>
      <c r="BG171" s="223"/>
      <c r="BH171" s="223"/>
      <c r="BI171" s="223"/>
      <c r="BJ171" s="223"/>
      <c r="BK171" s="223"/>
      <c r="BL171" s="223"/>
    </row>
    <row r="172" spans="4:92" ht="14.25" customHeight="1" x14ac:dyDescent="0.35">
      <c r="D172" s="316" t="s">
        <v>23</v>
      </c>
      <c r="E172" s="316"/>
      <c r="F172" s="200" t="s">
        <v>110</v>
      </c>
      <c r="G172" s="200"/>
      <c r="H172" s="200"/>
      <c r="I172" s="200"/>
      <c r="J172" s="200"/>
      <c r="K172" s="200"/>
      <c r="L172" s="200"/>
      <c r="M172" s="200"/>
      <c r="N172" s="200"/>
      <c r="O172" s="200" t="s">
        <v>62</v>
      </c>
      <c r="P172" s="200"/>
      <c r="Q172" s="200"/>
      <c r="R172" s="200"/>
      <c r="S172" s="200"/>
      <c r="T172" s="200"/>
      <c r="U172" s="200"/>
      <c r="V172" s="200"/>
      <c r="W172" s="200"/>
      <c r="X172" s="200" t="s">
        <v>46</v>
      </c>
      <c r="Y172" s="200"/>
      <c r="Z172" s="200"/>
      <c r="AA172" s="200"/>
      <c r="AB172" s="200"/>
      <c r="AC172" s="200"/>
      <c r="AD172" s="200"/>
      <c r="AE172" s="200"/>
      <c r="AF172" s="200"/>
      <c r="AG172" s="200" t="s">
        <v>374</v>
      </c>
      <c r="AH172" s="200"/>
      <c r="AI172" s="200"/>
      <c r="AJ172" s="200"/>
      <c r="AK172" s="200"/>
      <c r="AL172" s="442" t="s">
        <v>59</v>
      </c>
      <c r="AM172" s="442"/>
      <c r="AN172" s="442"/>
      <c r="AO172" s="442"/>
      <c r="AP172" s="442"/>
      <c r="AQ172" s="442"/>
      <c r="AR172" s="442"/>
      <c r="AS172" s="442"/>
      <c r="AT172" s="442"/>
      <c r="AU172" s="3"/>
      <c r="AV172" s="21"/>
      <c r="AW172" s="22"/>
      <c r="AX172" s="22"/>
      <c r="AY172" s="22"/>
      <c r="AZ172" s="22"/>
      <c r="BA172" s="22"/>
      <c r="BB172" s="22"/>
      <c r="BC172" s="22"/>
      <c r="BD172" s="22"/>
      <c r="BE172" s="22"/>
      <c r="BF172" s="22"/>
      <c r="BG172" s="22"/>
      <c r="BH172" s="22"/>
      <c r="BI172" s="22"/>
      <c r="BJ172" s="22"/>
      <c r="BK172" s="22"/>
      <c r="BL172" s="22"/>
      <c r="BM172" s="22"/>
      <c r="BN172" s="22"/>
      <c r="BO172" s="22"/>
      <c r="BP172" s="39"/>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3"/>
    </row>
    <row r="173" spans="4:92" ht="14.25" customHeight="1" x14ac:dyDescent="0.35">
      <c r="D173" s="316"/>
      <c r="E173" s="316"/>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442" t="s">
        <v>60</v>
      </c>
      <c r="AM173" s="442"/>
      <c r="AN173" s="442"/>
      <c r="AO173" s="442"/>
      <c r="AP173" s="442" t="s">
        <v>61</v>
      </c>
      <c r="AQ173" s="442"/>
      <c r="AR173" s="442"/>
      <c r="AS173" s="442"/>
      <c r="AT173" s="442"/>
      <c r="AU173" s="3"/>
      <c r="AV173" s="24"/>
      <c r="AW173" s="316" t="s">
        <v>30</v>
      </c>
      <c r="AX173" s="316"/>
      <c r="AY173" s="316"/>
      <c r="AZ173" s="316"/>
      <c r="BA173" s="316"/>
      <c r="BB173" s="316"/>
      <c r="BC173" s="316"/>
      <c r="BD173" s="316"/>
      <c r="BE173" s="316"/>
      <c r="BF173" s="316"/>
      <c r="BG173" s="316"/>
      <c r="BH173" s="316"/>
      <c r="BI173" s="316" t="s">
        <v>31</v>
      </c>
      <c r="BJ173" s="316"/>
      <c r="BK173" s="316"/>
      <c r="BL173" s="316"/>
      <c r="BM173" s="316"/>
      <c r="BN173" s="316"/>
      <c r="BO173" s="316"/>
      <c r="BP173" s="316"/>
      <c r="BQ173" s="316"/>
      <c r="BR173" s="316"/>
      <c r="BS173" s="316"/>
      <c r="BT173" s="316"/>
      <c r="BU173" s="316"/>
      <c r="BV173" s="316"/>
      <c r="BW173" s="316"/>
      <c r="BX173" s="316"/>
      <c r="BY173" s="316"/>
      <c r="BZ173" s="316"/>
      <c r="CA173" s="316" t="s">
        <v>32</v>
      </c>
      <c r="CB173" s="316"/>
      <c r="CC173" s="316"/>
      <c r="CD173" s="316"/>
      <c r="CE173" s="316"/>
      <c r="CF173" s="316"/>
      <c r="CG173" s="316"/>
      <c r="CH173" s="316"/>
      <c r="CI173" s="316"/>
      <c r="CJ173" s="316"/>
      <c r="CK173" s="316"/>
      <c r="CL173" s="316"/>
      <c r="CM173" s="316"/>
      <c r="CN173" s="25"/>
    </row>
    <row r="174" spans="4:92" ht="14.25" customHeight="1" x14ac:dyDescent="0.35">
      <c r="D174" s="165">
        <v>1</v>
      </c>
      <c r="E174" s="196"/>
      <c r="F174" s="268"/>
      <c r="G174" s="268"/>
      <c r="H174" s="268"/>
      <c r="I174" s="268"/>
      <c r="J174" s="268"/>
      <c r="K174" s="268"/>
      <c r="L174" s="268"/>
      <c r="M174" s="268"/>
      <c r="N174" s="268"/>
      <c r="O174" s="199"/>
      <c r="P174" s="199"/>
      <c r="Q174" s="199"/>
      <c r="R174" s="199"/>
      <c r="S174" s="199"/>
      <c r="T174" s="199"/>
      <c r="U174" s="199"/>
      <c r="V174" s="199"/>
      <c r="W174" s="199"/>
      <c r="X174" s="199" t="s">
        <v>770</v>
      </c>
      <c r="Y174" s="199"/>
      <c r="Z174" s="199"/>
      <c r="AA174" s="199"/>
      <c r="AB174" s="199"/>
      <c r="AC174" s="199"/>
      <c r="AD174" s="199"/>
      <c r="AE174" s="199"/>
      <c r="AF174" s="199"/>
      <c r="AG174" s="199">
        <v>22</v>
      </c>
      <c r="AH174" s="199"/>
      <c r="AI174" s="199"/>
      <c r="AJ174" s="199"/>
      <c r="AK174" s="199"/>
      <c r="AL174" s="199"/>
      <c r="AM174" s="199"/>
      <c r="AN174" s="199"/>
      <c r="AO174" s="199"/>
      <c r="AP174" s="199"/>
      <c r="AQ174" s="199"/>
      <c r="AR174" s="199"/>
      <c r="AS174" s="199"/>
      <c r="AT174" s="199"/>
      <c r="AU174" s="37"/>
      <c r="AV174" s="40"/>
      <c r="AW174" s="316"/>
      <c r="AX174" s="316"/>
      <c r="AY174" s="316"/>
      <c r="AZ174" s="316"/>
      <c r="BA174" s="316"/>
      <c r="BB174" s="316"/>
      <c r="BC174" s="316"/>
      <c r="BD174" s="316"/>
      <c r="BE174" s="316"/>
      <c r="BF174" s="316"/>
      <c r="BG174" s="316"/>
      <c r="BH174" s="316"/>
      <c r="BI174" s="316"/>
      <c r="BJ174" s="316"/>
      <c r="BK174" s="316"/>
      <c r="BL174" s="316"/>
      <c r="BM174" s="316"/>
      <c r="BN174" s="316"/>
      <c r="BO174" s="316"/>
      <c r="BP174" s="316"/>
      <c r="BQ174" s="316"/>
      <c r="BR174" s="316"/>
      <c r="BS174" s="316"/>
      <c r="BT174" s="316"/>
      <c r="BU174" s="316"/>
      <c r="BV174" s="316"/>
      <c r="BW174" s="316"/>
      <c r="BX174" s="316"/>
      <c r="BY174" s="316"/>
      <c r="BZ174" s="316"/>
      <c r="CA174" s="316"/>
      <c r="CB174" s="316"/>
      <c r="CC174" s="316"/>
      <c r="CD174" s="316"/>
      <c r="CE174" s="316"/>
      <c r="CF174" s="316"/>
      <c r="CG174" s="316"/>
      <c r="CH174" s="316"/>
      <c r="CI174" s="316"/>
      <c r="CJ174" s="316"/>
      <c r="CK174" s="316"/>
      <c r="CL174" s="316"/>
      <c r="CM174" s="316"/>
      <c r="CN174" s="25"/>
    </row>
    <row r="175" spans="4:92" ht="14.25" customHeight="1" x14ac:dyDescent="0.35">
      <c r="D175" s="165">
        <v>2</v>
      </c>
      <c r="E175" s="196"/>
      <c r="F175" s="268"/>
      <c r="G175" s="268"/>
      <c r="H175" s="268"/>
      <c r="I175" s="268"/>
      <c r="J175" s="268"/>
      <c r="K175" s="268"/>
      <c r="L175" s="268"/>
      <c r="M175" s="268"/>
      <c r="N175" s="268"/>
      <c r="O175" s="199"/>
      <c r="P175" s="199"/>
      <c r="Q175" s="199"/>
      <c r="R175" s="199"/>
      <c r="S175" s="199"/>
      <c r="T175" s="199"/>
      <c r="U175" s="199"/>
      <c r="V175" s="199"/>
      <c r="W175" s="199"/>
      <c r="X175" s="199" t="s">
        <v>771</v>
      </c>
      <c r="Y175" s="199"/>
      <c r="Z175" s="199"/>
      <c r="AA175" s="199"/>
      <c r="AB175" s="199"/>
      <c r="AC175" s="199"/>
      <c r="AD175" s="199"/>
      <c r="AE175" s="199"/>
      <c r="AF175" s="199"/>
      <c r="AG175" s="199">
        <v>30</v>
      </c>
      <c r="AH175" s="199"/>
      <c r="AI175" s="199"/>
      <c r="AJ175" s="199"/>
      <c r="AK175" s="199"/>
      <c r="AL175" s="199"/>
      <c r="AM175" s="199"/>
      <c r="AN175" s="199"/>
      <c r="AO175" s="199"/>
      <c r="AP175" s="199"/>
      <c r="AQ175" s="199"/>
      <c r="AR175" s="199"/>
      <c r="AS175" s="199"/>
      <c r="AT175" s="199"/>
      <c r="AU175" s="37"/>
      <c r="AV175" s="40"/>
      <c r="AW175" s="195" t="s">
        <v>27</v>
      </c>
      <c r="AX175" s="195"/>
      <c r="AY175" s="195"/>
      <c r="AZ175" s="195"/>
      <c r="BA175" s="195"/>
      <c r="BB175" s="195"/>
      <c r="BC175" s="195"/>
      <c r="BD175" s="195"/>
      <c r="BE175" s="195"/>
      <c r="BF175" s="195"/>
      <c r="BG175" s="195"/>
      <c r="BH175" s="195"/>
      <c r="BI175" s="195" t="s">
        <v>789</v>
      </c>
      <c r="BJ175" s="195"/>
      <c r="BK175" s="195"/>
      <c r="BL175" s="195"/>
      <c r="BM175" s="195"/>
      <c r="BN175" s="195"/>
      <c r="BO175" s="195"/>
      <c r="BP175" s="195"/>
      <c r="BQ175" s="195"/>
      <c r="BR175" s="195"/>
      <c r="BS175" s="195"/>
      <c r="BT175" s="195"/>
      <c r="BU175" s="195"/>
      <c r="BV175" s="195"/>
      <c r="BW175" s="195"/>
      <c r="BX175" s="195"/>
      <c r="BY175" s="195"/>
      <c r="BZ175" s="195"/>
      <c r="CA175" s="195">
        <v>15.78</v>
      </c>
      <c r="CB175" s="195"/>
      <c r="CC175" s="195"/>
      <c r="CD175" s="195"/>
      <c r="CE175" s="195"/>
      <c r="CF175" s="195"/>
      <c r="CG175" s="195"/>
      <c r="CH175" s="195"/>
      <c r="CI175" s="195"/>
      <c r="CJ175" s="195"/>
      <c r="CK175" s="195"/>
      <c r="CL175" s="195"/>
      <c r="CM175" s="195"/>
      <c r="CN175" s="25"/>
    </row>
    <row r="176" spans="4:92" ht="14.25" customHeight="1" x14ac:dyDescent="0.35">
      <c r="D176" s="165">
        <v>3</v>
      </c>
      <c r="E176" s="196"/>
      <c r="F176" s="268"/>
      <c r="G176" s="268"/>
      <c r="H176" s="268"/>
      <c r="I176" s="268"/>
      <c r="J176" s="268"/>
      <c r="K176" s="268"/>
      <c r="L176" s="268"/>
      <c r="M176" s="268"/>
      <c r="N176" s="268"/>
      <c r="O176" s="199"/>
      <c r="P176" s="199"/>
      <c r="Q176" s="199"/>
      <c r="R176" s="199"/>
      <c r="S176" s="199"/>
      <c r="T176" s="199"/>
      <c r="U176" s="199"/>
      <c r="V176" s="199"/>
      <c r="W176" s="199"/>
      <c r="X176" s="199" t="s">
        <v>772</v>
      </c>
      <c r="Y176" s="199"/>
      <c r="Z176" s="199"/>
      <c r="AA176" s="199"/>
      <c r="AB176" s="199"/>
      <c r="AC176" s="199"/>
      <c r="AD176" s="199"/>
      <c r="AE176" s="199"/>
      <c r="AF176" s="199"/>
      <c r="AG176" s="199">
        <v>18</v>
      </c>
      <c r="AH176" s="199"/>
      <c r="AI176" s="199"/>
      <c r="AJ176" s="199"/>
      <c r="AK176" s="199"/>
      <c r="AL176" s="199"/>
      <c r="AM176" s="199"/>
      <c r="AN176" s="199"/>
      <c r="AO176" s="199"/>
      <c r="AP176" s="199"/>
      <c r="AQ176" s="199"/>
      <c r="AR176" s="199"/>
      <c r="AS176" s="199"/>
      <c r="AT176" s="199"/>
      <c r="AU176" s="37"/>
      <c r="AV176" s="40"/>
      <c r="AW176" s="195" t="s">
        <v>28</v>
      </c>
      <c r="AX176" s="195"/>
      <c r="AY176" s="195"/>
      <c r="AZ176" s="195"/>
      <c r="BA176" s="195"/>
      <c r="BB176" s="195"/>
      <c r="BC176" s="195"/>
      <c r="BD176" s="195"/>
      <c r="BE176" s="195"/>
      <c r="BF176" s="195"/>
      <c r="BG176" s="195"/>
      <c r="BH176" s="195"/>
      <c r="BI176" s="195" t="s">
        <v>792</v>
      </c>
      <c r="BJ176" s="195"/>
      <c r="BK176" s="195"/>
      <c r="BL176" s="195"/>
      <c r="BM176" s="195"/>
      <c r="BN176" s="195"/>
      <c r="BO176" s="195"/>
      <c r="BP176" s="195"/>
      <c r="BQ176" s="195"/>
      <c r="BR176" s="195"/>
      <c r="BS176" s="195"/>
      <c r="BT176" s="195"/>
      <c r="BU176" s="195"/>
      <c r="BV176" s="195"/>
      <c r="BW176" s="195"/>
      <c r="BX176" s="195"/>
      <c r="BY176" s="195"/>
      <c r="BZ176" s="195"/>
      <c r="CA176" s="195">
        <v>15.79</v>
      </c>
      <c r="CB176" s="195"/>
      <c r="CC176" s="195"/>
      <c r="CD176" s="195"/>
      <c r="CE176" s="195"/>
      <c r="CF176" s="195"/>
      <c r="CG176" s="195"/>
      <c r="CH176" s="195"/>
      <c r="CI176" s="195"/>
      <c r="CJ176" s="195"/>
      <c r="CK176" s="195"/>
      <c r="CL176" s="195"/>
      <c r="CM176" s="195"/>
      <c r="CN176" s="25"/>
    </row>
    <row r="177" spans="4:93" ht="14.25" customHeight="1" x14ac:dyDescent="0.35">
      <c r="D177" s="165">
        <v>4</v>
      </c>
      <c r="E177" s="196"/>
      <c r="F177" s="268"/>
      <c r="G177" s="268"/>
      <c r="H177" s="268"/>
      <c r="I177" s="268"/>
      <c r="J177" s="268"/>
      <c r="K177" s="268"/>
      <c r="L177" s="268"/>
      <c r="M177" s="268"/>
      <c r="N177" s="268"/>
      <c r="O177" s="199"/>
      <c r="P177" s="199"/>
      <c r="Q177" s="199"/>
      <c r="R177" s="199"/>
      <c r="S177" s="199"/>
      <c r="T177" s="199"/>
      <c r="U177" s="199"/>
      <c r="V177" s="199"/>
      <c r="W177" s="199"/>
      <c r="X177" s="199" t="s">
        <v>773</v>
      </c>
      <c r="Y177" s="199"/>
      <c r="Z177" s="199"/>
      <c r="AA177" s="199"/>
      <c r="AB177" s="199"/>
      <c r="AC177" s="199"/>
      <c r="AD177" s="199"/>
      <c r="AE177" s="199"/>
      <c r="AF177" s="199"/>
      <c r="AG177" s="199">
        <v>18</v>
      </c>
      <c r="AH177" s="199"/>
      <c r="AI177" s="199"/>
      <c r="AJ177" s="199"/>
      <c r="AK177" s="199"/>
      <c r="AL177" s="199"/>
      <c r="AM177" s="199"/>
      <c r="AN177" s="199"/>
      <c r="AO177" s="199"/>
      <c r="AP177" s="199"/>
      <c r="AQ177" s="199"/>
      <c r="AR177" s="199"/>
      <c r="AS177" s="199"/>
      <c r="AT177" s="199"/>
      <c r="AU177" s="37"/>
      <c r="AV177" s="40"/>
      <c r="AW177" s="195" t="s">
        <v>29</v>
      </c>
      <c r="AX177" s="195"/>
      <c r="AY177" s="195"/>
      <c r="AZ177" s="195"/>
      <c r="BA177" s="195"/>
      <c r="BB177" s="195"/>
      <c r="BC177" s="195"/>
      <c r="BD177" s="195"/>
      <c r="BE177" s="195"/>
      <c r="BF177" s="195"/>
      <c r="BG177" s="195"/>
      <c r="BH177" s="195"/>
      <c r="BI177" s="195" t="s">
        <v>790</v>
      </c>
      <c r="BJ177" s="195"/>
      <c r="BK177" s="195"/>
      <c r="BL177" s="195"/>
      <c r="BM177" s="195"/>
      <c r="BN177" s="195"/>
      <c r="BO177" s="195"/>
      <c r="BP177" s="195"/>
      <c r="BQ177" s="195"/>
      <c r="BR177" s="195"/>
      <c r="BS177" s="195"/>
      <c r="BT177" s="195"/>
      <c r="BU177" s="195"/>
      <c r="BV177" s="195"/>
      <c r="BW177" s="195"/>
      <c r="BX177" s="195"/>
      <c r="BY177" s="195"/>
      <c r="BZ177" s="195"/>
      <c r="CA177" s="195">
        <v>7.9</v>
      </c>
      <c r="CB177" s="195"/>
      <c r="CC177" s="195"/>
      <c r="CD177" s="195"/>
      <c r="CE177" s="195"/>
      <c r="CF177" s="195"/>
      <c r="CG177" s="195"/>
      <c r="CH177" s="195"/>
      <c r="CI177" s="195"/>
      <c r="CJ177" s="195"/>
      <c r="CK177" s="195"/>
      <c r="CL177" s="195"/>
      <c r="CM177" s="195"/>
      <c r="CN177" s="25"/>
    </row>
    <row r="178" spans="4:93" ht="14.25" customHeight="1" x14ac:dyDescent="0.35">
      <c r="D178" s="165">
        <v>5</v>
      </c>
      <c r="E178" s="196"/>
      <c r="F178" s="268"/>
      <c r="G178" s="268"/>
      <c r="H178" s="268"/>
      <c r="I178" s="268"/>
      <c r="J178" s="268"/>
      <c r="K178" s="268"/>
      <c r="L178" s="268"/>
      <c r="M178" s="268"/>
      <c r="N178" s="268"/>
      <c r="O178" s="199"/>
      <c r="P178" s="199"/>
      <c r="Q178" s="199"/>
      <c r="R178" s="199"/>
      <c r="S178" s="199"/>
      <c r="T178" s="199"/>
      <c r="U178" s="199"/>
      <c r="V178" s="199"/>
      <c r="W178" s="199"/>
      <c r="X178" s="199" t="s">
        <v>774</v>
      </c>
      <c r="Y178" s="199"/>
      <c r="Z178" s="199"/>
      <c r="AA178" s="199"/>
      <c r="AB178" s="199"/>
      <c r="AC178" s="199"/>
      <c r="AD178" s="199"/>
      <c r="AE178" s="199"/>
      <c r="AF178" s="199"/>
      <c r="AG178" s="199">
        <v>32</v>
      </c>
      <c r="AH178" s="199"/>
      <c r="AI178" s="199"/>
      <c r="AJ178" s="199"/>
      <c r="AK178" s="199"/>
      <c r="AL178" s="199"/>
      <c r="AM178" s="199"/>
      <c r="AN178" s="199"/>
      <c r="AO178" s="199"/>
      <c r="AP178" s="199"/>
      <c r="AQ178" s="199"/>
      <c r="AR178" s="199"/>
      <c r="AS178" s="199"/>
      <c r="AT178" s="199"/>
      <c r="AU178" s="37"/>
      <c r="AV178" s="40"/>
      <c r="AW178" s="195" t="s">
        <v>33</v>
      </c>
      <c r="AX178" s="195"/>
      <c r="AY178" s="195"/>
      <c r="AZ178" s="195"/>
      <c r="BA178" s="195"/>
      <c r="BB178" s="195"/>
      <c r="BC178" s="195"/>
      <c r="BD178" s="195"/>
      <c r="BE178" s="195"/>
      <c r="BF178" s="195"/>
      <c r="BG178" s="195"/>
      <c r="BH178" s="195"/>
      <c r="BI178" s="195" t="s">
        <v>791</v>
      </c>
      <c r="BJ178" s="195"/>
      <c r="BK178" s="195"/>
      <c r="BL178" s="195"/>
      <c r="BM178" s="195"/>
      <c r="BN178" s="195"/>
      <c r="BO178" s="195"/>
      <c r="BP178" s="195"/>
      <c r="BQ178" s="195"/>
      <c r="BR178" s="195"/>
      <c r="BS178" s="195"/>
      <c r="BT178" s="195"/>
      <c r="BU178" s="195"/>
      <c r="BV178" s="195"/>
      <c r="BW178" s="195"/>
      <c r="BX178" s="195"/>
      <c r="BY178" s="195"/>
      <c r="BZ178" s="195"/>
      <c r="CA178" s="195" t="s">
        <v>793</v>
      </c>
      <c r="CB178" s="195"/>
      <c r="CC178" s="195"/>
      <c r="CD178" s="195"/>
      <c r="CE178" s="195"/>
      <c r="CF178" s="195"/>
      <c r="CG178" s="195"/>
      <c r="CH178" s="195"/>
      <c r="CI178" s="195"/>
      <c r="CJ178" s="195"/>
      <c r="CK178" s="195"/>
      <c r="CL178" s="195"/>
      <c r="CM178" s="195"/>
      <c r="CN178" s="25"/>
    </row>
    <row r="179" spans="4:93" ht="14.25" customHeight="1" x14ac:dyDescent="0.35">
      <c r="D179" s="165">
        <v>6</v>
      </c>
      <c r="E179" s="196"/>
      <c r="F179" s="268"/>
      <c r="G179" s="268"/>
      <c r="H179" s="268"/>
      <c r="I179" s="268"/>
      <c r="J179" s="268"/>
      <c r="K179" s="268"/>
      <c r="L179" s="268"/>
      <c r="M179" s="268"/>
      <c r="N179" s="268"/>
      <c r="O179" s="199"/>
      <c r="P179" s="199"/>
      <c r="Q179" s="199"/>
      <c r="R179" s="199"/>
      <c r="S179" s="199"/>
      <c r="T179" s="199"/>
      <c r="U179" s="199"/>
      <c r="V179" s="199"/>
      <c r="W179" s="199"/>
      <c r="X179" s="199" t="s">
        <v>775</v>
      </c>
      <c r="Y179" s="199"/>
      <c r="Z179" s="199"/>
      <c r="AA179" s="199"/>
      <c r="AB179" s="199"/>
      <c r="AC179" s="199"/>
      <c r="AD179" s="199"/>
      <c r="AE179" s="199"/>
      <c r="AF179" s="199"/>
      <c r="AG179" s="199">
        <v>18</v>
      </c>
      <c r="AH179" s="199"/>
      <c r="AI179" s="199"/>
      <c r="AJ179" s="199"/>
      <c r="AK179" s="199"/>
      <c r="AL179" s="199"/>
      <c r="AM179" s="199"/>
      <c r="AN179" s="199"/>
      <c r="AO179" s="199"/>
      <c r="AP179" s="199"/>
      <c r="AQ179" s="199"/>
      <c r="AR179" s="199"/>
      <c r="AS179" s="199"/>
      <c r="AT179" s="199"/>
      <c r="AU179" s="37"/>
      <c r="AV179" s="40"/>
      <c r="AW179" s="54" t="s">
        <v>719</v>
      </c>
      <c r="AX179" s="37"/>
      <c r="AY179" s="3"/>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6"/>
      <c r="CI179" s="6"/>
      <c r="CJ179" s="6"/>
      <c r="CK179" s="6"/>
      <c r="CL179" s="6"/>
      <c r="CM179" s="6"/>
      <c r="CN179" s="25"/>
    </row>
    <row r="180" spans="4:93" ht="14.25" customHeight="1" x14ac:dyDescent="0.35">
      <c r="D180" s="165">
        <v>7</v>
      </c>
      <c r="E180" s="196"/>
      <c r="F180" s="166"/>
      <c r="G180" s="166"/>
      <c r="H180" s="166"/>
      <c r="I180" s="166"/>
      <c r="J180" s="166"/>
      <c r="K180" s="166"/>
      <c r="L180" s="166"/>
      <c r="M180" s="166"/>
      <c r="N180" s="166"/>
      <c r="O180" s="199"/>
      <c r="P180" s="199"/>
      <c r="Q180" s="199"/>
      <c r="R180" s="199"/>
      <c r="S180" s="199"/>
      <c r="T180" s="199"/>
      <c r="U180" s="199"/>
      <c r="V180" s="199"/>
      <c r="W180" s="199"/>
      <c r="X180" s="199" t="s">
        <v>776</v>
      </c>
      <c r="Y180" s="199"/>
      <c r="Z180" s="199"/>
      <c r="AA180" s="199"/>
      <c r="AB180" s="199"/>
      <c r="AC180" s="199"/>
      <c r="AD180" s="199"/>
      <c r="AE180" s="199"/>
      <c r="AF180" s="199"/>
      <c r="AG180" s="199">
        <v>20</v>
      </c>
      <c r="AH180" s="199"/>
      <c r="AI180" s="199"/>
      <c r="AJ180" s="199"/>
      <c r="AK180" s="199"/>
      <c r="AL180" s="199"/>
      <c r="AM180" s="199"/>
      <c r="AN180" s="199"/>
      <c r="AO180" s="199"/>
      <c r="AP180" s="199"/>
      <c r="AQ180" s="199"/>
      <c r="AR180" s="199"/>
      <c r="AS180" s="199"/>
      <c r="AT180" s="199"/>
      <c r="AU180" s="37"/>
      <c r="AV180" s="42"/>
      <c r="AW180" s="43"/>
      <c r="AX180" s="43"/>
      <c r="AY180" s="43"/>
      <c r="AZ180" s="43"/>
      <c r="BA180" s="43"/>
      <c r="BB180" s="43"/>
      <c r="BC180" s="43"/>
      <c r="BD180" s="43"/>
      <c r="BE180" s="43"/>
      <c r="BF180" s="43"/>
      <c r="BG180" s="44"/>
      <c r="BH180" s="44"/>
      <c r="BI180" s="44"/>
      <c r="BJ180" s="44"/>
      <c r="BK180" s="44"/>
      <c r="BL180" s="44"/>
      <c r="BM180" s="44"/>
      <c r="BN180" s="44"/>
      <c r="BO180" s="44"/>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8"/>
    </row>
    <row r="181" spans="4:93" ht="14.25" customHeight="1" x14ac:dyDescent="0.35">
      <c r="D181" s="165">
        <v>8</v>
      </c>
      <c r="E181" s="196"/>
      <c r="F181" s="166"/>
      <c r="G181" s="166"/>
      <c r="H181" s="166"/>
      <c r="I181" s="166"/>
      <c r="J181" s="166"/>
      <c r="K181" s="166"/>
      <c r="L181" s="166"/>
      <c r="M181" s="166"/>
      <c r="N181" s="166"/>
      <c r="O181" s="199"/>
      <c r="P181" s="199"/>
      <c r="Q181" s="199"/>
      <c r="R181" s="199"/>
      <c r="S181" s="199"/>
      <c r="T181" s="199"/>
      <c r="U181" s="199"/>
      <c r="V181" s="199"/>
      <c r="W181" s="199"/>
      <c r="X181" s="199" t="s">
        <v>777</v>
      </c>
      <c r="Y181" s="199"/>
      <c r="Z181" s="199"/>
      <c r="AA181" s="199"/>
      <c r="AB181" s="199"/>
      <c r="AC181" s="199"/>
      <c r="AD181" s="199"/>
      <c r="AE181" s="199"/>
      <c r="AF181" s="199"/>
      <c r="AG181" s="199">
        <v>25</v>
      </c>
      <c r="AH181" s="199"/>
      <c r="AI181" s="199"/>
      <c r="AJ181" s="199"/>
      <c r="AK181" s="199"/>
      <c r="AL181" s="199"/>
      <c r="AM181" s="199"/>
      <c r="AN181" s="199"/>
      <c r="AO181" s="199"/>
      <c r="AP181" s="199"/>
      <c r="AQ181" s="199"/>
      <c r="AR181" s="199"/>
      <c r="AS181" s="199"/>
      <c r="AT181" s="199"/>
      <c r="AU181" s="37"/>
      <c r="AV181" s="37"/>
      <c r="AW181" s="37"/>
      <c r="AX181" s="37"/>
      <c r="AY181" s="37"/>
      <c r="AZ181" s="37"/>
      <c r="BA181" s="37"/>
      <c r="BB181" s="37"/>
      <c r="BC181" s="37"/>
      <c r="BD181" s="37"/>
      <c r="BE181" s="37"/>
      <c r="BF181" s="37"/>
      <c r="BG181" s="41"/>
      <c r="BH181" s="41"/>
      <c r="BI181" s="41"/>
      <c r="BJ181" s="41"/>
      <c r="BK181" s="41"/>
      <c r="BL181" s="41"/>
      <c r="BM181" s="41"/>
      <c r="BN181" s="41"/>
      <c r="BO181" s="41"/>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row>
    <row r="182" spans="4:93" ht="14.25" customHeight="1" x14ac:dyDescent="0.35">
      <c r="D182" s="165">
        <v>9</v>
      </c>
      <c r="E182" s="196"/>
      <c r="F182" s="166"/>
      <c r="G182" s="166"/>
      <c r="H182" s="166"/>
      <c r="I182" s="166"/>
      <c r="J182" s="166"/>
      <c r="K182" s="166"/>
      <c r="L182" s="166"/>
      <c r="M182" s="166"/>
      <c r="N182" s="166"/>
      <c r="O182" s="199"/>
      <c r="P182" s="199"/>
      <c r="Q182" s="199"/>
      <c r="R182" s="199"/>
      <c r="S182" s="199"/>
      <c r="T182" s="199"/>
      <c r="U182" s="199"/>
      <c r="V182" s="199"/>
      <c r="W182" s="199"/>
      <c r="X182" s="199" t="s">
        <v>778</v>
      </c>
      <c r="Y182" s="199"/>
      <c r="Z182" s="199"/>
      <c r="AA182" s="199"/>
      <c r="AB182" s="199"/>
      <c r="AC182" s="199"/>
      <c r="AD182" s="199"/>
      <c r="AE182" s="199"/>
      <c r="AF182" s="199"/>
      <c r="AG182" s="199">
        <v>33</v>
      </c>
      <c r="AH182" s="199"/>
      <c r="AI182" s="199"/>
      <c r="AJ182" s="199"/>
      <c r="AK182" s="199"/>
      <c r="AL182" s="199"/>
      <c r="AM182" s="199"/>
      <c r="AN182" s="199"/>
      <c r="AO182" s="199"/>
      <c r="AP182" s="199"/>
      <c r="AQ182" s="199"/>
      <c r="AR182" s="199"/>
      <c r="AS182" s="199"/>
      <c r="AT182" s="199"/>
      <c r="AU182" s="37"/>
      <c r="AV182" s="223" t="s">
        <v>90</v>
      </c>
      <c r="AW182" s="223"/>
      <c r="AX182" s="223"/>
      <c r="AY182" s="223"/>
      <c r="AZ182" s="223"/>
      <c r="BA182" s="223"/>
      <c r="BB182" s="223"/>
      <c r="BC182" s="223"/>
      <c r="BD182" s="223"/>
      <c r="BE182" s="223"/>
      <c r="BF182" s="223"/>
      <c r="BG182" s="223"/>
      <c r="BH182" s="223"/>
      <c r="BI182" s="223"/>
      <c r="BJ182" s="223"/>
      <c r="BK182" s="223"/>
      <c r="BL182" s="223"/>
      <c r="BM182" s="223"/>
      <c r="BN182" s="223"/>
      <c r="BO182" s="223"/>
      <c r="BP182" s="223"/>
      <c r="BQ182" s="223"/>
      <c r="BR182" s="223"/>
      <c r="BS182" s="223"/>
      <c r="BT182" s="223"/>
      <c r="BU182" s="223"/>
      <c r="BV182" s="223"/>
      <c r="BW182" s="223"/>
      <c r="BX182" s="223"/>
      <c r="BY182" s="223"/>
      <c r="BZ182" s="223"/>
      <c r="CA182" s="223"/>
      <c r="CB182" s="223"/>
      <c r="CC182" s="223"/>
      <c r="CD182" s="223"/>
      <c r="CE182" s="223"/>
      <c r="CF182" s="223"/>
      <c r="CG182" s="223"/>
      <c r="CH182" s="223"/>
      <c r="CI182" s="223"/>
      <c r="CJ182" s="223"/>
      <c r="CK182" s="223"/>
      <c r="CL182" s="223"/>
      <c r="CM182" s="223"/>
      <c r="CN182" s="223"/>
    </row>
    <row r="183" spans="4:93" ht="14.25" customHeight="1" x14ac:dyDescent="0.35">
      <c r="D183" s="165">
        <v>10</v>
      </c>
      <c r="E183" s="196"/>
      <c r="F183" s="166"/>
      <c r="G183" s="166"/>
      <c r="H183" s="166"/>
      <c r="I183" s="166"/>
      <c r="J183" s="166"/>
      <c r="K183" s="166"/>
      <c r="L183" s="166"/>
      <c r="M183" s="166"/>
      <c r="N183" s="166"/>
      <c r="O183" s="199"/>
      <c r="P183" s="199"/>
      <c r="Q183" s="199"/>
      <c r="R183" s="199"/>
      <c r="S183" s="199"/>
      <c r="T183" s="199"/>
      <c r="U183" s="199"/>
      <c r="V183" s="199"/>
      <c r="W183" s="199"/>
      <c r="X183" s="199" t="s">
        <v>779</v>
      </c>
      <c r="Y183" s="199"/>
      <c r="Z183" s="199"/>
      <c r="AA183" s="199"/>
      <c r="AB183" s="199"/>
      <c r="AC183" s="199"/>
      <c r="AD183" s="199"/>
      <c r="AE183" s="199"/>
      <c r="AF183" s="199"/>
      <c r="AG183" s="199">
        <v>50</v>
      </c>
      <c r="AH183" s="199"/>
      <c r="AI183" s="199"/>
      <c r="AJ183" s="199"/>
      <c r="AK183" s="199"/>
      <c r="AL183" s="199"/>
      <c r="AM183" s="199"/>
      <c r="AN183" s="199"/>
      <c r="AO183" s="199"/>
      <c r="AP183" s="199"/>
      <c r="AQ183" s="199"/>
      <c r="AR183" s="199"/>
      <c r="AS183" s="199"/>
      <c r="AT183" s="199"/>
      <c r="AU183" s="37"/>
      <c r="AV183" s="223"/>
      <c r="AW183" s="223"/>
      <c r="AX183" s="223"/>
      <c r="AY183" s="223"/>
      <c r="AZ183" s="223"/>
      <c r="BA183" s="223"/>
      <c r="BB183" s="223"/>
      <c r="BC183" s="223"/>
      <c r="BD183" s="223"/>
      <c r="BE183" s="223"/>
      <c r="BF183" s="223"/>
      <c r="BG183" s="223"/>
      <c r="BH183" s="223"/>
      <c r="BI183" s="223"/>
      <c r="BJ183" s="223"/>
      <c r="BK183" s="223"/>
      <c r="BL183" s="223"/>
      <c r="BM183" s="223"/>
      <c r="BN183" s="223"/>
      <c r="BO183" s="223"/>
      <c r="BP183" s="223"/>
      <c r="BQ183" s="223"/>
      <c r="BR183" s="223"/>
      <c r="BS183" s="223"/>
      <c r="BT183" s="223"/>
      <c r="BU183" s="223"/>
      <c r="BV183" s="223"/>
      <c r="BW183" s="223"/>
      <c r="BX183" s="223"/>
      <c r="BY183" s="223"/>
      <c r="BZ183" s="223"/>
      <c r="CA183" s="223"/>
      <c r="CB183" s="223"/>
      <c r="CC183" s="223"/>
      <c r="CD183" s="223"/>
      <c r="CE183" s="223"/>
      <c r="CF183" s="223"/>
      <c r="CG183" s="223"/>
      <c r="CH183" s="223"/>
      <c r="CI183" s="223"/>
      <c r="CJ183" s="223"/>
      <c r="CK183" s="223"/>
      <c r="CL183" s="223"/>
      <c r="CM183" s="223"/>
      <c r="CN183" s="223"/>
    </row>
    <row r="184" spans="4:93" ht="14.25" customHeight="1" x14ac:dyDescent="0.35">
      <c r="D184" s="165">
        <v>11</v>
      </c>
      <c r="E184" s="196"/>
      <c r="F184" s="166"/>
      <c r="G184" s="166"/>
      <c r="H184" s="166"/>
      <c r="I184" s="166"/>
      <c r="J184" s="166"/>
      <c r="K184" s="166"/>
      <c r="L184" s="166"/>
      <c r="M184" s="166"/>
      <c r="N184" s="166"/>
      <c r="O184" s="199"/>
      <c r="P184" s="199"/>
      <c r="Q184" s="199"/>
      <c r="R184" s="199"/>
      <c r="S184" s="199"/>
      <c r="T184" s="199"/>
      <c r="U184" s="199"/>
      <c r="V184" s="199"/>
      <c r="W184" s="199"/>
      <c r="X184" s="199" t="s">
        <v>780</v>
      </c>
      <c r="Y184" s="199"/>
      <c r="Z184" s="199"/>
      <c r="AA184" s="199"/>
      <c r="AB184" s="199"/>
      <c r="AC184" s="199"/>
      <c r="AD184" s="199"/>
      <c r="AE184" s="199"/>
      <c r="AF184" s="199"/>
      <c r="AG184" s="199">
        <v>28</v>
      </c>
      <c r="AH184" s="199"/>
      <c r="AI184" s="199"/>
      <c r="AJ184" s="199"/>
      <c r="AK184" s="199"/>
      <c r="AL184" s="199"/>
      <c r="AM184" s="199"/>
      <c r="AN184" s="199"/>
      <c r="AO184" s="199"/>
      <c r="AP184" s="199"/>
      <c r="AQ184" s="199"/>
      <c r="AR184" s="199"/>
      <c r="AS184" s="199"/>
      <c r="AT184" s="199"/>
      <c r="AU184" s="37"/>
      <c r="AV184" s="45"/>
      <c r="AW184" s="46"/>
      <c r="AX184" s="46"/>
      <c r="AY184" s="46"/>
      <c r="AZ184" s="46"/>
      <c r="BA184" s="46"/>
      <c r="BB184" s="46"/>
      <c r="BC184" s="46"/>
      <c r="BD184" s="46"/>
      <c r="BE184" s="46"/>
      <c r="BF184" s="46"/>
      <c r="BG184" s="47"/>
      <c r="BH184" s="47"/>
      <c r="BI184" s="47"/>
      <c r="BJ184" s="47"/>
      <c r="BK184" s="47"/>
      <c r="BL184" s="47"/>
      <c r="BM184" s="47"/>
      <c r="BN184" s="47"/>
      <c r="BO184" s="47"/>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3"/>
    </row>
    <row r="185" spans="4:93" ht="14.25" customHeight="1" x14ac:dyDescent="0.35">
      <c r="D185" s="165">
        <v>12</v>
      </c>
      <c r="E185" s="196"/>
      <c r="F185" s="166"/>
      <c r="G185" s="166"/>
      <c r="H185" s="166"/>
      <c r="I185" s="166"/>
      <c r="J185" s="166"/>
      <c r="K185" s="166"/>
      <c r="L185" s="166"/>
      <c r="M185" s="166"/>
      <c r="N185" s="166"/>
      <c r="O185" s="199"/>
      <c r="P185" s="199"/>
      <c r="Q185" s="199"/>
      <c r="R185" s="199"/>
      <c r="S185" s="199"/>
      <c r="T185" s="199"/>
      <c r="U185" s="199"/>
      <c r="V185" s="199"/>
      <c r="W185" s="199"/>
      <c r="X185" s="199" t="s">
        <v>781</v>
      </c>
      <c r="Y185" s="199"/>
      <c r="Z185" s="199"/>
      <c r="AA185" s="199"/>
      <c r="AB185" s="199"/>
      <c r="AC185" s="199"/>
      <c r="AD185" s="199"/>
      <c r="AE185" s="199"/>
      <c r="AF185" s="199"/>
      <c r="AG185" s="199">
        <v>43</v>
      </c>
      <c r="AH185" s="199"/>
      <c r="AI185" s="199"/>
      <c r="AJ185" s="199"/>
      <c r="AK185" s="199"/>
      <c r="AL185" s="199"/>
      <c r="AM185" s="199"/>
      <c r="AN185" s="199"/>
      <c r="AO185" s="199"/>
      <c r="AP185" s="199"/>
      <c r="AQ185" s="199"/>
      <c r="AR185" s="199"/>
      <c r="AS185" s="199"/>
      <c r="AT185" s="199"/>
      <c r="AU185" s="37"/>
      <c r="AV185" s="24"/>
      <c r="AW185" s="420" t="s">
        <v>34</v>
      </c>
      <c r="AX185" s="421"/>
      <c r="AY185" s="421"/>
      <c r="AZ185" s="421"/>
      <c r="BA185" s="421"/>
      <c r="BB185" s="421"/>
      <c r="BC185" s="421"/>
      <c r="BD185" s="421"/>
      <c r="BE185" s="421"/>
      <c r="BF185" s="421"/>
      <c r="BG185" s="421"/>
      <c r="BH185" s="421"/>
      <c r="BI185" s="421"/>
      <c r="BJ185" s="421"/>
      <c r="BK185" s="421"/>
      <c r="BL185" s="422"/>
      <c r="BM185" s="200" t="s">
        <v>37</v>
      </c>
      <c r="BN185" s="200"/>
      <c r="BO185" s="200"/>
      <c r="BP185" s="200"/>
      <c r="BQ185" s="200"/>
      <c r="BR185" s="200"/>
      <c r="BS185" s="200"/>
      <c r="BT185" s="200"/>
      <c r="BU185" s="200"/>
      <c r="BV185" s="200" t="s">
        <v>38</v>
      </c>
      <c r="BW185" s="200"/>
      <c r="BX185" s="200"/>
      <c r="BY185" s="200"/>
      <c r="BZ185" s="200"/>
      <c r="CA185" s="200"/>
      <c r="CB185" s="200"/>
      <c r="CC185" s="200"/>
      <c r="CD185" s="200"/>
      <c r="CE185" s="200" t="s">
        <v>39</v>
      </c>
      <c r="CF185" s="200"/>
      <c r="CG185" s="200"/>
      <c r="CH185" s="200"/>
      <c r="CI185" s="200"/>
      <c r="CJ185" s="200"/>
      <c r="CK185" s="200"/>
      <c r="CL185" s="200"/>
      <c r="CM185" s="200"/>
      <c r="CN185" s="48"/>
      <c r="CO185" s="9"/>
    </row>
    <row r="186" spans="4:93" ht="14.25" customHeight="1" x14ac:dyDescent="0.35">
      <c r="D186" s="165">
        <v>13</v>
      </c>
      <c r="E186" s="196"/>
      <c r="F186" s="166"/>
      <c r="G186" s="166"/>
      <c r="H186" s="166"/>
      <c r="I186" s="166"/>
      <c r="J186" s="166"/>
      <c r="K186" s="166"/>
      <c r="L186" s="166"/>
      <c r="M186" s="166"/>
      <c r="N186" s="166"/>
      <c r="O186" s="199"/>
      <c r="P186" s="199"/>
      <c r="Q186" s="199"/>
      <c r="R186" s="199"/>
      <c r="S186" s="199"/>
      <c r="T186" s="199"/>
      <c r="U186" s="199"/>
      <c r="V186" s="199"/>
      <c r="W186" s="199"/>
      <c r="X186" s="199" t="s">
        <v>782</v>
      </c>
      <c r="Y186" s="199"/>
      <c r="Z186" s="199"/>
      <c r="AA186" s="199"/>
      <c r="AB186" s="199"/>
      <c r="AC186" s="199"/>
      <c r="AD186" s="199"/>
      <c r="AE186" s="199"/>
      <c r="AF186" s="199"/>
      <c r="AG186" s="199">
        <v>32</v>
      </c>
      <c r="AH186" s="199"/>
      <c r="AI186" s="199"/>
      <c r="AJ186" s="199"/>
      <c r="AK186" s="199"/>
      <c r="AL186" s="199"/>
      <c r="AM186" s="199"/>
      <c r="AN186" s="199"/>
      <c r="AO186" s="199"/>
      <c r="AP186" s="199"/>
      <c r="AQ186" s="199"/>
      <c r="AR186" s="199"/>
      <c r="AS186" s="199"/>
      <c r="AT186" s="199"/>
      <c r="AU186" s="37"/>
      <c r="AV186" s="49"/>
      <c r="AW186" s="333"/>
      <c r="AX186" s="334"/>
      <c r="AY186" s="334"/>
      <c r="AZ186" s="334"/>
      <c r="BA186" s="334"/>
      <c r="BB186" s="334"/>
      <c r="BC186" s="334"/>
      <c r="BD186" s="334"/>
      <c r="BE186" s="334"/>
      <c r="BF186" s="334"/>
      <c r="BG186" s="334"/>
      <c r="BH186" s="334"/>
      <c r="BI186" s="334"/>
      <c r="BJ186" s="334"/>
      <c r="BK186" s="334"/>
      <c r="BL186" s="423"/>
      <c r="BM186" s="200"/>
      <c r="BN186" s="200"/>
      <c r="BO186" s="200"/>
      <c r="BP186" s="200"/>
      <c r="BQ186" s="200"/>
      <c r="BR186" s="200"/>
      <c r="BS186" s="200"/>
      <c r="BT186" s="200"/>
      <c r="BU186" s="200"/>
      <c r="BV186" s="200"/>
      <c r="BW186" s="200"/>
      <c r="BX186" s="200"/>
      <c r="BY186" s="200"/>
      <c r="BZ186" s="200"/>
      <c r="CA186" s="200"/>
      <c r="CB186" s="200"/>
      <c r="CC186" s="200"/>
      <c r="CD186" s="200"/>
      <c r="CE186" s="200"/>
      <c r="CF186" s="200"/>
      <c r="CG186" s="200"/>
      <c r="CH186" s="200"/>
      <c r="CI186" s="200"/>
      <c r="CJ186" s="200"/>
      <c r="CK186" s="200"/>
      <c r="CL186" s="200"/>
      <c r="CM186" s="200"/>
      <c r="CN186" s="48"/>
      <c r="CO186" s="9"/>
    </row>
    <row r="187" spans="4:93" ht="14.25" customHeight="1" x14ac:dyDescent="0.35">
      <c r="D187" s="165">
        <v>14</v>
      </c>
      <c r="E187" s="196"/>
      <c r="F187" s="166"/>
      <c r="G187" s="166"/>
      <c r="H187" s="166"/>
      <c r="I187" s="166"/>
      <c r="J187" s="166"/>
      <c r="K187" s="166"/>
      <c r="L187" s="166"/>
      <c r="M187" s="166"/>
      <c r="N187" s="166"/>
      <c r="O187" s="199"/>
      <c r="P187" s="199"/>
      <c r="Q187" s="199"/>
      <c r="R187" s="199"/>
      <c r="S187" s="199"/>
      <c r="T187" s="199"/>
      <c r="U187" s="199"/>
      <c r="V187" s="199"/>
      <c r="W187" s="199"/>
      <c r="X187" s="199" t="s">
        <v>755</v>
      </c>
      <c r="Y187" s="199"/>
      <c r="Z187" s="199"/>
      <c r="AA187" s="199"/>
      <c r="AB187" s="199"/>
      <c r="AC187" s="199"/>
      <c r="AD187" s="199"/>
      <c r="AE187" s="199"/>
      <c r="AF187" s="199"/>
      <c r="AG187" s="199">
        <v>37</v>
      </c>
      <c r="AH187" s="199"/>
      <c r="AI187" s="199"/>
      <c r="AJ187" s="199"/>
      <c r="AK187" s="199"/>
      <c r="AL187" s="199"/>
      <c r="AM187" s="199"/>
      <c r="AN187" s="199"/>
      <c r="AO187" s="199"/>
      <c r="AP187" s="199"/>
      <c r="AQ187" s="199"/>
      <c r="AR187" s="199"/>
      <c r="AS187" s="199"/>
      <c r="AT187" s="199"/>
      <c r="AU187" s="37"/>
      <c r="AV187" s="40"/>
      <c r="AW187" s="316" t="s">
        <v>35</v>
      </c>
      <c r="AX187" s="316"/>
      <c r="AY187" s="316"/>
      <c r="AZ187" s="316"/>
      <c r="BA187" s="316"/>
      <c r="BB187" s="316"/>
      <c r="BC187" s="316"/>
      <c r="BD187" s="316"/>
      <c r="BE187" s="316" t="s">
        <v>36</v>
      </c>
      <c r="BF187" s="316"/>
      <c r="BG187" s="316"/>
      <c r="BH187" s="316"/>
      <c r="BI187" s="316"/>
      <c r="BJ187" s="316"/>
      <c r="BK187" s="316"/>
      <c r="BL187" s="316"/>
      <c r="BM187" s="200"/>
      <c r="BN187" s="200"/>
      <c r="BO187" s="200"/>
      <c r="BP187" s="200"/>
      <c r="BQ187" s="200"/>
      <c r="BR187" s="200"/>
      <c r="BS187" s="200"/>
      <c r="BT187" s="200"/>
      <c r="BU187" s="200"/>
      <c r="BV187" s="200"/>
      <c r="BW187" s="200"/>
      <c r="BX187" s="200"/>
      <c r="BY187" s="200"/>
      <c r="BZ187" s="200"/>
      <c r="CA187" s="200"/>
      <c r="CB187" s="200"/>
      <c r="CC187" s="200"/>
      <c r="CD187" s="200"/>
      <c r="CE187" s="200"/>
      <c r="CF187" s="200"/>
      <c r="CG187" s="200"/>
      <c r="CH187" s="200"/>
      <c r="CI187" s="200"/>
      <c r="CJ187" s="200"/>
      <c r="CK187" s="200"/>
      <c r="CL187" s="200"/>
      <c r="CM187" s="200"/>
      <c r="CN187" s="25"/>
    </row>
    <row r="188" spans="4:93" ht="14.25" customHeight="1" x14ac:dyDescent="0.35">
      <c r="D188" s="165">
        <v>15</v>
      </c>
      <c r="E188" s="196"/>
      <c r="F188" s="166"/>
      <c r="G188" s="166"/>
      <c r="H188" s="166"/>
      <c r="I188" s="166"/>
      <c r="J188" s="166"/>
      <c r="K188" s="166"/>
      <c r="L188" s="166"/>
      <c r="M188" s="166"/>
      <c r="N188" s="166"/>
      <c r="O188" s="199"/>
      <c r="P188" s="199"/>
      <c r="Q188" s="199"/>
      <c r="R188" s="199"/>
      <c r="S188" s="199"/>
      <c r="T188" s="199"/>
      <c r="U188" s="199"/>
      <c r="V188" s="199"/>
      <c r="W188" s="199"/>
      <c r="X188" s="199" t="s">
        <v>783</v>
      </c>
      <c r="Y188" s="199"/>
      <c r="Z188" s="199"/>
      <c r="AA188" s="199"/>
      <c r="AB188" s="199"/>
      <c r="AC188" s="199"/>
      <c r="AD188" s="199"/>
      <c r="AE188" s="199"/>
      <c r="AF188" s="199"/>
      <c r="AG188" s="199">
        <v>45</v>
      </c>
      <c r="AH188" s="199"/>
      <c r="AI188" s="199"/>
      <c r="AJ188" s="199"/>
      <c r="AK188" s="199"/>
      <c r="AL188" s="199"/>
      <c r="AM188" s="199"/>
      <c r="AN188" s="199"/>
      <c r="AO188" s="199"/>
      <c r="AP188" s="199"/>
      <c r="AQ188" s="199"/>
      <c r="AR188" s="199"/>
      <c r="AS188" s="199"/>
      <c r="AT188" s="199"/>
      <c r="AU188" s="37"/>
      <c r="AV188" s="40"/>
      <c r="AW188" s="316"/>
      <c r="AX188" s="316"/>
      <c r="AY188" s="316"/>
      <c r="AZ188" s="316"/>
      <c r="BA188" s="316"/>
      <c r="BB188" s="316"/>
      <c r="BC188" s="316"/>
      <c r="BD188" s="316"/>
      <c r="BE188" s="316"/>
      <c r="BF188" s="316"/>
      <c r="BG188" s="316"/>
      <c r="BH188" s="316"/>
      <c r="BI188" s="316"/>
      <c r="BJ188" s="316"/>
      <c r="BK188" s="316"/>
      <c r="BL188" s="316"/>
      <c r="BM188" s="200"/>
      <c r="BN188" s="200"/>
      <c r="BO188" s="200"/>
      <c r="BP188" s="200"/>
      <c r="BQ188" s="200"/>
      <c r="BR188" s="200"/>
      <c r="BS188" s="200"/>
      <c r="BT188" s="200"/>
      <c r="BU188" s="200"/>
      <c r="BV188" s="200"/>
      <c r="BW188" s="200"/>
      <c r="BX188" s="200"/>
      <c r="BY188" s="200"/>
      <c r="BZ188" s="200"/>
      <c r="CA188" s="200"/>
      <c r="CB188" s="200"/>
      <c r="CC188" s="200"/>
      <c r="CD188" s="200"/>
      <c r="CE188" s="200"/>
      <c r="CF188" s="200"/>
      <c r="CG188" s="200"/>
      <c r="CH188" s="200"/>
      <c r="CI188" s="200"/>
      <c r="CJ188" s="200"/>
      <c r="CK188" s="200"/>
      <c r="CL188" s="200"/>
      <c r="CM188" s="200"/>
      <c r="CN188" s="25"/>
    </row>
    <row r="189" spans="4:93" ht="14.25" customHeight="1" x14ac:dyDescent="0.35">
      <c r="D189" s="165">
        <v>16</v>
      </c>
      <c r="E189" s="196"/>
      <c r="F189" s="166"/>
      <c r="G189" s="166"/>
      <c r="H189" s="166"/>
      <c r="I189" s="166"/>
      <c r="J189" s="166"/>
      <c r="K189" s="166"/>
      <c r="L189" s="166"/>
      <c r="M189" s="166"/>
      <c r="N189" s="166"/>
      <c r="O189" s="199"/>
      <c r="P189" s="199"/>
      <c r="Q189" s="199"/>
      <c r="R189" s="199"/>
      <c r="S189" s="199"/>
      <c r="T189" s="199"/>
      <c r="U189" s="199"/>
      <c r="V189" s="199"/>
      <c r="W189" s="199"/>
      <c r="X189" s="199" t="s">
        <v>784</v>
      </c>
      <c r="Y189" s="199"/>
      <c r="Z189" s="199"/>
      <c r="AA189" s="199"/>
      <c r="AB189" s="199"/>
      <c r="AC189" s="199"/>
      <c r="AD189" s="199"/>
      <c r="AE189" s="199"/>
      <c r="AF189" s="199"/>
      <c r="AG189" s="199">
        <v>23</v>
      </c>
      <c r="AH189" s="199"/>
      <c r="AI189" s="199"/>
      <c r="AJ189" s="199"/>
      <c r="AK189" s="199"/>
      <c r="AL189" s="199"/>
      <c r="AM189" s="199"/>
      <c r="AN189" s="199"/>
      <c r="AO189" s="199"/>
      <c r="AP189" s="199"/>
      <c r="AQ189" s="199"/>
      <c r="AR189" s="199"/>
      <c r="AS189" s="199"/>
      <c r="AT189" s="199"/>
      <c r="AU189" s="37"/>
      <c r="AV189" s="40"/>
      <c r="AW189" s="195" t="s">
        <v>794</v>
      </c>
      <c r="AX189" s="195"/>
      <c r="AY189" s="195"/>
      <c r="AZ189" s="195"/>
      <c r="BA189" s="195"/>
      <c r="BB189" s="195"/>
      <c r="BC189" s="195"/>
      <c r="BD189" s="195"/>
      <c r="BE189" s="195" t="s">
        <v>795</v>
      </c>
      <c r="BF189" s="195"/>
      <c r="BG189" s="195"/>
      <c r="BH189" s="195"/>
      <c r="BI189" s="195"/>
      <c r="BJ189" s="195"/>
      <c r="BK189" s="195"/>
      <c r="BL189" s="195"/>
      <c r="BM189" s="419">
        <v>1525</v>
      </c>
      <c r="BN189" s="195"/>
      <c r="BO189" s="195"/>
      <c r="BP189" s="195"/>
      <c r="BQ189" s="195"/>
      <c r="BR189" s="195"/>
      <c r="BS189" s="195"/>
      <c r="BT189" s="195"/>
      <c r="BU189" s="195"/>
      <c r="BV189" s="195" t="s">
        <v>796</v>
      </c>
      <c r="BW189" s="195"/>
      <c r="BX189" s="195"/>
      <c r="BY189" s="195"/>
      <c r="BZ189" s="195"/>
      <c r="CA189" s="195"/>
      <c r="CB189" s="195"/>
      <c r="CC189" s="195"/>
      <c r="CD189" s="195"/>
      <c r="CE189" s="195">
        <v>24</v>
      </c>
      <c r="CF189" s="195"/>
      <c r="CG189" s="195"/>
      <c r="CH189" s="195"/>
      <c r="CI189" s="195"/>
      <c r="CJ189" s="195"/>
      <c r="CK189" s="195"/>
      <c r="CL189" s="195"/>
      <c r="CM189" s="195"/>
      <c r="CN189" s="25"/>
    </row>
    <row r="190" spans="4:93" ht="14.25" customHeight="1" x14ac:dyDescent="0.35">
      <c r="D190" s="165">
        <v>17</v>
      </c>
      <c r="E190" s="196"/>
      <c r="F190" s="166"/>
      <c r="G190" s="166"/>
      <c r="H190" s="166"/>
      <c r="I190" s="166"/>
      <c r="J190" s="166"/>
      <c r="K190" s="166"/>
      <c r="L190" s="166"/>
      <c r="M190" s="166"/>
      <c r="N190" s="166"/>
      <c r="O190" s="199"/>
      <c r="P190" s="199"/>
      <c r="Q190" s="199"/>
      <c r="R190" s="199"/>
      <c r="S190" s="199"/>
      <c r="T190" s="199"/>
      <c r="U190" s="199"/>
      <c r="V190" s="199"/>
      <c r="W190" s="199"/>
      <c r="X190" s="199" t="s">
        <v>785</v>
      </c>
      <c r="Y190" s="199"/>
      <c r="Z190" s="199"/>
      <c r="AA190" s="199"/>
      <c r="AB190" s="199"/>
      <c r="AC190" s="199"/>
      <c r="AD190" s="199"/>
      <c r="AE190" s="199"/>
      <c r="AF190" s="199"/>
      <c r="AG190" s="199">
        <v>19</v>
      </c>
      <c r="AH190" s="199"/>
      <c r="AI190" s="199"/>
      <c r="AJ190" s="199"/>
      <c r="AK190" s="199"/>
      <c r="AL190" s="199"/>
      <c r="AM190" s="199"/>
      <c r="AN190" s="199"/>
      <c r="AO190" s="199"/>
      <c r="AP190" s="199"/>
      <c r="AQ190" s="199"/>
      <c r="AR190" s="199"/>
      <c r="AS190" s="199"/>
      <c r="AT190" s="199"/>
      <c r="AU190" s="37"/>
      <c r="AV190" s="40"/>
      <c r="AW190" s="195"/>
      <c r="AX190" s="195"/>
      <c r="AY190" s="195"/>
      <c r="AZ190" s="195"/>
      <c r="BA190" s="195"/>
      <c r="BB190" s="195"/>
      <c r="BC190" s="195"/>
      <c r="BD190" s="195"/>
      <c r="BE190" s="195"/>
      <c r="BF190" s="195"/>
      <c r="BG190" s="195"/>
      <c r="BH190" s="195"/>
      <c r="BI190" s="195"/>
      <c r="BJ190" s="195"/>
      <c r="BK190" s="195"/>
      <c r="BL190" s="195"/>
      <c r="BM190" s="195"/>
      <c r="BN190" s="195"/>
      <c r="BO190" s="195"/>
      <c r="BP190" s="195"/>
      <c r="BQ190" s="195"/>
      <c r="BR190" s="195"/>
      <c r="BS190" s="195"/>
      <c r="BT190" s="195"/>
      <c r="BU190" s="195"/>
      <c r="BV190" s="195"/>
      <c r="BW190" s="195"/>
      <c r="BX190" s="195"/>
      <c r="BY190" s="195"/>
      <c r="BZ190" s="195"/>
      <c r="CA190" s="195"/>
      <c r="CB190" s="195"/>
      <c r="CC190" s="195"/>
      <c r="CD190" s="195"/>
      <c r="CE190" s="195"/>
      <c r="CF190" s="195"/>
      <c r="CG190" s="195"/>
      <c r="CH190" s="195"/>
      <c r="CI190" s="195"/>
      <c r="CJ190" s="195"/>
      <c r="CK190" s="195"/>
      <c r="CL190" s="195"/>
      <c r="CM190" s="195"/>
      <c r="CN190" s="25"/>
    </row>
    <row r="191" spans="4:93" ht="14.25" customHeight="1" x14ac:dyDescent="0.35">
      <c r="D191" s="165">
        <v>18</v>
      </c>
      <c r="E191" s="196"/>
      <c r="F191" s="166"/>
      <c r="G191" s="166"/>
      <c r="H191" s="166"/>
      <c r="I191" s="166"/>
      <c r="J191" s="166"/>
      <c r="K191" s="166"/>
      <c r="L191" s="166"/>
      <c r="M191" s="166"/>
      <c r="N191" s="166"/>
      <c r="O191" s="199"/>
      <c r="P191" s="199"/>
      <c r="Q191" s="199"/>
      <c r="R191" s="199"/>
      <c r="S191" s="199"/>
      <c r="T191" s="199"/>
      <c r="U191" s="199"/>
      <c r="V191" s="199"/>
      <c r="W191" s="199"/>
      <c r="X191" s="199" t="s">
        <v>786</v>
      </c>
      <c r="Y191" s="199"/>
      <c r="Z191" s="199"/>
      <c r="AA191" s="199"/>
      <c r="AB191" s="199"/>
      <c r="AC191" s="199"/>
      <c r="AD191" s="199"/>
      <c r="AE191" s="199"/>
      <c r="AF191" s="199"/>
      <c r="AG191" s="199">
        <v>66</v>
      </c>
      <c r="AH191" s="199"/>
      <c r="AI191" s="199"/>
      <c r="AJ191" s="199"/>
      <c r="AK191" s="199"/>
      <c r="AL191" s="199"/>
      <c r="AM191" s="199"/>
      <c r="AN191" s="199"/>
      <c r="AO191" s="199"/>
      <c r="AP191" s="199"/>
      <c r="AQ191" s="199"/>
      <c r="AR191" s="199"/>
      <c r="AS191" s="199"/>
      <c r="AT191" s="199"/>
      <c r="AU191" s="37"/>
      <c r="AV191" s="40"/>
      <c r="AW191" s="331" t="s">
        <v>724</v>
      </c>
      <c r="AX191" s="331"/>
      <c r="AY191" s="331"/>
      <c r="AZ191" s="331"/>
      <c r="BA191" s="331"/>
      <c r="BB191" s="331"/>
      <c r="BC191" s="331"/>
      <c r="BD191" s="331"/>
      <c r="BE191" s="331"/>
      <c r="BF191" s="331"/>
      <c r="BG191" s="331"/>
      <c r="BH191" s="331"/>
      <c r="BI191" s="331"/>
      <c r="BJ191" s="331"/>
      <c r="BK191" s="331"/>
      <c r="BL191" s="331"/>
      <c r="BM191" s="331"/>
      <c r="BN191" s="331"/>
      <c r="BO191" s="331"/>
      <c r="BP191" s="331"/>
      <c r="BQ191" s="331"/>
      <c r="BR191" s="331"/>
      <c r="BS191" s="331"/>
      <c r="BT191" s="331"/>
      <c r="BU191" s="331"/>
      <c r="BV191" s="331"/>
      <c r="BW191" s="331"/>
      <c r="BX191" s="331"/>
      <c r="BY191" s="331"/>
      <c r="BZ191" s="331"/>
      <c r="CA191" s="331"/>
      <c r="CB191" s="331"/>
      <c r="CC191" s="331"/>
      <c r="CD191" s="331"/>
      <c r="CE191" s="331"/>
      <c r="CF191" s="331"/>
      <c r="CG191" s="331"/>
      <c r="CH191" s="331"/>
      <c r="CI191" s="331"/>
      <c r="CJ191" s="331"/>
      <c r="CK191" s="331"/>
      <c r="CL191" s="6"/>
      <c r="CM191" s="6"/>
      <c r="CN191" s="25"/>
    </row>
    <row r="192" spans="4:93" ht="14.25" customHeight="1" x14ac:dyDescent="0.35">
      <c r="D192" s="165">
        <v>19</v>
      </c>
      <c r="E192" s="196"/>
      <c r="F192" s="166"/>
      <c r="G192" s="166"/>
      <c r="H192" s="166"/>
      <c r="I192" s="166"/>
      <c r="J192" s="166"/>
      <c r="K192" s="166"/>
      <c r="L192" s="166"/>
      <c r="M192" s="166"/>
      <c r="N192" s="166"/>
      <c r="O192" s="199"/>
      <c r="P192" s="199"/>
      <c r="Q192" s="199"/>
      <c r="R192" s="199"/>
      <c r="S192" s="199"/>
      <c r="T192" s="199"/>
      <c r="U192" s="199"/>
      <c r="V192" s="199"/>
      <c r="W192" s="199"/>
      <c r="X192" s="199" t="s">
        <v>787</v>
      </c>
      <c r="Y192" s="199"/>
      <c r="Z192" s="199"/>
      <c r="AA192" s="199"/>
      <c r="AB192" s="199"/>
      <c r="AC192" s="199"/>
      <c r="AD192" s="199"/>
      <c r="AE192" s="199"/>
      <c r="AF192" s="199"/>
      <c r="AG192" s="199">
        <v>16</v>
      </c>
      <c r="AH192" s="199"/>
      <c r="AI192" s="199"/>
      <c r="AJ192" s="199"/>
      <c r="AK192" s="199"/>
      <c r="AL192" s="199"/>
      <c r="AM192" s="199"/>
      <c r="AN192" s="199"/>
      <c r="AO192" s="199"/>
      <c r="AP192" s="199"/>
      <c r="AQ192" s="199"/>
      <c r="AR192" s="199"/>
      <c r="AS192" s="199"/>
      <c r="AT192" s="199"/>
      <c r="AU192" s="37"/>
      <c r="AV192" s="42"/>
      <c r="AW192" s="43"/>
      <c r="AX192" s="43"/>
      <c r="AY192" s="43"/>
      <c r="AZ192" s="43"/>
      <c r="BA192" s="43"/>
      <c r="BB192" s="43"/>
      <c r="BC192" s="43"/>
      <c r="BD192" s="43"/>
      <c r="BE192" s="43"/>
      <c r="BF192" s="43"/>
      <c r="BG192" s="44"/>
      <c r="BH192" s="44"/>
      <c r="BI192" s="44"/>
      <c r="BJ192" s="44"/>
      <c r="BK192" s="44"/>
      <c r="BL192" s="44"/>
      <c r="BM192" s="44"/>
      <c r="BN192" s="44"/>
      <c r="BO192" s="44"/>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8"/>
    </row>
    <row r="193" spans="4:94" ht="14.25" customHeight="1" x14ac:dyDescent="0.35">
      <c r="D193" s="165">
        <v>20</v>
      </c>
      <c r="E193" s="196"/>
      <c r="F193" s="166"/>
      <c r="G193" s="166"/>
      <c r="H193" s="166"/>
      <c r="I193" s="166"/>
      <c r="J193" s="166"/>
      <c r="K193" s="166"/>
      <c r="L193" s="166"/>
      <c r="M193" s="166"/>
      <c r="N193" s="166"/>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37"/>
      <c r="AV193" s="37"/>
      <c r="AW193" s="37"/>
      <c r="AX193" s="37"/>
      <c r="AY193" s="37"/>
      <c r="AZ193" s="37"/>
      <c r="BA193" s="37"/>
      <c r="BB193" s="37"/>
      <c r="BC193" s="37"/>
      <c r="BD193" s="37"/>
      <c r="BE193" s="37"/>
      <c r="BF193" s="37"/>
      <c r="BG193" s="41"/>
      <c r="BH193" s="41"/>
      <c r="BI193" s="41"/>
      <c r="BJ193" s="41"/>
      <c r="BK193" s="41"/>
      <c r="BL193" s="41"/>
      <c r="BM193" s="41"/>
      <c r="BN193" s="41"/>
      <c r="BO193" s="41"/>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row>
    <row r="194" spans="4:94" ht="14.25" customHeight="1" x14ac:dyDescent="0.35">
      <c r="D194" s="165">
        <v>21</v>
      </c>
      <c r="E194" s="196"/>
      <c r="F194" s="166"/>
      <c r="G194" s="166"/>
      <c r="H194" s="166"/>
      <c r="I194" s="166"/>
      <c r="J194" s="166"/>
      <c r="K194" s="166"/>
      <c r="L194" s="166"/>
      <c r="M194" s="166"/>
      <c r="N194" s="166"/>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37"/>
      <c r="AV194" s="223" t="s">
        <v>375</v>
      </c>
      <c r="AW194" s="223"/>
      <c r="AX194" s="223"/>
      <c r="AY194" s="223"/>
      <c r="AZ194" s="223"/>
      <c r="BA194" s="223"/>
      <c r="BB194" s="223"/>
      <c r="BC194" s="223"/>
      <c r="BD194" s="223"/>
      <c r="BE194" s="223"/>
      <c r="BF194" s="223"/>
      <c r="BG194" s="223"/>
      <c r="BH194" s="223"/>
      <c r="BI194" s="223"/>
      <c r="BJ194" s="223"/>
      <c r="BK194" s="223"/>
      <c r="BL194" s="223"/>
      <c r="BM194" s="41"/>
      <c r="BN194" s="41"/>
      <c r="BO194" s="41"/>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row>
    <row r="195" spans="4:94" ht="14.25" customHeight="1" x14ac:dyDescent="0.35">
      <c r="D195" s="165">
        <v>22</v>
      </c>
      <c r="E195" s="196"/>
      <c r="F195" s="166"/>
      <c r="G195" s="166"/>
      <c r="H195" s="166"/>
      <c r="I195" s="166"/>
      <c r="J195" s="166"/>
      <c r="K195" s="166"/>
      <c r="L195" s="166"/>
      <c r="M195" s="166"/>
      <c r="N195" s="166"/>
      <c r="O195" s="199"/>
      <c r="P195" s="199"/>
      <c r="Q195" s="199"/>
      <c r="R195" s="199"/>
      <c r="S195" s="199"/>
      <c r="T195" s="199"/>
      <c r="U195" s="199"/>
      <c r="V195" s="199"/>
      <c r="W195" s="199"/>
      <c r="X195" s="199"/>
      <c r="Y195" s="199"/>
      <c r="Z195" s="199"/>
      <c r="AA195" s="199"/>
      <c r="AB195" s="199"/>
      <c r="AC195" s="199"/>
      <c r="AD195" s="199"/>
      <c r="AE195" s="199"/>
      <c r="AF195" s="199"/>
      <c r="AG195" s="199"/>
      <c r="AH195" s="199"/>
      <c r="AI195" s="199"/>
      <c r="AJ195" s="199"/>
      <c r="AK195" s="199"/>
      <c r="AL195" s="199"/>
      <c r="AM195" s="199"/>
      <c r="AN195" s="199"/>
      <c r="AO195" s="199"/>
      <c r="AP195" s="199"/>
      <c r="AQ195" s="199"/>
      <c r="AR195" s="199"/>
      <c r="AS195" s="199"/>
      <c r="AT195" s="199"/>
      <c r="AU195" s="37"/>
      <c r="AV195" s="223"/>
      <c r="AW195" s="223"/>
      <c r="AX195" s="223"/>
      <c r="AY195" s="223"/>
      <c r="AZ195" s="223"/>
      <c r="BA195" s="223"/>
      <c r="BB195" s="223"/>
      <c r="BC195" s="223"/>
      <c r="BD195" s="223"/>
      <c r="BE195" s="223"/>
      <c r="BF195" s="223"/>
      <c r="BG195" s="223"/>
      <c r="BH195" s="223"/>
      <c r="BI195" s="223"/>
      <c r="BJ195" s="223"/>
      <c r="BK195" s="223"/>
      <c r="BL195" s="223"/>
      <c r="BM195" s="41"/>
      <c r="BN195" s="41"/>
      <c r="BO195" s="41"/>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row>
    <row r="196" spans="4:94" ht="14.25" customHeight="1" x14ac:dyDescent="0.35">
      <c r="D196" s="165">
        <v>23</v>
      </c>
      <c r="E196" s="196"/>
      <c r="F196" s="166"/>
      <c r="G196" s="166"/>
      <c r="H196" s="166"/>
      <c r="I196" s="166"/>
      <c r="J196" s="166"/>
      <c r="K196" s="166"/>
      <c r="L196" s="166"/>
      <c r="M196" s="166"/>
      <c r="N196" s="166"/>
      <c r="O196" s="199"/>
      <c r="P196" s="199"/>
      <c r="Q196" s="199"/>
      <c r="R196" s="199"/>
      <c r="S196" s="199"/>
      <c r="T196" s="199"/>
      <c r="U196" s="199"/>
      <c r="V196" s="199"/>
      <c r="W196" s="199"/>
      <c r="X196" s="199"/>
      <c r="Y196" s="199"/>
      <c r="Z196" s="199"/>
      <c r="AA196" s="199"/>
      <c r="AB196" s="199"/>
      <c r="AC196" s="199"/>
      <c r="AD196" s="199"/>
      <c r="AE196" s="199"/>
      <c r="AF196" s="199"/>
      <c r="AG196" s="199"/>
      <c r="AH196" s="199"/>
      <c r="AI196" s="199"/>
      <c r="AJ196" s="199"/>
      <c r="AK196" s="199"/>
      <c r="AL196" s="199"/>
      <c r="AM196" s="199"/>
      <c r="AN196" s="199"/>
      <c r="AO196" s="199"/>
      <c r="AP196" s="199"/>
      <c r="AQ196" s="199"/>
      <c r="AR196" s="199"/>
      <c r="AS196" s="199"/>
      <c r="AT196" s="199"/>
      <c r="AU196" s="37"/>
      <c r="AV196" s="45"/>
      <c r="AW196" s="46"/>
      <c r="AX196" s="46"/>
      <c r="AY196" s="46"/>
      <c r="AZ196" s="46"/>
      <c r="BA196" s="46"/>
      <c r="BB196" s="46"/>
      <c r="BC196" s="46"/>
      <c r="BD196" s="46"/>
      <c r="BE196" s="46"/>
      <c r="BF196" s="46"/>
      <c r="BG196" s="47"/>
      <c r="BH196" s="47"/>
      <c r="BI196" s="47"/>
      <c r="BJ196" s="47"/>
      <c r="BK196" s="47"/>
      <c r="BL196" s="47"/>
      <c r="BM196" s="47"/>
      <c r="BN196" s="47"/>
      <c r="BO196" s="47"/>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3"/>
    </row>
    <row r="197" spans="4:94" ht="14.25" customHeight="1" x14ac:dyDescent="0.35">
      <c r="D197" s="165">
        <v>24</v>
      </c>
      <c r="E197" s="196"/>
      <c r="F197" s="166"/>
      <c r="G197" s="166"/>
      <c r="H197" s="166"/>
      <c r="I197" s="166"/>
      <c r="J197" s="166"/>
      <c r="K197" s="166"/>
      <c r="L197" s="166"/>
      <c r="M197" s="166"/>
      <c r="N197" s="166"/>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37"/>
      <c r="AV197" s="24"/>
      <c r="AW197" s="316" t="s">
        <v>40</v>
      </c>
      <c r="AX197" s="316"/>
      <c r="AY197" s="316"/>
      <c r="AZ197" s="316"/>
      <c r="BA197" s="316"/>
      <c r="BB197" s="316"/>
      <c r="BC197" s="316"/>
      <c r="BD197" s="316" t="s">
        <v>41</v>
      </c>
      <c r="BE197" s="316"/>
      <c r="BF197" s="316"/>
      <c r="BG197" s="316"/>
      <c r="BH197" s="316"/>
      <c r="BI197" s="316"/>
      <c r="BJ197" s="316"/>
      <c r="BK197" s="316"/>
      <c r="BL197" s="316" t="s">
        <v>42</v>
      </c>
      <c r="BM197" s="316"/>
      <c r="BN197" s="316"/>
      <c r="BO197" s="316"/>
      <c r="BP197" s="316"/>
      <c r="BQ197" s="316"/>
      <c r="BR197" s="316"/>
      <c r="BS197" s="316"/>
      <c r="BT197" s="200" t="s">
        <v>43</v>
      </c>
      <c r="BU197" s="200"/>
      <c r="BV197" s="200"/>
      <c r="BW197" s="200"/>
      <c r="BX197" s="200"/>
      <c r="BY197" s="200"/>
      <c r="BZ197" s="200"/>
      <c r="CA197" s="200"/>
      <c r="CB197" s="200" t="s">
        <v>44</v>
      </c>
      <c r="CC197" s="200"/>
      <c r="CD197" s="200"/>
      <c r="CE197" s="200"/>
      <c r="CF197" s="200"/>
      <c r="CG197" s="200"/>
      <c r="CH197" s="200"/>
      <c r="CI197" s="200"/>
      <c r="CJ197" s="200"/>
      <c r="CK197" s="200"/>
      <c r="CL197" s="200"/>
      <c r="CM197" s="200"/>
      <c r="CN197" s="51"/>
      <c r="CO197" s="6"/>
    </row>
    <row r="198" spans="4:94" ht="14.25" customHeight="1" x14ac:dyDescent="0.35">
      <c r="D198" s="165">
        <v>25</v>
      </c>
      <c r="E198" s="196"/>
      <c r="F198" s="166"/>
      <c r="G198" s="166"/>
      <c r="H198" s="166"/>
      <c r="I198" s="166"/>
      <c r="J198" s="166"/>
      <c r="K198" s="166"/>
      <c r="L198" s="166"/>
      <c r="M198" s="166"/>
      <c r="N198" s="166"/>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37"/>
      <c r="AV198" s="52"/>
      <c r="AW198" s="316"/>
      <c r="AX198" s="316"/>
      <c r="AY198" s="316"/>
      <c r="AZ198" s="316"/>
      <c r="BA198" s="316"/>
      <c r="BB198" s="316"/>
      <c r="BC198" s="316"/>
      <c r="BD198" s="316"/>
      <c r="BE198" s="316"/>
      <c r="BF198" s="316"/>
      <c r="BG198" s="316"/>
      <c r="BH198" s="316"/>
      <c r="BI198" s="316"/>
      <c r="BJ198" s="316"/>
      <c r="BK198" s="316"/>
      <c r="BL198" s="316"/>
      <c r="BM198" s="316"/>
      <c r="BN198" s="316"/>
      <c r="BO198" s="316"/>
      <c r="BP198" s="316"/>
      <c r="BQ198" s="316"/>
      <c r="BR198" s="316"/>
      <c r="BS198" s="316"/>
      <c r="BT198" s="200"/>
      <c r="BU198" s="200"/>
      <c r="BV198" s="200"/>
      <c r="BW198" s="200"/>
      <c r="BX198" s="200"/>
      <c r="BY198" s="200"/>
      <c r="BZ198" s="200"/>
      <c r="CA198" s="200"/>
      <c r="CB198" s="200"/>
      <c r="CC198" s="200"/>
      <c r="CD198" s="200"/>
      <c r="CE198" s="200"/>
      <c r="CF198" s="200"/>
      <c r="CG198" s="200"/>
      <c r="CH198" s="200"/>
      <c r="CI198" s="200"/>
      <c r="CJ198" s="200"/>
      <c r="CK198" s="200"/>
      <c r="CL198" s="200"/>
      <c r="CM198" s="200"/>
      <c r="CN198" s="51"/>
      <c r="CO198" s="6"/>
    </row>
    <row r="199" spans="4:94" ht="14.25" customHeight="1" x14ac:dyDescent="0.35">
      <c r="D199" s="165">
        <v>26</v>
      </c>
      <c r="E199" s="196"/>
      <c r="F199" s="166"/>
      <c r="G199" s="166"/>
      <c r="H199" s="166"/>
      <c r="I199" s="166"/>
      <c r="J199" s="166"/>
      <c r="K199" s="166"/>
      <c r="L199" s="166"/>
      <c r="M199" s="166"/>
      <c r="N199" s="166"/>
      <c r="O199" s="199"/>
      <c r="P199" s="199"/>
      <c r="Q199" s="199"/>
      <c r="R199" s="199"/>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37"/>
      <c r="AV199" s="24"/>
      <c r="AW199" s="316"/>
      <c r="AX199" s="316"/>
      <c r="AY199" s="316"/>
      <c r="AZ199" s="316"/>
      <c r="BA199" s="316"/>
      <c r="BB199" s="316"/>
      <c r="BC199" s="316"/>
      <c r="BD199" s="316"/>
      <c r="BE199" s="316"/>
      <c r="BF199" s="316"/>
      <c r="BG199" s="316"/>
      <c r="BH199" s="316"/>
      <c r="BI199" s="316"/>
      <c r="BJ199" s="316"/>
      <c r="BK199" s="316"/>
      <c r="BL199" s="316"/>
      <c r="BM199" s="316"/>
      <c r="BN199" s="316"/>
      <c r="BO199" s="316"/>
      <c r="BP199" s="316"/>
      <c r="BQ199" s="316"/>
      <c r="BR199" s="316"/>
      <c r="BS199" s="316"/>
      <c r="BT199" s="200"/>
      <c r="BU199" s="200"/>
      <c r="BV199" s="200"/>
      <c r="BW199" s="200"/>
      <c r="BX199" s="200"/>
      <c r="BY199" s="200"/>
      <c r="BZ199" s="200"/>
      <c r="CA199" s="200"/>
      <c r="CB199" s="200"/>
      <c r="CC199" s="200"/>
      <c r="CD199" s="200"/>
      <c r="CE199" s="200"/>
      <c r="CF199" s="200"/>
      <c r="CG199" s="200"/>
      <c r="CH199" s="200"/>
      <c r="CI199" s="200"/>
      <c r="CJ199" s="200"/>
      <c r="CK199" s="200"/>
      <c r="CL199" s="200"/>
      <c r="CM199" s="200"/>
      <c r="CN199" s="161"/>
      <c r="CO199" s="6"/>
    </row>
    <row r="200" spans="4:94" ht="14.25" customHeight="1" x14ac:dyDescent="0.35">
      <c r="D200" s="165">
        <v>27</v>
      </c>
      <c r="E200" s="196"/>
      <c r="F200" s="166"/>
      <c r="G200" s="166"/>
      <c r="H200" s="166"/>
      <c r="I200" s="166"/>
      <c r="J200" s="166"/>
      <c r="K200" s="166"/>
      <c r="L200" s="166"/>
      <c r="M200" s="166"/>
      <c r="N200" s="166"/>
      <c r="O200" s="199"/>
      <c r="P200" s="199"/>
      <c r="Q200" s="199"/>
      <c r="R200" s="199"/>
      <c r="S200" s="199"/>
      <c r="T200" s="199"/>
      <c r="U200" s="199"/>
      <c r="V200" s="199"/>
      <c r="W200" s="199"/>
      <c r="X200" s="199"/>
      <c r="Y200" s="199"/>
      <c r="Z200" s="199"/>
      <c r="AA200" s="199"/>
      <c r="AB200" s="199"/>
      <c r="AC200" s="199"/>
      <c r="AD200" s="199"/>
      <c r="AE200" s="199"/>
      <c r="AF200" s="199"/>
      <c r="AG200" s="199"/>
      <c r="AH200" s="199"/>
      <c r="AI200" s="199"/>
      <c r="AJ200" s="199"/>
      <c r="AK200" s="199"/>
      <c r="AL200" s="199"/>
      <c r="AM200" s="199"/>
      <c r="AN200" s="199"/>
      <c r="AO200" s="199"/>
      <c r="AP200" s="199"/>
      <c r="AQ200" s="199"/>
      <c r="AR200" s="199"/>
      <c r="AS200" s="199"/>
      <c r="AT200" s="199"/>
      <c r="AU200" s="37"/>
      <c r="AV200" s="162"/>
      <c r="AW200" s="339">
        <f>+BD200+BL200</f>
        <v>93.626800000000003</v>
      </c>
      <c r="AX200" s="339"/>
      <c r="AY200" s="339"/>
      <c r="AZ200" s="339"/>
      <c r="BA200" s="339"/>
      <c r="BB200" s="339"/>
      <c r="BC200" s="339"/>
      <c r="BD200" s="418">
        <v>0.44679999999999997</v>
      </c>
      <c r="BE200" s="418"/>
      <c r="BF200" s="418"/>
      <c r="BG200" s="418"/>
      <c r="BH200" s="418"/>
      <c r="BI200" s="418"/>
      <c r="BJ200" s="418"/>
      <c r="BK200" s="418"/>
      <c r="BL200" s="339">
        <v>93.18</v>
      </c>
      <c r="BM200" s="339"/>
      <c r="BN200" s="339"/>
      <c r="BO200" s="339"/>
      <c r="BP200" s="339"/>
      <c r="BQ200" s="339"/>
      <c r="BR200" s="339"/>
      <c r="BS200" s="339"/>
      <c r="BT200" s="419">
        <f>+AP282</f>
        <v>5284</v>
      </c>
      <c r="BU200" s="419"/>
      <c r="BV200" s="419"/>
      <c r="BW200" s="419"/>
      <c r="BX200" s="419"/>
      <c r="BY200" s="419"/>
      <c r="BZ200" s="419"/>
      <c r="CA200" s="419"/>
      <c r="CB200" s="452">
        <f>+BT200/AW200</f>
        <v>56.436832189074067</v>
      </c>
      <c r="CC200" s="452"/>
      <c r="CD200" s="452"/>
      <c r="CE200" s="452"/>
      <c r="CF200" s="452"/>
      <c r="CG200" s="452"/>
      <c r="CH200" s="452"/>
      <c r="CI200" s="452"/>
      <c r="CJ200" s="452"/>
      <c r="CK200" s="452"/>
      <c r="CL200" s="452"/>
      <c r="CM200" s="452"/>
      <c r="CN200" s="161"/>
      <c r="CO200" s="6"/>
    </row>
    <row r="201" spans="4:94" ht="14.25" customHeight="1" x14ac:dyDescent="0.35">
      <c r="D201" s="165">
        <v>28</v>
      </c>
      <c r="E201" s="196"/>
      <c r="F201" s="166"/>
      <c r="G201" s="166"/>
      <c r="H201" s="166"/>
      <c r="I201" s="166"/>
      <c r="J201" s="166"/>
      <c r="K201" s="166"/>
      <c r="L201" s="166"/>
      <c r="M201" s="166"/>
      <c r="N201" s="166"/>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199"/>
      <c r="AL201" s="199"/>
      <c r="AM201" s="199"/>
      <c r="AN201" s="199"/>
      <c r="AO201" s="199"/>
      <c r="AP201" s="199"/>
      <c r="AQ201" s="199"/>
      <c r="AR201" s="199"/>
      <c r="AS201" s="199"/>
      <c r="AT201" s="199"/>
      <c r="AU201" s="37"/>
      <c r="AV201" s="24"/>
      <c r="AW201" s="339"/>
      <c r="AX201" s="339"/>
      <c r="AY201" s="339"/>
      <c r="AZ201" s="339"/>
      <c r="BA201" s="339"/>
      <c r="BB201" s="339"/>
      <c r="BC201" s="339"/>
      <c r="BD201" s="418"/>
      <c r="BE201" s="418"/>
      <c r="BF201" s="418"/>
      <c r="BG201" s="418"/>
      <c r="BH201" s="418"/>
      <c r="BI201" s="418"/>
      <c r="BJ201" s="418"/>
      <c r="BK201" s="418"/>
      <c r="BL201" s="339"/>
      <c r="BM201" s="339"/>
      <c r="BN201" s="339"/>
      <c r="BO201" s="339"/>
      <c r="BP201" s="339"/>
      <c r="BQ201" s="339"/>
      <c r="BR201" s="339"/>
      <c r="BS201" s="339"/>
      <c r="BT201" s="419"/>
      <c r="BU201" s="419"/>
      <c r="BV201" s="419"/>
      <c r="BW201" s="419"/>
      <c r="BX201" s="419"/>
      <c r="BY201" s="419"/>
      <c r="BZ201" s="419"/>
      <c r="CA201" s="419"/>
      <c r="CB201" s="452"/>
      <c r="CC201" s="452"/>
      <c r="CD201" s="452"/>
      <c r="CE201" s="452"/>
      <c r="CF201" s="452"/>
      <c r="CG201" s="452"/>
      <c r="CH201" s="452"/>
      <c r="CI201" s="452"/>
      <c r="CJ201" s="452"/>
      <c r="CK201" s="452"/>
      <c r="CL201" s="452"/>
      <c r="CM201" s="452"/>
      <c r="CN201" s="25"/>
    </row>
    <row r="202" spans="4:94" ht="14.25" customHeight="1" x14ac:dyDescent="0.35">
      <c r="D202" s="165">
        <v>29</v>
      </c>
      <c r="E202" s="196"/>
      <c r="F202" s="166"/>
      <c r="G202" s="166"/>
      <c r="H202" s="166"/>
      <c r="I202" s="166"/>
      <c r="J202" s="166"/>
      <c r="K202" s="166"/>
      <c r="L202" s="166"/>
      <c r="M202" s="166"/>
      <c r="N202" s="166"/>
      <c r="O202" s="199"/>
      <c r="P202" s="199"/>
      <c r="Q202" s="199"/>
      <c r="R202" s="199"/>
      <c r="S202" s="199"/>
      <c r="T202" s="199"/>
      <c r="U202" s="199"/>
      <c r="V202" s="199"/>
      <c r="W202" s="199"/>
      <c r="X202" s="199"/>
      <c r="Y202" s="199"/>
      <c r="Z202" s="199"/>
      <c r="AA202" s="199"/>
      <c r="AB202" s="199"/>
      <c r="AC202" s="199"/>
      <c r="AD202" s="199"/>
      <c r="AE202" s="199"/>
      <c r="AF202" s="199"/>
      <c r="AG202" s="199"/>
      <c r="AH202" s="199"/>
      <c r="AI202" s="199"/>
      <c r="AJ202" s="199"/>
      <c r="AK202" s="199"/>
      <c r="AL202" s="199"/>
      <c r="AM202" s="199"/>
      <c r="AN202" s="199"/>
      <c r="AO202" s="199"/>
      <c r="AP202" s="199"/>
      <c r="AQ202" s="199"/>
      <c r="AR202" s="199"/>
      <c r="AS202" s="199"/>
      <c r="AT202" s="199"/>
      <c r="AU202" s="37"/>
      <c r="AV202" s="24"/>
      <c r="AW202" s="55" t="s">
        <v>376</v>
      </c>
      <c r="AX202" s="33"/>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c r="CB202" s="55"/>
      <c r="CC202" s="55"/>
      <c r="CD202" s="55"/>
      <c r="CE202" s="55"/>
      <c r="CF202" s="55"/>
      <c r="CG202" s="55"/>
      <c r="CH202" s="55"/>
      <c r="CI202" s="55"/>
      <c r="CJ202" s="55"/>
      <c r="CK202" s="55"/>
      <c r="CL202" s="55"/>
      <c r="CM202" s="55"/>
      <c r="CN202" s="53"/>
    </row>
    <row r="203" spans="4:94" ht="14.25" customHeight="1" x14ac:dyDescent="0.35">
      <c r="D203" s="165">
        <v>30</v>
      </c>
      <c r="E203" s="196"/>
      <c r="F203" s="166"/>
      <c r="G203" s="166"/>
      <c r="H203" s="166"/>
      <c r="I203" s="166"/>
      <c r="J203" s="166"/>
      <c r="K203" s="166"/>
      <c r="L203" s="166"/>
      <c r="M203" s="166"/>
      <c r="N203" s="166"/>
      <c r="O203" s="199"/>
      <c r="P203" s="199"/>
      <c r="Q203" s="199"/>
      <c r="R203" s="199"/>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37"/>
      <c r="AV203" s="42"/>
      <c r="AW203" s="43"/>
      <c r="AX203" s="43"/>
      <c r="AY203" s="43"/>
      <c r="AZ203" s="43"/>
      <c r="BA203" s="43"/>
      <c r="BB203" s="43"/>
      <c r="BC203" s="43"/>
      <c r="BD203" s="43"/>
      <c r="BE203" s="43"/>
      <c r="BF203" s="43"/>
      <c r="BG203" s="44"/>
      <c r="BH203" s="44"/>
      <c r="BI203" s="44"/>
      <c r="BJ203" s="44"/>
      <c r="BK203" s="44"/>
      <c r="BL203" s="44"/>
      <c r="BM203" s="44"/>
      <c r="BN203" s="44"/>
      <c r="BO203" s="44"/>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8"/>
    </row>
    <row r="204" spans="4:94" ht="14.25" customHeight="1" x14ac:dyDescent="0.35">
      <c r="D204" s="11" t="s">
        <v>47</v>
      </c>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row>
    <row r="205" spans="4:94" ht="14.25" customHeight="1" x14ac:dyDescent="0.35">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1"/>
      <c r="AO205" s="111"/>
      <c r="AP205" s="111"/>
      <c r="AQ205" s="111"/>
      <c r="AR205" s="111"/>
      <c r="AS205" s="111"/>
      <c r="AT205" s="111"/>
      <c r="AU205" s="111"/>
      <c r="AV205" s="111"/>
      <c r="AW205" s="111"/>
      <c r="AX205" s="111"/>
      <c r="AY205" s="111"/>
      <c r="AZ205" s="111"/>
      <c r="BA205" s="111"/>
      <c r="BB205" s="111"/>
    </row>
    <row r="206" spans="4:94" ht="14.25" customHeight="1" x14ac:dyDescent="0.35">
      <c r="D206" s="223" t="s">
        <v>91</v>
      </c>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9"/>
      <c r="AV206" s="223" t="s">
        <v>93</v>
      </c>
      <c r="AW206" s="223"/>
      <c r="AX206" s="223"/>
      <c r="AY206" s="223"/>
      <c r="AZ206" s="223"/>
      <c r="BA206" s="223"/>
      <c r="BB206" s="223"/>
      <c r="BC206" s="223"/>
      <c r="BD206" s="223"/>
      <c r="BE206" s="223"/>
      <c r="BF206" s="223"/>
      <c r="BG206" s="223"/>
      <c r="BH206" s="223"/>
      <c r="BI206" s="223"/>
      <c r="BJ206" s="223"/>
      <c r="BK206" s="223"/>
      <c r="BL206" s="223"/>
      <c r="BM206" s="223"/>
      <c r="BN206" s="223"/>
      <c r="BO206" s="223"/>
      <c r="BP206" s="223"/>
      <c r="BQ206" s="223"/>
      <c r="BR206" s="223"/>
      <c r="BS206" s="223"/>
      <c r="BT206" s="223"/>
      <c r="BU206" s="223"/>
      <c r="BV206" s="223"/>
      <c r="BW206" s="223"/>
      <c r="BX206" s="223"/>
      <c r="BY206" s="223"/>
      <c r="BZ206" s="223"/>
      <c r="CA206" s="223"/>
      <c r="CB206" s="223"/>
      <c r="CC206" s="223"/>
      <c r="CD206" s="223"/>
      <c r="CE206" s="223"/>
      <c r="CF206" s="223"/>
      <c r="CG206" s="223"/>
      <c r="CH206" s="223"/>
      <c r="CI206" s="223"/>
      <c r="CJ206" s="223"/>
      <c r="CK206" s="223"/>
      <c r="CL206" s="223"/>
      <c r="CM206" s="223"/>
      <c r="CN206" s="223"/>
      <c r="CO206" s="9"/>
      <c r="CP206" s="123"/>
    </row>
    <row r="207" spans="4:94" ht="14.25" customHeight="1" x14ac:dyDescent="0.35">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10"/>
      <c r="Z207" s="210"/>
      <c r="AA207" s="210"/>
      <c r="AB207" s="210"/>
      <c r="AC207" s="210"/>
      <c r="AD207" s="210"/>
      <c r="AE207" s="210"/>
      <c r="AF207" s="210"/>
      <c r="AG207" s="210"/>
      <c r="AH207" s="210"/>
      <c r="AI207" s="210"/>
      <c r="AJ207" s="210"/>
      <c r="AK207" s="210"/>
      <c r="AL207" s="210"/>
      <c r="AM207" s="210"/>
      <c r="AN207" s="210"/>
      <c r="AO207" s="210"/>
      <c r="AP207" s="210"/>
      <c r="AQ207" s="210"/>
      <c r="AR207" s="210"/>
      <c r="AS207" s="210"/>
      <c r="AT207" s="210"/>
      <c r="AU207" s="14"/>
      <c r="AV207" s="223"/>
      <c r="AW207" s="223"/>
      <c r="AX207" s="223"/>
      <c r="AY207" s="223"/>
      <c r="AZ207" s="223"/>
      <c r="BA207" s="223"/>
      <c r="BB207" s="223"/>
      <c r="BC207" s="223"/>
      <c r="BD207" s="223"/>
      <c r="BE207" s="223"/>
      <c r="BF207" s="223"/>
      <c r="BG207" s="223"/>
      <c r="BH207" s="223"/>
      <c r="BI207" s="223"/>
      <c r="BJ207" s="223"/>
      <c r="BK207" s="223"/>
      <c r="BL207" s="223"/>
      <c r="BM207" s="223"/>
      <c r="BN207" s="223"/>
      <c r="BO207" s="223"/>
      <c r="BP207" s="223"/>
      <c r="BQ207" s="223"/>
      <c r="BR207" s="223"/>
      <c r="BS207" s="223"/>
      <c r="BT207" s="223"/>
      <c r="BU207" s="223"/>
      <c r="BV207" s="223"/>
      <c r="BW207" s="223"/>
      <c r="BX207" s="223"/>
      <c r="BY207" s="223"/>
      <c r="BZ207" s="223"/>
      <c r="CA207" s="223"/>
      <c r="CB207" s="223"/>
      <c r="CC207" s="223"/>
      <c r="CD207" s="223"/>
      <c r="CE207" s="223"/>
      <c r="CF207" s="223"/>
      <c r="CG207" s="223"/>
      <c r="CH207" s="223"/>
      <c r="CI207" s="223"/>
      <c r="CJ207" s="223"/>
      <c r="CK207" s="223"/>
      <c r="CL207" s="223"/>
      <c r="CM207" s="223"/>
      <c r="CN207" s="223"/>
      <c r="CO207" s="9"/>
      <c r="CP207" s="123"/>
    </row>
    <row r="208" spans="4:94" ht="14.25" customHeight="1" x14ac:dyDescent="0.35">
      <c r="D208" s="200" t="s">
        <v>45</v>
      </c>
      <c r="E208" s="200"/>
      <c r="F208" s="200"/>
      <c r="G208" s="200"/>
      <c r="H208" s="200"/>
      <c r="I208" s="200"/>
      <c r="J208" s="200"/>
      <c r="K208" s="200"/>
      <c r="L208" s="200"/>
      <c r="M208" s="200"/>
      <c r="N208" s="200"/>
      <c r="O208" s="200"/>
      <c r="P208" s="200"/>
      <c r="Q208" s="200"/>
      <c r="R208" s="200"/>
      <c r="S208" s="200"/>
      <c r="T208" s="200"/>
      <c r="U208" s="200"/>
      <c r="V208" s="316" t="s">
        <v>46</v>
      </c>
      <c r="W208" s="316"/>
      <c r="X208" s="316"/>
      <c r="Y208" s="316"/>
      <c r="Z208" s="316"/>
      <c r="AA208" s="316"/>
      <c r="AB208" s="316"/>
      <c r="AC208" s="316"/>
      <c r="AD208" s="316"/>
      <c r="AE208" s="316"/>
      <c r="AF208" s="316"/>
      <c r="AG208" s="316"/>
      <c r="AH208" s="200" t="s">
        <v>37</v>
      </c>
      <c r="AI208" s="200"/>
      <c r="AJ208" s="200"/>
      <c r="AK208" s="200"/>
      <c r="AL208" s="200"/>
      <c r="AM208" s="200"/>
      <c r="AN208" s="200"/>
      <c r="AO208" s="200"/>
      <c r="AP208" s="200"/>
      <c r="AQ208" s="200"/>
      <c r="AR208" s="200"/>
      <c r="AS208" s="200"/>
      <c r="AT208" s="200"/>
      <c r="AU208" s="50"/>
      <c r="AV208" s="424" t="s">
        <v>51</v>
      </c>
      <c r="AW208" s="425"/>
      <c r="AX208" s="425"/>
      <c r="AY208" s="425"/>
      <c r="AZ208" s="425"/>
      <c r="BA208" s="425"/>
      <c r="BB208" s="425"/>
      <c r="BC208" s="425"/>
      <c r="BD208" s="425"/>
      <c r="BE208" s="425"/>
      <c r="BF208" s="425"/>
      <c r="BG208" s="425"/>
      <c r="BH208" s="425"/>
      <c r="BI208" s="425"/>
      <c r="BJ208" s="425"/>
      <c r="BK208" s="425"/>
      <c r="BL208" s="425"/>
      <c r="BM208" s="425"/>
      <c r="BN208" s="425"/>
      <c r="BO208" s="425"/>
      <c r="BP208" s="425"/>
      <c r="BQ208" s="425"/>
      <c r="BR208" s="425"/>
      <c r="BS208" s="425"/>
      <c r="BT208" s="316" t="s">
        <v>24</v>
      </c>
      <c r="BU208" s="316"/>
      <c r="BV208" s="316"/>
      <c r="BW208" s="316"/>
      <c r="BX208" s="316"/>
      <c r="BY208" s="316"/>
      <c r="BZ208" s="316"/>
      <c r="CA208" s="316"/>
      <c r="CB208" s="316"/>
      <c r="CC208" s="316"/>
      <c r="CD208" s="316"/>
      <c r="CE208" s="316"/>
      <c r="CF208" s="316"/>
      <c r="CG208" s="316"/>
      <c r="CH208" s="316"/>
      <c r="CI208" s="316"/>
      <c r="CJ208" s="316"/>
      <c r="CK208" s="316"/>
      <c r="CL208" s="316"/>
      <c r="CM208" s="316"/>
      <c r="CN208" s="316"/>
      <c r="CO208" s="7"/>
      <c r="CP208" s="124"/>
    </row>
    <row r="209" spans="4:94" ht="14.25" customHeight="1" x14ac:dyDescent="0.35">
      <c r="D209" s="200"/>
      <c r="E209" s="200"/>
      <c r="F209" s="200"/>
      <c r="G209" s="200"/>
      <c r="H209" s="200"/>
      <c r="I209" s="200"/>
      <c r="J209" s="200"/>
      <c r="K209" s="200"/>
      <c r="L209" s="200"/>
      <c r="M209" s="200"/>
      <c r="N209" s="200"/>
      <c r="O209" s="200"/>
      <c r="P209" s="200"/>
      <c r="Q209" s="200"/>
      <c r="R209" s="200"/>
      <c r="S209" s="200"/>
      <c r="T209" s="200"/>
      <c r="U209" s="200"/>
      <c r="V209" s="316"/>
      <c r="W209" s="316"/>
      <c r="X209" s="316"/>
      <c r="Y209" s="316"/>
      <c r="Z209" s="316"/>
      <c r="AA209" s="316"/>
      <c r="AB209" s="316"/>
      <c r="AC209" s="316"/>
      <c r="AD209" s="316"/>
      <c r="AE209" s="316"/>
      <c r="AF209" s="316"/>
      <c r="AG209" s="316"/>
      <c r="AH209" s="200"/>
      <c r="AI209" s="200"/>
      <c r="AJ209" s="200"/>
      <c r="AK209" s="200"/>
      <c r="AL209" s="200"/>
      <c r="AM209" s="200"/>
      <c r="AN209" s="200"/>
      <c r="AO209" s="200"/>
      <c r="AP209" s="200"/>
      <c r="AQ209" s="200"/>
      <c r="AR209" s="200"/>
      <c r="AS209" s="200"/>
      <c r="AT209" s="200"/>
      <c r="AU209" s="50"/>
      <c r="AV209" s="316" t="s">
        <v>52</v>
      </c>
      <c r="AW209" s="316"/>
      <c r="AX209" s="316"/>
      <c r="AY209" s="316"/>
      <c r="AZ209" s="316"/>
      <c r="BA209" s="316"/>
      <c r="BB209" s="316"/>
      <c r="BC209" s="316"/>
      <c r="BD209" s="316"/>
      <c r="BE209" s="316"/>
      <c r="BF209" s="420" t="s">
        <v>116</v>
      </c>
      <c r="BG209" s="421"/>
      <c r="BH209" s="421"/>
      <c r="BI209" s="421"/>
      <c r="BJ209" s="421"/>
      <c r="BK209" s="421"/>
      <c r="BL209" s="421"/>
      <c r="BM209" s="421"/>
      <c r="BN209" s="421"/>
      <c r="BO209" s="421"/>
      <c r="BP209" s="421"/>
      <c r="BQ209" s="421"/>
      <c r="BR209" s="421"/>
      <c r="BS209" s="421"/>
      <c r="BT209" s="316"/>
      <c r="BU209" s="316"/>
      <c r="BV209" s="316"/>
      <c r="BW209" s="316"/>
      <c r="BX209" s="316"/>
      <c r="BY209" s="316"/>
      <c r="BZ209" s="316"/>
      <c r="CA209" s="316"/>
      <c r="CB209" s="316"/>
      <c r="CC209" s="316"/>
      <c r="CD209" s="316"/>
      <c r="CE209" s="316"/>
      <c r="CF209" s="316"/>
      <c r="CG209" s="316"/>
      <c r="CH209" s="316"/>
      <c r="CI209" s="316"/>
      <c r="CJ209" s="316"/>
      <c r="CK209" s="316"/>
      <c r="CL209" s="316"/>
      <c r="CM209" s="316"/>
      <c r="CN209" s="316"/>
      <c r="CO209" s="7"/>
      <c r="CP209" s="124"/>
    </row>
    <row r="210" spans="4:94" ht="14.25" customHeight="1" x14ac:dyDescent="0.35">
      <c r="D210" s="197" t="s">
        <v>797</v>
      </c>
      <c r="E210" s="197"/>
      <c r="F210" s="197"/>
      <c r="G210" s="197"/>
      <c r="H210" s="197"/>
      <c r="I210" s="197"/>
      <c r="J210" s="197"/>
      <c r="K210" s="197"/>
      <c r="L210" s="197"/>
      <c r="M210" s="197"/>
      <c r="N210" s="197"/>
      <c r="O210" s="197"/>
      <c r="P210" s="197"/>
      <c r="Q210" s="197"/>
      <c r="R210" s="197"/>
      <c r="S210" s="197"/>
      <c r="T210" s="197"/>
      <c r="U210" s="197"/>
      <c r="V210" s="197" t="s">
        <v>807</v>
      </c>
      <c r="W210" s="197"/>
      <c r="X210" s="197"/>
      <c r="Y210" s="197"/>
      <c r="Z210" s="197"/>
      <c r="AA210" s="197"/>
      <c r="AB210" s="197"/>
      <c r="AC210" s="197"/>
      <c r="AD210" s="197"/>
      <c r="AE210" s="197"/>
      <c r="AF210" s="197"/>
      <c r="AG210" s="197"/>
      <c r="AH210" s="198">
        <v>1650</v>
      </c>
      <c r="AI210" s="198"/>
      <c r="AJ210" s="198"/>
      <c r="AK210" s="198"/>
      <c r="AL210" s="198"/>
      <c r="AM210" s="198"/>
      <c r="AN210" s="198"/>
      <c r="AO210" s="198"/>
      <c r="AP210" s="198"/>
      <c r="AQ210" s="198"/>
      <c r="AR210" s="198"/>
      <c r="AS210" s="198"/>
      <c r="AT210" s="198"/>
      <c r="AU210" s="56"/>
      <c r="AV210" s="316"/>
      <c r="AW210" s="316"/>
      <c r="AX210" s="316"/>
      <c r="AY210" s="316"/>
      <c r="AZ210" s="316"/>
      <c r="BA210" s="316"/>
      <c r="BB210" s="316"/>
      <c r="BC210" s="316"/>
      <c r="BD210" s="316"/>
      <c r="BE210" s="316"/>
      <c r="BF210" s="333"/>
      <c r="BG210" s="334"/>
      <c r="BH210" s="334"/>
      <c r="BI210" s="334"/>
      <c r="BJ210" s="334"/>
      <c r="BK210" s="334"/>
      <c r="BL210" s="334"/>
      <c r="BM210" s="334"/>
      <c r="BN210" s="334"/>
      <c r="BO210" s="334"/>
      <c r="BP210" s="334"/>
      <c r="BQ210" s="334"/>
      <c r="BR210" s="334"/>
      <c r="BS210" s="334"/>
      <c r="BT210" s="316"/>
      <c r="BU210" s="316"/>
      <c r="BV210" s="316"/>
      <c r="BW210" s="316"/>
      <c r="BX210" s="316"/>
      <c r="BY210" s="316"/>
      <c r="BZ210" s="316"/>
      <c r="CA210" s="316"/>
      <c r="CB210" s="316"/>
      <c r="CC210" s="316"/>
      <c r="CD210" s="316"/>
      <c r="CE210" s="316"/>
      <c r="CF210" s="316"/>
      <c r="CG210" s="316"/>
      <c r="CH210" s="316"/>
      <c r="CI210" s="316"/>
      <c r="CJ210" s="316"/>
      <c r="CK210" s="316"/>
      <c r="CL210" s="316"/>
      <c r="CM210" s="316"/>
      <c r="CN210" s="316"/>
      <c r="CO210" s="7"/>
      <c r="CP210" s="124"/>
    </row>
    <row r="211" spans="4:94" ht="14.25" customHeight="1" x14ac:dyDescent="0.35">
      <c r="D211" s="197" t="s">
        <v>798</v>
      </c>
      <c r="E211" s="197"/>
      <c r="F211" s="197"/>
      <c r="G211" s="197"/>
      <c r="H211" s="197"/>
      <c r="I211" s="197"/>
      <c r="J211" s="197"/>
      <c r="K211" s="197"/>
      <c r="L211" s="197"/>
      <c r="M211" s="197"/>
      <c r="N211" s="197"/>
      <c r="O211" s="197"/>
      <c r="P211" s="197"/>
      <c r="Q211" s="197"/>
      <c r="R211" s="197"/>
      <c r="S211" s="197"/>
      <c r="T211" s="197"/>
      <c r="U211" s="197"/>
      <c r="V211" s="197" t="s">
        <v>808</v>
      </c>
      <c r="W211" s="197"/>
      <c r="X211" s="197"/>
      <c r="Y211" s="197"/>
      <c r="Z211" s="197"/>
      <c r="AA211" s="197"/>
      <c r="AB211" s="197"/>
      <c r="AC211" s="197"/>
      <c r="AD211" s="197"/>
      <c r="AE211" s="197"/>
      <c r="AF211" s="197"/>
      <c r="AG211" s="197"/>
      <c r="AH211" s="198">
        <v>1950</v>
      </c>
      <c r="AI211" s="198"/>
      <c r="AJ211" s="198"/>
      <c r="AK211" s="198"/>
      <c r="AL211" s="198"/>
      <c r="AM211" s="198"/>
      <c r="AN211" s="198"/>
      <c r="AO211" s="198"/>
      <c r="AP211" s="198"/>
      <c r="AQ211" s="198"/>
      <c r="AR211" s="198"/>
      <c r="AS211" s="198"/>
      <c r="AT211" s="198"/>
      <c r="AU211" s="56"/>
      <c r="AV211" s="426" t="s">
        <v>720</v>
      </c>
      <c r="AW211" s="427"/>
      <c r="AX211" s="427"/>
      <c r="AY211" s="427"/>
      <c r="AZ211" s="427"/>
      <c r="BA211" s="427"/>
      <c r="BB211" s="427"/>
      <c r="BC211" s="427"/>
      <c r="BD211" s="427"/>
      <c r="BE211" s="428"/>
      <c r="BF211" s="432">
        <v>2.5</v>
      </c>
      <c r="BG211" s="433"/>
      <c r="BH211" s="433"/>
      <c r="BI211" s="433"/>
      <c r="BJ211" s="433"/>
      <c r="BK211" s="433"/>
      <c r="BL211" s="433"/>
      <c r="BM211" s="433"/>
      <c r="BN211" s="433"/>
      <c r="BO211" s="433"/>
      <c r="BP211" s="433"/>
      <c r="BQ211" s="433"/>
      <c r="BR211" s="433"/>
      <c r="BS211" s="434"/>
      <c r="BT211" s="432" t="s">
        <v>820</v>
      </c>
      <c r="BU211" s="433"/>
      <c r="BV211" s="433"/>
      <c r="BW211" s="433"/>
      <c r="BX211" s="433"/>
      <c r="BY211" s="433"/>
      <c r="BZ211" s="433"/>
      <c r="CA211" s="433"/>
      <c r="CB211" s="433"/>
      <c r="CC211" s="433"/>
      <c r="CD211" s="433"/>
      <c r="CE211" s="433"/>
      <c r="CF211" s="433"/>
      <c r="CG211" s="433"/>
      <c r="CH211" s="433"/>
      <c r="CI211" s="433"/>
      <c r="CJ211" s="433"/>
      <c r="CK211" s="433"/>
      <c r="CL211" s="433"/>
      <c r="CM211" s="433"/>
      <c r="CN211" s="434"/>
      <c r="CO211" s="8"/>
      <c r="CP211" s="125"/>
    </row>
    <row r="212" spans="4:94" ht="14.25" customHeight="1" x14ac:dyDescent="0.35">
      <c r="D212" s="197" t="s">
        <v>799</v>
      </c>
      <c r="E212" s="197"/>
      <c r="F212" s="197"/>
      <c r="G212" s="197"/>
      <c r="H212" s="197"/>
      <c r="I212" s="197"/>
      <c r="J212" s="197"/>
      <c r="K212" s="197"/>
      <c r="L212" s="197"/>
      <c r="M212" s="197"/>
      <c r="N212" s="197"/>
      <c r="O212" s="197"/>
      <c r="P212" s="197"/>
      <c r="Q212" s="197"/>
      <c r="R212" s="197"/>
      <c r="S212" s="197"/>
      <c r="T212" s="197"/>
      <c r="U212" s="197"/>
      <c r="V212" s="197" t="s">
        <v>809</v>
      </c>
      <c r="W212" s="197"/>
      <c r="X212" s="197"/>
      <c r="Y212" s="197"/>
      <c r="Z212" s="197"/>
      <c r="AA212" s="197"/>
      <c r="AB212" s="197"/>
      <c r="AC212" s="197"/>
      <c r="AD212" s="197"/>
      <c r="AE212" s="197"/>
      <c r="AF212" s="197"/>
      <c r="AG212" s="197"/>
      <c r="AH212" s="198">
        <v>3000</v>
      </c>
      <c r="AI212" s="198"/>
      <c r="AJ212" s="198"/>
      <c r="AK212" s="198"/>
      <c r="AL212" s="198"/>
      <c r="AM212" s="198"/>
      <c r="AN212" s="198"/>
      <c r="AO212" s="198"/>
      <c r="AP212" s="198"/>
      <c r="AQ212" s="198"/>
      <c r="AR212" s="198"/>
      <c r="AS212" s="198"/>
      <c r="AT212" s="198"/>
      <c r="AU212" s="56"/>
      <c r="AV212" s="429"/>
      <c r="AW212" s="430"/>
      <c r="AX212" s="430"/>
      <c r="AY212" s="430"/>
      <c r="AZ212" s="430"/>
      <c r="BA212" s="430"/>
      <c r="BB212" s="430"/>
      <c r="BC212" s="430"/>
      <c r="BD212" s="430"/>
      <c r="BE212" s="431"/>
      <c r="BF212" s="435"/>
      <c r="BG212" s="436"/>
      <c r="BH212" s="436"/>
      <c r="BI212" s="436"/>
      <c r="BJ212" s="436"/>
      <c r="BK212" s="436"/>
      <c r="BL212" s="436"/>
      <c r="BM212" s="436"/>
      <c r="BN212" s="436"/>
      <c r="BO212" s="436"/>
      <c r="BP212" s="436"/>
      <c r="BQ212" s="436"/>
      <c r="BR212" s="436"/>
      <c r="BS212" s="437"/>
      <c r="BT212" s="435"/>
      <c r="BU212" s="436"/>
      <c r="BV212" s="436"/>
      <c r="BW212" s="436"/>
      <c r="BX212" s="436"/>
      <c r="BY212" s="436"/>
      <c r="BZ212" s="436"/>
      <c r="CA212" s="436"/>
      <c r="CB212" s="436"/>
      <c r="CC212" s="436"/>
      <c r="CD212" s="436"/>
      <c r="CE212" s="436"/>
      <c r="CF212" s="436"/>
      <c r="CG212" s="436"/>
      <c r="CH212" s="436"/>
      <c r="CI212" s="436"/>
      <c r="CJ212" s="436"/>
      <c r="CK212" s="436"/>
      <c r="CL212" s="436"/>
      <c r="CM212" s="436"/>
      <c r="CN212" s="437"/>
      <c r="CO212" s="8"/>
      <c r="CP212" s="125"/>
    </row>
    <row r="213" spans="4:94" ht="14.25" customHeight="1" x14ac:dyDescent="0.35">
      <c r="D213" s="197" t="s">
        <v>800</v>
      </c>
      <c r="E213" s="197"/>
      <c r="F213" s="197"/>
      <c r="G213" s="197"/>
      <c r="H213" s="197"/>
      <c r="I213" s="197"/>
      <c r="J213" s="197"/>
      <c r="K213" s="197"/>
      <c r="L213" s="197"/>
      <c r="M213" s="197"/>
      <c r="N213" s="197"/>
      <c r="O213" s="197"/>
      <c r="P213" s="197"/>
      <c r="Q213" s="197"/>
      <c r="R213" s="197"/>
      <c r="S213" s="197"/>
      <c r="T213" s="197"/>
      <c r="U213" s="197"/>
      <c r="V213" s="197" t="s">
        <v>810</v>
      </c>
      <c r="W213" s="197"/>
      <c r="X213" s="197"/>
      <c r="Y213" s="197"/>
      <c r="Z213" s="197"/>
      <c r="AA213" s="197"/>
      <c r="AB213" s="197"/>
      <c r="AC213" s="197"/>
      <c r="AD213" s="197"/>
      <c r="AE213" s="197"/>
      <c r="AF213" s="197"/>
      <c r="AG213" s="197"/>
      <c r="AH213" s="198">
        <v>2500</v>
      </c>
      <c r="AI213" s="198"/>
      <c r="AJ213" s="198"/>
      <c r="AK213" s="198"/>
      <c r="AL213" s="198"/>
      <c r="AM213" s="198"/>
      <c r="AN213" s="198"/>
      <c r="AO213" s="198"/>
      <c r="AP213" s="198"/>
      <c r="AQ213" s="198"/>
      <c r="AR213" s="198"/>
      <c r="AS213" s="198"/>
      <c r="AT213" s="198"/>
      <c r="AU213" s="56"/>
      <c r="AV213" s="195" t="s">
        <v>720</v>
      </c>
      <c r="AW213" s="195"/>
      <c r="AX213" s="195"/>
      <c r="AY213" s="195"/>
      <c r="AZ213" s="195"/>
      <c r="BA213" s="195"/>
      <c r="BB213" s="195"/>
      <c r="BC213" s="195"/>
      <c r="BD213" s="195"/>
      <c r="BE213" s="195"/>
      <c r="BF213" s="195">
        <v>3.18</v>
      </c>
      <c r="BG213" s="195"/>
      <c r="BH213" s="195"/>
      <c r="BI213" s="195"/>
      <c r="BJ213" s="195"/>
      <c r="BK213" s="195"/>
      <c r="BL213" s="195"/>
      <c r="BM213" s="195"/>
      <c r="BN213" s="195"/>
      <c r="BO213" s="195"/>
      <c r="BP213" s="195"/>
      <c r="BQ213" s="195"/>
      <c r="BR213" s="195"/>
      <c r="BS213" s="195"/>
      <c r="BT213" s="195" t="s">
        <v>821</v>
      </c>
      <c r="BU213" s="195"/>
      <c r="BV213" s="195"/>
      <c r="BW213" s="195"/>
      <c r="BX213" s="195"/>
      <c r="BY213" s="195"/>
      <c r="BZ213" s="195"/>
      <c r="CA213" s="195"/>
      <c r="CB213" s="195"/>
      <c r="CC213" s="195"/>
      <c r="CD213" s="195"/>
      <c r="CE213" s="195"/>
      <c r="CF213" s="195"/>
      <c r="CG213" s="195"/>
      <c r="CH213" s="195"/>
      <c r="CI213" s="195"/>
      <c r="CJ213" s="195"/>
      <c r="CK213" s="195"/>
      <c r="CL213" s="195"/>
      <c r="CM213" s="195"/>
      <c r="CN213" s="195"/>
      <c r="CO213" s="8"/>
      <c r="CP213" s="125"/>
    </row>
    <row r="214" spans="4:94" ht="14.25" customHeight="1" x14ac:dyDescent="0.35">
      <c r="D214" s="197" t="s">
        <v>801</v>
      </c>
      <c r="E214" s="197"/>
      <c r="F214" s="197"/>
      <c r="G214" s="197"/>
      <c r="H214" s="197"/>
      <c r="I214" s="197"/>
      <c r="J214" s="197"/>
      <c r="K214" s="197"/>
      <c r="L214" s="197"/>
      <c r="M214" s="197"/>
      <c r="N214" s="197"/>
      <c r="O214" s="197"/>
      <c r="P214" s="197"/>
      <c r="Q214" s="197"/>
      <c r="R214" s="197"/>
      <c r="S214" s="197"/>
      <c r="T214" s="197"/>
      <c r="U214" s="197"/>
      <c r="V214" s="197" t="s">
        <v>811</v>
      </c>
      <c r="W214" s="197"/>
      <c r="X214" s="197"/>
      <c r="Y214" s="197"/>
      <c r="Z214" s="197"/>
      <c r="AA214" s="197"/>
      <c r="AB214" s="197"/>
      <c r="AC214" s="197"/>
      <c r="AD214" s="197"/>
      <c r="AE214" s="197"/>
      <c r="AF214" s="197"/>
      <c r="AG214" s="197"/>
      <c r="AH214" s="198">
        <v>2350</v>
      </c>
      <c r="AI214" s="198"/>
      <c r="AJ214" s="198"/>
      <c r="AK214" s="198"/>
      <c r="AL214" s="198"/>
      <c r="AM214" s="198"/>
      <c r="AN214" s="198"/>
      <c r="AO214" s="198"/>
      <c r="AP214" s="198"/>
      <c r="AQ214" s="198"/>
      <c r="AR214" s="198"/>
      <c r="AS214" s="198"/>
      <c r="AT214" s="198"/>
      <c r="AU214" s="56"/>
      <c r="AV214" s="195" t="s">
        <v>720</v>
      </c>
      <c r="AW214" s="195"/>
      <c r="AX214" s="195"/>
      <c r="AY214" s="195"/>
      <c r="AZ214" s="195"/>
      <c r="BA214" s="195"/>
      <c r="BB214" s="195"/>
      <c r="BC214" s="195"/>
      <c r="BD214" s="195"/>
      <c r="BE214" s="195"/>
      <c r="BF214" s="195">
        <v>3.12</v>
      </c>
      <c r="BG214" s="195"/>
      <c r="BH214" s="195"/>
      <c r="BI214" s="195"/>
      <c r="BJ214" s="195"/>
      <c r="BK214" s="195"/>
      <c r="BL214" s="195"/>
      <c r="BM214" s="195"/>
      <c r="BN214" s="195"/>
      <c r="BO214" s="195"/>
      <c r="BP214" s="195"/>
      <c r="BQ214" s="195"/>
      <c r="BR214" s="195"/>
      <c r="BS214" s="195"/>
      <c r="BT214" s="195" t="s">
        <v>822</v>
      </c>
      <c r="BU214" s="195"/>
      <c r="BV214" s="195"/>
      <c r="BW214" s="195"/>
      <c r="BX214" s="195"/>
      <c r="BY214" s="195"/>
      <c r="BZ214" s="195"/>
      <c r="CA214" s="195"/>
      <c r="CB214" s="195"/>
      <c r="CC214" s="195"/>
      <c r="CD214" s="195"/>
      <c r="CE214" s="195"/>
      <c r="CF214" s="195"/>
      <c r="CG214" s="195"/>
      <c r="CH214" s="195"/>
      <c r="CI214" s="195"/>
      <c r="CJ214" s="195"/>
      <c r="CK214" s="195"/>
      <c r="CL214" s="195"/>
      <c r="CM214" s="195"/>
      <c r="CN214" s="195"/>
      <c r="CO214" s="8"/>
      <c r="CP214" s="125"/>
    </row>
    <row r="215" spans="4:94" ht="14.25" customHeight="1" x14ac:dyDescent="0.35">
      <c r="D215" s="197" t="s">
        <v>802</v>
      </c>
      <c r="E215" s="197"/>
      <c r="F215" s="197"/>
      <c r="G215" s="197"/>
      <c r="H215" s="197"/>
      <c r="I215" s="197"/>
      <c r="J215" s="197"/>
      <c r="K215" s="197"/>
      <c r="L215" s="197"/>
      <c r="M215" s="197"/>
      <c r="N215" s="197"/>
      <c r="O215" s="197"/>
      <c r="P215" s="197"/>
      <c r="Q215" s="197"/>
      <c r="R215" s="197"/>
      <c r="S215" s="197"/>
      <c r="T215" s="197"/>
      <c r="U215" s="197"/>
      <c r="V215" s="197" t="s">
        <v>812</v>
      </c>
      <c r="W215" s="197"/>
      <c r="X215" s="197"/>
      <c r="Y215" s="197"/>
      <c r="Z215" s="197"/>
      <c r="AA215" s="197"/>
      <c r="AB215" s="197"/>
      <c r="AC215" s="197"/>
      <c r="AD215" s="197"/>
      <c r="AE215" s="197"/>
      <c r="AF215" s="197"/>
      <c r="AG215" s="197"/>
      <c r="AH215" s="198">
        <v>1550</v>
      </c>
      <c r="AI215" s="198"/>
      <c r="AJ215" s="198"/>
      <c r="AK215" s="198"/>
      <c r="AL215" s="198"/>
      <c r="AM215" s="198"/>
      <c r="AN215" s="198"/>
      <c r="AO215" s="198"/>
      <c r="AP215" s="198"/>
      <c r="AQ215" s="198"/>
      <c r="AR215" s="198"/>
      <c r="AS215" s="198"/>
      <c r="AT215" s="198"/>
      <c r="AU215" s="56"/>
      <c r="AV215" s="195" t="s">
        <v>720</v>
      </c>
      <c r="AW215" s="195"/>
      <c r="AX215" s="195"/>
      <c r="AY215" s="195"/>
      <c r="AZ215" s="195"/>
      <c r="BA215" s="195"/>
      <c r="BB215" s="195"/>
      <c r="BC215" s="195"/>
      <c r="BD215" s="195"/>
      <c r="BE215" s="195"/>
      <c r="BF215" s="195">
        <v>1.5</v>
      </c>
      <c r="BG215" s="195"/>
      <c r="BH215" s="195"/>
      <c r="BI215" s="195"/>
      <c r="BJ215" s="195"/>
      <c r="BK215" s="195"/>
      <c r="BL215" s="195"/>
      <c r="BM215" s="195"/>
      <c r="BN215" s="195"/>
      <c r="BO215" s="195"/>
      <c r="BP215" s="195"/>
      <c r="BQ215" s="195"/>
      <c r="BR215" s="195"/>
      <c r="BS215" s="195"/>
      <c r="BT215" s="195" t="s">
        <v>823</v>
      </c>
      <c r="BU215" s="195"/>
      <c r="BV215" s="195"/>
      <c r="BW215" s="195"/>
      <c r="BX215" s="195"/>
      <c r="BY215" s="195"/>
      <c r="BZ215" s="195"/>
      <c r="CA215" s="195"/>
      <c r="CB215" s="195"/>
      <c r="CC215" s="195"/>
      <c r="CD215" s="195"/>
      <c r="CE215" s="195"/>
      <c r="CF215" s="195"/>
      <c r="CG215" s="195"/>
      <c r="CH215" s="195"/>
      <c r="CI215" s="195"/>
      <c r="CJ215" s="195"/>
      <c r="CK215" s="195"/>
      <c r="CL215" s="195"/>
      <c r="CM215" s="195"/>
      <c r="CN215" s="195"/>
      <c r="CO215" s="8"/>
      <c r="CP215" s="125"/>
    </row>
    <row r="216" spans="4:94" ht="14.25" customHeight="1" x14ac:dyDescent="0.35">
      <c r="D216" s="197" t="s">
        <v>803</v>
      </c>
      <c r="E216" s="197"/>
      <c r="F216" s="197"/>
      <c r="G216" s="197"/>
      <c r="H216" s="197"/>
      <c r="I216" s="197"/>
      <c r="J216" s="197"/>
      <c r="K216" s="197"/>
      <c r="L216" s="197"/>
      <c r="M216" s="197"/>
      <c r="N216" s="197"/>
      <c r="O216" s="197"/>
      <c r="P216" s="197"/>
      <c r="Q216" s="197"/>
      <c r="R216" s="197"/>
      <c r="S216" s="197"/>
      <c r="T216" s="197"/>
      <c r="U216" s="197"/>
      <c r="V216" s="197" t="s">
        <v>813</v>
      </c>
      <c r="W216" s="197"/>
      <c r="X216" s="197"/>
      <c r="Y216" s="197"/>
      <c r="Z216" s="197"/>
      <c r="AA216" s="197"/>
      <c r="AB216" s="197"/>
      <c r="AC216" s="197"/>
      <c r="AD216" s="197"/>
      <c r="AE216" s="197"/>
      <c r="AF216" s="197"/>
      <c r="AG216" s="197"/>
      <c r="AH216" s="198">
        <v>3380</v>
      </c>
      <c r="AI216" s="198"/>
      <c r="AJ216" s="198"/>
      <c r="AK216" s="198"/>
      <c r="AL216" s="198"/>
      <c r="AM216" s="198"/>
      <c r="AN216" s="198"/>
      <c r="AO216" s="198"/>
      <c r="AP216" s="198"/>
      <c r="AQ216" s="198"/>
      <c r="AR216" s="198"/>
      <c r="AS216" s="198"/>
      <c r="AT216" s="198"/>
      <c r="AU216" s="56"/>
      <c r="AV216" s="195" t="s">
        <v>720</v>
      </c>
      <c r="AW216" s="195"/>
      <c r="AX216" s="195"/>
      <c r="AY216" s="195"/>
      <c r="AZ216" s="195"/>
      <c r="BA216" s="195"/>
      <c r="BB216" s="195"/>
      <c r="BC216" s="195"/>
      <c r="BD216" s="195"/>
      <c r="BE216" s="195"/>
      <c r="BF216" s="195">
        <v>3.6</v>
      </c>
      <c r="BG216" s="195"/>
      <c r="BH216" s="195"/>
      <c r="BI216" s="195"/>
      <c r="BJ216" s="195"/>
      <c r="BK216" s="195"/>
      <c r="BL216" s="195"/>
      <c r="BM216" s="195"/>
      <c r="BN216" s="195"/>
      <c r="BO216" s="195"/>
      <c r="BP216" s="195"/>
      <c r="BQ216" s="195"/>
      <c r="BR216" s="195"/>
      <c r="BS216" s="195"/>
      <c r="BT216" s="195" t="s">
        <v>824</v>
      </c>
      <c r="BU216" s="195"/>
      <c r="BV216" s="195"/>
      <c r="BW216" s="195"/>
      <c r="BX216" s="195"/>
      <c r="BY216" s="195"/>
      <c r="BZ216" s="195"/>
      <c r="CA216" s="195"/>
      <c r="CB216" s="195"/>
      <c r="CC216" s="195"/>
      <c r="CD216" s="195"/>
      <c r="CE216" s="195"/>
      <c r="CF216" s="195"/>
      <c r="CG216" s="195"/>
      <c r="CH216" s="195"/>
      <c r="CI216" s="195"/>
      <c r="CJ216" s="195"/>
      <c r="CK216" s="195"/>
      <c r="CL216" s="195"/>
      <c r="CM216" s="195"/>
      <c r="CN216" s="195"/>
      <c r="CO216" s="8"/>
      <c r="CP216" s="125"/>
    </row>
    <row r="217" spans="4:94" ht="14.25" customHeight="1" x14ac:dyDescent="0.35">
      <c r="D217" s="197" t="s">
        <v>804</v>
      </c>
      <c r="E217" s="197"/>
      <c r="F217" s="197"/>
      <c r="G217" s="197"/>
      <c r="H217" s="197"/>
      <c r="I217" s="197"/>
      <c r="J217" s="197"/>
      <c r="K217" s="197"/>
      <c r="L217" s="197"/>
      <c r="M217" s="197"/>
      <c r="N217" s="197"/>
      <c r="O217" s="197"/>
      <c r="P217" s="197"/>
      <c r="Q217" s="197"/>
      <c r="R217" s="197"/>
      <c r="S217" s="197"/>
      <c r="T217" s="197"/>
      <c r="U217" s="197"/>
      <c r="V217" s="197" t="s">
        <v>813</v>
      </c>
      <c r="W217" s="197"/>
      <c r="X217" s="197"/>
      <c r="Y217" s="197"/>
      <c r="Z217" s="197"/>
      <c r="AA217" s="197"/>
      <c r="AB217" s="197"/>
      <c r="AC217" s="197"/>
      <c r="AD217" s="197"/>
      <c r="AE217" s="197"/>
      <c r="AF217" s="197"/>
      <c r="AG217" s="197"/>
      <c r="AH217" s="198">
        <v>3000</v>
      </c>
      <c r="AI217" s="198"/>
      <c r="AJ217" s="198"/>
      <c r="AK217" s="198"/>
      <c r="AL217" s="198"/>
      <c r="AM217" s="198"/>
      <c r="AN217" s="198"/>
      <c r="AO217" s="198"/>
      <c r="AP217" s="198"/>
      <c r="AQ217" s="198"/>
      <c r="AR217" s="198"/>
      <c r="AS217" s="198"/>
      <c r="AT217" s="198"/>
      <c r="AU217" s="56"/>
      <c r="AV217" s="195" t="s">
        <v>395</v>
      </c>
      <c r="AW217" s="195"/>
      <c r="AX217" s="195"/>
      <c r="AY217" s="195"/>
      <c r="AZ217" s="195"/>
      <c r="BA217" s="195"/>
      <c r="BB217" s="195"/>
      <c r="BC217" s="195"/>
      <c r="BD217" s="195"/>
      <c r="BE217" s="195"/>
      <c r="BF217" s="195">
        <v>7.8</v>
      </c>
      <c r="BG217" s="195"/>
      <c r="BH217" s="195"/>
      <c r="BI217" s="195"/>
      <c r="BJ217" s="195"/>
      <c r="BK217" s="195"/>
      <c r="BL217" s="195"/>
      <c r="BM217" s="195"/>
      <c r="BN217" s="195"/>
      <c r="BO217" s="195"/>
      <c r="BP217" s="195"/>
      <c r="BQ217" s="195"/>
      <c r="BR217" s="195"/>
      <c r="BS217" s="195"/>
      <c r="BT217" s="195" t="s">
        <v>825</v>
      </c>
      <c r="BU217" s="195"/>
      <c r="BV217" s="195"/>
      <c r="BW217" s="195"/>
      <c r="BX217" s="195"/>
      <c r="BY217" s="195"/>
      <c r="BZ217" s="195"/>
      <c r="CA217" s="195"/>
      <c r="CB217" s="195"/>
      <c r="CC217" s="195"/>
      <c r="CD217" s="195"/>
      <c r="CE217" s="195"/>
      <c r="CF217" s="195"/>
      <c r="CG217" s="195"/>
      <c r="CH217" s="195"/>
      <c r="CI217" s="195"/>
      <c r="CJ217" s="195"/>
      <c r="CK217" s="195"/>
      <c r="CL217" s="195"/>
      <c r="CM217" s="195"/>
      <c r="CN217" s="195"/>
      <c r="CO217" s="8"/>
      <c r="CP217" s="125"/>
    </row>
    <row r="218" spans="4:94" ht="14.25" customHeight="1" x14ac:dyDescent="0.35">
      <c r="D218" s="197" t="s">
        <v>805</v>
      </c>
      <c r="E218" s="197"/>
      <c r="F218" s="197"/>
      <c r="G218" s="197"/>
      <c r="H218" s="197"/>
      <c r="I218" s="197"/>
      <c r="J218" s="197"/>
      <c r="K218" s="197"/>
      <c r="L218" s="197"/>
      <c r="M218" s="197"/>
      <c r="N218" s="197"/>
      <c r="O218" s="197"/>
      <c r="P218" s="197"/>
      <c r="Q218" s="197"/>
      <c r="R218" s="197"/>
      <c r="S218" s="197"/>
      <c r="T218" s="197"/>
      <c r="U218" s="197"/>
      <c r="V218" s="197" t="s">
        <v>813</v>
      </c>
      <c r="W218" s="197"/>
      <c r="X218" s="197"/>
      <c r="Y218" s="197"/>
      <c r="Z218" s="197"/>
      <c r="AA218" s="197"/>
      <c r="AB218" s="197"/>
      <c r="AC218" s="197"/>
      <c r="AD218" s="197"/>
      <c r="AE218" s="197"/>
      <c r="AF218" s="197"/>
      <c r="AG218" s="197"/>
      <c r="AH218" s="198">
        <v>3350</v>
      </c>
      <c r="AI218" s="198"/>
      <c r="AJ218" s="198"/>
      <c r="AK218" s="198"/>
      <c r="AL218" s="198"/>
      <c r="AM218" s="198"/>
      <c r="AN218" s="198"/>
      <c r="AO218" s="198"/>
      <c r="AP218" s="198"/>
      <c r="AQ218" s="198"/>
      <c r="AR218" s="198"/>
      <c r="AS218" s="198"/>
      <c r="AT218" s="198"/>
      <c r="AU218" s="56"/>
      <c r="AV218" s="195" t="s">
        <v>395</v>
      </c>
      <c r="AW218" s="195"/>
      <c r="AX218" s="195"/>
      <c r="AY218" s="195"/>
      <c r="AZ218" s="195"/>
      <c r="BA218" s="195"/>
      <c r="BB218" s="195"/>
      <c r="BC218" s="195"/>
      <c r="BD218" s="195"/>
      <c r="BE218" s="195"/>
      <c r="BF218" s="195">
        <v>5.0999999999999996</v>
      </c>
      <c r="BG218" s="195"/>
      <c r="BH218" s="195"/>
      <c r="BI218" s="195"/>
      <c r="BJ218" s="195"/>
      <c r="BK218" s="195"/>
      <c r="BL218" s="195"/>
      <c r="BM218" s="195"/>
      <c r="BN218" s="195"/>
      <c r="BO218" s="195"/>
      <c r="BP218" s="195"/>
      <c r="BQ218" s="195"/>
      <c r="BR218" s="195"/>
      <c r="BS218" s="195"/>
      <c r="BT218" s="195" t="s">
        <v>826</v>
      </c>
      <c r="BU218" s="195"/>
      <c r="BV218" s="195"/>
      <c r="BW218" s="195"/>
      <c r="BX218" s="195"/>
      <c r="BY218" s="195"/>
      <c r="BZ218" s="195"/>
      <c r="CA218" s="195"/>
      <c r="CB218" s="195"/>
      <c r="CC218" s="195"/>
      <c r="CD218" s="195"/>
      <c r="CE218" s="195"/>
      <c r="CF218" s="195"/>
      <c r="CG218" s="195"/>
      <c r="CH218" s="195"/>
      <c r="CI218" s="195"/>
      <c r="CJ218" s="195"/>
      <c r="CK218" s="195"/>
      <c r="CL218" s="195"/>
      <c r="CM218" s="195"/>
      <c r="CN218" s="195"/>
      <c r="CO218" s="8"/>
      <c r="CP218" s="125"/>
    </row>
    <row r="219" spans="4:94" ht="14.25" customHeight="1" x14ac:dyDescent="0.35">
      <c r="D219" s="197" t="s">
        <v>806</v>
      </c>
      <c r="E219" s="197"/>
      <c r="F219" s="197"/>
      <c r="G219" s="197"/>
      <c r="H219" s="197"/>
      <c r="I219" s="197"/>
      <c r="J219" s="197"/>
      <c r="K219" s="197"/>
      <c r="L219" s="197"/>
      <c r="M219" s="197"/>
      <c r="N219" s="197"/>
      <c r="O219" s="197"/>
      <c r="P219" s="197"/>
      <c r="Q219" s="197"/>
      <c r="R219" s="197"/>
      <c r="S219" s="197"/>
      <c r="T219" s="197"/>
      <c r="U219" s="197"/>
      <c r="V219" s="197" t="s">
        <v>813</v>
      </c>
      <c r="W219" s="197"/>
      <c r="X219" s="197"/>
      <c r="Y219" s="197"/>
      <c r="Z219" s="197"/>
      <c r="AA219" s="197"/>
      <c r="AB219" s="197"/>
      <c r="AC219" s="197"/>
      <c r="AD219" s="197"/>
      <c r="AE219" s="197"/>
      <c r="AF219" s="197"/>
      <c r="AG219" s="197"/>
      <c r="AH219" s="198">
        <v>3390</v>
      </c>
      <c r="AI219" s="198"/>
      <c r="AJ219" s="198"/>
      <c r="AK219" s="198"/>
      <c r="AL219" s="198"/>
      <c r="AM219" s="198"/>
      <c r="AN219" s="198"/>
      <c r="AO219" s="198"/>
      <c r="AP219" s="198"/>
      <c r="AQ219" s="198"/>
      <c r="AR219" s="198"/>
      <c r="AS219" s="198"/>
      <c r="AT219" s="198"/>
      <c r="AU219" s="56"/>
      <c r="AV219" s="195" t="s">
        <v>395</v>
      </c>
      <c r="AW219" s="195"/>
      <c r="AX219" s="195"/>
      <c r="AY219" s="195"/>
      <c r="AZ219" s="195"/>
      <c r="BA219" s="195"/>
      <c r="BB219" s="195"/>
      <c r="BC219" s="195"/>
      <c r="BD219" s="195"/>
      <c r="BE219" s="195"/>
      <c r="BF219" s="195">
        <v>2.9</v>
      </c>
      <c r="BG219" s="195"/>
      <c r="BH219" s="195"/>
      <c r="BI219" s="195"/>
      <c r="BJ219" s="195"/>
      <c r="BK219" s="195"/>
      <c r="BL219" s="195"/>
      <c r="BM219" s="195"/>
      <c r="BN219" s="195"/>
      <c r="BO219" s="195"/>
      <c r="BP219" s="195"/>
      <c r="BQ219" s="195"/>
      <c r="BR219" s="195"/>
      <c r="BS219" s="195"/>
      <c r="BT219" s="195" t="s">
        <v>827</v>
      </c>
      <c r="BU219" s="195"/>
      <c r="BV219" s="195"/>
      <c r="BW219" s="195"/>
      <c r="BX219" s="195"/>
      <c r="BY219" s="195"/>
      <c r="BZ219" s="195"/>
      <c r="CA219" s="195"/>
      <c r="CB219" s="195"/>
      <c r="CC219" s="195"/>
      <c r="CD219" s="195"/>
      <c r="CE219" s="195"/>
      <c r="CF219" s="195"/>
      <c r="CG219" s="195"/>
      <c r="CH219" s="195"/>
      <c r="CI219" s="195"/>
      <c r="CJ219" s="195"/>
      <c r="CK219" s="195"/>
      <c r="CL219" s="195"/>
      <c r="CM219" s="195"/>
      <c r="CN219" s="195"/>
      <c r="CO219" s="8"/>
      <c r="CP219" s="125"/>
    </row>
    <row r="220" spans="4:94" ht="14.25" customHeight="1" x14ac:dyDescent="0.35">
      <c r="D220" s="11" t="s">
        <v>47</v>
      </c>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95" t="s">
        <v>395</v>
      </c>
      <c r="AW220" s="195"/>
      <c r="AX220" s="195"/>
      <c r="AY220" s="195"/>
      <c r="AZ220" s="195"/>
      <c r="BA220" s="195"/>
      <c r="BB220" s="195"/>
      <c r="BC220" s="195"/>
      <c r="BD220" s="195"/>
      <c r="BE220" s="195"/>
      <c r="BF220" s="195">
        <v>0.93</v>
      </c>
      <c r="BG220" s="195"/>
      <c r="BH220" s="195"/>
      <c r="BI220" s="195"/>
      <c r="BJ220" s="195"/>
      <c r="BK220" s="195"/>
      <c r="BL220" s="195"/>
      <c r="BM220" s="195"/>
      <c r="BN220" s="195"/>
      <c r="BO220" s="195"/>
      <c r="BP220" s="195"/>
      <c r="BQ220" s="195"/>
      <c r="BR220" s="195"/>
      <c r="BS220" s="195"/>
      <c r="BT220" s="195" t="s">
        <v>828</v>
      </c>
      <c r="BU220" s="195"/>
      <c r="BV220" s="195"/>
      <c r="BW220" s="195"/>
      <c r="BX220" s="195"/>
      <c r="BY220" s="195"/>
      <c r="BZ220" s="195"/>
      <c r="CA220" s="195"/>
      <c r="CB220" s="195"/>
      <c r="CC220" s="195"/>
      <c r="CD220" s="195"/>
      <c r="CE220" s="195"/>
      <c r="CF220" s="195"/>
      <c r="CG220" s="195"/>
      <c r="CH220" s="195"/>
      <c r="CI220" s="195"/>
      <c r="CJ220" s="195"/>
      <c r="CK220" s="195"/>
      <c r="CL220" s="195"/>
      <c r="CM220" s="195"/>
      <c r="CN220" s="195"/>
      <c r="CO220" s="8"/>
      <c r="CP220" s="125"/>
    </row>
    <row r="221" spans="4:94" ht="14.25" customHeight="1" x14ac:dyDescent="0.35">
      <c r="AV221" s="195" t="s">
        <v>720</v>
      </c>
      <c r="AW221" s="195"/>
      <c r="AX221" s="195"/>
      <c r="AY221" s="195"/>
      <c r="AZ221" s="195"/>
      <c r="BA221" s="195"/>
      <c r="BB221" s="195"/>
      <c r="BC221" s="195"/>
      <c r="BD221" s="195"/>
      <c r="BE221" s="195"/>
      <c r="BF221" s="195">
        <v>1.1499999999999999</v>
      </c>
      <c r="BG221" s="195"/>
      <c r="BH221" s="195"/>
      <c r="BI221" s="195"/>
      <c r="BJ221" s="195"/>
      <c r="BK221" s="195"/>
      <c r="BL221" s="195"/>
      <c r="BM221" s="195"/>
      <c r="BN221" s="195"/>
      <c r="BO221" s="195"/>
      <c r="BP221" s="195"/>
      <c r="BQ221" s="195"/>
      <c r="BR221" s="195"/>
      <c r="BS221" s="195"/>
      <c r="BT221" s="195" t="s">
        <v>829</v>
      </c>
      <c r="BU221" s="195"/>
      <c r="BV221" s="195"/>
      <c r="BW221" s="195"/>
      <c r="BX221" s="195"/>
      <c r="BY221" s="195"/>
      <c r="BZ221" s="195"/>
      <c r="CA221" s="195"/>
      <c r="CB221" s="195"/>
      <c r="CC221" s="195"/>
      <c r="CD221" s="195"/>
      <c r="CE221" s="195"/>
      <c r="CF221" s="195"/>
      <c r="CG221" s="195"/>
      <c r="CH221" s="195"/>
      <c r="CI221" s="195"/>
      <c r="CJ221" s="195"/>
      <c r="CK221" s="195"/>
      <c r="CL221" s="195"/>
      <c r="CM221" s="195"/>
      <c r="CN221" s="195"/>
      <c r="CO221" s="8"/>
      <c r="CP221" s="125"/>
    </row>
    <row r="222" spans="4:94" ht="14.25" customHeight="1" x14ac:dyDescent="0.35">
      <c r="D222" s="223" t="s">
        <v>92</v>
      </c>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V222" s="195" t="s">
        <v>395</v>
      </c>
      <c r="AW222" s="195"/>
      <c r="AX222" s="195"/>
      <c r="AY222" s="195"/>
      <c r="AZ222" s="195"/>
      <c r="BA222" s="195"/>
      <c r="BB222" s="195"/>
      <c r="BC222" s="195"/>
      <c r="BD222" s="195"/>
      <c r="BE222" s="195"/>
      <c r="BF222" s="195">
        <v>2.2000000000000002</v>
      </c>
      <c r="BG222" s="195"/>
      <c r="BH222" s="195"/>
      <c r="BI222" s="195"/>
      <c r="BJ222" s="195"/>
      <c r="BK222" s="195"/>
      <c r="BL222" s="195"/>
      <c r="BM222" s="195"/>
      <c r="BN222" s="195"/>
      <c r="BO222" s="195"/>
      <c r="BP222" s="195"/>
      <c r="BQ222" s="195"/>
      <c r="BR222" s="195"/>
      <c r="BS222" s="195"/>
      <c r="BT222" s="195" t="s">
        <v>830</v>
      </c>
      <c r="BU222" s="195"/>
      <c r="BV222" s="195"/>
      <c r="BW222" s="195"/>
      <c r="BX222" s="195"/>
      <c r="BY222" s="195"/>
      <c r="BZ222" s="195"/>
      <c r="CA222" s="195"/>
      <c r="CB222" s="195"/>
      <c r="CC222" s="195"/>
      <c r="CD222" s="195"/>
      <c r="CE222" s="195"/>
      <c r="CF222" s="195"/>
      <c r="CG222" s="195"/>
      <c r="CH222" s="195"/>
      <c r="CI222" s="195"/>
      <c r="CJ222" s="195"/>
      <c r="CK222" s="195"/>
      <c r="CL222" s="195"/>
      <c r="CM222" s="195"/>
      <c r="CN222" s="195"/>
      <c r="CO222" s="8"/>
      <c r="CP222" s="125"/>
    </row>
    <row r="223" spans="4:94" ht="14.25" customHeight="1" x14ac:dyDescent="0.35">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c r="AH223" s="210"/>
      <c r="AI223" s="210"/>
      <c r="AJ223" s="210"/>
      <c r="AK223" s="210"/>
      <c r="AL223" s="210"/>
      <c r="AM223" s="210"/>
      <c r="AN223" s="210"/>
      <c r="AO223" s="210"/>
      <c r="AP223" s="210"/>
      <c r="AQ223" s="210"/>
      <c r="AR223" s="210"/>
      <c r="AS223" s="210"/>
      <c r="AT223" s="210"/>
      <c r="AV223" s="195" t="s">
        <v>720</v>
      </c>
      <c r="AW223" s="195"/>
      <c r="AX223" s="195"/>
      <c r="AY223" s="195"/>
      <c r="AZ223" s="195"/>
      <c r="BA223" s="195"/>
      <c r="BB223" s="195"/>
      <c r="BC223" s="195"/>
      <c r="BD223" s="195"/>
      <c r="BE223" s="195"/>
      <c r="BF223" s="195">
        <v>1.25</v>
      </c>
      <c r="BG223" s="195"/>
      <c r="BH223" s="195"/>
      <c r="BI223" s="195"/>
      <c r="BJ223" s="195"/>
      <c r="BK223" s="195"/>
      <c r="BL223" s="195"/>
      <c r="BM223" s="195"/>
      <c r="BN223" s="195"/>
      <c r="BO223" s="195"/>
      <c r="BP223" s="195"/>
      <c r="BQ223" s="195"/>
      <c r="BR223" s="195"/>
      <c r="BS223" s="195"/>
      <c r="BT223" s="195" t="s">
        <v>398</v>
      </c>
      <c r="BU223" s="195"/>
      <c r="BV223" s="195"/>
      <c r="BW223" s="195"/>
      <c r="BX223" s="195"/>
      <c r="BY223" s="195"/>
      <c r="BZ223" s="195"/>
      <c r="CA223" s="195"/>
      <c r="CB223" s="195"/>
      <c r="CC223" s="195"/>
      <c r="CD223" s="195"/>
      <c r="CE223" s="195"/>
      <c r="CF223" s="195"/>
      <c r="CG223" s="195"/>
      <c r="CH223" s="195"/>
      <c r="CI223" s="195"/>
      <c r="CJ223" s="195"/>
      <c r="CK223" s="195"/>
      <c r="CL223" s="195"/>
      <c r="CM223" s="195"/>
      <c r="CN223" s="195"/>
      <c r="CO223" s="8"/>
      <c r="CP223" s="125"/>
    </row>
    <row r="224" spans="4:94" ht="14.25" customHeight="1" x14ac:dyDescent="0.35">
      <c r="D224" s="227" t="s">
        <v>48</v>
      </c>
      <c r="E224" s="229"/>
      <c r="F224" s="229"/>
      <c r="G224" s="229"/>
      <c r="H224" s="229"/>
      <c r="I224" s="229"/>
      <c r="J224" s="229"/>
      <c r="K224" s="229"/>
      <c r="L224" s="229"/>
      <c r="M224" s="229"/>
      <c r="N224" s="229"/>
      <c r="O224" s="229"/>
      <c r="P224" s="229"/>
      <c r="Q224" s="229"/>
      <c r="R224" s="229"/>
      <c r="S224" s="229"/>
      <c r="T224" s="229"/>
      <c r="U224" s="229"/>
      <c r="V224" s="229"/>
      <c r="W224" s="229"/>
      <c r="X224" s="229"/>
      <c r="Y224" s="229"/>
      <c r="Z224" s="229"/>
      <c r="AA224" s="229"/>
      <c r="AB224" s="229"/>
      <c r="AC224" s="229"/>
      <c r="AD224" s="229"/>
      <c r="AE224" s="229"/>
      <c r="AF224" s="229"/>
      <c r="AG224" s="229"/>
      <c r="AH224" s="229"/>
      <c r="AI224" s="229"/>
      <c r="AJ224" s="200" t="s">
        <v>50</v>
      </c>
      <c r="AK224" s="200"/>
      <c r="AL224" s="200"/>
      <c r="AM224" s="200"/>
      <c r="AN224" s="200"/>
      <c r="AO224" s="200"/>
      <c r="AP224" s="200"/>
      <c r="AQ224" s="200"/>
      <c r="AR224" s="200"/>
      <c r="AS224" s="200"/>
      <c r="AT224" s="200"/>
      <c r="AV224" s="195" t="s">
        <v>720</v>
      </c>
      <c r="AW224" s="195"/>
      <c r="AX224" s="195"/>
      <c r="AY224" s="195"/>
      <c r="AZ224" s="195"/>
      <c r="BA224" s="195"/>
      <c r="BB224" s="195"/>
      <c r="BC224" s="195"/>
      <c r="BD224" s="195"/>
      <c r="BE224" s="195"/>
      <c r="BF224" s="195">
        <v>3.8</v>
      </c>
      <c r="BG224" s="195"/>
      <c r="BH224" s="195"/>
      <c r="BI224" s="195"/>
      <c r="BJ224" s="195"/>
      <c r="BK224" s="195"/>
      <c r="BL224" s="195"/>
      <c r="BM224" s="195"/>
      <c r="BN224" s="195"/>
      <c r="BO224" s="195"/>
      <c r="BP224" s="195"/>
      <c r="BQ224" s="195"/>
      <c r="BR224" s="195"/>
      <c r="BS224" s="195"/>
      <c r="BT224" s="195" t="s">
        <v>831</v>
      </c>
      <c r="BU224" s="195"/>
      <c r="BV224" s="195"/>
      <c r="BW224" s="195"/>
      <c r="BX224" s="195"/>
      <c r="BY224" s="195"/>
      <c r="BZ224" s="195"/>
      <c r="CA224" s="195"/>
      <c r="CB224" s="195"/>
      <c r="CC224" s="195"/>
      <c r="CD224" s="195"/>
      <c r="CE224" s="195"/>
      <c r="CF224" s="195"/>
      <c r="CG224" s="195"/>
      <c r="CH224" s="195"/>
      <c r="CI224" s="195"/>
      <c r="CJ224" s="195"/>
      <c r="CK224" s="195"/>
      <c r="CL224" s="195"/>
      <c r="CM224" s="195"/>
      <c r="CN224" s="195"/>
      <c r="CO224" s="8"/>
      <c r="CP224" s="125"/>
    </row>
    <row r="225" spans="4:94" ht="14.25" customHeight="1" x14ac:dyDescent="0.35">
      <c r="D225" s="228" t="s">
        <v>46</v>
      </c>
      <c r="E225" s="228"/>
      <c r="F225" s="228"/>
      <c r="G225" s="228"/>
      <c r="H225" s="228"/>
      <c r="I225" s="228"/>
      <c r="J225" s="228"/>
      <c r="K225" s="228"/>
      <c r="L225" s="228"/>
      <c r="M225" s="228"/>
      <c r="N225" s="228"/>
      <c r="O225" s="228"/>
      <c r="P225" s="228"/>
      <c r="Q225" s="228"/>
      <c r="R225" s="200" t="s">
        <v>49</v>
      </c>
      <c r="S225" s="200"/>
      <c r="T225" s="200"/>
      <c r="U225" s="200"/>
      <c r="V225" s="200"/>
      <c r="W225" s="200"/>
      <c r="X225" s="200"/>
      <c r="Y225" s="200"/>
      <c r="Z225" s="200"/>
      <c r="AA225" s="200"/>
      <c r="AB225" s="200"/>
      <c r="AC225" s="200"/>
      <c r="AD225" s="200"/>
      <c r="AE225" s="200"/>
      <c r="AF225" s="200"/>
      <c r="AG225" s="200"/>
      <c r="AH225" s="200"/>
      <c r="AI225" s="227"/>
      <c r="AJ225" s="200"/>
      <c r="AK225" s="200"/>
      <c r="AL225" s="200"/>
      <c r="AM225" s="200"/>
      <c r="AN225" s="200"/>
      <c r="AO225" s="200"/>
      <c r="AP225" s="200"/>
      <c r="AQ225" s="200"/>
      <c r="AR225" s="200"/>
      <c r="AS225" s="200"/>
      <c r="AT225" s="200"/>
      <c r="AV225" s="195"/>
      <c r="AW225" s="195"/>
      <c r="AX225" s="195"/>
      <c r="AY225" s="195"/>
      <c r="AZ225" s="195"/>
      <c r="BA225" s="195"/>
      <c r="BB225" s="195"/>
      <c r="BC225" s="195"/>
      <c r="BD225" s="195"/>
      <c r="BE225" s="195"/>
      <c r="BF225" s="195"/>
      <c r="BG225" s="195"/>
      <c r="BH225" s="195"/>
      <c r="BI225" s="195"/>
      <c r="BJ225" s="195"/>
      <c r="BK225" s="195"/>
      <c r="BL225" s="195"/>
      <c r="BM225" s="195"/>
      <c r="BN225" s="195"/>
      <c r="BO225" s="195"/>
      <c r="BP225" s="195"/>
      <c r="BQ225" s="195"/>
      <c r="BR225" s="195"/>
      <c r="BS225" s="195"/>
      <c r="BT225" s="195"/>
      <c r="BU225" s="195"/>
      <c r="BV225" s="195"/>
      <c r="BW225" s="195"/>
      <c r="BX225" s="195"/>
      <c r="BY225" s="195"/>
      <c r="BZ225" s="195"/>
      <c r="CA225" s="195"/>
      <c r="CB225" s="195"/>
      <c r="CC225" s="195"/>
      <c r="CD225" s="195"/>
      <c r="CE225" s="195"/>
      <c r="CF225" s="195"/>
      <c r="CG225" s="195"/>
      <c r="CH225" s="195"/>
      <c r="CI225" s="195"/>
      <c r="CJ225" s="195"/>
      <c r="CK225" s="195"/>
      <c r="CL225" s="195"/>
      <c r="CM225" s="195"/>
      <c r="CN225" s="195"/>
      <c r="CO225" s="8"/>
      <c r="CP225" s="125"/>
    </row>
    <row r="226" spans="4:94" ht="14.25" customHeight="1" x14ac:dyDescent="0.35">
      <c r="D226" s="228"/>
      <c r="E226" s="228"/>
      <c r="F226" s="228"/>
      <c r="G226" s="228"/>
      <c r="H226" s="228"/>
      <c r="I226" s="228"/>
      <c r="J226" s="228"/>
      <c r="K226" s="228"/>
      <c r="L226" s="228"/>
      <c r="M226" s="228"/>
      <c r="N226" s="228"/>
      <c r="O226" s="228"/>
      <c r="P226" s="228"/>
      <c r="Q226" s="228"/>
      <c r="R226" s="200"/>
      <c r="S226" s="200"/>
      <c r="T226" s="200"/>
      <c r="U226" s="200"/>
      <c r="V226" s="200"/>
      <c r="W226" s="200"/>
      <c r="X226" s="200"/>
      <c r="Y226" s="200"/>
      <c r="Z226" s="200"/>
      <c r="AA226" s="200"/>
      <c r="AB226" s="200"/>
      <c r="AC226" s="200"/>
      <c r="AD226" s="200"/>
      <c r="AE226" s="200"/>
      <c r="AF226" s="200"/>
      <c r="AG226" s="200"/>
      <c r="AH226" s="200"/>
      <c r="AI226" s="227"/>
      <c r="AJ226" s="200"/>
      <c r="AK226" s="200"/>
      <c r="AL226" s="200"/>
      <c r="AM226" s="200"/>
      <c r="AN226" s="200"/>
      <c r="AO226" s="200"/>
      <c r="AP226" s="200"/>
      <c r="AQ226" s="200"/>
      <c r="AR226" s="200"/>
      <c r="AS226" s="200"/>
      <c r="AT226" s="200"/>
      <c r="AV226" s="195"/>
      <c r="AW226" s="195"/>
      <c r="AX226" s="195"/>
      <c r="AY226" s="195"/>
      <c r="AZ226" s="195"/>
      <c r="BA226" s="195"/>
      <c r="BB226" s="195"/>
      <c r="BC226" s="195"/>
      <c r="BD226" s="195"/>
      <c r="BE226" s="195"/>
      <c r="BF226" s="195"/>
      <c r="BG226" s="195"/>
      <c r="BH226" s="195"/>
      <c r="BI226" s="195"/>
      <c r="BJ226" s="195"/>
      <c r="BK226" s="195"/>
      <c r="BL226" s="195"/>
      <c r="BM226" s="195"/>
      <c r="BN226" s="195"/>
      <c r="BO226" s="195"/>
      <c r="BP226" s="195"/>
      <c r="BQ226" s="195"/>
      <c r="BR226" s="195"/>
      <c r="BS226" s="195"/>
      <c r="BT226" s="195"/>
      <c r="BU226" s="195"/>
      <c r="BV226" s="195"/>
      <c r="BW226" s="195"/>
      <c r="BX226" s="195"/>
      <c r="BY226" s="195"/>
      <c r="BZ226" s="195"/>
      <c r="CA226" s="195"/>
      <c r="CB226" s="195"/>
      <c r="CC226" s="195"/>
      <c r="CD226" s="195"/>
      <c r="CE226" s="195"/>
      <c r="CF226" s="195"/>
      <c r="CG226" s="195"/>
      <c r="CH226" s="195"/>
      <c r="CI226" s="195"/>
      <c r="CJ226" s="195"/>
      <c r="CK226" s="195"/>
      <c r="CL226" s="195"/>
      <c r="CM226" s="195"/>
      <c r="CN226" s="195"/>
      <c r="CO226" s="8"/>
      <c r="CP226" s="125"/>
    </row>
    <row r="227" spans="4:94" ht="14.25" customHeight="1" x14ac:dyDescent="0.35">
      <c r="D227" s="197" t="s">
        <v>814</v>
      </c>
      <c r="E227" s="197"/>
      <c r="F227" s="197"/>
      <c r="G227" s="197"/>
      <c r="H227" s="197"/>
      <c r="I227" s="197"/>
      <c r="J227" s="197"/>
      <c r="K227" s="197"/>
      <c r="L227" s="197"/>
      <c r="M227" s="197"/>
      <c r="N227" s="197"/>
      <c r="O227" s="197"/>
      <c r="P227" s="197"/>
      <c r="Q227" s="197"/>
      <c r="R227" s="197" t="s">
        <v>815</v>
      </c>
      <c r="S227" s="197"/>
      <c r="T227" s="197"/>
      <c r="U227" s="197"/>
      <c r="V227" s="197"/>
      <c r="W227" s="197"/>
      <c r="X227" s="197"/>
      <c r="Y227" s="197"/>
      <c r="Z227" s="197"/>
      <c r="AA227" s="197"/>
      <c r="AB227" s="197"/>
      <c r="AC227" s="197"/>
      <c r="AD227" s="197"/>
      <c r="AE227" s="197"/>
      <c r="AF227" s="197"/>
      <c r="AG227" s="197"/>
      <c r="AH227" s="197"/>
      <c r="AI227" s="225"/>
      <c r="AJ227" s="197" t="s">
        <v>816</v>
      </c>
      <c r="AK227" s="197"/>
      <c r="AL227" s="197"/>
      <c r="AM227" s="197"/>
      <c r="AN227" s="197"/>
      <c r="AO227" s="197"/>
      <c r="AP227" s="197"/>
      <c r="AQ227" s="197"/>
      <c r="AR227" s="197"/>
      <c r="AS227" s="197"/>
      <c r="AT227" s="197"/>
      <c r="AV227" s="195"/>
      <c r="AW227" s="195"/>
      <c r="AX227" s="195"/>
      <c r="AY227" s="195"/>
      <c r="AZ227" s="195"/>
      <c r="BA227" s="195"/>
      <c r="BB227" s="195"/>
      <c r="BC227" s="195"/>
      <c r="BD227" s="195"/>
      <c r="BE227" s="195"/>
      <c r="BF227" s="195"/>
      <c r="BG227" s="195"/>
      <c r="BH227" s="195"/>
      <c r="BI227" s="195"/>
      <c r="BJ227" s="195"/>
      <c r="BK227" s="195"/>
      <c r="BL227" s="195"/>
      <c r="BM227" s="195"/>
      <c r="BN227" s="195"/>
      <c r="BO227" s="195"/>
      <c r="BP227" s="195"/>
      <c r="BQ227" s="195"/>
      <c r="BR227" s="195"/>
      <c r="BS227" s="195"/>
      <c r="BT227" s="195"/>
      <c r="BU227" s="195"/>
      <c r="BV227" s="195"/>
      <c r="BW227" s="195"/>
      <c r="BX227" s="195"/>
      <c r="BY227" s="195"/>
      <c r="BZ227" s="195"/>
      <c r="CA227" s="195"/>
      <c r="CB227" s="195"/>
      <c r="CC227" s="195"/>
      <c r="CD227" s="195"/>
      <c r="CE227" s="195"/>
      <c r="CF227" s="195"/>
      <c r="CG227" s="195"/>
      <c r="CH227" s="195"/>
      <c r="CI227" s="195"/>
      <c r="CJ227" s="195"/>
      <c r="CK227" s="195"/>
      <c r="CL227" s="195"/>
      <c r="CM227" s="195"/>
      <c r="CN227" s="195"/>
      <c r="CO227" s="8"/>
      <c r="CP227" s="125"/>
    </row>
    <row r="228" spans="4:94" ht="14.25" customHeight="1" x14ac:dyDescent="0.35">
      <c r="D228" s="197"/>
      <c r="E228" s="197"/>
      <c r="F228" s="197"/>
      <c r="G228" s="197"/>
      <c r="H228" s="197"/>
      <c r="I228" s="197"/>
      <c r="J228" s="197"/>
      <c r="K228" s="197"/>
      <c r="L228" s="197"/>
      <c r="M228" s="197"/>
      <c r="N228" s="197"/>
      <c r="O228" s="197"/>
      <c r="P228" s="197"/>
      <c r="Q228" s="197"/>
      <c r="R228" s="197"/>
      <c r="S228" s="197"/>
      <c r="T228" s="197"/>
      <c r="U228" s="197"/>
      <c r="V228" s="197"/>
      <c r="W228" s="197"/>
      <c r="X228" s="197"/>
      <c r="Y228" s="197"/>
      <c r="Z228" s="197"/>
      <c r="AA228" s="197"/>
      <c r="AB228" s="197"/>
      <c r="AC228" s="197"/>
      <c r="AD228" s="197"/>
      <c r="AE228" s="197"/>
      <c r="AF228" s="197"/>
      <c r="AG228" s="197"/>
      <c r="AH228" s="197"/>
      <c r="AI228" s="225"/>
      <c r="AJ228" s="197"/>
      <c r="AK228" s="197"/>
      <c r="AL228" s="197"/>
      <c r="AM228" s="197"/>
      <c r="AN228" s="197"/>
      <c r="AO228" s="197"/>
      <c r="AP228" s="197"/>
      <c r="AQ228" s="197"/>
      <c r="AR228" s="197"/>
      <c r="AS228" s="197"/>
      <c r="AT228" s="197"/>
      <c r="AV228" s="195"/>
      <c r="AW228" s="195"/>
      <c r="AX228" s="195"/>
      <c r="AY228" s="195"/>
      <c r="AZ228" s="195"/>
      <c r="BA228" s="195"/>
      <c r="BB228" s="195"/>
      <c r="BC228" s="195"/>
      <c r="BD228" s="195"/>
      <c r="BE228" s="195"/>
      <c r="BF228" s="195"/>
      <c r="BG228" s="195"/>
      <c r="BH228" s="195"/>
      <c r="BI228" s="195"/>
      <c r="BJ228" s="195"/>
      <c r="BK228" s="195"/>
      <c r="BL228" s="195"/>
      <c r="BM228" s="195"/>
      <c r="BN228" s="195"/>
      <c r="BO228" s="195"/>
      <c r="BP228" s="195"/>
      <c r="BQ228" s="195"/>
      <c r="BR228" s="195"/>
      <c r="BS228" s="195"/>
      <c r="BT228" s="195"/>
      <c r="BU228" s="195"/>
      <c r="BV228" s="195"/>
      <c r="BW228" s="195"/>
      <c r="BX228" s="195"/>
      <c r="BY228" s="195"/>
      <c r="BZ228" s="195"/>
      <c r="CA228" s="195"/>
      <c r="CB228" s="195"/>
      <c r="CC228" s="195"/>
      <c r="CD228" s="195"/>
      <c r="CE228" s="195"/>
      <c r="CF228" s="195"/>
      <c r="CG228" s="195"/>
      <c r="CH228" s="195"/>
      <c r="CI228" s="195"/>
      <c r="CJ228" s="195"/>
      <c r="CK228" s="195"/>
      <c r="CL228" s="195"/>
      <c r="CM228" s="195"/>
      <c r="CN228" s="195"/>
      <c r="CO228" s="8"/>
      <c r="CP228" s="125"/>
    </row>
    <row r="229" spans="4:94" ht="14.25" customHeight="1" x14ac:dyDescent="0.35">
      <c r="D229" s="197" t="s">
        <v>810</v>
      </c>
      <c r="E229" s="197"/>
      <c r="F229" s="197"/>
      <c r="G229" s="197"/>
      <c r="H229" s="197"/>
      <c r="I229" s="197"/>
      <c r="J229" s="197"/>
      <c r="K229" s="197"/>
      <c r="L229" s="197"/>
      <c r="M229" s="197"/>
      <c r="N229" s="197"/>
      <c r="O229" s="197"/>
      <c r="P229" s="197"/>
      <c r="Q229" s="197"/>
      <c r="R229" s="197" t="s">
        <v>815</v>
      </c>
      <c r="S229" s="197"/>
      <c r="T229" s="197"/>
      <c r="U229" s="197"/>
      <c r="V229" s="197"/>
      <c r="W229" s="197"/>
      <c r="X229" s="197"/>
      <c r="Y229" s="197"/>
      <c r="Z229" s="197"/>
      <c r="AA229" s="197"/>
      <c r="AB229" s="197"/>
      <c r="AC229" s="197"/>
      <c r="AD229" s="197"/>
      <c r="AE229" s="197"/>
      <c r="AF229" s="197"/>
      <c r="AG229" s="197"/>
      <c r="AH229" s="197"/>
      <c r="AI229" s="225"/>
      <c r="AJ229" s="197" t="s">
        <v>817</v>
      </c>
      <c r="AK229" s="197"/>
      <c r="AL229" s="197"/>
      <c r="AM229" s="197"/>
      <c r="AN229" s="197"/>
      <c r="AO229" s="197"/>
      <c r="AP229" s="197"/>
      <c r="AQ229" s="197"/>
      <c r="AR229" s="197"/>
      <c r="AS229" s="197"/>
      <c r="AT229" s="197"/>
      <c r="AV229" s="195"/>
      <c r="AW229" s="195"/>
      <c r="AX229" s="195"/>
      <c r="AY229" s="195"/>
      <c r="AZ229" s="195"/>
      <c r="BA229" s="195"/>
      <c r="BB229" s="195"/>
      <c r="BC229" s="195"/>
      <c r="BD229" s="195"/>
      <c r="BE229" s="195"/>
      <c r="BF229" s="195"/>
      <c r="BG229" s="195"/>
      <c r="BH229" s="195"/>
      <c r="BI229" s="195"/>
      <c r="BJ229" s="195"/>
      <c r="BK229" s="195"/>
      <c r="BL229" s="195"/>
      <c r="BM229" s="195"/>
      <c r="BN229" s="195"/>
      <c r="BO229" s="195"/>
      <c r="BP229" s="195"/>
      <c r="BQ229" s="195"/>
      <c r="BR229" s="195"/>
      <c r="BS229" s="195"/>
      <c r="BT229" s="195"/>
      <c r="BU229" s="195"/>
      <c r="BV229" s="195"/>
      <c r="BW229" s="195"/>
      <c r="BX229" s="195"/>
      <c r="BY229" s="195"/>
      <c r="BZ229" s="195"/>
      <c r="CA229" s="195"/>
      <c r="CB229" s="195"/>
      <c r="CC229" s="195"/>
      <c r="CD229" s="195"/>
      <c r="CE229" s="195"/>
      <c r="CF229" s="195"/>
      <c r="CG229" s="195"/>
      <c r="CH229" s="195"/>
      <c r="CI229" s="195"/>
      <c r="CJ229" s="195"/>
      <c r="CK229" s="195"/>
      <c r="CL229" s="195"/>
      <c r="CM229" s="195"/>
      <c r="CN229" s="195"/>
      <c r="CO229" s="8"/>
      <c r="CP229" s="125"/>
    </row>
    <row r="230" spans="4:94" ht="14.25" customHeight="1" x14ac:dyDescent="0.35">
      <c r="D230" s="197"/>
      <c r="E230" s="197"/>
      <c r="F230" s="197"/>
      <c r="G230" s="197"/>
      <c r="H230" s="197"/>
      <c r="I230" s="197"/>
      <c r="J230" s="197"/>
      <c r="K230" s="197"/>
      <c r="L230" s="197"/>
      <c r="M230" s="197"/>
      <c r="N230" s="197"/>
      <c r="O230" s="197"/>
      <c r="P230" s="197"/>
      <c r="Q230" s="197"/>
      <c r="R230" s="197"/>
      <c r="S230" s="197"/>
      <c r="T230" s="197"/>
      <c r="U230" s="197"/>
      <c r="V230" s="197"/>
      <c r="W230" s="197"/>
      <c r="X230" s="197"/>
      <c r="Y230" s="197"/>
      <c r="Z230" s="197"/>
      <c r="AA230" s="197"/>
      <c r="AB230" s="197"/>
      <c r="AC230" s="197"/>
      <c r="AD230" s="197"/>
      <c r="AE230" s="197"/>
      <c r="AF230" s="197"/>
      <c r="AG230" s="197"/>
      <c r="AH230" s="197"/>
      <c r="AI230" s="225"/>
      <c r="AJ230" s="197"/>
      <c r="AK230" s="197"/>
      <c r="AL230" s="197"/>
      <c r="AM230" s="197"/>
      <c r="AN230" s="197"/>
      <c r="AO230" s="197"/>
      <c r="AP230" s="197"/>
      <c r="AQ230" s="197"/>
      <c r="AR230" s="197"/>
      <c r="AS230" s="197"/>
      <c r="AT230" s="197"/>
      <c r="AV230" s="195"/>
      <c r="AW230" s="195"/>
      <c r="AX230" s="195"/>
      <c r="AY230" s="195"/>
      <c r="AZ230" s="195"/>
      <c r="BA230" s="195"/>
      <c r="BB230" s="195"/>
      <c r="BC230" s="195"/>
      <c r="BD230" s="195"/>
      <c r="BE230" s="195"/>
      <c r="BF230" s="195"/>
      <c r="BG230" s="195"/>
      <c r="BH230" s="195"/>
      <c r="BI230" s="195"/>
      <c r="BJ230" s="195"/>
      <c r="BK230" s="195"/>
      <c r="BL230" s="195"/>
      <c r="BM230" s="195"/>
      <c r="BN230" s="195"/>
      <c r="BO230" s="195"/>
      <c r="BP230" s="195"/>
      <c r="BQ230" s="195"/>
      <c r="BR230" s="195"/>
      <c r="BS230" s="195"/>
      <c r="BT230" s="195"/>
      <c r="BU230" s="195"/>
      <c r="BV230" s="195"/>
      <c r="BW230" s="195"/>
      <c r="BX230" s="195"/>
      <c r="BY230" s="195"/>
      <c r="BZ230" s="195"/>
      <c r="CA230" s="195"/>
      <c r="CB230" s="195"/>
      <c r="CC230" s="195"/>
      <c r="CD230" s="195"/>
      <c r="CE230" s="195"/>
      <c r="CF230" s="195"/>
      <c r="CG230" s="195"/>
      <c r="CH230" s="195"/>
      <c r="CI230" s="195"/>
      <c r="CJ230" s="195"/>
      <c r="CK230" s="195"/>
      <c r="CL230" s="195"/>
      <c r="CM230" s="195"/>
      <c r="CN230" s="195"/>
      <c r="CO230" s="8"/>
      <c r="CP230" s="125"/>
    </row>
    <row r="231" spans="4:94" ht="14.25" customHeight="1" x14ac:dyDescent="0.35">
      <c r="D231" s="197" t="s">
        <v>813</v>
      </c>
      <c r="E231" s="197"/>
      <c r="F231" s="197"/>
      <c r="G231" s="197"/>
      <c r="H231" s="197"/>
      <c r="I231" s="197"/>
      <c r="J231" s="197"/>
      <c r="K231" s="197"/>
      <c r="L231" s="197"/>
      <c r="M231" s="197"/>
      <c r="N231" s="197"/>
      <c r="O231" s="197"/>
      <c r="P231" s="197"/>
      <c r="Q231" s="197"/>
      <c r="R231" s="197" t="s">
        <v>818</v>
      </c>
      <c r="S231" s="197"/>
      <c r="T231" s="197"/>
      <c r="U231" s="197"/>
      <c r="V231" s="197"/>
      <c r="W231" s="197"/>
      <c r="X231" s="197"/>
      <c r="Y231" s="197"/>
      <c r="Z231" s="197"/>
      <c r="AA231" s="197"/>
      <c r="AB231" s="197"/>
      <c r="AC231" s="197"/>
      <c r="AD231" s="197"/>
      <c r="AE231" s="197"/>
      <c r="AF231" s="197"/>
      <c r="AG231" s="197"/>
      <c r="AH231" s="197"/>
      <c r="AI231" s="225"/>
      <c r="AJ231" s="197" t="s">
        <v>819</v>
      </c>
      <c r="AK231" s="197"/>
      <c r="AL231" s="197"/>
      <c r="AM231" s="197"/>
      <c r="AN231" s="197"/>
      <c r="AO231" s="197"/>
      <c r="AP231" s="197"/>
      <c r="AQ231" s="197"/>
      <c r="AR231" s="197"/>
      <c r="AS231" s="197"/>
      <c r="AT231" s="197"/>
      <c r="AV231" s="195"/>
      <c r="AW231" s="195"/>
      <c r="AX231" s="195"/>
      <c r="AY231" s="195"/>
      <c r="AZ231" s="195"/>
      <c r="BA231" s="195"/>
      <c r="BB231" s="195"/>
      <c r="BC231" s="195"/>
      <c r="BD231" s="195"/>
      <c r="BE231" s="195"/>
      <c r="BF231" s="195"/>
      <c r="BG231" s="195"/>
      <c r="BH231" s="195"/>
      <c r="BI231" s="195"/>
      <c r="BJ231" s="195"/>
      <c r="BK231" s="195"/>
      <c r="BL231" s="195"/>
      <c r="BM231" s="195"/>
      <c r="BN231" s="195"/>
      <c r="BO231" s="195"/>
      <c r="BP231" s="195"/>
      <c r="BQ231" s="195"/>
      <c r="BR231" s="195"/>
      <c r="BS231" s="195"/>
      <c r="BT231" s="195"/>
      <c r="BU231" s="195"/>
      <c r="BV231" s="195"/>
      <c r="BW231" s="195"/>
      <c r="BX231" s="195"/>
      <c r="BY231" s="195"/>
      <c r="BZ231" s="195"/>
      <c r="CA231" s="195"/>
      <c r="CB231" s="195"/>
      <c r="CC231" s="195"/>
      <c r="CD231" s="195"/>
      <c r="CE231" s="195"/>
      <c r="CF231" s="195"/>
      <c r="CG231" s="195"/>
      <c r="CH231" s="195"/>
      <c r="CI231" s="195"/>
      <c r="CJ231" s="195"/>
      <c r="CK231" s="195"/>
      <c r="CL231" s="195"/>
      <c r="CM231" s="195"/>
      <c r="CN231" s="195"/>
      <c r="CO231" s="8"/>
      <c r="CP231" s="125"/>
    </row>
    <row r="232" spans="4:94" ht="14.25" customHeight="1" x14ac:dyDescent="0.35">
      <c r="D232" s="197"/>
      <c r="E232" s="197"/>
      <c r="F232" s="197"/>
      <c r="G232" s="197"/>
      <c r="H232" s="197"/>
      <c r="I232" s="197"/>
      <c r="J232" s="197"/>
      <c r="K232" s="197"/>
      <c r="L232" s="197"/>
      <c r="M232" s="197"/>
      <c r="N232" s="197"/>
      <c r="O232" s="197"/>
      <c r="P232" s="197"/>
      <c r="Q232" s="197"/>
      <c r="R232" s="197"/>
      <c r="S232" s="197"/>
      <c r="T232" s="197"/>
      <c r="U232" s="197"/>
      <c r="V232" s="197"/>
      <c r="W232" s="197"/>
      <c r="X232" s="197"/>
      <c r="Y232" s="197"/>
      <c r="Z232" s="197"/>
      <c r="AA232" s="197"/>
      <c r="AB232" s="197"/>
      <c r="AC232" s="197"/>
      <c r="AD232" s="197"/>
      <c r="AE232" s="197"/>
      <c r="AF232" s="197"/>
      <c r="AG232" s="197"/>
      <c r="AH232" s="197"/>
      <c r="AI232" s="225"/>
      <c r="AJ232" s="197"/>
      <c r="AK232" s="197"/>
      <c r="AL232" s="197"/>
      <c r="AM232" s="197"/>
      <c r="AN232" s="197"/>
      <c r="AO232" s="197"/>
      <c r="AP232" s="197"/>
      <c r="AQ232" s="197"/>
      <c r="AR232" s="197"/>
      <c r="AS232" s="197"/>
      <c r="AT232" s="197"/>
      <c r="AV232" s="195"/>
      <c r="AW232" s="195"/>
      <c r="AX232" s="195"/>
      <c r="AY232" s="195"/>
      <c r="AZ232" s="195"/>
      <c r="BA232" s="195"/>
      <c r="BB232" s="195"/>
      <c r="BC232" s="195"/>
      <c r="BD232" s="195"/>
      <c r="BE232" s="195"/>
      <c r="BF232" s="195"/>
      <c r="BG232" s="195"/>
      <c r="BH232" s="195"/>
      <c r="BI232" s="195"/>
      <c r="BJ232" s="195"/>
      <c r="BK232" s="195"/>
      <c r="BL232" s="195"/>
      <c r="BM232" s="195"/>
      <c r="BN232" s="195"/>
      <c r="BO232" s="195"/>
      <c r="BP232" s="195"/>
      <c r="BQ232" s="195"/>
      <c r="BR232" s="195"/>
      <c r="BS232" s="195"/>
      <c r="BT232" s="195"/>
      <c r="BU232" s="195"/>
      <c r="BV232" s="195"/>
      <c r="BW232" s="195"/>
      <c r="BX232" s="195"/>
      <c r="BY232" s="195"/>
      <c r="BZ232" s="195"/>
      <c r="CA232" s="195"/>
      <c r="CB232" s="195"/>
      <c r="CC232" s="195"/>
      <c r="CD232" s="195"/>
      <c r="CE232" s="195"/>
      <c r="CF232" s="195"/>
      <c r="CG232" s="195"/>
      <c r="CH232" s="195"/>
      <c r="CI232" s="195"/>
      <c r="CJ232" s="195"/>
      <c r="CK232" s="195"/>
      <c r="CL232" s="195"/>
      <c r="CM232" s="195"/>
      <c r="CN232" s="195"/>
      <c r="CO232" s="8"/>
      <c r="CP232" s="125"/>
    </row>
    <row r="233" spans="4:94" ht="14.25" customHeight="1" x14ac:dyDescent="0.35">
      <c r="D233" s="57" t="s">
        <v>47</v>
      </c>
      <c r="E233" s="3"/>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V233" s="57" t="s">
        <v>47</v>
      </c>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11"/>
      <c r="CP233" s="126"/>
    </row>
    <row r="234" spans="4:94" ht="14.25" customHeight="1" x14ac:dyDescent="0.35"/>
    <row r="235" spans="4:94" ht="14.25" customHeight="1" x14ac:dyDescent="0.35">
      <c r="D235" s="223" t="s">
        <v>94</v>
      </c>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c r="AP235" s="223"/>
      <c r="AQ235" s="223"/>
      <c r="AR235" s="223"/>
      <c r="AS235" s="223"/>
      <c r="AT235" s="223"/>
      <c r="AU235" s="9"/>
      <c r="AV235" s="223" t="s">
        <v>96</v>
      </c>
      <c r="AW235" s="223"/>
      <c r="AX235" s="223"/>
      <c r="AY235" s="223"/>
      <c r="AZ235" s="223"/>
      <c r="BA235" s="223"/>
      <c r="BB235" s="223"/>
      <c r="BC235" s="223"/>
      <c r="BD235" s="223"/>
      <c r="BE235" s="223"/>
      <c r="BF235" s="223"/>
      <c r="BG235" s="223"/>
      <c r="BH235" s="223"/>
      <c r="BI235" s="223"/>
      <c r="BJ235" s="223"/>
      <c r="BK235" s="223"/>
      <c r="BL235" s="223"/>
      <c r="BM235" s="223"/>
      <c r="BN235" s="223"/>
      <c r="BO235" s="223"/>
      <c r="BP235" s="223"/>
      <c r="BQ235" s="223"/>
      <c r="BR235" s="223"/>
      <c r="BS235" s="223"/>
      <c r="BT235" s="223"/>
      <c r="BU235" s="223"/>
      <c r="BV235" s="223"/>
      <c r="BW235" s="223"/>
      <c r="BX235" s="223"/>
      <c r="BY235" s="223"/>
      <c r="BZ235" s="223"/>
      <c r="CA235" s="223"/>
      <c r="CB235" s="223"/>
      <c r="CC235" s="223"/>
      <c r="CD235" s="223"/>
      <c r="CE235" s="223"/>
      <c r="CF235" s="223"/>
      <c r="CG235" s="223"/>
      <c r="CH235" s="223"/>
      <c r="CI235" s="223"/>
      <c r="CJ235" s="223"/>
      <c r="CK235" s="223"/>
      <c r="CL235" s="223"/>
      <c r="CM235" s="223"/>
      <c r="CN235" s="223"/>
    </row>
    <row r="236" spans="4:94" ht="14.25" customHeight="1" x14ac:dyDescent="0.35">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c r="AP236" s="223"/>
      <c r="AQ236" s="223"/>
      <c r="AR236" s="223"/>
      <c r="AS236" s="223"/>
      <c r="AT236" s="223"/>
      <c r="AU236" s="9"/>
      <c r="AV236" s="223"/>
      <c r="AW236" s="223"/>
      <c r="AX236" s="223"/>
      <c r="AY236" s="223"/>
      <c r="AZ236" s="223"/>
      <c r="BA236" s="223"/>
      <c r="BB236" s="223"/>
      <c r="BC236" s="223"/>
      <c r="BD236" s="223"/>
      <c r="BE236" s="223"/>
      <c r="BF236" s="223"/>
      <c r="BG236" s="223"/>
      <c r="BH236" s="223"/>
      <c r="BI236" s="223"/>
      <c r="BJ236" s="223"/>
      <c r="BK236" s="223"/>
      <c r="BL236" s="223"/>
      <c r="BM236" s="223"/>
      <c r="BN236" s="223"/>
      <c r="BO236" s="223"/>
      <c r="BP236" s="223"/>
      <c r="BQ236" s="223"/>
      <c r="BR236" s="223"/>
      <c r="BS236" s="223"/>
      <c r="BT236" s="223"/>
      <c r="BU236" s="223"/>
      <c r="BV236" s="223"/>
      <c r="BW236" s="223"/>
      <c r="BX236" s="223"/>
      <c r="BY236" s="223"/>
      <c r="BZ236" s="223"/>
      <c r="CA236" s="223"/>
      <c r="CB236" s="223"/>
      <c r="CC236" s="223"/>
      <c r="CD236" s="223"/>
      <c r="CE236" s="223"/>
      <c r="CF236" s="223"/>
      <c r="CG236" s="223"/>
      <c r="CH236" s="223"/>
      <c r="CI236" s="223"/>
      <c r="CJ236" s="223"/>
      <c r="CK236" s="223"/>
      <c r="CL236" s="223"/>
      <c r="CM236" s="223"/>
      <c r="CN236" s="223"/>
    </row>
    <row r="237" spans="4:94" ht="14.25" customHeight="1" x14ac:dyDescent="0.35">
      <c r="D237" s="200" t="s">
        <v>54</v>
      </c>
      <c r="E237" s="200"/>
      <c r="F237" s="200"/>
      <c r="G237" s="200"/>
      <c r="H237" s="200"/>
      <c r="I237" s="200"/>
      <c r="J237" s="200"/>
      <c r="K237" s="200"/>
      <c r="L237" s="200"/>
      <c r="M237" s="200"/>
      <c r="N237" s="200"/>
      <c r="O237" s="200"/>
      <c r="P237" s="200"/>
      <c r="Q237" s="200"/>
      <c r="R237" s="200"/>
      <c r="S237" s="200"/>
      <c r="T237" s="200"/>
      <c r="U237" s="200"/>
      <c r="V237" s="200"/>
      <c r="W237" s="200"/>
      <c r="X237" s="200"/>
      <c r="Y237" s="200"/>
      <c r="Z237" s="200"/>
      <c r="AA237" s="200"/>
      <c r="AB237" s="200"/>
      <c r="AC237" s="200"/>
      <c r="AD237" s="200"/>
      <c r="AE237" s="200" t="s">
        <v>53</v>
      </c>
      <c r="AF237" s="200"/>
      <c r="AG237" s="200"/>
      <c r="AH237" s="200"/>
      <c r="AI237" s="200"/>
      <c r="AJ237" s="200"/>
      <c r="AK237" s="200"/>
      <c r="AL237" s="200"/>
      <c r="AM237" s="200"/>
      <c r="AN237" s="200"/>
      <c r="AO237" s="200"/>
      <c r="AP237" s="200"/>
      <c r="AQ237" s="200"/>
      <c r="AR237" s="200"/>
      <c r="AS237" s="200"/>
      <c r="AT237" s="200"/>
      <c r="AV237" s="316" t="s">
        <v>75</v>
      </c>
      <c r="AW237" s="316"/>
      <c r="AX237" s="316"/>
      <c r="AY237" s="316"/>
      <c r="AZ237" s="316"/>
      <c r="BA237" s="316"/>
      <c r="BB237" s="316"/>
      <c r="BC237" s="316"/>
      <c r="BD237" s="316"/>
      <c r="BE237" s="316"/>
      <c r="BF237" s="316"/>
      <c r="BG237" s="316"/>
      <c r="BH237" s="316"/>
      <c r="BI237" s="316"/>
      <c r="BJ237" s="316"/>
      <c r="BK237" s="316"/>
      <c r="BL237" s="316"/>
      <c r="BM237" s="316" t="s">
        <v>78</v>
      </c>
      <c r="BN237" s="316"/>
      <c r="BO237" s="316"/>
      <c r="BP237" s="316"/>
      <c r="BQ237" s="316"/>
      <c r="BR237" s="316"/>
      <c r="BS237" s="316"/>
      <c r="BT237" s="316"/>
      <c r="BU237" s="316"/>
      <c r="BV237" s="316"/>
      <c r="BW237" s="316"/>
      <c r="BX237" s="316" t="s">
        <v>80</v>
      </c>
      <c r="BY237" s="316"/>
      <c r="BZ237" s="316"/>
      <c r="CA237" s="316"/>
      <c r="CB237" s="316"/>
      <c r="CC237" s="316"/>
      <c r="CD237" s="316"/>
      <c r="CE237" s="316"/>
      <c r="CF237" s="316"/>
      <c r="CG237" s="316"/>
      <c r="CH237" s="316"/>
      <c r="CI237" s="316"/>
      <c r="CJ237" s="316"/>
      <c r="CK237" s="316"/>
      <c r="CL237" s="316"/>
      <c r="CM237" s="316"/>
      <c r="CN237" s="316"/>
      <c r="CO237" s="60"/>
    </row>
    <row r="238" spans="4:94" ht="14.25" customHeight="1" x14ac:dyDescent="0.35">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00"/>
      <c r="AQ238" s="200"/>
      <c r="AR238" s="200"/>
      <c r="AS238" s="200"/>
      <c r="AT238" s="200"/>
      <c r="AV238" s="200" t="s">
        <v>76</v>
      </c>
      <c r="AW238" s="200"/>
      <c r="AX238" s="200"/>
      <c r="AY238" s="200"/>
      <c r="AZ238" s="200"/>
      <c r="BA238" s="200"/>
      <c r="BB238" s="200"/>
      <c r="BC238" s="200"/>
      <c r="BD238" s="200"/>
      <c r="BE238" s="200"/>
      <c r="BF238" s="200"/>
      <c r="BG238" s="316" t="s">
        <v>77</v>
      </c>
      <c r="BH238" s="316"/>
      <c r="BI238" s="316"/>
      <c r="BJ238" s="316"/>
      <c r="BK238" s="316"/>
      <c r="BL238" s="316"/>
      <c r="BM238" s="420" t="s">
        <v>79</v>
      </c>
      <c r="BN238" s="421"/>
      <c r="BO238" s="421"/>
      <c r="BP238" s="421"/>
      <c r="BQ238" s="421"/>
      <c r="BR238" s="421"/>
      <c r="BS238" s="421"/>
      <c r="BT238" s="421"/>
      <c r="BU238" s="421"/>
      <c r="BV238" s="421"/>
      <c r="BW238" s="421"/>
      <c r="BX238" s="316" t="s">
        <v>81</v>
      </c>
      <c r="BY238" s="316"/>
      <c r="BZ238" s="316"/>
      <c r="CA238" s="316"/>
      <c r="CB238" s="316"/>
      <c r="CC238" s="316"/>
      <c r="CD238" s="316"/>
      <c r="CE238" s="200" t="s">
        <v>82</v>
      </c>
      <c r="CF238" s="200"/>
      <c r="CG238" s="200"/>
      <c r="CH238" s="200"/>
      <c r="CI238" s="200"/>
      <c r="CJ238" s="200"/>
      <c r="CK238" s="200"/>
      <c r="CL238" s="200"/>
      <c r="CM238" s="200"/>
      <c r="CN238" s="200"/>
      <c r="CO238" s="61"/>
    </row>
    <row r="239" spans="4:94" ht="14.25" customHeight="1" x14ac:dyDescent="0.35">
      <c r="D239" s="195" t="s">
        <v>832</v>
      </c>
      <c r="E239" s="195"/>
      <c r="F239" s="195"/>
      <c r="G239" s="195"/>
      <c r="H239" s="195"/>
      <c r="I239" s="195"/>
      <c r="J239" s="195"/>
      <c r="K239" s="195"/>
      <c r="L239" s="195"/>
      <c r="M239" s="195"/>
      <c r="N239" s="195"/>
      <c r="O239" s="195"/>
      <c r="P239" s="195"/>
      <c r="Q239" s="195"/>
      <c r="R239" s="195"/>
      <c r="S239" s="195"/>
      <c r="T239" s="195"/>
      <c r="U239" s="195"/>
      <c r="V239" s="195"/>
      <c r="W239" s="195"/>
      <c r="X239" s="195"/>
      <c r="Y239" s="195"/>
      <c r="Z239" s="195"/>
      <c r="AA239" s="195"/>
      <c r="AB239" s="195"/>
      <c r="AC239" s="195"/>
      <c r="AD239" s="195"/>
      <c r="AE239" s="226" t="s">
        <v>721</v>
      </c>
      <c r="AF239" s="226"/>
      <c r="AG239" s="226"/>
      <c r="AH239" s="226"/>
      <c r="AI239" s="226"/>
      <c r="AJ239" s="226"/>
      <c r="AK239" s="226"/>
      <c r="AL239" s="226"/>
      <c r="AM239" s="226"/>
      <c r="AN239" s="226"/>
      <c r="AO239" s="226"/>
      <c r="AP239" s="226"/>
      <c r="AQ239" s="226"/>
      <c r="AR239" s="226"/>
      <c r="AS239" s="226"/>
      <c r="AT239" s="226"/>
      <c r="AV239" s="200"/>
      <c r="AW239" s="200"/>
      <c r="AX239" s="200"/>
      <c r="AY239" s="200"/>
      <c r="AZ239" s="200"/>
      <c r="BA239" s="200"/>
      <c r="BB239" s="200"/>
      <c r="BC239" s="200"/>
      <c r="BD239" s="200"/>
      <c r="BE239" s="200"/>
      <c r="BF239" s="200"/>
      <c r="BG239" s="316"/>
      <c r="BH239" s="316"/>
      <c r="BI239" s="316"/>
      <c r="BJ239" s="316"/>
      <c r="BK239" s="316"/>
      <c r="BL239" s="316"/>
      <c r="BM239" s="333"/>
      <c r="BN239" s="334"/>
      <c r="BO239" s="334"/>
      <c r="BP239" s="334"/>
      <c r="BQ239" s="334"/>
      <c r="BR239" s="334"/>
      <c r="BS239" s="334"/>
      <c r="BT239" s="334"/>
      <c r="BU239" s="334"/>
      <c r="BV239" s="334"/>
      <c r="BW239" s="334"/>
      <c r="BX239" s="316"/>
      <c r="BY239" s="316"/>
      <c r="BZ239" s="316"/>
      <c r="CA239" s="316"/>
      <c r="CB239" s="316"/>
      <c r="CC239" s="316"/>
      <c r="CD239" s="316"/>
      <c r="CE239" s="200"/>
      <c r="CF239" s="200"/>
      <c r="CG239" s="200"/>
      <c r="CH239" s="200"/>
      <c r="CI239" s="200"/>
      <c r="CJ239" s="200"/>
      <c r="CK239" s="200"/>
      <c r="CL239" s="200"/>
      <c r="CM239" s="200"/>
      <c r="CN239" s="200"/>
      <c r="CO239" s="61"/>
    </row>
    <row r="240" spans="4:94" ht="14.25" customHeight="1" x14ac:dyDescent="0.35">
      <c r="D240" s="195" t="s">
        <v>833</v>
      </c>
      <c r="E240" s="195"/>
      <c r="F240" s="195"/>
      <c r="G240" s="195"/>
      <c r="H240" s="195"/>
      <c r="I240" s="195"/>
      <c r="J240" s="195"/>
      <c r="K240" s="195"/>
      <c r="L240" s="195"/>
      <c r="M240" s="195"/>
      <c r="N240" s="195"/>
      <c r="O240" s="195"/>
      <c r="P240" s="195"/>
      <c r="Q240" s="195"/>
      <c r="R240" s="195"/>
      <c r="S240" s="195"/>
      <c r="T240" s="195"/>
      <c r="U240" s="195"/>
      <c r="V240" s="195"/>
      <c r="W240" s="195"/>
      <c r="X240" s="195"/>
      <c r="Y240" s="195"/>
      <c r="Z240" s="195"/>
      <c r="AA240" s="195"/>
      <c r="AB240" s="195"/>
      <c r="AC240" s="195"/>
      <c r="AD240" s="195"/>
      <c r="AE240" s="226" t="s">
        <v>839</v>
      </c>
      <c r="AF240" s="226"/>
      <c r="AG240" s="226"/>
      <c r="AH240" s="226"/>
      <c r="AI240" s="226"/>
      <c r="AJ240" s="226"/>
      <c r="AK240" s="226"/>
      <c r="AL240" s="226"/>
      <c r="AM240" s="226"/>
      <c r="AN240" s="226"/>
      <c r="AO240" s="226"/>
      <c r="AP240" s="226"/>
      <c r="AQ240" s="226"/>
      <c r="AR240" s="226"/>
      <c r="AS240" s="226"/>
      <c r="AT240" s="226"/>
      <c r="AV240" s="330" t="s">
        <v>121</v>
      </c>
      <c r="AW240" s="330"/>
      <c r="AX240" s="330"/>
      <c r="AY240" s="330"/>
      <c r="AZ240" s="330"/>
      <c r="BA240" s="330"/>
      <c r="BB240" s="330"/>
      <c r="BC240" s="330"/>
      <c r="BD240" s="330"/>
      <c r="BE240" s="330"/>
      <c r="BF240" s="330"/>
      <c r="BG240" s="330" t="s">
        <v>121</v>
      </c>
      <c r="BH240" s="330"/>
      <c r="BI240" s="330"/>
      <c r="BJ240" s="330"/>
      <c r="BK240" s="330"/>
      <c r="BL240" s="330"/>
      <c r="BM240" s="453" t="s">
        <v>121</v>
      </c>
      <c r="BN240" s="454"/>
      <c r="BO240" s="454"/>
      <c r="BP240" s="454"/>
      <c r="BQ240" s="454"/>
      <c r="BR240" s="454"/>
      <c r="BS240" s="454"/>
      <c r="BT240" s="454"/>
      <c r="BU240" s="454"/>
      <c r="BV240" s="454"/>
      <c r="BW240" s="454"/>
      <c r="BX240" s="330" t="s">
        <v>121</v>
      </c>
      <c r="BY240" s="330"/>
      <c r="BZ240" s="330"/>
      <c r="CA240" s="330"/>
      <c r="CB240" s="330"/>
      <c r="CC240" s="330"/>
      <c r="CD240" s="330"/>
      <c r="CE240" s="330" t="s">
        <v>121</v>
      </c>
      <c r="CF240" s="330"/>
      <c r="CG240" s="330"/>
      <c r="CH240" s="330"/>
      <c r="CI240" s="330"/>
      <c r="CJ240" s="330"/>
      <c r="CK240" s="330"/>
      <c r="CL240" s="330"/>
      <c r="CM240" s="330"/>
      <c r="CN240" s="330"/>
      <c r="CO240" s="62"/>
    </row>
    <row r="241" spans="4:94" ht="14.25" customHeight="1" x14ac:dyDescent="0.35">
      <c r="D241" s="195" t="s">
        <v>834</v>
      </c>
      <c r="E241" s="195"/>
      <c r="F241" s="195"/>
      <c r="G241" s="195"/>
      <c r="H241" s="195"/>
      <c r="I241" s="195"/>
      <c r="J241" s="195"/>
      <c r="K241" s="195"/>
      <c r="L241" s="195"/>
      <c r="M241" s="195"/>
      <c r="N241" s="195"/>
      <c r="O241" s="195"/>
      <c r="P241" s="195"/>
      <c r="Q241" s="195"/>
      <c r="R241" s="195"/>
      <c r="S241" s="195"/>
      <c r="T241" s="195"/>
      <c r="U241" s="195"/>
      <c r="V241" s="195"/>
      <c r="W241" s="195"/>
      <c r="X241" s="195"/>
      <c r="Y241" s="195"/>
      <c r="Z241" s="195"/>
      <c r="AA241" s="195"/>
      <c r="AB241" s="195"/>
      <c r="AC241" s="195"/>
      <c r="AD241" s="195"/>
      <c r="AE241" s="226" t="s">
        <v>839</v>
      </c>
      <c r="AF241" s="226"/>
      <c r="AG241" s="226"/>
      <c r="AH241" s="226"/>
      <c r="AI241" s="226"/>
      <c r="AJ241" s="226"/>
      <c r="AK241" s="226"/>
      <c r="AL241" s="226"/>
      <c r="AM241" s="226"/>
      <c r="AN241" s="226"/>
      <c r="AO241" s="226"/>
      <c r="AP241" s="226"/>
      <c r="AQ241" s="226"/>
      <c r="AR241" s="226"/>
      <c r="AS241" s="226"/>
      <c r="AT241" s="226"/>
      <c r="AV241" s="330"/>
      <c r="AW241" s="330"/>
      <c r="AX241" s="330"/>
      <c r="AY241" s="330"/>
      <c r="AZ241" s="330"/>
      <c r="BA241" s="330"/>
      <c r="BB241" s="330"/>
      <c r="BC241" s="330"/>
      <c r="BD241" s="330"/>
      <c r="BE241" s="330"/>
      <c r="BF241" s="330"/>
      <c r="BG241" s="330"/>
      <c r="BH241" s="330"/>
      <c r="BI241" s="330"/>
      <c r="BJ241" s="330"/>
      <c r="BK241" s="330"/>
      <c r="BL241" s="330"/>
      <c r="BM241" s="455"/>
      <c r="BN241" s="456"/>
      <c r="BO241" s="456"/>
      <c r="BP241" s="456"/>
      <c r="BQ241" s="456"/>
      <c r="BR241" s="456"/>
      <c r="BS241" s="456"/>
      <c r="BT241" s="456"/>
      <c r="BU241" s="456"/>
      <c r="BV241" s="456"/>
      <c r="BW241" s="456"/>
      <c r="BX241" s="330"/>
      <c r="BY241" s="330"/>
      <c r="BZ241" s="330"/>
      <c r="CA241" s="330"/>
      <c r="CB241" s="330"/>
      <c r="CC241" s="330"/>
      <c r="CD241" s="330"/>
      <c r="CE241" s="330"/>
      <c r="CF241" s="330"/>
      <c r="CG241" s="330"/>
      <c r="CH241" s="330"/>
      <c r="CI241" s="330"/>
      <c r="CJ241" s="330"/>
      <c r="CK241" s="330"/>
      <c r="CL241" s="330"/>
      <c r="CM241" s="330"/>
      <c r="CN241" s="330"/>
      <c r="CO241" s="62"/>
    </row>
    <row r="242" spans="4:94" ht="14.25" customHeight="1" x14ac:dyDescent="0.35">
      <c r="D242" s="195" t="s">
        <v>835</v>
      </c>
      <c r="E242" s="195"/>
      <c r="F242" s="195"/>
      <c r="G242" s="195"/>
      <c r="H242" s="195"/>
      <c r="I242" s="195"/>
      <c r="J242" s="195"/>
      <c r="K242" s="195"/>
      <c r="L242" s="195"/>
      <c r="M242" s="195"/>
      <c r="N242" s="195"/>
      <c r="O242" s="195"/>
      <c r="P242" s="195"/>
      <c r="Q242" s="195"/>
      <c r="R242" s="195"/>
      <c r="S242" s="195"/>
      <c r="T242" s="195"/>
      <c r="U242" s="195"/>
      <c r="V242" s="195"/>
      <c r="W242" s="195"/>
      <c r="X242" s="195"/>
      <c r="Y242" s="195"/>
      <c r="Z242" s="195"/>
      <c r="AA242" s="195"/>
      <c r="AB242" s="195"/>
      <c r="AC242" s="195"/>
      <c r="AD242" s="195"/>
      <c r="AE242" s="226" t="s">
        <v>839</v>
      </c>
      <c r="AF242" s="226"/>
      <c r="AG242" s="226"/>
      <c r="AH242" s="226"/>
      <c r="AI242" s="226"/>
      <c r="AJ242" s="226"/>
      <c r="AK242" s="226"/>
      <c r="AL242" s="226"/>
      <c r="AM242" s="226"/>
      <c r="AN242" s="226"/>
      <c r="AO242" s="226"/>
      <c r="AP242" s="226"/>
      <c r="AQ242" s="226"/>
      <c r="AR242" s="226"/>
      <c r="AS242" s="226"/>
      <c r="AT242" s="226"/>
      <c r="AV242" s="330"/>
      <c r="AW242" s="330"/>
      <c r="AX242" s="330"/>
      <c r="AY242" s="330"/>
      <c r="AZ242" s="330"/>
      <c r="BA242" s="330"/>
      <c r="BB242" s="330"/>
      <c r="BC242" s="330"/>
      <c r="BD242" s="330"/>
      <c r="BE242" s="330"/>
      <c r="BF242" s="330"/>
      <c r="BG242" s="330"/>
      <c r="BH242" s="330"/>
      <c r="BI242" s="330"/>
      <c r="BJ242" s="330"/>
      <c r="BK242" s="330"/>
      <c r="BL242" s="330"/>
      <c r="BM242" s="455"/>
      <c r="BN242" s="456"/>
      <c r="BO242" s="456"/>
      <c r="BP242" s="456"/>
      <c r="BQ242" s="456"/>
      <c r="BR242" s="456"/>
      <c r="BS242" s="456"/>
      <c r="BT242" s="456"/>
      <c r="BU242" s="456"/>
      <c r="BV242" s="456"/>
      <c r="BW242" s="456"/>
      <c r="BX242" s="330"/>
      <c r="BY242" s="330"/>
      <c r="BZ242" s="330"/>
      <c r="CA242" s="330"/>
      <c r="CB242" s="330"/>
      <c r="CC242" s="330"/>
      <c r="CD242" s="330"/>
      <c r="CE242" s="330"/>
      <c r="CF242" s="330"/>
      <c r="CG242" s="330"/>
      <c r="CH242" s="330"/>
      <c r="CI242" s="330"/>
      <c r="CJ242" s="330"/>
      <c r="CK242" s="330"/>
      <c r="CL242" s="330"/>
      <c r="CM242" s="330"/>
      <c r="CN242" s="330"/>
      <c r="CO242" s="62"/>
    </row>
    <row r="243" spans="4:94" ht="14.25" customHeight="1" x14ac:dyDescent="0.35">
      <c r="D243" s="195" t="s">
        <v>836</v>
      </c>
      <c r="E243" s="195"/>
      <c r="F243" s="195"/>
      <c r="G243" s="195"/>
      <c r="H243" s="195"/>
      <c r="I243" s="195"/>
      <c r="J243" s="195"/>
      <c r="K243" s="195"/>
      <c r="L243" s="195"/>
      <c r="M243" s="195"/>
      <c r="N243" s="195"/>
      <c r="O243" s="195"/>
      <c r="P243" s="195"/>
      <c r="Q243" s="195"/>
      <c r="R243" s="195"/>
      <c r="S243" s="195"/>
      <c r="T243" s="195"/>
      <c r="U243" s="195"/>
      <c r="V243" s="195"/>
      <c r="W243" s="195"/>
      <c r="X243" s="195"/>
      <c r="Y243" s="195"/>
      <c r="Z243" s="195"/>
      <c r="AA243" s="195"/>
      <c r="AB243" s="195"/>
      <c r="AC243" s="195"/>
      <c r="AD243" s="195"/>
      <c r="AE243" s="226" t="s">
        <v>839</v>
      </c>
      <c r="AF243" s="226"/>
      <c r="AG243" s="226"/>
      <c r="AH243" s="226"/>
      <c r="AI243" s="226"/>
      <c r="AJ243" s="226"/>
      <c r="AK243" s="226"/>
      <c r="AL243" s="226"/>
      <c r="AM243" s="226"/>
      <c r="AN243" s="226"/>
      <c r="AO243" s="226"/>
      <c r="AP243" s="226"/>
      <c r="AQ243" s="226"/>
      <c r="AR243" s="226"/>
      <c r="AS243" s="226"/>
      <c r="AT243" s="226"/>
      <c r="AV243" s="330"/>
      <c r="AW243" s="330"/>
      <c r="AX243" s="330"/>
      <c r="AY243" s="330"/>
      <c r="AZ243" s="330"/>
      <c r="BA243" s="330"/>
      <c r="BB243" s="330"/>
      <c r="BC243" s="330"/>
      <c r="BD243" s="330"/>
      <c r="BE243" s="330"/>
      <c r="BF243" s="330"/>
      <c r="BG243" s="330"/>
      <c r="BH243" s="330"/>
      <c r="BI243" s="330"/>
      <c r="BJ243" s="330"/>
      <c r="BK243" s="330"/>
      <c r="BL243" s="330"/>
      <c r="BM243" s="455"/>
      <c r="BN243" s="456"/>
      <c r="BO243" s="456"/>
      <c r="BP243" s="456"/>
      <c r="BQ243" s="456"/>
      <c r="BR243" s="456"/>
      <c r="BS243" s="456"/>
      <c r="BT243" s="456"/>
      <c r="BU243" s="456"/>
      <c r="BV243" s="456"/>
      <c r="BW243" s="456"/>
      <c r="BX243" s="330"/>
      <c r="BY243" s="330"/>
      <c r="BZ243" s="330"/>
      <c r="CA243" s="330"/>
      <c r="CB243" s="330"/>
      <c r="CC243" s="330"/>
      <c r="CD243" s="330"/>
      <c r="CE243" s="330"/>
      <c r="CF243" s="330"/>
      <c r="CG243" s="330"/>
      <c r="CH243" s="330"/>
      <c r="CI243" s="330"/>
      <c r="CJ243" s="330"/>
      <c r="CK243" s="330"/>
      <c r="CL243" s="330"/>
      <c r="CM243" s="330"/>
      <c r="CN243" s="330"/>
      <c r="CO243" s="62"/>
    </row>
    <row r="244" spans="4:94" ht="14.25" customHeight="1" x14ac:dyDescent="0.35">
      <c r="D244" s="195" t="s">
        <v>837</v>
      </c>
      <c r="E244" s="195"/>
      <c r="F244" s="195"/>
      <c r="G244" s="195"/>
      <c r="H244" s="195"/>
      <c r="I244" s="195"/>
      <c r="J244" s="195"/>
      <c r="K244" s="195"/>
      <c r="L244" s="195"/>
      <c r="M244" s="195"/>
      <c r="N244" s="195"/>
      <c r="O244" s="195"/>
      <c r="P244" s="195"/>
      <c r="Q244" s="195"/>
      <c r="R244" s="195"/>
      <c r="S244" s="195"/>
      <c r="T244" s="195"/>
      <c r="U244" s="195"/>
      <c r="V244" s="195"/>
      <c r="W244" s="195"/>
      <c r="X244" s="195"/>
      <c r="Y244" s="195"/>
      <c r="Z244" s="195"/>
      <c r="AA244" s="195"/>
      <c r="AB244" s="195"/>
      <c r="AC244" s="195"/>
      <c r="AD244" s="195"/>
      <c r="AE244" s="226" t="s">
        <v>839</v>
      </c>
      <c r="AF244" s="226"/>
      <c r="AG244" s="226"/>
      <c r="AH244" s="226"/>
      <c r="AI244" s="226"/>
      <c r="AJ244" s="226"/>
      <c r="AK244" s="226"/>
      <c r="AL244" s="226"/>
      <c r="AM244" s="226"/>
      <c r="AN244" s="226"/>
      <c r="AO244" s="226"/>
      <c r="AP244" s="226"/>
      <c r="AQ244" s="226"/>
      <c r="AR244" s="226"/>
      <c r="AS244" s="226"/>
      <c r="AT244" s="226"/>
      <c r="AV244" s="330"/>
      <c r="AW244" s="330"/>
      <c r="AX244" s="330"/>
      <c r="AY244" s="330"/>
      <c r="AZ244" s="330"/>
      <c r="BA244" s="330"/>
      <c r="BB244" s="330"/>
      <c r="BC244" s="330"/>
      <c r="BD244" s="330"/>
      <c r="BE244" s="330"/>
      <c r="BF244" s="330"/>
      <c r="BG244" s="330"/>
      <c r="BH244" s="330"/>
      <c r="BI244" s="330"/>
      <c r="BJ244" s="330"/>
      <c r="BK244" s="330"/>
      <c r="BL244" s="330"/>
      <c r="BM244" s="455"/>
      <c r="BN244" s="456"/>
      <c r="BO244" s="456"/>
      <c r="BP244" s="456"/>
      <c r="BQ244" s="456"/>
      <c r="BR244" s="456"/>
      <c r="BS244" s="456"/>
      <c r="BT244" s="456"/>
      <c r="BU244" s="456"/>
      <c r="BV244" s="456"/>
      <c r="BW244" s="456"/>
      <c r="BX244" s="330"/>
      <c r="BY244" s="330"/>
      <c r="BZ244" s="330"/>
      <c r="CA244" s="330"/>
      <c r="CB244" s="330"/>
      <c r="CC244" s="330"/>
      <c r="CD244" s="330"/>
      <c r="CE244" s="330"/>
      <c r="CF244" s="330"/>
      <c r="CG244" s="330"/>
      <c r="CH244" s="330"/>
      <c r="CI244" s="330"/>
      <c r="CJ244" s="330"/>
      <c r="CK244" s="330"/>
      <c r="CL244" s="330"/>
      <c r="CM244" s="330"/>
      <c r="CN244" s="330"/>
      <c r="CO244" s="62"/>
    </row>
    <row r="245" spans="4:94" ht="14.25" customHeight="1" x14ac:dyDescent="0.35">
      <c r="D245" s="195" t="s">
        <v>838</v>
      </c>
      <c r="E245" s="195"/>
      <c r="F245" s="195"/>
      <c r="G245" s="195"/>
      <c r="H245" s="195"/>
      <c r="I245" s="195"/>
      <c r="J245" s="195"/>
      <c r="K245" s="195"/>
      <c r="L245" s="195"/>
      <c r="M245" s="195"/>
      <c r="N245" s="195"/>
      <c r="O245" s="195"/>
      <c r="P245" s="195"/>
      <c r="Q245" s="195"/>
      <c r="R245" s="195"/>
      <c r="S245" s="195"/>
      <c r="T245" s="195"/>
      <c r="U245" s="195"/>
      <c r="V245" s="195"/>
      <c r="W245" s="195"/>
      <c r="X245" s="195"/>
      <c r="Y245" s="195"/>
      <c r="Z245" s="195"/>
      <c r="AA245" s="195"/>
      <c r="AB245" s="195"/>
      <c r="AC245" s="195"/>
      <c r="AD245" s="195"/>
      <c r="AE245" s="226" t="s">
        <v>839</v>
      </c>
      <c r="AF245" s="226"/>
      <c r="AG245" s="226"/>
      <c r="AH245" s="226"/>
      <c r="AI245" s="226"/>
      <c r="AJ245" s="226"/>
      <c r="AK245" s="226"/>
      <c r="AL245" s="226"/>
      <c r="AM245" s="226"/>
      <c r="AN245" s="226"/>
      <c r="AO245" s="226"/>
      <c r="AP245" s="226"/>
      <c r="AQ245" s="226"/>
      <c r="AR245" s="226"/>
      <c r="AS245" s="226"/>
      <c r="AT245" s="226"/>
      <c r="AV245" s="330"/>
      <c r="AW245" s="330"/>
      <c r="AX245" s="330"/>
      <c r="AY245" s="330"/>
      <c r="AZ245" s="330"/>
      <c r="BA245" s="330"/>
      <c r="BB245" s="330"/>
      <c r="BC245" s="330"/>
      <c r="BD245" s="330"/>
      <c r="BE245" s="330"/>
      <c r="BF245" s="330"/>
      <c r="BG245" s="330"/>
      <c r="BH245" s="330"/>
      <c r="BI245" s="330"/>
      <c r="BJ245" s="330"/>
      <c r="BK245" s="330"/>
      <c r="BL245" s="330"/>
      <c r="BM245" s="455"/>
      <c r="BN245" s="456"/>
      <c r="BO245" s="456"/>
      <c r="BP245" s="456"/>
      <c r="BQ245" s="456"/>
      <c r="BR245" s="456"/>
      <c r="BS245" s="456"/>
      <c r="BT245" s="456"/>
      <c r="BU245" s="456"/>
      <c r="BV245" s="456"/>
      <c r="BW245" s="456"/>
      <c r="BX245" s="330"/>
      <c r="BY245" s="330"/>
      <c r="BZ245" s="330"/>
      <c r="CA245" s="330"/>
      <c r="CB245" s="330"/>
      <c r="CC245" s="330"/>
      <c r="CD245" s="330"/>
      <c r="CE245" s="330"/>
      <c r="CF245" s="330"/>
      <c r="CG245" s="330"/>
      <c r="CH245" s="330"/>
      <c r="CI245" s="330"/>
      <c r="CJ245" s="330"/>
      <c r="CK245" s="330"/>
      <c r="CL245" s="330"/>
      <c r="CM245" s="330"/>
      <c r="CN245" s="330"/>
      <c r="CO245" s="62"/>
    </row>
    <row r="246" spans="4:94" ht="14.25" customHeight="1" x14ac:dyDescent="0.3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c r="Z246" s="195"/>
      <c r="AA246" s="195"/>
      <c r="AB246" s="195"/>
      <c r="AC246" s="195"/>
      <c r="AD246" s="195"/>
      <c r="AE246" s="226"/>
      <c r="AF246" s="226"/>
      <c r="AG246" s="226"/>
      <c r="AH246" s="226"/>
      <c r="AI246" s="226"/>
      <c r="AJ246" s="226"/>
      <c r="AK246" s="226"/>
      <c r="AL246" s="226"/>
      <c r="AM246" s="226"/>
      <c r="AN246" s="226"/>
      <c r="AO246" s="226"/>
      <c r="AP246" s="226"/>
      <c r="AQ246" s="226"/>
      <c r="AR246" s="226"/>
      <c r="AS246" s="226"/>
      <c r="AT246" s="226"/>
      <c r="AV246" s="330"/>
      <c r="AW246" s="330"/>
      <c r="AX246" s="330"/>
      <c r="AY246" s="330"/>
      <c r="AZ246" s="330"/>
      <c r="BA246" s="330"/>
      <c r="BB246" s="330"/>
      <c r="BC246" s="330"/>
      <c r="BD246" s="330"/>
      <c r="BE246" s="330"/>
      <c r="BF246" s="330"/>
      <c r="BG246" s="330"/>
      <c r="BH246" s="330"/>
      <c r="BI246" s="330"/>
      <c r="BJ246" s="330"/>
      <c r="BK246" s="330"/>
      <c r="BL246" s="330"/>
      <c r="BM246" s="457"/>
      <c r="BN246" s="458"/>
      <c r="BO246" s="458"/>
      <c r="BP246" s="458"/>
      <c r="BQ246" s="458"/>
      <c r="BR246" s="458"/>
      <c r="BS246" s="458"/>
      <c r="BT246" s="458"/>
      <c r="BU246" s="458"/>
      <c r="BV246" s="458"/>
      <c r="BW246" s="458"/>
      <c r="BX246" s="330"/>
      <c r="BY246" s="330"/>
      <c r="BZ246" s="330"/>
      <c r="CA246" s="330"/>
      <c r="CB246" s="330"/>
      <c r="CC246" s="330"/>
      <c r="CD246" s="330"/>
      <c r="CE246" s="330"/>
      <c r="CF246" s="330"/>
      <c r="CG246" s="330"/>
      <c r="CH246" s="330"/>
      <c r="CI246" s="330"/>
      <c r="CJ246" s="330"/>
      <c r="CK246" s="330"/>
      <c r="CL246" s="330"/>
      <c r="CM246" s="330"/>
      <c r="CN246" s="330"/>
      <c r="CO246" s="62"/>
    </row>
    <row r="247" spans="4:94" ht="14.25" customHeight="1" x14ac:dyDescent="0.35">
      <c r="D247" s="54" t="s">
        <v>377</v>
      </c>
      <c r="E247" s="58"/>
      <c r="F247" s="58"/>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5"/>
      <c r="AH247" s="55"/>
      <c r="AI247" s="55"/>
      <c r="AJ247" s="55"/>
      <c r="AK247" s="55"/>
      <c r="AL247" s="55"/>
      <c r="AM247" s="55"/>
      <c r="AN247" s="55"/>
      <c r="AO247" s="55"/>
      <c r="AP247" s="55"/>
      <c r="AV247" s="54" t="s">
        <v>378</v>
      </c>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7"/>
      <c r="CH247" s="57"/>
      <c r="CI247" s="57"/>
      <c r="CJ247" s="57"/>
      <c r="CK247" s="57"/>
      <c r="CL247" s="57"/>
      <c r="CM247" s="57"/>
      <c r="CN247" s="57"/>
      <c r="CO247" s="63"/>
      <c r="CP247" s="127"/>
    </row>
    <row r="248" spans="4:94" ht="14.25" customHeight="1" x14ac:dyDescent="0.35"/>
    <row r="249" spans="4:94" ht="14.25" customHeight="1" x14ac:dyDescent="0.35">
      <c r="D249" s="223" t="s">
        <v>95</v>
      </c>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9"/>
      <c r="AV249" s="223" t="s">
        <v>379</v>
      </c>
      <c r="AW249" s="223"/>
      <c r="AX249" s="223"/>
      <c r="AY249" s="223"/>
      <c r="AZ249" s="223"/>
      <c r="BA249" s="223"/>
      <c r="BB249" s="223"/>
      <c r="BC249" s="223"/>
      <c r="BD249" s="223"/>
      <c r="BE249" s="223"/>
      <c r="BF249" s="223"/>
      <c r="BG249" s="223"/>
      <c r="BH249" s="223"/>
      <c r="BI249" s="223"/>
      <c r="BJ249" s="223"/>
      <c r="BK249" s="223"/>
      <c r="BL249" s="223"/>
      <c r="BM249" s="223"/>
      <c r="BN249" s="223"/>
      <c r="BO249" s="223"/>
      <c r="BP249" s="223"/>
      <c r="BQ249" s="223"/>
      <c r="BR249" s="223"/>
      <c r="BS249" s="223"/>
      <c r="BT249" s="223"/>
      <c r="BU249" s="223"/>
      <c r="BV249" s="223"/>
      <c r="BW249" s="223"/>
      <c r="BX249" s="223"/>
      <c r="BY249" s="223"/>
      <c r="BZ249" s="223"/>
      <c r="CA249" s="223"/>
      <c r="CB249" s="223"/>
      <c r="CC249" s="223"/>
      <c r="CD249" s="223"/>
      <c r="CE249" s="223"/>
      <c r="CF249" s="223"/>
      <c r="CG249" s="223"/>
      <c r="CH249" s="223"/>
      <c r="CI249" s="223"/>
      <c r="CJ249" s="223"/>
      <c r="CK249" s="223"/>
      <c r="CL249" s="223"/>
      <c r="CM249" s="223"/>
      <c r="CN249" s="223"/>
    </row>
    <row r="250" spans="4:94" ht="14.25" customHeight="1" x14ac:dyDescent="0.35">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14"/>
      <c r="AV250" s="223"/>
      <c r="AW250" s="223"/>
      <c r="AX250" s="223"/>
      <c r="AY250" s="223"/>
      <c r="AZ250" s="223"/>
      <c r="BA250" s="223"/>
      <c r="BB250" s="223"/>
      <c r="BC250" s="223"/>
      <c r="BD250" s="223"/>
      <c r="BE250" s="223"/>
      <c r="BF250" s="223"/>
      <c r="BG250" s="223"/>
      <c r="BH250" s="223"/>
      <c r="BI250" s="223"/>
      <c r="BJ250" s="223"/>
      <c r="BK250" s="223"/>
      <c r="BL250" s="223"/>
      <c r="BM250" s="223"/>
      <c r="BN250" s="223"/>
      <c r="BO250" s="223"/>
      <c r="BP250" s="223"/>
      <c r="BQ250" s="223"/>
      <c r="BR250" s="223"/>
      <c r="BS250" s="223"/>
      <c r="BT250" s="223"/>
      <c r="BU250" s="223"/>
      <c r="BV250" s="223"/>
      <c r="BW250" s="223"/>
      <c r="BX250" s="223"/>
      <c r="BY250" s="223"/>
      <c r="BZ250" s="223"/>
      <c r="CA250" s="223"/>
      <c r="CB250" s="223"/>
      <c r="CC250" s="223"/>
      <c r="CD250" s="223"/>
      <c r="CE250" s="223"/>
      <c r="CF250" s="223"/>
      <c r="CG250" s="223"/>
      <c r="CH250" s="223"/>
      <c r="CI250" s="223"/>
      <c r="CJ250" s="223"/>
      <c r="CK250" s="223"/>
      <c r="CL250" s="223"/>
      <c r="CM250" s="223"/>
      <c r="CN250" s="223"/>
    </row>
    <row r="251" spans="4:94" ht="14.25" customHeight="1" x14ac:dyDescent="0.35">
      <c r="D251" s="361" t="s">
        <v>74</v>
      </c>
      <c r="E251" s="361"/>
      <c r="F251" s="361"/>
      <c r="G251" s="361"/>
      <c r="H251" s="361"/>
      <c r="I251" s="361"/>
      <c r="J251" s="361"/>
      <c r="K251" s="361"/>
      <c r="L251" s="361"/>
      <c r="M251" s="361"/>
      <c r="N251" s="361"/>
      <c r="O251" s="361"/>
      <c r="P251" s="361"/>
      <c r="Q251" s="361"/>
      <c r="R251" s="361"/>
      <c r="S251" s="361"/>
      <c r="T251" s="361"/>
      <c r="U251" s="361"/>
      <c r="V251" s="361"/>
      <c r="W251" s="361"/>
      <c r="X251" s="361" t="s">
        <v>55</v>
      </c>
      <c r="Y251" s="361"/>
      <c r="Z251" s="361"/>
      <c r="AA251" s="361"/>
      <c r="AB251" s="361"/>
      <c r="AC251" s="361"/>
      <c r="AD251" s="361"/>
      <c r="AE251" s="361"/>
      <c r="AF251" s="361"/>
      <c r="AG251" s="361"/>
      <c r="AH251" s="361"/>
      <c r="AI251" s="361"/>
      <c r="AJ251" s="361"/>
      <c r="AK251" s="361"/>
      <c r="AL251" s="361"/>
      <c r="AM251" s="361"/>
      <c r="AN251" s="361"/>
      <c r="AO251" s="361"/>
      <c r="AP251" s="440" t="s">
        <v>100</v>
      </c>
      <c r="AQ251" s="440"/>
      <c r="AR251" s="440"/>
      <c r="AS251" s="440"/>
      <c r="AT251" s="440"/>
      <c r="AU251" s="6"/>
      <c r="AV251" s="316" t="s">
        <v>83</v>
      </c>
      <c r="AW251" s="316"/>
      <c r="AX251" s="316"/>
      <c r="AY251" s="316"/>
      <c r="AZ251" s="316"/>
      <c r="BA251" s="316"/>
      <c r="BB251" s="316"/>
      <c r="BC251" s="316"/>
      <c r="BD251" s="316"/>
      <c r="BE251" s="316"/>
      <c r="BF251" s="316"/>
      <c r="BG251" s="316" t="s">
        <v>84</v>
      </c>
      <c r="BH251" s="316"/>
      <c r="BI251" s="316"/>
      <c r="BJ251" s="316"/>
      <c r="BK251" s="316"/>
      <c r="BL251" s="316"/>
      <c r="BM251" s="316"/>
      <c r="BN251" s="316"/>
      <c r="BO251" s="316"/>
      <c r="BP251" s="316"/>
      <c r="BQ251" s="316"/>
      <c r="BR251" s="316" t="s">
        <v>85</v>
      </c>
      <c r="BS251" s="316"/>
      <c r="BT251" s="316"/>
      <c r="BU251" s="316"/>
      <c r="BV251" s="316"/>
      <c r="BW251" s="316"/>
      <c r="BX251" s="316"/>
      <c r="BY251" s="316"/>
      <c r="BZ251" s="316"/>
      <c r="CA251" s="316"/>
      <c r="CB251" s="316"/>
      <c r="CC251" s="200" t="s">
        <v>86</v>
      </c>
      <c r="CD251" s="200"/>
      <c r="CE251" s="200"/>
      <c r="CF251" s="200"/>
      <c r="CG251" s="200"/>
      <c r="CH251" s="200"/>
      <c r="CI251" s="200"/>
      <c r="CJ251" s="200"/>
      <c r="CK251" s="200"/>
      <c r="CL251" s="200"/>
      <c r="CM251" s="200"/>
      <c r="CN251" s="200"/>
    </row>
    <row r="252" spans="4:94" ht="14.25" customHeight="1" x14ac:dyDescent="0.35">
      <c r="D252" s="361"/>
      <c r="E252" s="361"/>
      <c r="F252" s="361"/>
      <c r="G252" s="361"/>
      <c r="H252" s="361"/>
      <c r="I252" s="361"/>
      <c r="J252" s="361"/>
      <c r="K252" s="361"/>
      <c r="L252" s="361"/>
      <c r="M252" s="361"/>
      <c r="N252" s="361"/>
      <c r="O252" s="361"/>
      <c r="P252" s="361"/>
      <c r="Q252" s="361"/>
      <c r="R252" s="361"/>
      <c r="S252" s="361"/>
      <c r="T252" s="361"/>
      <c r="U252" s="361"/>
      <c r="V252" s="361"/>
      <c r="W252" s="361"/>
      <c r="X252" s="361"/>
      <c r="Y252" s="361"/>
      <c r="Z252" s="361"/>
      <c r="AA252" s="361"/>
      <c r="AB252" s="361"/>
      <c r="AC252" s="361"/>
      <c r="AD252" s="361"/>
      <c r="AE252" s="361"/>
      <c r="AF252" s="361"/>
      <c r="AG252" s="361"/>
      <c r="AH252" s="361"/>
      <c r="AI252" s="361"/>
      <c r="AJ252" s="361"/>
      <c r="AK252" s="361"/>
      <c r="AL252" s="361"/>
      <c r="AM252" s="361"/>
      <c r="AN252" s="361"/>
      <c r="AO252" s="361"/>
      <c r="AP252" s="440"/>
      <c r="AQ252" s="440"/>
      <c r="AR252" s="440"/>
      <c r="AS252" s="440"/>
      <c r="AT252" s="440"/>
      <c r="AU252" s="6"/>
      <c r="AV252" s="316"/>
      <c r="AW252" s="316"/>
      <c r="AX252" s="316"/>
      <c r="AY252" s="316"/>
      <c r="AZ252" s="316"/>
      <c r="BA252" s="316"/>
      <c r="BB252" s="316"/>
      <c r="BC252" s="316"/>
      <c r="BD252" s="316"/>
      <c r="BE252" s="316"/>
      <c r="BF252" s="316"/>
      <c r="BG252" s="316"/>
      <c r="BH252" s="316"/>
      <c r="BI252" s="316"/>
      <c r="BJ252" s="316"/>
      <c r="BK252" s="316"/>
      <c r="BL252" s="316"/>
      <c r="BM252" s="316"/>
      <c r="BN252" s="316"/>
      <c r="BO252" s="316"/>
      <c r="BP252" s="316"/>
      <c r="BQ252" s="316"/>
      <c r="BR252" s="316"/>
      <c r="BS252" s="316"/>
      <c r="BT252" s="316"/>
      <c r="BU252" s="316"/>
      <c r="BV252" s="316"/>
      <c r="BW252" s="316"/>
      <c r="BX252" s="316"/>
      <c r="BY252" s="316"/>
      <c r="BZ252" s="316"/>
      <c r="CA252" s="316"/>
      <c r="CB252" s="316"/>
      <c r="CC252" s="200"/>
      <c r="CD252" s="200"/>
      <c r="CE252" s="200"/>
      <c r="CF252" s="200"/>
      <c r="CG252" s="200"/>
      <c r="CH252" s="200"/>
      <c r="CI252" s="200"/>
      <c r="CJ252" s="200"/>
      <c r="CK252" s="200"/>
      <c r="CL252" s="200"/>
      <c r="CM252" s="200"/>
      <c r="CN252" s="200"/>
    </row>
    <row r="253" spans="4:94" ht="14.25" customHeight="1" x14ac:dyDescent="0.35">
      <c r="D253" s="361"/>
      <c r="E253" s="361"/>
      <c r="F253" s="361"/>
      <c r="G253" s="361"/>
      <c r="H253" s="361"/>
      <c r="I253" s="361"/>
      <c r="J253" s="361"/>
      <c r="K253" s="361"/>
      <c r="L253" s="361"/>
      <c r="M253" s="361"/>
      <c r="N253" s="361"/>
      <c r="O253" s="361"/>
      <c r="P253" s="361"/>
      <c r="Q253" s="361"/>
      <c r="R253" s="361"/>
      <c r="S253" s="361"/>
      <c r="T253" s="361"/>
      <c r="U253" s="361"/>
      <c r="V253" s="361"/>
      <c r="W253" s="361"/>
      <c r="X253" s="361"/>
      <c r="Y253" s="361"/>
      <c r="Z253" s="361"/>
      <c r="AA253" s="361"/>
      <c r="AB253" s="361"/>
      <c r="AC253" s="361"/>
      <c r="AD253" s="361"/>
      <c r="AE253" s="361"/>
      <c r="AF253" s="361"/>
      <c r="AG253" s="361"/>
      <c r="AH253" s="361"/>
      <c r="AI253" s="361"/>
      <c r="AJ253" s="361"/>
      <c r="AK253" s="361"/>
      <c r="AL253" s="361"/>
      <c r="AM253" s="361"/>
      <c r="AN253" s="361"/>
      <c r="AO253" s="361"/>
      <c r="AP253" s="440"/>
      <c r="AQ253" s="440"/>
      <c r="AR253" s="440"/>
      <c r="AS253" s="440"/>
      <c r="AT253" s="440"/>
      <c r="AU253" s="6"/>
      <c r="AV253" s="195">
        <v>70</v>
      </c>
      <c r="AW253" s="195"/>
      <c r="AX253" s="195"/>
      <c r="AY253" s="195"/>
      <c r="AZ253" s="195"/>
      <c r="BA253" s="195"/>
      <c r="BB253" s="195"/>
      <c r="BC253" s="195"/>
      <c r="BD253" s="195"/>
      <c r="BE253" s="195"/>
      <c r="BF253" s="195"/>
      <c r="BG253" s="195">
        <v>2</v>
      </c>
      <c r="BH253" s="195"/>
      <c r="BI253" s="195"/>
      <c r="BJ253" s="195"/>
      <c r="BK253" s="195"/>
      <c r="BL253" s="195"/>
      <c r="BM253" s="195"/>
      <c r="BN253" s="195"/>
      <c r="BO253" s="195"/>
      <c r="BP253" s="195"/>
      <c r="BQ253" s="195"/>
      <c r="BR253" s="195">
        <v>30</v>
      </c>
      <c r="BS253" s="195"/>
      <c r="BT253" s="195"/>
      <c r="BU253" s="195"/>
      <c r="BV253" s="195"/>
      <c r="BW253" s="195"/>
      <c r="BX253" s="195"/>
      <c r="BY253" s="195"/>
      <c r="BZ253" s="195"/>
      <c r="CA253" s="195"/>
      <c r="CB253" s="195"/>
      <c r="CC253" s="195">
        <v>1</v>
      </c>
      <c r="CD253" s="195"/>
      <c r="CE253" s="195"/>
      <c r="CF253" s="195"/>
      <c r="CG253" s="195"/>
      <c r="CH253" s="195"/>
      <c r="CI253" s="195"/>
      <c r="CJ253" s="195"/>
      <c r="CK253" s="195"/>
      <c r="CL253" s="195"/>
      <c r="CM253" s="195"/>
      <c r="CN253" s="195"/>
    </row>
    <row r="254" spans="4:94" ht="14.25" customHeight="1" x14ac:dyDescent="0.35">
      <c r="D254" s="438" t="s">
        <v>63</v>
      </c>
      <c r="E254" s="438"/>
      <c r="F254" s="440" t="s">
        <v>64</v>
      </c>
      <c r="G254" s="440"/>
      <c r="H254" s="440"/>
      <c r="I254" s="440" t="s">
        <v>65</v>
      </c>
      <c r="J254" s="440"/>
      <c r="K254" s="440" t="s">
        <v>66</v>
      </c>
      <c r="L254" s="440"/>
      <c r="M254" s="440"/>
      <c r="N254" s="440" t="s">
        <v>67</v>
      </c>
      <c r="O254" s="440"/>
      <c r="P254" s="440"/>
      <c r="Q254" s="440"/>
      <c r="R254" s="440" t="s">
        <v>68</v>
      </c>
      <c r="S254" s="440"/>
      <c r="T254" s="440" t="s">
        <v>69</v>
      </c>
      <c r="U254" s="440"/>
      <c r="V254" s="440" t="s">
        <v>70</v>
      </c>
      <c r="W254" s="440"/>
      <c r="X254" s="438" t="s">
        <v>63</v>
      </c>
      <c r="Y254" s="438"/>
      <c r="Z254" s="440" t="s">
        <v>71</v>
      </c>
      <c r="AA254" s="440"/>
      <c r="AB254" s="440"/>
      <c r="AC254" s="440" t="s">
        <v>72</v>
      </c>
      <c r="AD254" s="440"/>
      <c r="AE254" s="440"/>
      <c r="AF254" s="440"/>
      <c r="AG254" s="440" t="s">
        <v>73</v>
      </c>
      <c r="AH254" s="440"/>
      <c r="AI254" s="440"/>
      <c r="AJ254" s="440"/>
      <c r="AK254" s="440" t="s">
        <v>56</v>
      </c>
      <c r="AL254" s="440"/>
      <c r="AM254" s="440"/>
      <c r="AN254" s="440" t="s">
        <v>70</v>
      </c>
      <c r="AO254" s="440"/>
      <c r="AP254" s="440"/>
      <c r="AQ254" s="440"/>
      <c r="AR254" s="440"/>
      <c r="AS254" s="440"/>
      <c r="AT254" s="440"/>
      <c r="AU254" s="6"/>
      <c r="AV254" s="195"/>
      <c r="AW254" s="195"/>
      <c r="AX254" s="195"/>
      <c r="AY254" s="195"/>
      <c r="AZ254" s="195"/>
      <c r="BA254" s="195"/>
      <c r="BB254" s="195"/>
      <c r="BC254" s="195"/>
      <c r="BD254" s="195"/>
      <c r="BE254" s="195"/>
      <c r="BF254" s="195"/>
      <c r="BG254" s="195"/>
      <c r="BH254" s="195"/>
      <c r="BI254" s="195"/>
      <c r="BJ254" s="195"/>
      <c r="BK254" s="195"/>
      <c r="BL254" s="195"/>
      <c r="BM254" s="195"/>
      <c r="BN254" s="195"/>
      <c r="BO254" s="195"/>
      <c r="BP254" s="195"/>
      <c r="BQ254" s="195"/>
      <c r="BR254" s="195"/>
      <c r="BS254" s="195"/>
      <c r="BT254" s="195"/>
      <c r="BU254" s="195"/>
      <c r="BV254" s="195"/>
      <c r="BW254" s="195"/>
      <c r="BX254" s="195"/>
      <c r="BY254" s="195"/>
      <c r="BZ254" s="195"/>
      <c r="CA254" s="195"/>
      <c r="CB254" s="195"/>
      <c r="CC254" s="195"/>
      <c r="CD254" s="195"/>
      <c r="CE254" s="195"/>
      <c r="CF254" s="195"/>
      <c r="CG254" s="195"/>
      <c r="CH254" s="195"/>
      <c r="CI254" s="195"/>
      <c r="CJ254" s="195"/>
      <c r="CK254" s="195"/>
      <c r="CL254" s="195"/>
      <c r="CM254" s="195"/>
      <c r="CN254" s="195"/>
    </row>
    <row r="255" spans="4:94" ht="14.25" customHeight="1" x14ac:dyDescent="0.35">
      <c r="D255" s="438"/>
      <c r="E255" s="438"/>
      <c r="F255" s="440"/>
      <c r="G255" s="440"/>
      <c r="H255" s="440"/>
      <c r="I255" s="440"/>
      <c r="J255" s="440"/>
      <c r="K255" s="440"/>
      <c r="L255" s="440"/>
      <c r="M255" s="440"/>
      <c r="N255" s="440"/>
      <c r="O255" s="440"/>
      <c r="P255" s="440"/>
      <c r="Q255" s="440"/>
      <c r="R255" s="440"/>
      <c r="S255" s="440"/>
      <c r="T255" s="440"/>
      <c r="U255" s="440"/>
      <c r="V255" s="440"/>
      <c r="W255" s="440"/>
      <c r="X255" s="438"/>
      <c r="Y255" s="438"/>
      <c r="Z255" s="440"/>
      <c r="AA255" s="440"/>
      <c r="AB255" s="440"/>
      <c r="AC255" s="440"/>
      <c r="AD255" s="440"/>
      <c r="AE255" s="440"/>
      <c r="AF255" s="440"/>
      <c r="AG255" s="440"/>
      <c r="AH255" s="440"/>
      <c r="AI255" s="440"/>
      <c r="AJ255" s="440"/>
      <c r="AK255" s="440"/>
      <c r="AL255" s="440"/>
      <c r="AM255" s="440"/>
      <c r="AN255" s="440"/>
      <c r="AO255" s="440"/>
      <c r="AP255" s="440"/>
      <c r="AQ255" s="440"/>
      <c r="AR255" s="440"/>
      <c r="AS255" s="440"/>
      <c r="AT255" s="440"/>
      <c r="AU255" s="6"/>
      <c r="AV255" s="383" t="s">
        <v>380</v>
      </c>
      <c r="AW255" s="383"/>
      <c r="AX255" s="383"/>
      <c r="AY255" s="383"/>
      <c r="AZ255" s="383"/>
      <c r="BA255" s="383"/>
      <c r="BB255" s="383"/>
      <c r="BC255" s="383"/>
      <c r="BD255" s="383"/>
      <c r="BE255" s="383"/>
      <c r="BF255" s="383"/>
      <c r="BG255" s="383"/>
      <c r="BH255" s="383"/>
      <c r="BI255" s="383"/>
      <c r="BJ255" s="383"/>
      <c r="BK255" s="383"/>
      <c r="BL255" s="383"/>
      <c r="BM255" s="383"/>
      <c r="BN255" s="383"/>
      <c r="BO255" s="383"/>
      <c r="BP255" s="383"/>
      <c r="BQ255" s="383"/>
      <c r="BR255" s="383"/>
      <c r="BS255" s="383"/>
      <c r="BT255" s="383"/>
      <c r="BU255" s="383"/>
      <c r="BV255" s="383"/>
      <c r="BW255" s="383"/>
      <c r="BX255" s="383"/>
      <c r="BY255" s="383"/>
      <c r="BZ255" s="383"/>
      <c r="CA255" s="383"/>
      <c r="CB255" s="383"/>
      <c r="CC255" s="383"/>
      <c r="CD255" s="383"/>
      <c r="CE255" s="383"/>
      <c r="CF255" s="383"/>
      <c r="CG255" s="383"/>
      <c r="CH255" s="383"/>
      <c r="CI255" s="383"/>
      <c r="CJ255" s="383"/>
      <c r="CK255" s="383"/>
      <c r="CL255" s="383"/>
      <c r="CM255" s="383"/>
      <c r="CN255" s="383"/>
    </row>
    <row r="256" spans="4:94" ht="14.25" customHeight="1" x14ac:dyDescent="0.35">
      <c r="D256" s="438"/>
      <c r="E256" s="438"/>
      <c r="F256" s="440"/>
      <c r="G256" s="440"/>
      <c r="H256" s="440"/>
      <c r="I256" s="440"/>
      <c r="J256" s="440"/>
      <c r="K256" s="440"/>
      <c r="L256" s="440"/>
      <c r="M256" s="440"/>
      <c r="N256" s="440"/>
      <c r="O256" s="440"/>
      <c r="P256" s="440"/>
      <c r="Q256" s="440"/>
      <c r="R256" s="440"/>
      <c r="S256" s="440"/>
      <c r="T256" s="440"/>
      <c r="U256" s="440"/>
      <c r="V256" s="440"/>
      <c r="W256" s="440"/>
      <c r="X256" s="438"/>
      <c r="Y256" s="438"/>
      <c r="Z256" s="440"/>
      <c r="AA256" s="440"/>
      <c r="AB256" s="440"/>
      <c r="AC256" s="440"/>
      <c r="AD256" s="440"/>
      <c r="AE256" s="440"/>
      <c r="AF256" s="440"/>
      <c r="AG256" s="440"/>
      <c r="AH256" s="440"/>
      <c r="AI256" s="440"/>
      <c r="AJ256" s="440"/>
      <c r="AK256" s="440"/>
      <c r="AL256" s="440"/>
      <c r="AM256" s="440"/>
      <c r="AN256" s="440"/>
      <c r="AO256" s="440"/>
      <c r="AP256" s="440"/>
      <c r="AQ256" s="440"/>
      <c r="AR256" s="440"/>
      <c r="AS256" s="440"/>
      <c r="AT256" s="440"/>
      <c r="AU256" s="6"/>
      <c r="AV256" s="59"/>
      <c r="AW256" s="6"/>
      <c r="AX256" s="6"/>
      <c r="AY256" s="6"/>
      <c r="AZ256" s="6"/>
      <c r="BA256" s="6"/>
      <c r="BB256" s="6"/>
      <c r="BC256" s="6"/>
      <c r="BD256" s="59"/>
      <c r="BE256" s="59"/>
      <c r="BF256" s="59"/>
      <c r="BG256" s="59"/>
      <c r="BH256" s="59"/>
      <c r="BI256" s="6"/>
      <c r="BJ256" s="6"/>
      <c r="BK256" s="6"/>
      <c r="BL256" s="6"/>
      <c r="BM256" s="59"/>
      <c r="BN256" s="59"/>
      <c r="BO256" s="59"/>
      <c r="BP256" s="59"/>
      <c r="BQ256" s="59"/>
      <c r="BR256" s="6"/>
      <c r="BS256" s="6"/>
      <c r="BT256" s="59"/>
      <c r="BU256" s="59"/>
      <c r="BV256" s="6"/>
      <c r="BW256" s="6"/>
    </row>
    <row r="257" spans="4:92" ht="14.25" customHeight="1" x14ac:dyDescent="0.35">
      <c r="D257" s="438"/>
      <c r="E257" s="438"/>
      <c r="F257" s="440"/>
      <c r="G257" s="440"/>
      <c r="H257" s="440"/>
      <c r="I257" s="440"/>
      <c r="J257" s="440"/>
      <c r="K257" s="440"/>
      <c r="L257" s="440"/>
      <c r="M257" s="440"/>
      <c r="N257" s="440"/>
      <c r="O257" s="440"/>
      <c r="P257" s="440"/>
      <c r="Q257" s="440"/>
      <c r="R257" s="440"/>
      <c r="S257" s="440"/>
      <c r="T257" s="440"/>
      <c r="U257" s="440"/>
      <c r="V257" s="440"/>
      <c r="W257" s="440"/>
      <c r="X257" s="438"/>
      <c r="Y257" s="438"/>
      <c r="Z257" s="440"/>
      <c r="AA257" s="440"/>
      <c r="AB257" s="440"/>
      <c r="AC257" s="440"/>
      <c r="AD257" s="440"/>
      <c r="AE257" s="440"/>
      <c r="AF257" s="440"/>
      <c r="AG257" s="440"/>
      <c r="AH257" s="440"/>
      <c r="AI257" s="440"/>
      <c r="AJ257" s="440"/>
      <c r="AK257" s="440"/>
      <c r="AL257" s="440"/>
      <c r="AM257" s="440"/>
      <c r="AN257" s="440"/>
      <c r="AO257" s="440"/>
      <c r="AP257" s="440"/>
      <c r="AQ257" s="440"/>
      <c r="AR257" s="440"/>
      <c r="AS257" s="440"/>
      <c r="AT257" s="440"/>
      <c r="AU257" s="6"/>
      <c r="AV257" s="223" t="s">
        <v>97</v>
      </c>
      <c r="AW257" s="223"/>
      <c r="AX257" s="223"/>
      <c r="AY257" s="223"/>
      <c r="AZ257" s="223"/>
      <c r="BA257" s="223"/>
      <c r="BB257" s="223"/>
      <c r="BC257" s="223"/>
      <c r="BD257" s="223"/>
      <c r="BE257" s="223"/>
      <c r="BF257" s="223"/>
      <c r="BG257" s="223"/>
      <c r="BH257" s="223"/>
      <c r="BI257" s="223"/>
      <c r="BJ257" s="223"/>
      <c r="BK257" s="223"/>
      <c r="BL257" s="223"/>
      <c r="BM257" s="223"/>
      <c r="BN257" s="223"/>
      <c r="BO257" s="223"/>
      <c r="BP257" s="223"/>
      <c r="BQ257" s="223"/>
      <c r="BR257" s="223"/>
      <c r="BS257" s="223"/>
      <c r="BT257" s="223"/>
      <c r="BU257" s="223"/>
      <c r="BV257" s="223"/>
      <c r="BW257" s="223"/>
      <c r="BX257" s="223"/>
      <c r="BY257" s="223"/>
      <c r="BZ257" s="223"/>
      <c r="CA257" s="223"/>
      <c r="CB257" s="223"/>
      <c r="CC257" s="223"/>
      <c r="CD257" s="223"/>
      <c r="CE257" s="223"/>
      <c r="CF257" s="223"/>
      <c r="CG257" s="223"/>
      <c r="CH257" s="223"/>
      <c r="CI257" s="223"/>
      <c r="CJ257" s="223"/>
      <c r="CK257" s="223"/>
      <c r="CL257" s="223"/>
      <c r="CM257" s="223"/>
      <c r="CN257" s="223"/>
    </row>
    <row r="258" spans="4:92" ht="14.25" customHeight="1" x14ac:dyDescent="0.35">
      <c r="D258" s="438"/>
      <c r="E258" s="438"/>
      <c r="F258" s="440"/>
      <c r="G258" s="440"/>
      <c r="H258" s="440"/>
      <c r="I258" s="440"/>
      <c r="J258" s="440"/>
      <c r="K258" s="440"/>
      <c r="L258" s="440"/>
      <c r="M258" s="440"/>
      <c r="N258" s="440"/>
      <c r="O258" s="440"/>
      <c r="P258" s="440"/>
      <c r="Q258" s="440"/>
      <c r="R258" s="440"/>
      <c r="S258" s="440"/>
      <c r="T258" s="440"/>
      <c r="U258" s="440"/>
      <c r="V258" s="440"/>
      <c r="W258" s="440"/>
      <c r="X258" s="438"/>
      <c r="Y258" s="438"/>
      <c r="Z258" s="440"/>
      <c r="AA258" s="440"/>
      <c r="AB258" s="440"/>
      <c r="AC258" s="440"/>
      <c r="AD258" s="440"/>
      <c r="AE258" s="440"/>
      <c r="AF258" s="440"/>
      <c r="AG258" s="440"/>
      <c r="AH258" s="440"/>
      <c r="AI258" s="440"/>
      <c r="AJ258" s="440"/>
      <c r="AK258" s="440"/>
      <c r="AL258" s="440"/>
      <c r="AM258" s="440"/>
      <c r="AN258" s="440"/>
      <c r="AO258" s="440"/>
      <c r="AP258" s="440"/>
      <c r="AQ258" s="440"/>
      <c r="AR258" s="440"/>
      <c r="AS258" s="440"/>
      <c r="AT258" s="440"/>
      <c r="AU258" s="6"/>
      <c r="AV258" s="223"/>
      <c r="AW258" s="223"/>
      <c r="AX258" s="223"/>
      <c r="AY258" s="223"/>
      <c r="AZ258" s="223"/>
      <c r="BA258" s="223"/>
      <c r="BB258" s="223"/>
      <c r="BC258" s="223"/>
      <c r="BD258" s="223"/>
      <c r="BE258" s="223"/>
      <c r="BF258" s="223"/>
      <c r="BG258" s="223"/>
      <c r="BH258" s="223"/>
      <c r="BI258" s="223"/>
      <c r="BJ258" s="223"/>
      <c r="BK258" s="223"/>
      <c r="BL258" s="223"/>
      <c r="BM258" s="223"/>
      <c r="BN258" s="223"/>
      <c r="BO258" s="223"/>
      <c r="BP258" s="223"/>
      <c r="BQ258" s="223"/>
      <c r="BR258" s="223"/>
      <c r="BS258" s="223"/>
      <c r="BT258" s="223"/>
      <c r="BU258" s="223"/>
      <c r="BV258" s="223"/>
      <c r="BW258" s="223"/>
      <c r="BX258" s="223"/>
      <c r="BY258" s="223"/>
      <c r="BZ258" s="223"/>
      <c r="CA258" s="223"/>
      <c r="CB258" s="223"/>
      <c r="CC258" s="223"/>
      <c r="CD258" s="223"/>
      <c r="CE258" s="223"/>
      <c r="CF258" s="223"/>
      <c r="CG258" s="223"/>
      <c r="CH258" s="223"/>
      <c r="CI258" s="223"/>
      <c r="CJ258" s="223"/>
      <c r="CK258" s="223"/>
      <c r="CL258" s="223"/>
      <c r="CM258" s="223"/>
      <c r="CN258" s="223"/>
    </row>
    <row r="259" spans="4:92" ht="14.25" customHeight="1" x14ac:dyDescent="0.35">
      <c r="D259" s="439"/>
      <c r="E259" s="439"/>
      <c r="F259" s="441"/>
      <c r="G259" s="441"/>
      <c r="H259" s="441"/>
      <c r="I259" s="441"/>
      <c r="J259" s="441"/>
      <c r="K259" s="441"/>
      <c r="L259" s="441"/>
      <c r="M259" s="441"/>
      <c r="N259" s="441"/>
      <c r="O259" s="441"/>
      <c r="P259" s="441"/>
      <c r="Q259" s="441"/>
      <c r="R259" s="441"/>
      <c r="S259" s="441"/>
      <c r="T259" s="441"/>
      <c r="U259" s="441"/>
      <c r="V259" s="441"/>
      <c r="W259" s="441"/>
      <c r="X259" s="439"/>
      <c r="Y259" s="439"/>
      <c r="Z259" s="441"/>
      <c r="AA259" s="441"/>
      <c r="AB259" s="441"/>
      <c r="AC259" s="441"/>
      <c r="AD259" s="441"/>
      <c r="AE259" s="441"/>
      <c r="AF259" s="441"/>
      <c r="AG259" s="441"/>
      <c r="AH259" s="441"/>
      <c r="AI259" s="441"/>
      <c r="AJ259" s="441"/>
      <c r="AK259" s="441"/>
      <c r="AL259" s="441"/>
      <c r="AM259" s="441"/>
      <c r="AN259" s="441"/>
      <c r="AO259" s="441"/>
      <c r="AP259" s="440"/>
      <c r="AQ259" s="440"/>
      <c r="AR259" s="440"/>
      <c r="AS259" s="440"/>
      <c r="AT259" s="440"/>
      <c r="AU259" s="6"/>
      <c r="AV259" s="316" t="s">
        <v>98</v>
      </c>
      <c r="AW259" s="316"/>
      <c r="AX259" s="316"/>
      <c r="AY259" s="316"/>
      <c r="AZ259" s="316"/>
      <c r="BA259" s="316"/>
      <c r="BB259" s="316"/>
      <c r="BC259" s="316"/>
      <c r="BD259" s="316"/>
      <c r="BE259" s="316"/>
      <c r="BF259" s="316"/>
      <c r="BG259" s="200" t="s">
        <v>99</v>
      </c>
      <c r="BH259" s="200"/>
      <c r="BI259" s="200"/>
      <c r="BJ259" s="200"/>
      <c r="BK259" s="200"/>
      <c r="BL259" s="200"/>
      <c r="BM259" s="200"/>
      <c r="BN259" s="200"/>
      <c r="BO259" s="200"/>
      <c r="BP259" s="200"/>
      <c r="BQ259" s="200"/>
      <c r="BR259" s="200"/>
      <c r="BS259" s="200"/>
      <c r="BT259" s="200"/>
      <c r="BU259" s="200"/>
      <c r="BV259" s="200"/>
      <c r="BW259" s="200"/>
      <c r="BX259" s="200"/>
      <c r="BY259" s="200" t="s">
        <v>101</v>
      </c>
      <c r="BZ259" s="200"/>
      <c r="CA259" s="200"/>
      <c r="CB259" s="200"/>
      <c r="CC259" s="200"/>
      <c r="CD259" s="200"/>
      <c r="CE259" s="200"/>
      <c r="CF259" s="200"/>
      <c r="CG259" s="200"/>
      <c r="CH259" s="200"/>
      <c r="CI259" s="200"/>
      <c r="CJ259" s="200"/>
      <c r="CK259" s="200"/>
      <c r="CL259" s="200"/>
      <c r="CM259" s="200"/>
      <c r="CN259" s="200"/>
    </row>
    <row r="260" spans="4:92" ht="14.25" customHeight="1" x14ac:dyDescent="0.35">
      <c r="D260" s="195">
        <v>0</v>
      </c>
      <c r="E260" s="195"/>
      <c r="F260" s="199">
        <v>0</v>
      </c>
      <c r="G260" s="199"/>
      <c r="H260" s="199"/>
      <c r="I260" s="199">
        <v>0</v>
      </c>
      <c r="J260" s="199"/>
      <c r="K260" s="199">
        <v>0</v>
      </c>
      <c r="L260" s="199"/>
      <c r="M260" s="199"/>
      <c r="N260" s="199">
        <v>0</v>
      </c>
      <c r="O260" s="199"/>
      <c r="P260" s="199"/>
      <c r="Q260" s="199"/>
      <c r="R260" s="199">
        <v>0</v>
      </c>
      <c r="S260" s="199"/>
      <c r="T260" s="199">
        <v>0</v>
      </c>
      <c r="U260" s="199"/>
      <c r="V260" s="199">
        <v>0</v>
      </c>
      <c r="W260" s="199"/>
      <c r="X260" s="199">
        <v>0</v>
      </c>
      <c r="Y260" s="199"/>
      <c r="Z260" s="199">
        <v>0</v>
      </c>
      <c r="AA260" s="199"/>
      <c r="AB260" s="199"/>
      <c r="AC260" s="199">
        <v>0</v>
      </c>
      <c r="AD260" s="199"/>
      <c r="AE260" s="199"/>
      <c r="AF260" s="199"/>
      <c r="AG260" s="199">
        <v>0</v>
      </c>
      <c r="AH260" s="199"/>
      <c r="AI260" s="199"/>
      <c r="AJ260" s="199"/>
      <c r="AK260" s="199">
        <v>1</v>
      </c>
      <c r="AL260" s="199"/>
      <c r="AM260" s="199"/>
      <c r="AN260" s="199">
        <v>0</v>
      </c>
      <c r="AO260" s="199"/>
      <c r="AP260" s="199" t="s">
        <v>121</v>
      </c>
      <c r="AQ260" s="199"/>
      <c r="AR260" s="199"/>
      <c r="AS260" s="199"/>
      <c r="AT260" s="199"/>
      <c r="AU260" s="11"/>
      <c r="AV260" s="316"/>
      <c r="AW260" s="316"/>
      <c r="AX260" s="316"/>
      <c r="AY260" s="316"/>
      <c r="AZ260" s="316"/>
      <c r="BA260" s="316"/>
      <c r="BB260" s="316"/>
      <c r="BC260" s="316"/>
      <c r="BD260" s="316"/>
      <c r="BE260" s="316"/>
      <c r="BF260" s="316"/>
      <c r="BG260" s="200"/>
      <c r="BH260" s="200"/>
      <c r="BI260" s="200"/>
      <c r="BJ260" s="200"/>
      <c r="BK260" s="200"/>
      <c r="BL260" s="200"/>
      <c r="BM260" s="200"/>
      <c r="BN260" s="200"/>
      <c r="BO260" s="200"/>
      <c r="BP260" s="200"/>
      <c r="BQ260" s="200"/>
      <c r="BR260" s="200"/>
      <c r="BS260" s="200"/>
      <c r="BT260" s="200"/>
      <c r="BU260" s="200"/>
      <c r="BV260" s="200"/>
      <c r="BW260" s="200"/>
      <c r="BX260" s="200"/>
      <c r="BY260" s="200"/>
      <c r="BZ260" s="200"/>
      <c r="CA260" s="200"/>
      <c r="CB260" s="200"/>
      <c r="CC260" s="200"/>
      <c r="CD260" s="200"/>
      <c r="CE260" s="200"/>
      <c r="CF260" s="200"/>
      <c r="CG260" s="200"/>
      <c r="CH260" s="200"/>
      <c r="CI260" s="200"/>
      <c r="CJ260" s="200"/>
      <c r="CK260" s="200"/>
      <c r="CL260" s="200"/>
      <c r="CM260" s="200"/>
      <c r="CN260" s="200"/>
    </row>
    <row r="261" spans="4:92" ht="14.25" customHeight="1" x14ac:dyDescent="0.35">
      <c r="D261" s="195"/>
      <c r="E261" s="195"/>
      <c r="F261" s="199"/>
      <c r="G261" s="199"/>
      <c r="H261" s="199"/>
      <c r="I261" s="199"/>
      <c r="J261" s="199"/>
      <c r="K261" s="199"/>
      <c r="L261" s="199"/>
      <c r="M261" s="199"/>
      <c r="N261" s="199"/>
      <c r="O261" s="199"/>
      <c r="P261" s="199"/>
      <c r="Q261" s="199"/>
      <c r="R261" s="199"/>
      <c r="S261" s="199"/>
      <c r="T261" s="199"/>
      <c r="U261" s="199"/>
      <c r="V261" s="199"/>
      <c r="W261" s="199"/>
      <c r="X261" s="199"/>
      <c r="Y261" s="199"/>
      <c r="Z261" s="199"/>
      <c r="AA261" s="199"/>
      <c r="AB261" s="199"/>
      <c r="AC261" s="199"/>
      <c r="AD261" s="199"/>
      <c r="AE261" s="199"/>
      <c r="AF261" s="199"/>
      <c r="AG261" s="199"/>
      <c r="AH261" s="199"/>
      <c r="AI261" s="199"/>
      <c r="AJ261" s="199"/>
      <c r="AK261" s="199"/>
      <c r="AL261" s="199"/>
      <c r="AM261" s="199"/>
      <c r="AN261" s="199"/>
      <c r="AO261" s="199"/>
      <c r="AP261" s="199"/>
      <c r="AQ261" s="199"/>
      <c r="AR261" s="199"/>
      <c r="AS261" s="199"/>
      <c r="AT261" s="199"/>
      <c r="AU261" s="111"/>
      <c r="AV261" s="195" t="s">
        <v>121</v>
      </c>
      <c r="AW261" s="195"/>
      <c r="AX261" s="195"/>
      <c r="AY261" s="195"/>
      <c r="AZ261" s="195"/>
      <c r="BA261" s="195"/>
      <c r="BB261" s="195"/>
      <c r="BC261" s="195"/>
      <c r="BD261" s="195"/>
      <c r="BE261" s="195"/>
      <c r="BF261" s="195"/>
      <c r="BG261" s="195" t="s">
        <v>121</v>
      </c>
      <c r="BH261" s="195"/>
      <c r="BI261" s="195"/>
      <c r="BJ261" s="195"/>
      <c r="BK261" s="195"/>
      <c r="BL261" s="195"/>
      <c r="BM261" s="195"/>
      <c r="BN261" s="195"/>
      <c r="BO261" s="195"/>
      <c r="BP261" s="195"/>
      <c r="BQ261" s="195"/>
      <c r="BR261" s="195"/>
      <c r="BS261" s="195"/>
      <c r="BT261" s="195"/>
      <c r="BU261" s="195"/>
      <c r="BV261" s="195"/>
      <c r="BW261" s="195"/>
      <c r="BX261" s="195"/>
      <c r="BY261" s="459" t="s">
        <v>121</v>
      </c>
      <c r="BZ261" s="459"/>
      <c r="CA261" s="459"/>
      <c r="CB261" s="459"/>
      <c r="CC261" s="459"/>
      <c r="CD261" s="459"/>
      <c r="CE261" s="459"/>
      <c r="CF261" s="459"/>
      <c r="CG261" s="459"/>
      <c r="CH261" s="459"/>
      <c r="CI261" s="459"/>
      <c r="CJ261" s="459"/>
      <c r="CK261" s="459"/>
      <c r="CL261" s="459"/>
      <c r="CM261" s="459"/>
      <c r="CN261" s="459"/>
    </row>
    <row r="262" spans="4:92" ht="14.25" customHeight="1" x14ac:dyDescent="0.35">
      <c r="D262" s="195"/>
      <c r="E262" s="195"/>
      <c r="F262" s="199"/>
      <c r="G262" s="199"/>
      <c r="H262" s="199"/>
      <c r="I262" s="199"/>
      <c r="J262" s="199"/>
      <c r="K262" s="199"/>
      <c r="L262" s="199"/>
      <c r="M262" s="199"/>
      <c r="N262" s="199"/>
      <c r="O262" s="199"/>
      <c r="P262" s="199"/>
      <c r="Q262" s="199"/>
      <c r="R262" s="199"/>
      <c r="S262" s="199"/>
      <c r="T262" s="199"/>
      <c r="U262" s="199"/>
      <c r="V262" s="199"/>
      <c r="W262" s="199"/>
      <c r="X262" s="199"/>
      <c r="Y262" s="199"/>
      <c r="Z262" s="199"/>
      <c r="AA262" s="199"/>
      <c r="AB262" s="199"/>
      <c r="AC262" s="199"/>
      <c r="AD262" s="199"/>
      <c r="AE262" s="199"/>
      <c r="AF262" s="199"/>
      <c r="AG262" s="199"/>
      <c r="AH262" s="199"/>
      <c r="AI262" s="199"/>
      <c r="AJ262" s="199"/>
      <c r="AK262" s="199"/>
      <c r="AL262" s="199"/>
      <c r="AM262" s="199"/>
      <c r="AN262" s="199"/>
      <c r="AO262" s="199"/>
      <c r="AP262" s="199"/>
      <c r="AQ262" s="199"/>
      <c r="AR262" s="199"/>
      <c r="AS262" s="199"/>
      <c r="AT262" s="199"/>
      <c r="AU262" s="111"/>
      <c r="AV262" s="195"/>
      <c r="AW262" s="195"/>
      <c r="AX262" s="195"/>
      <c r="AY262" s="195"/>
      <c r="AZ262" s="195"/>
      <c r="BA262" s="195"/>
      <c r="BB262" s="195"/>
      <c r="BC262" s="195"/>
      <c r="BD262" s="195"/>
      <c r="BE262" s="195"/>
      <c r="BF262" s="195"/>
      <c r="BG262" s="195"/>
      <c r="BH262" s="195"/>
      <c r="BI262" s="195"/>
      <c r="BJ262" s="195"/>
      <c r="BK262" s="195"/>
      <c r="BL262" s="195"/>
      <c r="BM262" s="195"/>
      <c r="BN262" s="195"/>
      <c r="BO262" s="195"/>
      <c r="BP262" s="195"/>
      <c r="BQ262" s="195"/>
      <c r="BR262" s="195"/>
      <c r="BS262" s="195"/>
      <c r="BT262" s="195"/>
      <c r="BU262" s="195"/>
      <c r="BV262" s="195"/>
      <c r="BW262" s="195"/>
      <c r="BX262" s="195"/>
      <c r="BY262" s="459"/>
      <c r="BZ262" s="459"/>
      <c r="CA262" s="459"/>
      <c r="CB262" s="459"/>
      <c r="CC262" s="459"/>
      <c r="CD262" s="459"/>
      <c r="CE262" s="459"/>
      <c r="CF262" s="459"/>
      <c r="CG262" s="459"/>
      <c r="CH262" s="459"/>
      <c r="CI262" s="459"/>
      <c r="CJ262" s="459"/>
      <c r="CK262" s="459"/>
      <c r="CL262" s="459"/>
      <c r="CM262" s="459"/>
      <c r="CN262" s="459"/>
    </row>
    <row r="263" spans="4:92" ht="14.25" customHeight="1" x14ac:dyDescent="0.35">
      <c r="D263" s="55" t="s">
        <v>378</v>
      </c>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1"/>
      <c r="AN263" s="111"/>
      <c r="AO263" s="111"/>
      <c r="AP263" s="111"/>
      <c r="AQ263" s="111"/>
      <c r="AR263" s="111"/>
      <c r="AS263" s="111"/>
      <c r="AT263" s="111"/>
      <c r="AU263" s="111"/>
      <c r="AV263" s="64" t="s">
        <v>381</v>
      </c>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row>
    <row r="264" spans="4:92" ht="14.25" customHeight="1" x14ac:dyDescent="0.35">
      <c r="D264" s="3"/>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c r="AN264" s="111"/>
      <c r="AO264" s="111"/>
      <c r="AP264" s="111"/>
      <c r="AQ264" s="111"/>
      <c r="AR264" s="111"/>
      <c r="AS264" s="111"/>
      <c r="AT264" s="111"/>
      <c r="AU264" s="111"/>
      <c r="AV264" s="111"/>
      <c r="AW264" s="111"/>
    </row>
    <row r="265" spans="4:92" ht="14.25" customHeight="1" x14ac:dyDescent="0.35">
      <c r="D265" s="223" t="s">
        <v>337</v>
      </c>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223"/>
      <c r="AN265" s="223"/>
      <c r="AO265" s="223"/>
      <c r="AP265" s="223"/>
      <c r="AQ265" s="223"/>
      <c r="AR265" s="223"/>
      <c r="AS265" s="223"/>
      <c r="AT265" s="223"/>
      <c r="AV265" s="223" t="s">
        <v>117</v>
      </c>
      <c r="AW265" s="223"/>
      <c r="AX265" s="223"/>
      <c r="AY265" s="223"/>
      <c r="AZ265" s="223"/>
      <c r="BA265" s="223"/>
      <c r="BB265" s="223"/>
      <c r="BC265" s="223"/>
      <c r="BD265" s="223"/>
      <c r="BE265" s="223"/>
      <c r="BF265" s="223"/>
      <c r="BG265" s="223"/>
      <c r="BH265" s="223"/>
      <c r="BI265" s="223"/>
      <c r="BJ265" s="223"/>
      <c r="BK265" s="223"/>
      <c r="BL265" s="223"/>
      <c r="BM265" s="223"/>
      <c r="BN265" s="223"/>
      <c r="BO265" s="223"/>
      <c r="BP265" s="223"/>
      <c r="BQ265" s="223"/>
      <c r="BR265" s="223"/>
      <c r="BS265" s="223"/>
      <c r="BT265" s="223"/>
      <c r="BU265" s="223"/>
      <c r="BV265" s="223"/>
      <c r="BW265" s="223"/>
      <c r="BX265" s="223"/>
      <c r="BY265" s="223"/>
      <c r="BZ265" s="223"/>
      <c r="CA265" s="223"/>
      <c r="CB265" s="223"/>
      <c r="CC265" s="223"/>
      <c r="CD265" s="223"/>
      <c r="CE265" s="223"/>
      <c r="CF265" s="223"/>
      <c r="CG265" s="223"/>
      <c r="CH265" s="223"/>
      <c r="CI265" s="223"/>
      <c r="CJ265" s="223"/>
      <c r="CK265" s="223"/>
      <c r="CL265" s="223"/>
      <c r="CM265" s="223"/>
      <c r="CN265" s="223"/>
    </row>
    <row r="266" spans="4:92" ht="14.25" customHeight="1" x14ac:dyDescent="0.35">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223"/>
      <c r="AN266" s="223"/>
      <c r="AO266" s="223"/>
      <c r="AP266" s="223"/>
      <c r="AQ266" s="223"/>
      <c r="AR266" s="223"/>
      <c r="AS266" s="223"/>
      <c r="AT266" s="223"/>
      <c r="AU266" s="14"/>
      <c r="AV266" s="223"/>
      <c r="AW266" s="223"/>
      <c r="AX266" s="223"/>
      <c r="AY266" s="223"/>
      <c r="AZ266" s="223"/>
      <c r="BA266" s="223"/>
      <c r="BB266" s="223"/>
      <c r="BC266" s="223"/>
      <c r="BD266" s="223"/>
      <c r="BE266" s="223"/>
      <c r="BF266" s="223"/>
      <c r="BG266" s="223"/>
      <c r="BH266" s="223"/>
      <c r="BI266" s="223"/>
      <c r="BJ266" s="223"/>
      <c r="BK266" s="223"/>
      <c r="BL266" s="223"/>
      <c r="BM266" s="223"/>
      <c r="BN266" s="223"/>
      <c r="BO266" s="223"/>
      <c r="BP266" s="223"/>
      <c r="BQ266" s="223"/>
      <c r="BR266" s="223"/>
      <c r="BS266" s="223"/>
      <c r="BT266" s="223"/>
      <c r="BU266" s="223"/>
      <c r="BV266" s="223"/>
      <c r="BW266" s="223"/>
      <c r="BX266" s="223"/>
      <c r="BY266" s="223"/>
      <c r="BZ266" s="223"/>
      <c r="CA266" s="223"/>
      <c r="CB266" s="223"/>
      <c r="CC266" s="223"/>
      <c r="CD266" s="223"/>
      <c r="CE266" s="223"/>
      <c r="CF266" s="223"/>
      <c r="CG266" s="223"/>
      <c r="CH266" s="223"/>
      <c r="CI266" s="223"/>
      <c r="CJ266" s="223"/>
      <c r="CK266" s="223"/>
      <c r="CL266" s="223"/>
      <c r="CM266" s="223"/>
      <c r="CN266" s="223"/>
    </row>
    <row r="267" spans="4:92" ht="14.25" customHeight="1" x14ac:dyDescent="0.35">
      <c r="D267" s="316" t="s">
        <v>111</v>
      </c>
      <c r="E267" s="316"/>
      <c r="F267" s="316"/>
      <c r="G267" s="316"/>
      <c r="H267" s="316"/>
      <c r="I267" s="316"/>
      <c r="J267" s="316"/>
      <c r="K267" s="316"/>
      <c r="L267" s="316"/>
      <c r="M267" s="316"/>
      <c r="N267" s="316"/>
      <c r="O267" s="316"/>
      <c r="P267" s="316" t="s">
        <v>112</v>
      </c>
      <c r="Q267" s="316"/>
      <c r="R267" s="316"/>
      <c r="S267" s="316"/>
      <c r="T267" s="316"/>
      <c r="U267" s="316"/>
      <c r="V267" s="316"/>
      <c r="W267" s="316"/>
      <c r="X267" s="316"/>
      <c r="Y267" s="316"/>
      <c r="Z267" s="316"/>
      <c r="AA267" s="316"/>
      <c r="AB267" s="316"/>
      <c r="AC267" s="316"/>
      <c r="AD267" s="316"/>
      <c r="AE267" s="316"/>
      <c r="AF267" s="316"/>
      <c r="AG267" s="316"/>
      <c r="AH267" s="420" t="s">
        <v>113</v>
      </c>
      <c r="AI267" s="421"/>
      <c r="AJ267" s="421"/>
      <c r="AK267" s="421"/>
      <c r="AL267" s="421"/>
      <c r="AM267" s="421"/>
      <c r="AN267" s="421"/>
      <c r="AO267" s="421"/>
      <c r="AP267" s="421"/>
      <c r="AQ267" s="421"/>
      <c r="AR267" s="421"/>
      <c r="AS267" s="421"/>
      <c r="AT267" s="422"/>
      <c r="AU267" s="33"/>
      <c r="AV267" s="316" t="s">
        <v>118</v>
      </c>
      <c r="AW267" s="316"/>
      <c r="AX267" s="316"/>
      <c r="AY267" s="316"/>
      <c r="AZ267" s="316"/>
      <c r="BA267" s="316"/>
      <c r="BB267" s="316"/>
      <c r="BC267" s="316"/>
      <c r="BD267" s="316"/>
      <c r="BE267" s="316"/>
      <c r="BF267" s="316"/>
      <c r="BG267" s="316"/>
      <c r="BH267" s="316"/>
      <c r="BI267" s="316"/>
      <c r="BJ267" s="316" t="s">
        <v>119</v>
      </c>
      <c r="BK267" s="316"/>
      <c r="BL267" s="316"/>
      <c r="BM267" s="316"/>
      <c r="BN267" s="316"/>
      <c r="BO267" s="316"/>
      <c r="BP267" s="316"/>
      <c r="BQ267" s="316"/>
      <c r="BR267" s="316"/>
      <c r="BS267" s="316"/>
      <c r="BT267" s="316"/>
      <c r="BU267" s="316"/>
      <c r="BV267" s="316"/>
      <c r="BW267" s="316"/>
      <c r="BX267" s="316" t="s">
        <v>112</v>
      </c>
      <c r="BY267" s="316"/>
      <c r="BZ267" s="316"/>
      <c r="CA267" s="316"/>
      <c r="CB267" s="316"/>
      <c r="CC267" s="316"/>
      <c r="CD267" s="316"/>
      <c r="CE267" s="316"/>
      <c r="CF267" s="316"/>
      <c r="CG267" s="316" t="s">
        <v>120</v>
      </c>
      <c r="CH267" s="316"/>
      <c r="CI267" s="316"/>
      <c r="CJ267" s="316"/>
      <c r="CK267" s="316"/>
      <c r="CL267" s="316"/>
      <c r="CM267" s="316"/>
      <c r="CN267" s="316"/>
    </row>
    <row r="268" spans="4:92" ht="14.25" customHeight="1" x14ac:dyDescent="0.35">
      <c r="D268" s="316"/>
      <c r="E268" s="316"/>
      <c r="F268" s="316"/>
      <c r="G268" s="316"/>
      <c r="H268" s="316"/>
      <c r="I268" s="316"/>
      <c r="J268" s="316"/>
      <c r="K268" s="316"/>
      <c r="L268" s="316"/>
      <c r="M268" s="316"/>
      <c r="N268" s="316"/>
      <c r="O268" s="316"/>
      <c r="P268" s="316"/>
      <c r="Q268" s="316"/>
      <c r="R268" s="316"/>
      <c r="S268" s="316"/>
      <c r="T268" s="316"/>
      <c r="U268" s="316"/>
      <c r="V268" s="316"/>
      <c r="W268" s="316"/>
      <c r="X268" s="316"/>
      <c r="Y268" s="316"/>
      <c r="Z268" s="316"/>
      <c r="AA268" s="316"/>
      <c r="AB268" s="316"/>
      <c r="AC268" s="316"/>
      <c r="AD268" s="316"/>
      <c r="AE268" s="316"/>
      <c r="AF268" s="316"/>
      <c r="AG268" s="316"/>
      <c r="AH268" s="333"/>
      <c r="AI268" s="334"/>
      <c r="AJ268" s="334"/>
      <c r="AK268" s="334"/>
      <c r="AL268" s="334"/>
      <c r="AM268" s="334"/>
      <c r="AN268" s="334"/>
      <c r="AO268" s="334"/>
      <c r="AP268" s="334"/>
      <c r="AQ268" s="334"/>
      <c r="AR268" s="334"/>
      <c r="AS268" s="334"/>
      <c r="AT268" s="423"/>
      <c r="AU268" s="33"/>
      <c r="AV268" s="316"/>
      <c r="AW268" s="316"/>
      <c r="AX268" s="316"/>
      <c r="AY268" s="316"/>
      <c r="AZ268" s="316"/>
      <c r="BA268" s="316"/>
      <c r="BB268" s="316"/>
      <c r="BC268" s="316"/>
      <c r="BD268" s="316"/>
      <c r="BE268" s="316"/>
      <c r="BF268" s="316"/>
      <c r="BG268" s="316"/>
      <c r="BH268" s="316"/>
      <c r="BI268" s="316"/>
      <c r="BJ268" s="316"/>
      <c r="BK268" s="316"/>
      <c r="BL268" s="316"/>
      <c r="BM268" s="316"/>
      <c r="BN268" s="316"/>
      <c r="BO268" s="316"/>
      <c r="BP268" s="316"/>
      <c r="BQ268" s="316"/>
      <c r="BR268" s="316"/>
      <c r="BS268" s="316"/>
      <c r="BT268" s="316"/>
      <c r="BU268" s="316"/>
      <c r="BV268" s="316"/>
      <c r="BW268" s="316"/>
      <c r="BX268" s="316"/>
      <c r="BY268" s="316"/>
      <c r="BZ268" s="316"/>
      <c r="CA268" s="316"/>
      <c r="CB268" s="316"/>
      <c r="CC268" s="316"/>
      <c r="CD268" s="316"/>
      <c r="CE268" s="316"/>
      <c r="CF268" s="316"/>
      <c r="CG268" s="316"/>
      <c r="CH268" s="316"/>
      <c r="CI268" s="316"/>
      <c r="CJ268" s="316"/>
      <c r="CK268" s="316"/>
      <c r="CL268" s="316"/>
      <c r="CM268" s="316"/>
      <c r="CN268" s="316"/>
    </row>
    <row r="269" spans="4:92" ht="14.25" customHeight="1" x14ac:dyDescent="0.35">
      <c r="D269" s="199" t="s">
        <v>114</v>
      </c>
      <c r="E269" s="199"/>
      <c r="F269" s="199"/>
      <c r="G269" s="199"/>
      <c r="H269" s="199"/>
      <c r="I269" s="199"/>
      <c r="J269" s="199"/>
      <c r="K269" s="199"/>
      <c r="L269" s="199"/>
      <c r="M269" s="199"/>
      <c r="N269" s="199"/>
      <c r="O269" s="199"/>
      <c r="P269" s="199" t="s">
        <v>840</v>
      </c>
      <c r="Q269" s="199"/>
      <c r="R269" s="199"/>
      <c r="S269" s="199"/>
      <c r="T269" s="199"/>
      <c r="U269" s="199"/>
      <c r="V269" s="199"/>
      <c r="W269" s="199"/>
      <c r="X269" s="199"/>
      <c r="Y269" s="199"/>
      <c r="Z269" s="199"/>
      <c r="AA269" s="199"/>
      <c r="AB269" s="199"/>
      <c r="AC269" s="199"/>
      <c r="AD269" s="199"/>
      <c r="AE269" s="199"/>
      <c r="AF269" s="199"/>
      <c r="AG269" s="199"/>
      <c r="AH269" s="460">
        <v>1</v>
      </c>
      <c r="AI269" s="461"/>
      <c r="AJ269" s="461"/>
      <c r="AK269" s="461"/>
      <c r="AL269" s="461"/>
      <c r="AM269" s="461"/>
      <c r="AN269" s="461"/>
      <c r="AO269" s="461"/>
      <c r="AP269" s="461"/>
      <c r="AQ269" s="461"/>
      <c r="AR269" s="461"/>
      <c r="AS269" s="461"/>
      <c r="AT269" s="462"/>
      <c r="AU269" s="33"/>
      <c r="AV269" s="199" t="s">
        <v>121</v>
      </c>
      <c r="AW269" s="199"/>
      <c r="AX269" s="199"/>
      <c r="AY269" s="199"/>
      <c r="AZ269" s="199"/>
      <c r="BA269" s="199"/>
      <c r="BB269" s="199"/>
      <c r="BC269" s="199"/>
      <c r="BD269" s="199"/>
      <c r="BE269" s="199"/>
      <c r="BF269" s="199"/>
      <c r="BG269" s="199"/>
      <c r="BH269" s="199"/>
      <c r="BI269" s="199"/>
      <c r="BJ269" s="330" t="s">
        <v>725</v>
      </c>
      <c r="BK269" s="330"/>
      <c r="BL269" s="330"/>
      <c r="BM269" s="330"/>
      <c r="BN269" s="330"/>
      <c r="BO269" s="330"/>
      <c r="BP269" s="330"/>
      <c r="BQ269" s="330"/>
      <c r="BR269" s="330"/>
      <c r="BS269" s="330"/>
      <c r="BT269" s="330"/>
      <c r="BU269" s="330"/>
      <c r="BV269" s="330"/>
      <c r="BW269" s="330"/>
      <c r="BX269" s="199" t="s">
        <v>121</v>
      </c>
      <c r="BY269" s="199"/>
      <c r="BZ269" s="199"/>
      <c r="CA269" s="199"/>
      <c r="CB269" s="199"/>
      <c r="CC269" s="199"/>
      <c r="CD269" s="199"/>
      <c r="CE269" s="199"/>
      <c r="CF269" s="199"/>
      <c r="CG269" s="199" t="s">
        <v>121</v>
      </c>
      <c r="CH269" s="199"/>
      <c r="CI269" s="199"/>
      <c r="CJ269" s="199"/>
      <c r="CK269" s="199"/>
      <c r="CL269" s="199"/>
      <c r="CM269" s="199"/>
      <c r="CN269" s="199"/>
    </row>
    <row r="270" spans="4:92" ht="14.25" customHeight="1" x14ac:dyDescent="0.35">
      <c r="D270" s="199"/>
      <c r="E270" s="199"/>
      <c r="F270" s="199"/>
      <c r="G270" s="199"/>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c r="AD270" s="199"/>
      <c r="AE270" s="199"/>
      <c r="AF270" s="199"/>
      <c r="AG270" s="199"/>
      <c r="AH270" s="463"/>
      <c r="AI270" s="464"/>
      <c r="AJ270" s="464"/>
      <c r="AK270" s="464"/>
      <c r="AL270" s="464"/>
      <c r="AM270" s="464"/>
      <c r="AN270" s="464"/>
      <c r="AO270" s="464"/>
      <c r="AP270" s="464"/>
      <c r="AQ270" s="464"/>
      <c r="AR270" s="464"/>
      <c r="AS270" s="464"/>
      <c r="AT270" s="465"/>
      <c r="AU270" s="33"/>
      <c r="AV270" s="199"/>
      <c r="AW270" s="199"/>
      <c r="AX270" s="199"/>
      <c r="AY270" s="199"/>
      <c r="AZ270" s="199"/>
      <c r="BA270" s="199"/>
      <c r="BB270" s="199"/>
      <c r="BC270" s="199"/>
      <c r="BD270" s="199"/>
      <c r="BE270" s="199"/>
      <c r="BF270" s="199"/>
      <c r="BG270" s="199"/>
      <c r="BH270" s="199"/>
      <c r="BI270" s="199"/>
      <c r="BJ270" s="330"/>
      <c r="BK270" s="330"/>
      <c r="BL270" s="330"/>
      <c r="BM270" s="330"/>
      <c r="BN270" s="330"/>
      <c r="BO270" s="330"/>
      <c r="BP270" s="330"/>
      <c r="BQ270" s="330"/>
      <c r="BR270" s="330"/>
      <c r="BS270" s="330"/>
      <c r="BT270" s="330"/>
      <c r="BU270" s="330"/>
      <c r="BV270" s="330"/>
      <c r="BW270" s="330"/>
      <c r="BX270" s="199"/>
      <c r="BY270" s="199"/>
      <c r="BZ270" s="199"/>
      <c r="CA270" s="199"/>
      <c r="CB270" s="199"/>
      <c r="CC270" s="199"/>
      <c r="CD270" s="199"/>
      <c r="CE270" s="199"/>
      <c r="CF270" s="199"/>
      <c r="CG270" s="199"/>
      <c r="CH270" s="199"/>
      <c r="CI270" s="199"/>
      <c r="CJ270" s="199"/>
      <c r="CK270" s="199"/>
      <c r="CL270" s="199"/>
      <c r="CM270" s="199"/>
      <c r="CN270" s="199"/>
    </row>
    <row r="271" spans="4:92" ht="14.25" customHeight="1" x14ac:dyDescent="0.35">
      <c r="D271" s="64" t="s">
        <v>382</v>
      </c>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4"/>
      <c r="AC271" s="34"/>
      <c r="AD271" s="34"/>
      <c r="AE271" s="34"/>
      <c r="AF271" s="34"/>
      <c r="AG271" s="34"/>
      <c r="AH271" s="34"/>
      <c r="AI271" s="34"/>
      <c r="AJ271" s="34"/>
      <c r="AK271" s="34"/>
      <c r="AL271" s="34"/>
      <c r="AM271" s="34"/>
      <c r="AN271" s="34"/>
      <c r="AO271" s="34"/>
      <c r="AP271" s="34"/>
      <c r="AQ271" s="34"/>
      <c r="AR271" s="34"/>
      <c r="AS271" s="34"/>
      <c r="AT271" s="34"/>
      <c r="AU271" s="58"/>
      <c r="AV271" s="331" t="s">
        <v>383</v>
      </c>
      <c r="AW271" s="331"/>
      <c r="AX271" s="331"/>
      <c r="AY271" s="331"/>
      <c r="AZ271" s="331"/>
      <c r="BA271" s="331"/>
      <c r="BB271" s="331"/>
      <c r="BC271" s="331"/>
      <c r="BD271" s="331"/>
      <c r="BE271" s="331"/>
      <c r="BF271" s="331"/>
      <c r="BG271" s="331"/>
      <c r="BH271" s="331"/>
      <c r="BI271" s="331"/>
      <c r="BJ271" s="331"/>
      <c r="BK271" s="331"/>
      <c r="BL271" s="331"/>
      <c r="BM271" s="331"/>
      <c r="BN271" s="331"/>
      <c r="BO271" s="331"/>
      <c r="BP271" s="383"/>
      <c r="BQ271" s="383"/>
      <c r="BR271" s="383"/>
      <c r="BS271" s="383"/>
      <c r="BT271" s="383"/>
      <c r="BU271" s="383"/>
      <c r="BV271" s="383"/>
      <c r="BW271" s="34"/>
      <c r="BX271" s="34"/>
      <c r="BY271" s="34"/>
      <c r="BZ271" s="34"/>
      <c r="CA271" s="34"/>
      <c r="CB271" s="34"/>
      <c r="CC271" s="34"/>
      <c r="CD271" s="34"/>
      <c r="CE271" s="34"/>
      <c r="CF271" s="34"/>
      <c r="CG271" s="34"/>
      <c r="CH271" s="34"/>
      <c r="CI271" s="34"/>
      <c r="CJ271" s="34"/>
      <c r="CK271" s="34"/>
      <c r="CL271" s="34"/>
      <c r="CM271" s="34"/>
      <c r="CN271" s="34"/>
    </row>
    <row r="272" spans="4:92" ht="14.25" customHeight="1" x14ac:dyDescent="0.35">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row>
    <row r="273" spans="1:150" ht="14.25" customHeight="1" x14ac:dyDescent="0.35">
      <c r="A273" s="282"/>
      <c r="B273" s="282"/>
      <c r="C273" s="282"/>
      <c r="D273" s="282"/>
      <c r="E273" s="282"/>
      <c r="F273" s="282"/>
      <c r="G273" s="282"/>
      <c r="H273" s="282"/>
      <c r="I273" s="282"/>
      <c r="J273" s="282"/>
      <c r="K273" s="282"/>
      <c r="L273" s="282"/>
      <c r="M273" s="282"/>
      <c r="N273" s="282"/>
      <c r="O273" s="282"/>
      <c r="P273" s="282"/>
      <c r="Q273" s="282"/>
      <c r="R273" s="282"/>
      <c r="S273" s="282"/>
      <c r="T273" s="282"/>
      <c r="U273" s="282"/>
      <c r="V273" s="282"/>
      <c r="W273" s="282"/>
      <c r="X273" s="282"/>
      <c r="Y273" s="282"/>
      <c r="Z273" s="282"/>
      <c r="AA273" s="282"/>
      <c r="AB273" s="282"/>
      <c r="AC273" s="282"/>
      <c r="AD273" s="282"/>
      <c r="AE273" s="282"/>
      <c r="AF273" s="282"/>
      <c r="AG273" s="282"/>
      <c r="AH273" s="282"/>
      <c r="AI273" s="282"/>
      <c r="AJ273" s="282"/>
      <c r="AK273" s="282"/>
      <c r="AL273" s="282"/>
      <c r="AM273" s="282"/>
      <c r="AN273" s="282"/>
      <c r="AO273" s="282"/>
      <c r="AP273" s="282"/>
      <c r="AQ273" s="282"/>
      <c r="AR273" s="282"/>
      <c r="AS273" s="282"/>
      <c r="AT273" s="282"/>
      <c r="AU273" s="282"/>
      <c r="AV273" s="282"/>
      <c r="AW273" s="282"/>
      <c r="AX273" s="282"/>
      <c r="AY273" s="282"/>
      <c r="AZ273" s="282"/>
      <c r="BA273" s="282"/>
      <c r="BB273" s="282"/>
      <c r="BC273" s="282"/>
      <c r="BD273" s="282"/>
      <c r="BE273" s="282"/>
      <c r="BF273" s="282"/>
      <c r="BG273" s="282"/>
      <c r="BH273" s="282"/>
      <c r="BI273" s="282"/>
      <c r="BJ273" s="282"/>
      <c r="BK273" s="282"/>
      <c r="BL273" s="282"/>
      <c r="BM273" s="282"/>
      <c r="BN273" s="282"/>
      <c r="BO273" s="282"/>
      <c r="BP273" s="282"/>
      <c r="BQ273" s="282"/>
      <c r="BR273" s="282"/>
      <c r="BS273" s="282"/>
      <c r="BT273" s="282"/>
      <c r="BU273" s="282"/>
      <c r="BV273" s="282"/>
      <c r="BW273" s="282"/>
      <c r="BX273" s="282"/>
      <c r="BY273" s="282"/>
      <c r="BZ273" s="282"/>
      <c r="CA273" s="282"/>
      <c r="CB273" s="282"/>
      <c r="CC273" s="282"/>
      <c r="CD273" s="282"/>
      <c r="CE273" s="282"/>
      <c r="CF273" s="282"/>
      <c r="CG273" s="282"/>
      <c r="CH273" s="282"/>
      <c r="CI273" s="282"/>
      <c r="CJ273" s="282"/>
      <c r="CK273" s="282"/>
      <c r="CL273" s="282"/>
      <c r="CM273" s="282"/>
      <c r="CN273" s="282"/>
    </row>
    <row r="274" spans="1:150" ht="14.25" customHeight="1" x14ac:dyDescent="0.35">
      <c r="A274" s="282"/>
      <c r="B274" s="282"/>
      <c r="C274" s="282"/>
      <c r="D274" s="282"/>
      <c r="E274" s="282"/>
      <c r="F274" s="282"/>
      <c r="G274" s="282"/>
      <c r="H274" s="282"/>
      <c r="I274" s="282"/>
      <c r="J274" s="282"/>
      <c r="K274" s="282"/>
      <c r="L274" s="282"/>
      <c r="M274" s="282"/>
      <c r="N274" s="282"/>
      <c r="O274" s="282"/>
      <c r="P274" s="282"/>
      <c r="Q274" s="282"/>
      <c r="R274" s="282"/>
      <c r="S274" s="282"/>
      <c r="T274" s="282"/>
      <c r="U274" s="282"/>
      <c r="V274" s="282"/>
      <c r="W274" s="282"/>
      <c r="X274" s="282"/>
      <c r="Y274" s="282"/>
      <c r="Z274" s="282"/>
      <c r="AA274" s="282"/>
      <c r="AB274" s="282"/>
      <c r="AC274" s="282"/>
      <c r="AD274" s="282"/>
      <c r="AE274" s="282"/>
      <c r="AF274" s="282"/>
      <c r="AG274" s="282"/>
      <c r="AH274" s="282"/>
      <c r="AI274" s="282"/>
      <c r="AJ274" s="282"/>
      <c r="AK274" s="282"/>
      <c r="AL274" s="282"/>
      <c r="AM274" s="282"/>
      <c r="AN274" s="282"/>
      <c r="AO274" s="282"/>
      <c r="AP274" s="282"/>
      <c r="AQ274" s="282"/>
      <c r="AR274" s="282"/>
      <c r="AS274" s="282"/>
      <c r="AT274" s="282"/>
      <c r="AU274" s="282"/>
      <c r="AV274" s="282"/>
      <c r="AW274" s="282"/>
      <c r="AX274" s="282"/>
      <c r="AY274" s="282"/>
      <c r="AZ274" s="282"/>
      <c r="BA274" s="282"/>
      <c r="BB274" s="282"/>
      <c r="BC274" s="282"/>
      <c r="BD274" s="282"/>
      <c r="BE274" s="282"/>
      <c r="BF274" s="282"/>
      <c r="BG274" s="282"/>
      <c r="BH274" s="282"/>
      <c r="BI274" s="282"/>
      <c r="BJ274" s="282"/>
      <c r="BK274" s="282"/>
      <c r="BL274" s="282"/>
      <c r="BM274" s="282"/>
      <c r="BN274" s="282"/>
      <c r="BO274" s="282"/>
      <c r="BP274" s="282"/>
      <c r="BQ274" s="282"/>
      <c r="BR274" s="282"/>
      <c r="BS274" s="282"/>
      <c r="BT274" s="282"/>
      <c r="BU274" s="282"/>
      <c r="BV274" s="282"/>
      <c r="BW274" s="282"/>
      <c r="BX274" s="282"/>
      <c r="BY274" s="282"/>
      <c r="BZ274" s="282"/>
      <c r="CA274" s="282"/>
      <c r="CB274" s="282"/>
      <c r="CC274" s="282"/>
      <c r="CD274" s="282"/>
      <c r="CE274" s="282"/>
      <c r="CF274" s="282"/>
      <c r="CG274" s="282"/>
      <c r="CH274" s="282"/>
      <c r="CI274" s="282"/>
      <c r="CJ274" s="282"/>
      <c r="CK274" s="282"/>
      <c r="CL274" s="282"/>
      <c r="CM274" s="282"/>
      <c r="CN274" s="282"/>
    </row>
    <row r="275" spans="1:150" ht="14.25" customHeight="1" x14ac:dyDescent="0.35"/>
    <row r="276" spans="1:150" ht="14.25" customHeight="1" x14ac:dyDescent="0.35">
      <c r="D276" s="223" t="s">
        <v>122</v>
      </c>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c r="AJ276" s="223"/>
      <c r="AK276" s="223"/>
      <c r="AL276" s="223"/>
      <c r="AM276" s="223"/>
      <c r="AN276" s="223"/>
      <c r="AO276" s="223"/>
      <c r="AP276" s="223"/>
      <c r="AQ276" s="223"/>
      <c r="AR276" s="223"/>
      <c r="AS276" s="223"/>
      <c r="AT276" s="223"/>
      <c r="AU276" s="9"/>
      <c r="AV276" s="9"/>
      <c r="AW276" s="9"/>
      <c r="AX276" s="9"/>
      <c r="AY276" s="9"/>
      <c r="AZ276" s="9"/>
      <c r="BA276" s="9"/>
      <c r="BB276" s="9"/>
      <c r="BC276" s="9"/>
      <c r="BD276" s="9"/>
      <c r="BE276" s="9"/>
      <c r="BF276" s="9"/>
      <c r="BG276" s="9"/>
      <c r="BH276" s="9"/>
      <c r="BI276" s="9"/>
      <c r="BJ276" s="9"/>
      <c r="BK276" s="9"/>
      <c r="BL276" s="9"/>
      <c r="BM276" s="9"/>
      <c r="BN276" s="9"/>
      <c r="BO276" s="9"/>
      <c r="BP276" s="9"/>
      <c r="EH276" s="122" t="s">
        <v>336</v>
      </c>
    </row>
    <row r="277" spans="1:150" ht="14.25" customHeight="1" x14ac:dyDescent="0.35">
      <c r="D277" s="210"/>
      <c r="E277" s="210"/>
      <c r="F277" s="210"/>
      <c r="G277" s="210"/>
      <c r="H277" s="210"/>
      <c r="I277" s="210"/>
      <c r="J277" s="210"/>
      <c r="K277" s="210"/>
      <c r="L277" s="210"/>
      <c r="M277" s="210"/>
      <c r="N277" s="210"/>
      <c r="O277" s="210"/>
      <c r="P277" s="210"/>
      <c r="Q277" s="210"/>
      <c r="R277" s="210"/>
      <c r="S277" s="210"/>
      <c r="T277" s="210"/>
      <c r="U277" s="210"/>
      <c r="V277" s="210"/>
      <c r="W277" s="210"/>
      <c r="X277" s="210"/>
      <c r="Y277" s="210"/>
      <c r="Z277" s="210"/>
      <c r="AA277" s="210"/>
      <c r="AB277" s="210"/>
      <c r="AC277" s="210"/>
      <c r="AD277" s="210"/>
      <c r="AE277" s="210"/>
      <c r="AF277" s="210"/>
      <c r="AG277" s="210"/>
      <c r="AH277" s="210"/>
      <c r="AI277" s="210"/>
      <c r="AJ277" s="210"/>
      <c r="AK277" s="210"/>
      <c r="AL277" s="210"/>
      <c r="AM277" s="210"/>
      <c r="AN277" s="210"/>
      <c r="AO277" s="210"/>
      <c r="AP277" s="210"/>
      <c r="AQ277" s="210"/>
      <c r="AR277" s="210"/>
      <c r="AS277" s="210"/>
      <c r="AT277" s="210"/>
      <c r="AU277" s="9"/>
      <c r="AV277" s="9"/>
      <c r="AW277" s="9"/>
      <c r="AX277" s="9"/>
      <c r="AY277" s="9"/>
      <c r="AZ277" s="9"/>
      <c r="BA277" s="9"/>
      <c r="BB277" s="9"/>
      <c r="BC277" s="9"/>
      <c r="BD277" s="9"/>
      <c r="BE277" s="9"/>
      <c r="BF277" s="9"/>
      <c r="BG277" s="9"/>
      <c r="BH277" s="9"/>
      <c r="BI277" s="9"/>
      <c r="BJ277" s="9"/>
      <c r="BK277" s="9"/>
      <c r="BL277" s="9"/>
      <c r="BM277" s="9"/>
      <c r="BN277" s="9"/>
      <c r="BO277" s="9"/>
      <c r="BP277" s="9"/>
      <c r="EH277" s="128" t="s">
        <v>335</v>
      </c>
      <c r="EI277" s="128">
        <v>2005</v>
      </c>
      <c r="EJ277" s="128">
        <v>2016</v>
      </c>
      <c r="EK277" s="129"/>
      <c r="EL277" s="129"/>
      <c r="EM277" s="129"/>
      <c r="EN277" s="129"/>
      <c r="EO277" s="129"/>
      <c r="EP277" s="129"/>
      <c r="EQ277" s="129"/>
      <c r="ER277" s="129"/>
      <c r="ES277" s="129"/>
      <c r="ET277" s="129"/>
    </row>
    <row r="278" spans="1:150" ht="14.25" customHeight="1" x14ac:dyDescent="0.35">
      <c r="D278" s="470">
        <v>1993</v>
      </c>
      <c r="E278" s="470"/>
      <c r="F278" s="470"/>
      <c r="G278" s="470"/>
      <c r="H278" s="470"/>
      <c r="I278" s="470"/>
      <c r="J278" s="470"/>
      <c r="K278" s="470"/>
      <c r="L278" s="470"/>
      <c r="M278" s="470"/>
      <c r="N278" s="470"/>
      <c r="O278" s="470"/>
      <c r="P278" s="470"/>
      <c r="Q278" s="470"/>
      <c r="R278" s="470">
        <v>2005</v>
      </c>
      <c r="S278" s="470"/>
      <c r="T278" s="470"/>
      <c r="U278" s="470"/>
      <c r="V278" s="470"/>
      <c r="W278" s="470"/>
      <c r="X278" s="470"/>
      <c r="Y278" s="470"/>
      <c r="Z278" s="470"/>
      <c r="AA278" s="470"/>
      <c r="AB278" s="470"/>
      <c r="AC278" s="470"/>
      <c r="AD278" s="470"/>
      <c r="AE278" s="470"/>
      <c r="AF278" s="470">
        <v>2016</v>
      </c>
      <c r="AG278" s="470"/>
      <c r="AH278" s="470"/>
      <c r="AI278" s="470"/>
      <c r="AJ278" s="470"/>
      <c r="AK278" s="470"/>
      <c r="AL278" s="470"/>
      <c r="AM278" s="470"/>
      <c r="AN278" s="470"/>
      <c r="AO278" s="470"/>
      <c r="AP278" s="470"/>
      <c r="AQ278" s="470"/>
      <c r="AR278" s="470"/>
      <c r="AS278" s="470"/>
      <c r="AT278" s="470"/>
      <c r="AU278" s="13"/>
      <c r="AV278" s="13"/>
      <c r="AW278" s="3"/>
      <c r="AX278" s="3"/>
      <c r="AY278" s="3"/>
      <c r="AZ278" s="3"/>
      <c r="BA278" s="3"/>
      <c r="BB278" s="3"/>
      <c r="BC278" s="3"/>
      <c r="BD278" s="3"/>
      <c r="BE278" s="3"/>
      <c r="BF278" s="3"/>
      <c r="BG278" s="3"/>
      <c r="BH278" s="3"/>
      <c r="BI278" s="3"/>
      <c r="EH278" s="130">
        <f>+N282</f>
        <v>5525</v>
      </c>
      <c r="EI278" s="130">
        <f>+AB282</f>
        <v>5449</v>
      </c>
      <c r="EJ278" s="130">
        <f>+AP282</f>
        <v>5284</v>
      </c>
    </row>
    <row r="279" spans="1:150" ht="14.25" customHeight="1" x14ac:dyDescent="0.35">
      <c r="D279" s="470"/>
      <c r="E279" s="470"/>
      <c r="F279" s="470"/>
      <c r="G279" s="470"/>
      <c r="H279" s="470"/>
      <c r="I279" s="470"/>
      <c r="J279" s="470"/>
      <c r="K279" s="470"/>
      <c r="L279" s="470"/>
      <c r="M279" s="470"/>
      <c r="N279" s="470"/>
      <c r="O279" s="470"/>
      <c r="P279" s="470"/>
      <c r="Q279" s="470"/>
      <c r="R279" s="470"/>
      <c r="S279" s="470"/>
      <c r="T279" s="470"/>
      <c r="U279" s="470"/>
      <c r="V279" s="470"/>
      <c r="W279" s="470"/>
      <c r="X279" s="470"/>
      <c r="Y279" s="470"/>
      <c r="Z279" s="470"/>
      <c r="AA279" s="470"/>
      <c r="AB279" s="470"/>
      <c r="AC279" s="470"/>
      <c r="AD279" s="470"/>
      <c r="AE279" s="470"/>
      <c r="AF279" s="470"/>
      <c r="AG279" s="470"/>
      <c r="AH279" s="470"/>
      <c r="AI279" s="470"/>
      <c r="AJ279" s="470"/>
      <c r="AK279" s="470"/>
      <c r="AL279" s="470"/>
      <c r="AM279" s="470"/>
      <c r="AN279" s="470"/>
      <c r="AO279" s="470"/>
      <c r="AP279" s="470"/>
      <c r="AQ279" s="470"/>
      <c r="AR279" s="470"/>
      <c r="AS279" s="470"/>
      <c r="AT279" s="470"/>
      <c r="AU279" s="6"/>
      <c r="AV279" s="6"/>
      <c r="AW279" s="3"/>
      <c r="AX279" s="3"/>
      <c r="AY279" s="3"/>
      <c r="AZ279" s="3"/>
      <c r="BA279" s="3"/>
      <c r="BB279" s="3"/>
      <c r="BC279" s="3"/>
      <c r="BD279" s="3"/>
      <c r="BE279" s="3"/>
      <c r="BF279" s="3"/>
      <c r="BG279" s="3"/>
      <c r="BH279" s="3"/>
      <c r="BI279" s="3"/>
    </row>
    <row r="280" spans="1:150" ht="14.25" customHeight="1" x14ac:dyDescent="0.35">
      <c r="D280" s="316" t="s">
        <v>123</v>
      </c>
      <c r="E280" s="316"/>
      <c r="F280" s="316"/>
      <c r="G280" s="316"/>
      <c r="H280" s="316"/>
      <c r="I280" s="316" t="s">
        <v>124</v>
      </c>
      <c r="J280" s="316"/>
      <c r="K280" s="316"/>
      <c r="L280" s="316"/>
      <c r="M280" s="316"/>
      <c r="N280" s="316" t="s">
        <v>125</v>
      </c>
      <c r="O280" s="316"/>
      <c r="P280" s="316"/>
      <c r="Q280" s="316"/>
      <c r="R280" s="316" t="s">
        <v>123</v>
      </c>
      <c r="S280" s="316"/>
      <c r="T280" s="316"/>
      <c r="U280" s="316"/>
      <c r="V280" s="316"/>
      <c r="W280" s="316" t="s">
        <v>124</v>
      </c>
      <c r="X280" s="316"/>
      <c r="Y280" s="316"/>
      <c r="Z280" s="316"/>
      <c r="AA280" s="316"/>
      <c r="AB280" s="316" t="s">
        <v>125</v>
      </c>
      <c r="AC280" s="316"/>
      <c r="AD280" s="316"/>
      <c r="AE280" s="316"/>
      <c r="AF280" s="316" t="s">
        <v>123</v>
      </c>
      <c r="AG280" s="316"/>
      <c r="AH280" s="316"/>
      <c r="AI280" s="316"/>
      <c r="AJ280" s="316"/>
      <c r="AK280" s="316" t="s">
        <v>124</v>
      </c>
      <c r="AL280" s="316"/>
      <c r="AM280" s="316"/>
      <c r="AN280" s="316"/>
      <c r="AO280" s="316"/>
      <c r="AP280" s="316" t="s">
        <v>125</v>
      </c>
      <c r="AQ280" s="316"/>
      <c r="AR280" s="316"/>
      <c r="AS280" s="316"/>
      <c r="AT280" s="316"/>
      <c r="AU280" s="8"/>
      <c r="AV280" s="8"/>
      <c r="AW280" s="3"/>
      <c r="AX280" s="3"/>
      <c r="AY280" s="3"/>
      <c r="AZ280" s="3"/>
      <c r="BA280" s="3"/>
      <c r="BB280" s="3"/>
      <c r="BC280" s="3"/>
      <c r="BD280" s="3"/>
      <c r="BE280" s="3"/>
      <c r="BF280" s="3"/>
      <c r="BG280" s="3"/>
      <c r="BH280" s="3"/>
      <c r="BI280" s="3"/>
      <c r="EH280" s="125"/>
      <c r="EI280" s="125"/>
      <c r="EJ280" s="125"/>
    </row>
    <row r="281" spans="1:150" ht="14.25" customHeight="1" x14ac:dyDescent="0.35">
      <c r="D281" s="316"/>
      <c r="E281" s="316"/>
      <c r="F281" s="316"/>
      <c r="G281" s="316"/>
      <c r="H281" s="316"/>
      <c r="I281" s="316"/>
      <c r="J281" s="316"/>
      <c r="K281" s="316"/>
      <c r="L281" s="316"/>
      <c r="M281" s="316"/>
      <c r="N281" s="316"/>
      <c r="O281" s="316"/>
      <c r="P281" s="316"/>
      <c r="Q281" s="316"/>
      <c r="R281" s="316"/>
      <c r="S281" s="316"/>
      <c r="T281" s="316"/>
      <c r="U281" s="316"/>
      <c r="V281" s="316"/>
      <c r="W281" s="316"/>
      <c r="X281" s="316"/>
      <c r="Y281" s="316"/>
      <c r="Z281" s="316"/>
      <c r="AA281" s="316"/>
      <c r="AB281" s="316"/>
      <c r="AC281" s="316"/>
      <c r="AD281" s="316"/>
      <c r="AE281" s="316"/>
      <c r="AF281" s="316"/>
      <c r="AG281" s="316"/>
      <c r="AH281" s="316"/>
      <c r="AI281" s="316"/>
      <c r="AJ281" s="316"/>
      <c r="AK281" s="316"/>
      <c r="AL281" s="316"/>
      <c r="AM281" s="316"/>
      <c r="AN281" s="316"/>
      <c r="AO281" s="316"/>
      <c r="AP281" s="316"/>
      <c r="AQ281" s="316"/>
      <c r="AR281" s="316"/>
      <c r="AS281" s="316"/>
      <c r="AT281" s="316"/>
      <c r="AU281" s="8"/>
      <c r="AV281" s="8"/>
      <c r="AW281" s="3"/>
      <c r="AX281" s="3"/>
      <c r="AY281" s="3"/>
      <c r="AZ281" s="3"/>
      <c r="BA281" s="3"/>
      <c r="BB281" s="3"/>
      <c r="BC281" s="3"/>
      <c r="BD281" s="3"/>
      <c r="BE281" s="3"/>
      <c r="BF281" s="3"/>
      <c r="BG281" s="3"/>
      <c r="BH281" s="3"/>
      <c r="BI281" s="3"/>
      <c r="CF281" s="3"/>
      <c r="CG281" s="3"/>
      <c r="CH281" s="3"/>
      <c r="CI281" s="3"/>
      <c r="CJ281" s="3"/>
      <c r="CK281" s="3"/>
      <c r="CL281" s="3"/>
      <c r="CM281" s="3"/>
    </row>
    <row r="282" spans="1:150" ht="14.25" customHeight="1" x14ac:dyDescent="0.35">
      <c r="D282" s="419">
        <v>2799</v>
      </c>
      <c r="E282" s="195"/>
      <c r="F282" s="195"/>
      <c r="G282" s="195"/>
      <c r="H282" s="195"/>
      <c r="I282" s="419">
        <v>2726</v>
      </c>
      <c r="J282" s="195"/>
      <c r="K282" s="195"/>
      <c r="L282" s="195"/>
      <c r="M282" s="195"/>
      <c r="N282" s="466">
        <f>+D282+I282</f>
        <v>5525</v>
      </c>
      <c r="O282" s="467"/>
      <c r="P282" s="467"/>
      <c r="Q282" s="467"/>
      <c r="R282" s="419">
        <v>2996</v>
      </c>
      <c r="S282" s="195"/>
      <c r="T282" s="195"/>
      <c r="U282" s="195"/>
      <c r="V282" s="195"/>
      <c r="W282" s="419">
        <v>2453</v>
      </c>
      <c r="X282" s="195"/>
      <c r="Y282" s="195"/>
      <c r="Z282" s="195"/>
      <c r="AA282" s="195"/>
      <c r="AB282" s="419">
        <f>+R282+W282</f>
        <v>5449</v>
      </c>
      <c r="AC282" s="419"/>
      <c r="AD282" s="419"/>
      <c r="AE282" s="419"/>
      <c r="AF282" s="419">
        <v>2997</v>
      </c>
      <c r="AG282" s="195"/>
      <c r="AH282" s="195"/>
      <c r="AI282" s="195"/>
      <c r="AJ282" s="195"/>
      <c r="AK282" s="419">
        <v>2287</v>
      </c>
      <c r="AL282" s="195"/>
      <c r="AM282" s="195"/>
      <c r="AN282" s="195"/>
      <c r="AO282" s="195"/>
      <c r="AP282" s="419">
        <f>+AF282+AK282</f>
        <v>5284</v>
      </c>
      <c r="AQ282" s="419"/>
      <c r="AR282" s="419"/>
      <c r="AS282" s="419"/>
      <c r="AT282" s="419"/>
      <c r="AU282" s="11"/>
      <c r="AV282" s="11"/>
      <c r="AW282" s="11"/>
      <c r="CF282" s="3"/>
      <c r="CG282" s="3"/>
      <c r="CH282" s="3"/>
      <c r="CI282" s="3"/>
      <c r="CJ282" s="3"/>
      <c r="CK282" s="3"/>
      <c r="CL282" s="3"/>
      <c r="CM282" s="3"/>
    </row>
    <row r="283" spans="1:150" ht="14.25" customHeight="1" x14ac:dyDescent="0.35">
      <c r="D283" s="195"/>
      <c r="E283" s="195"/>
      <c r="F283" s="195"/>
      <c r="G283" s="195"/>
      <c r="H283" s="195"/>
      <c r="I283" s="195"/>
      <c r="J283" s="195"/>
      <c r="K283" s="195"/>
      <c r="L283" s="195"/>
      <c r="M283" s="195"/>
      <c r="N283" s="468"/>
      <c r="O283" s="469"/>
      <c r="P283" s="469"/>
      <c r="Q283" s="469"/>
      <c r="R283" s="195"/>
      <c r="S283" s="195"/>
      <c r="T283" s="195"/>
      <c r="U283" s="195"/>
      <c r="V283" s="195"/>
      <c r="W283" s="195"/>
      <c r="X283" s="195"/>
      <c r="Y283" s="195"/>
      <c r="Z283" s="195"/>
      <c r="AA283" s="195"/>
      <c r="AB283" s="419"/>
      <c r="AC283" s="419"/>
      <c r="AD283" s="419"/>
      <c r="AE283" s="419"/>
      <c r="AF283" s="195"/>
      <c r="AG283" s="195"/>
      <c r="AH283" s="195"/>
      <c r="AI283" s="195"/>
      <c r="AJ283" s="195"/>
      <c r="AK283" s="195"/>
      <c r="AL283" s="195"/>
      <c r="AM283" s="195"/>
      <c r="AN283" s="195"/>
      <c r="AO283" s="195"/>
      <c r="AP283" s="419"/>
      <c r="AQ283" s="419"/>
      <c r="AR283" s="419"/>
      <c r="AS283" s="419"/>
      <c r="AT283" s="419"/>
      <c r="AU283" s="111"/>
      <c r="AV283" s="111"/>
      <c r="AW283" s="111"/>
      <c r="CF283" s="3"/>
      <c r="CG283" s="3"/>
      <c r="CH283" s="3"/>
      <c r="CI283" s="3"/>
      <c r="CJ283" s="3"/>
      <c r="CK283" s="3"/>
      <c r="CL283" s="3"/>
      <c r="CM283" s="3"/>
    </row>
    <row r="284" spans="1:150" ht="14.25" customHeight="1" x14ac:dyDescent="0.35">
      <c r="D284" s="54" t="s">
        <v>384</v>
      </c>
      <c r="E284" s="117"/>
      <c r="F284" s="117"/>
      <c r="G284" s="117"/>
      <c r="H284" s="117"/>
      <c r="I284" s="117"/>
      <c r="J284" s="117"/>
      <c r="K284" s="117"/>
      <c r="L284" s="117"/>
      <c r="M284" s="117"/>
      <c r="N284" s="117"/>
      <c r="O284" s="117"/>
      <c r="P284" s="117"/>
      <c r="Q284" s="117"/>
      <c r="R284" s="117"/>
      <c r="S284" s="117"/>
      <c r="T284" s="34"/>
      <c r="U284" s="34"/>
      <c r="V284" s="34"/>
      <c r="W284" s="34"/>
      <c r="X284" s="34"/>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1"/>
      <c r="AV284" s="111"/>
      <c r="AW284" s="111"/>
    </row>
    <row r="285" spans="1:150" ht="14.25" customHeight="1" x14ac:dyDescent="0.35">
      <c r="AV285" s="10" t="s">
        <v>143</v>
      </c>
    </row>
    <row r="286" spans="1:150" ht="14.25" customHeight="1" x14ac:dyDescent="0.35">
      <c r="D286" s="223" t="s">
        <v>176</v>
      </c>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c r="AJ286" s="223"/>
      <c r="AK286" s="223"/>
      <c r="AL286" s="223"/>
      <c r="AM286" s="223"/>
      <c r="AN286" s="223"/>
      <c r="AO286" s="223"/>
      <c r="AP286" s="223"/>
      <c r="AQ286" s="223"/>
      <c r="AR286" s="223"/>
      <c r="AS286" s="223"/>
      <c r="AT286" s="223"/>
      <c r="AU286" s="9"/>
      <c r="AV286" s="9"/>
      <c r="AW286" s="9"/>
      <c r="AX286" s="9"/>
      <c r="AY286" s="9"/>
      <c r="AZ286" s="9"/>
      <c r="BA286" s="9"/>
      <c r="BB286" s="9"/>
      <c r="BC286" s="9"/>
      <c r="BD286" s="9"/>
      <c r="BE286" s="9"/>
      <c r="BF286" s="9"/>
      <c r="BG286" s="9"/>
      <c r="BH286" s="9"/>
      <c r="BI286" s="9"/>
      <c r="BJ286" s="9"/>
      <c r="BK286" s="9"/>
      <c r="BL286" s="9"/>
      <c r="BM286" s="9"/>
      <c r="BN286" s="9"/>
      <c r="BO286" s="9"/>
      <c r="BP286" s="9"/>
    </row>
    <row r="287" spans="1:150" ht="14.25" customHeight="1" x14ac:dyDescent="0.35">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3"/>
      <c r="AS287" s="223"/>
      <c r="AT287" s="223"/>
      <c r="AU287" s="9"/>
      <c r="AV287" s="9"/>
      <c r="AW287" s="9"/>
      <c r="AX287" s="9"/>
      <c r="AY287" s="9"/>
      <c r="AZ287" s="9"/>
      <c r="BA287" s="9"/>
      <c r="BB287" s="9"/>
      <c r="BC287" s="9"/>
      <c r="BD287" s="9"/>
      <c r="BE287" s="9"/>
      <c r="BF287" s="9"/>
      <c r="BG287" s="9"/>
      <c r="BH287" s="9"/>
      <c r="BI287" s="9"/>
      <c r="BJ287" s="9"/>
      <c r="BK287" s="9"/>
      <c r="BL287" s="9"/>
      <c r="BM287" s="9"/>
      <c r="BN287" s="9"/>
      <c r="BO287" s="9"/>
      <c r="BP287" s="9"/>
    </row>
    <row r="288" spans="1:150" ht="14.25" customHeight="1" x14ac:dyDescent="0.35">
      <c r="D288" s="175" t="s">
        <v>126</v>
      </c>
      <c r="E288" s="175"/>
      <c r="F288" s="175"/>
      <c r="G288" s="175"/>
      <c r="H288" s="175"/>
      <c r="I288" s="175"/>
      <c r="J288" s="175"/>
      <c r="K288" s="175"/>
      <c r="L288" s="175"/>
      <c r="M288" s="175"/>
      <c r="N288" s="175"/>
      <c r="O288" s="175"/>
      <c r="P288" s="175" t="s">
        <v>125</v>
      </c>
      <c r="Q288" s="175"/>
      <c r="R288" s="175"/>
      <c r="S288" s="175"/>
      <c r="T288" s="175"/>
      <c r="U288" s="175"/>
      <c r="V288" s="175"/>
      <c r="W288" s="175"/>
      <c r="X288" s="175"/>
      <c r="Y288" s="175"/>
      <c r="Z288" s="175" t="s">
        <v>127</v>
      </c>
      <c r="AA288" s="175"/>
      <c r="AB288" s="175"/>
      <c r="AC288" s="175"/>
      <c r="AD288" s="175"/>
      <c r="AE288" s="175"/>
      <c r="AF288" s="175"/>
      <c r="AG288" s="175"/>
      <c r="AH288" s="175"/>
      <c r="AI288" s="175"/>
      <c r="AJ288" s="186" t="s">
        <v>128</v>
      </c>
      <c r="AK288" s="187"/>
      <c r="AL288" s="187"/>
      <c r="AM288" s="187"/>
      <c r="AN288" s="187"/>
      <c r="AO288" s="187"/>
      <c r="AP288" s="187"/>
      <c r="AQ288" s="187"/>
      <c r="AR288" s="187"/>
      <c r="AS288" s="187"/>
      <c r="AT288" s="188"/>
      <c r="BU288" s="3"/>
      <c r="BV288" s="3"/>
      <c r="BW288" s="3"/>
      <c r="BX288" s="3"/>
      <c r="BY288" s="3"/>
      <c r="BZ288" s="3"/>
      <c r="CA288" s="3"/>
      <c r="CB288" s="3"/>
      <c r="CC288" s="3"/>
      <c r="CD288" s="3"/>
      <c r="CE288" s="3"/>
      <c r="CF288" s="3"/>
      <c r="CG288" s="3"/>
      <c r="CH288" s="3"/>
      <c r="CI288" s="3"/>
      <c r="CJ288" s="3"/>
      <c r="CK288" s="3"/>
      <c r="CL288" s="3"/>
      <c r="CM288" s="3"/>
      <c r="EI288" s="124"/>
      <c r="EJ288" s="124"/>
      <c r="EK288" s="124"/>
      <c r="EL288" s="124"/>
      <c r="EN288" s="124"/>
      <c r="EO288" s="124"/>
      <c r="EP288" s="124"/>
      <c r="EQ288" s="124"/>
    </row>
    <row r="289" spans="4:147" ht="14.25" customHeight="1" x14ac:dyDescent="0.35">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92"/>
      <c r="AK289" s="193"/>
      <c r="AL289" s="193"/>
      <c r="AM289" s="193"/>
      <c r="AN289" s="193"/>
      <c r="AO289" s="193"/>
      <c r="AP289" s="193"/>
      <c r="AQ289" s="193"/>
      <c r="AR289" s="193"/>
      <c r="AS289" s="193"/>
      <c r="AT289" s="194"/>
      <c r="BU289" s="3"/>
      <c r="BV289" s="3"/>
      <c r="BW289" s="3"/>
      <c r="BX289" s="3"/>
      <c r="BY289" s="3"/>
      <c r="BZ289" s="3"/>
      <c r="CA289" s="3"/>
      <c r="CB289" s="3"/>
      <c r="CC289" s="3"/>
      <c r="CD289" s="3"/>
      <c r="CE289" s="3"/>
      <c r="CF289" s="3"/>
      <c r="CG289" s="3"/>
      <c r="CH289" s="3"/>
      <c r="CI289" s="3"/>
      <c r="CJ289" s="3"/>
      <c r="CK289" s="3"/>
      <c r="CL289" s="3"/>
      <c r="CM289" s="3"/>
      <c r="EH289" s="124" t="s">
        <v>126</v>
      </c>
      <c r="EI289" s="124" t="s">
        <v>115</v>
      </c>
      <c r="EJ289" s="122" t="s">
        <v>140</v>
      </c>
      <c r="EK289" s="122" t="s">
        <v>142</v>
      </c>
      <c r="EL289" s="124"/>
      <c r="EM289" s="124"/>
      <c r="EN289" s="124"/>
      <c r="EO289" s="124"/>
      <c r="EP289" s="124"/>
      <c r="EQ289" s="124"/>
    </row>
    <row r="290" spans="4:147" ht="14.25" customHeight="1" x14ac:dyDescent="0.35">
      <c r="D290" s="167">
        <v>2005</v>
      </c>
      <c r="E290" s="167"/>
      <c r="F290" s="167"/>
      <c r="G290" s="167"/>
      <c r="H290" s="167"/>
      <c r="I290" s="167"/>
      <c r="J290" s="167"/>
      <c r="K290" s="167"/>
      <c r="L290" s="167"/>
      <c r="M290" s="167"/>
      <c r="N290" s="167"/>
      <c r="O290" s="167"/>
      <c r="P290" s="471">
        <f>+Z290+AJ290</f>
        <v>5449</v>
      </c>
      <c r="Q290" s="472"/>
      <c r="R290" s="472"/>
      <c r="S290" s="472"/>
      <c r="T290" s="472"/>
      <c r="U290" s="472"/>
      <c r="V290" s="472"/>
      <c r="W290" s="472"/>
      <c r="X290" s="472"/>
      <c r="Y290" s="473"/>
      <c r="Z290" s="471">
        <v>2996</v>
      </c>
      <c r="AA290" s="472"/>
      <c r="AB290" s="472"/>
      <c r="AC290" s="472"/>
      <c r="AD290" s="472"/>
      <c r="AE290" s="472"/>
      <c r="AF290" s="472"/>
      <c r="AG290" s="472"/>
      <c r="AH290" s="472"/>
      <c r="AI290" s="473"/>
      <c r="AJ290" s="471">
        <v>2453</v>
      </c>
      <c r="AK290" s="472"/>
      <c r="AL290" s="472"/>
      <c r="AM290" s="472"/>
      <c r="AN290" s="472"/>
      <c r="AO290" s="472"/>
      <c r="AP290" s="472"/>
      <c r="AQ290" s="472"/>
      <c r="AR290" s="472"/>
      <c r="AS290" s="472"/>
      <c r="AT290" s="473"/>
      <c r="CG290" s="3"/>
      <c r="CH290" s="3"/>
      <c r="CI290" s="3"/>
      <c r="CJ290" s="3"/>
      <c r="CK290" s="3"/>
      <c r="CL290" s="3"/>
      <c r="CM290" s="3"/>
      <c r="EH290" s="125">
        <v>2005</v>
      </c>
      <c r="EI290" s="131">
        <f t="shared" ref="EI290:EI301" si="0">+P290</f>
        <v>5449</v>
      </c>
      <c r="EJ290" s="131">
        <v>534506</v>
      </c>
      <c r="EK290" s="131">
        <v>42888592</v>
      </c>
      <c r="EL290" s="132" t="s">
        <v>126</v>
      </c>
      <c r="EM290" s="132" t="s">
        <v>840</v>
      </c>
      <c r="EN290" s="133" t="s">
        <v>141</v>
      </c>
      <c r="EO290" s="133" t="s">
        <v>142</v>
      </c>
      <c r="EP290" s="131"/>
      <c r="EQ290" s="131"/>
    </row>
    <row r="291" spans="4:147" ht="14.25" customHeight="1" x14ac:dyDescent="0.35">
      <c r="D291" s="167">
        <v>2006</v>
      </c>
      <c r="E291" s="167"/>
      <c r="F291" s="167"/>
      <c r="G291" s="167"/>
      <c r="H291" s="167"/>
      <c r="I291" s="167"/>
      <c r="J291" s="167"/>
      <c r="K291" s="167"/>
      <c r="L291" s="167"/>
      <c r="M291" s="167"/>
      <c r="N291" s="167"/>
      <c r="O291" s="167"/>
      <c r="P291" s="471">
        <f>+Z291+AJ291</f>
        <v>5419</v>
      </c>
      <c r="Q291" s="472"/>
      <c r="R291" s="472"/>
      <c r="S291" s="472"/>
      <c r="T291" s="472"/>
      <c r="U291" s="472"/>
      <c r="V291" s="472"/>
      <c r="W291" s="472"/>
      <c r="X291" s="472"/>
      <c r="Y291" s="473"/>
      <c r="Z291" s="471">
        <v>2996</v>
      </c>
      <c r="AA291" s="472"/>
      <c r="AB291" s="472"/>
      <c r="AC291" s="472"/>
      <c r="AD291" s="472"/>
      <c r="AE291" s="472"/>
      <c r="AF291" s="472"/>
      <c r="AG291" s="472"/>
      <c r="AH291" s="472"/>
      <c r="AI291" s="473"/>
      <c r="AJ291" s="471">
        <v>2423</v>
      </c>
      <c r="AK291" s="472"/>
      <c r="AL291" s="472"/>
      <c r="AM291" s="472"/>
      <c r="AN291" s="472"/>
      <c r="AO291" s="472"/>
      <c r="AP291" s="472"/>
      <c r="AQ291" s="472"/>
      <c r="AR291" s="472"/>
      <c r="AS291" s="472"/>
      <c r="AT291" s="473"/>
      <c r="CG291" s="3"/>
      <c r="CH291" s="3"/>
      <c r="CI291" s="3"/>
      <c r="CJ291" s="3"/>
      <c r="CK291" s="3"/>
      <c r="CL291" s="3"/>
      <c r="CM291" s="3"/>
      <c r="EH291" s="125">
        <v>2006</v>
      </c>
      <c r="EI291" s="131">
        <f t="shared" si="0"/>
        <v>5419</v>
      </c>
      <c r="EJ291" s="131">
        <v>537530</v>
      </c>
      <c r="EK291" s="131">
        <v>43405956</v>
      </c>
      <c r="EL291" s="134" t="s">
        <v>129</v>
      </c>
      <c r="EM291" s="135">
        <f>+EI291/EI290-1</f>
        <v>-5.5055973573132633E-3</v>
      </c>
      <c r="EN291" s="135">
        <f>+EJ291/EJ290-1</f>
        <v>5.6575604389847989E-3</v>
      </c>
      <c r="EO291" s="135">
        <f>+EK291/EK290-1</f>
        <v>1.2062974694995843E-2</v>
      </c>
      <c r="EP291" s="131"/>
      <c r="EQ291" s="131"/>
    </row>
    <row r="292" spans="4:147" ht="14.25" customHeight="1" x14ac:dyDescent="0.35">
      <c r="D292" s="167">
        <v>2007</v>
      </c>
      <c r="E292" s="167"/>
      <c r="F292" s="167"/>
      <c r="G292" s="167"/>
      <c r="H292" s="167"/>
      <c r="I292" s="167"/>
      <c r="J292" s="167"/>
      <c r="K292" s="167"/>
      <c r="L292" s="167"/>
      <c r="M292" s="167"/>
      <c r="N292" s="167"/>
      <c r="O292" s="167"/>
      <c r="P292" s="471">
        <f t="shared" ref="P292:P301" si="1">+Z292+AJ292</f>
        <v>5405</v>
      </c>
      <c r="Q292" s="472"/>
      <c r="R292" s="472"/>
      <c r="S292" s="472"/>
      <c r="T292" s="472"/>
      <c r="U292" s="472"/>
      <c r="V292" s="472"/>
      <c r="W292" s="472"/>
      <c r="X292" s="472"/>
      <c r="Y292" s="473"/>
      <c r="Z292" s="471">
        <v>2997</v>
      </c>
      <c r="AA292" s="472"/>
      <c r="AB292" s="472"/>
      <c r="AC292" s="472"/>
      <c r="AD292" s="472"/>
      <c r="AE292" s="472"/>
      <c r="AF292" s="472"/>
      <c r="AG292" s="472"/>
      <c r="AH292" s="472"/>
      <c r="AI292" s="473"/>
      <c r="AJ292" s="471">
        <v>2408</v>
      </c>
      <c r="AK292" s="472"/>
      <c r="AL292" s="472"/>
      <c r="AM292" s="472"/>
      <c r="AN292" s="472"/>
      <c r="AO292" s="472"/>
      <c r="AP292" s="472"/>
      <c r="AQ292" s="472"/>
      <c r="AR292" s="472"/>
      <c r="AS292" s="472"/>
      <c r="AT292" s="473"/>
      <c r="CG292" s="3"/>
      <c r="CH292" s="3"/>
      <c r="CI292" s="3"/>
      <c r="CJ292" s="3"/>
      <c r="CK292" s="3"/>
      <c r="CL292" s="3"/>
      <c r="CM292" s="3"/>
      <c r="EH292" s="125">
        <v>2007</v>
      </c>
      <c r="EI292" s="131">
        <f t="shared" si="0"/>
        <v>5405</v>
      </c>
      <c r="EJ292" s="131">
        <v>540533</v>
      </c>
      <c r="EK292" s="131">
        <v>43926929</v>
      </c>
      <c r="EL292" s="134" t="s">
        <v>130</v>
      </c>
      <c r="EM292" s="135">
        <f t="shared" ref="EM292:EM301" si="2">+EI292/EI291-1</f>
        <v>-2.5835024912345128E-3</v>
      </c>
      <c r="EN292" s="135">
        <f t="shared" ref="EN292:EN301" si="3">+EJ292/EJ291-1</f>
        <v>5.5866649303295546E-3</v>
      </c>
      <c r="EO292" s="135">
        <f t="shared" ref="EO292:EO301" si="4">+EK292/EK291-1</f>
        <v>1.2002339033841292E-2</v>
      </c>
      <c r="EP292" s="131"/>
      <c r="EQ292" s="131"/>
    </row>
    <row r="293" spans="4:147" ht="14.25" customHeight="1" x14ac:dyDescent="0.35">
      <c r="D293" s="167">
        <v>2008</v>
      </c>
      <c r="E293" s="167"/>
      <c r="F293" s="167"/>
      <c r="G293" s="167"/>
      <c r="H293" s="167"/>
      <c r="I293" s="167"/>
      <c r="J293" s="167"/>
      <c r="K293" s="167"/>
      <c r="L293" s="167"/>
      <c r="M293" s="167"/>
      <c r="N293" s="167"/>
      <c r="O293" s="167"/>
      <c r="P293" s="471">
        <f t="shared" si="1"/>
        <v>5391</v>
      </c>
      <c r="Q293" s="472"/>
      <c r="R293" s="472"/>
      <c r="S293" s="472"/>
      <c r="T293" s="472"/>
      <c r="U293" s="472"/>
      <c r="V293" s="472"/>
      <c r="W293" s="472"/>
      <c r="X293" s="472"/>
      <c r="Y293" s="473"/>
      <c r="Z293" s="471">
        <v>2992</v>
      </c>
      <c r="AA293" s="472"/>
      <c r="AB293" s="472"/>
      <c r="AC293" s="472"/>
      <c r="AD293" s="472"/>
      <c r="AE293" s="472"/>
      <c r="AF293" s="472"/>
      <c r="AG293" s="472"/>
      <c r="AH293" s="472"/>
      <c r="AI293" s="473"/>
      <c r="AJ293" s="471">
        <v>2399</v>
      </c>
      <c r="AK293" s="472"/>
      <c r="AL293" s="472"/>
      <c r="AM293" s="472"/>
      <c r="AN293" s="472"/>
      <c r="AO293" s="472"/>
      <c r="AP293" s="472"/>
      <c r="AQ293" s="472"/>
      <c r="AR293" s="472"/>
      <c r="AS293" s="472"/>
      <c r="AT293" s="473"/>
      <c r="EH293" s="125">
        <v>2008</v>
      </c>
      <c r="EI293" s="131">
        <f t="shared" si="0"/>
        <v>5391</v>
      </c>
      <c r="EJ293" s="131">
        <v>543579</v>
      </c>
      <c r="EK293" s="131">
        <v>44451147</v>
      </c>
      <c r="EL293" s="134" t="s">
        <v>131</v>
      </c>
      <c r="EM293" s="135">
        <f t="shared" si="2"/>
        <v>-2.5901942645698561E-3</v>
      </c>
      <c r="EN293" s="135">
        <f t="shared" si="3"/>
        <v>5.6351786107415869E-3</v>
      </c>
      <c r="EO293" s="135">
        <f t="shared" si="4"/>
        <v>1.1933864076862699E-2</v>
      </c>
      <c r="EP293" s="131"/>
      <c r="EQ293" s="131"/>
    </row>
    <row r="294" spans="4:147" ht="14.25" customHeight="1" x14ac:dyDescent="0.35">
      <c r="D294" s="167">
        <v>2009</v>
      </c>
      <c r="E294" s="167"/>
      <c r="F294" s="167"/>
      <c r="G294" s="167"/>
      <c r="H294" s="167"/>
      <c r="I294" s="167"/>
      <c r="J294" s="167"/>
      <c r="K294" s="167"/>
      <c r="L294" s="167"/>
      <c r="M294" s="167"/>
      <c r="N294" s="167"/>
      <c r="O294" s="167"/>
      <c r="P294" s="471">
        <f t="shared" si="1"/>
        <v>5382</v>
      </c>
      <c r="Q294" s="472"/>
      <c r="R294" s="472"/>
      <c r="S294" s="472"/>
      <c r="T294" s="472"/>
      <c r="U294" s="472"/>
      <c r="V294" s="472"/>
      <c r="W294" s="472"/>
      <c r="X294" s="472"/>
      <c r="Y294" s="473"/>
      <c r="Z294" s="471">
        <v>2994</v>
      </c>
      <c r="AA294" s="472"/>
      <c r="AB294" s="472"/>
      <c r="AC294" s="472"/>
      <c r="AD294" s="472"/>
      <c r="AE294" s="472"/>
      <c r="AF294" s="472"/>
      <c r="AG294" s="472"/>
      <c r="AH294" s="472"/>
      <c r="AI294" s="473"/>
      <c r="AJ294" s="471">
        <v>2388</v>
      </c>
      <c r="AK294" s="472"/>
      <c r="AL294" s="472"/>
      <c r="AM294" s="472"/>
      <c r="AN294" s="472"/>
      <c r="AO294" s="472"/>
      <c r="AP294" s="472"/>
      <c r="AQ294" s="472"/>
      <c r="AR294" s="472"/>
      <c r="AS294" s="472"/>
      <c r="AT294" s="473"/>
      <c r="EH294" s="125">
        <v>2009</v>
      </c>
      <c r="EI294" s="131">
        <f t="shared" si="0"/>
        <v>5382</v>
      </c>
      <c r="EJ294" s="131">
        <v>546593</v>
      </c>
      <c r="EK294" s="131">
        <v>44978832</v>
      </c>
      <c r="EL294" s="134" t="s">
        <v>132</v>
      </c>
      <c r="EM294" s="135">
        <f t="shared" si="2"/>
        <v>-1.6694490818029983E-3</v>
      </c>
      <c r="EN294" s="135">
        <f t="shared" si="3"/>
        <v>5.5447322284341016E-3</v>
      </c>
      <c r="EO294" s="135">
        <f t="shared" si="4"/>
        <v>1.1871122245731947E-2</v>
      </c>
      <c r="EP294" s="131"/>
      <c r="EQ294" s="131"/>
    </row>
    <row r="295" spans="4:147" ht="14.25" customHeight="1" x14ac:dyDescent="0.35">
      <c r="D295" s="167">
        <v>2010</v>
      </c>
      <c r="E295" s="167"/>
      <c r="F295" s="167"/>
      <c r="G295" s="167"/>
      <c r="H295" s="167"/>
      <c r="I295" s="167"/>
      <c r="J295" s="167"/>
      <c r="K295" s="167"/>
      <c r="L295" s="167"/>
      <c r="M295" s="167"/>
      <c r="N295" s="167"/>
      <c r="O295" s="167"/>
      <c r="P295" s="471">
        <f t="shared" si="1"/>
        <v>5368</v>
      </c>
      <c r="Q295" s="472"/>
      <c r="R295" s="472"/>
      <c r="S295" s="472"/>
      <c r="T295" s="472"/>
      <c r="U295" s="472"/>
      <c r="V295" s="472"/>
      <c r="W295" s="472"/>
      <c r="X295" s="472"/>
      <c r="Y295" s="473"/>
      <c r="Z295" s="471">
        <v>2991</v>
      </c>
      <c r="AA295" s="472"/>
      <c r="AB295" s="472"/>
      <c r="AC295" s="472"/>
      <c r="AD295" s="472"/>
      <c r="AE295" s="472"/>
      <c r="AF295" s="472"/>
      <c r="AG295" s="472"/>
      <c r="AH295" s="472"/>
      <c r="AI295" s="473"/>
      <c r="AJ295" s="471">
        <v>2377</v>
      </c>
      <c r="AK295" s="472"/>
      <c r="AL295" s="472"/>
      <c r="AM295" s="472"/>
      <c r="AN295" s="472"/>
      <c r="AO295" s="472"/>
      <c r="AP295" s="472"/>
      <c r="AQ295" s="472"/>
      <c r="AR295" s="472"/>
      <c r="AS295" s="472"/>
      <c r="AT295" s="473"/>
      <c r="EH295" s="125">
        <v>2010</v>
      </c>
      <c r="EI295" s="131">
        <f t="shared" si="0"/>
        <v>5368</v>
      </c>
      <c r="EJ295" s="131">
        <v>549662</v>
      </c>
      <c r="EK295" s="131">
        <v>45509584</v>
      </c>
      <c r="EL295" s="134" t="s">
        <v>133</v>
      </c>
      <c r="EM295" s="135">
        <f t="shared" si="2"/>
        <v>-2.6012634708286742E-3</v>
      </c>
      <c r="EN295" s="135">
        <f t="shared" si="3"/>
        <v>5.6147810162223699E-3</v>
      </c>
      <c r="EO295" s="135">
        <f t="shared" si="4"/>
        <v>1.1800039627529735E-2</v>
      </c>
      <c r="EP295" s="131"/>
      <c r="EQ295" s="131"/>
    </row>
    <row r="296" spans="4:147" ht="14.25" customHeight="1" x14ac:dyDescent="0.35">
      <c r="D296" s="167">
        <v>2011</v>
      </c>
      <c r="E296" s="167"/>
      <c r="F296" s="167"/>
      <c r="G296" s="167"/>
      <c r="H296" s="167"/>
      <c r="I296" s="167"/>
      <c r="J296" s="167"/>
      <c r="K296" s="167"/>
      <c r="L296" s="167"/>
      <c r="M296" s="167"/>
      <c r="N296" s="167"/>
      <c r="O296" s="167"/>
      <c r="P296" s="471">
        <f t="shared" si="1"/>
        <v>5354</v>
      </c>
      <c r="Q296" s="472"/>
      <c r="R296" s="472"/>
      <c r="S296" s="472"/>
      <c r="T296" s="472"/>
      <c r="U296" s="472"/>
      <c r="V296" s="472"/>
      <c r="W296" s="472"/>
      <c r="X296" s="472"/>
      <c r="Y296" s="473"/>
      <c r="Z296" s="471">
        <v>2997</v>
      </c>
      <c r="AA296" s="472"/>
      <c r="AB296" s="472"/>
      <c r="AC296" s="472"/>
      <c r="AD296" s="472"/>
      <c r="AE296" s="472"/>
      <c r="AF296" s="472"/>
      <c r="AG296" s="472"/>
      <c r="AH296" s="472"/>
      <c r="AI296" s="473"/>
      <c r="AJ296" s="471">
        <v>2357</v>
      </c>
      <c r="AK296" s="472"/>
      <c r="AL296" s="472"/>
      <c r="AM296" s="472"/>
      <c r="AN296" s="472"/>
      <c r="AO296" s="472"/>
      <c r="AP296" s="472"/>
      <c r="AQ296" s="472"/>
      <c r="AR296" s="472"/>
      <c r="AS296" s="472"/>
      <c r="AT296" s="473"/>
      <c r="EH296" s="125">
        <v>2011</v>
      </c>
      <c r="EI296" s="131">
        <f t="shared" si="0"/>
        <v>5354</v>
      </c>
      <c r="EJ296" s="131">
        <v>552755</v>
      </c>
      <c r="EK296" s="131">
        <v>46044601</v>
      </c>
      <c r="EL296" s="134" t="s">
        <v>134</v>
      </c>
      <c r="EM296" s="135">
        <f t="shared" si="2"/>
        <v>-2.6080476900148808E-3</v>
      </c>
      <c r="EN296" s="135">
        <f t="shared" si="3"/>
        <v>5.6270944689644775E-3</v>
      </c>
      <c r="EO296" s="135">
        <f t="shared" si="4"/>
        <v>1.1756139102480079E-2</v>
      </c>
      <c r="EP296" s="131"/>
      <c r="EQ296" s="131"/>
    </row>
    <row r="297" spans="4:147" ht="14.25" customHeight="1" x14ac:dyDescent="0.35">
      <c r="D297" s="167">
        <v>2012</v>
      </c>
      <c r="E297" s="167"/>
      <c r="F297" s="167"/>
      <c r="G297" s="167"/>
      <c r="H297" s="167"/>
      <c r="I297" s="167"/>
      <c r="J297" s="167"/>
      <c r="K297" s="167"/>
      <c r="L297" s="167"/>
      <c r="M297" s="167"/>
      <c r="N297" s="167"/>
      <c r="O297" s="167"/>
      <c r="P297" s="471">
        <f t="shared" si="1"/>
        <v>5345</v>
      </c>
      <c r="Q297" s="472"/>
      <c r="R297" s="472"/>
      <c r="S297" s="472"/>
      <c r="T297" s="472"/>
      <c r="U297" s="472"/>
      <c r="V297" s="472"/>
      <c r="W297" s="472"/>
      <c r="X297" s="472"/>
      <c r="Y297" s="473"/>
      <c r="Z297" s="471">
        <v>2994</v>
      </c>
      <c r="AA297" s="472"/>
      <c r="AB297" s="472"/>
      <c r="AC297" s="472"/>
      <c r="AD297" s="472"/>
      <c r="AE297" s="472"/>
      <c r="AF297" s="472"/>
      <c r="AG297" s="472"/>
      <c r="AH297" s="472"/>
      <c r="AI297" s="473"/>
      <c r="AJ297" s="471">
        <v>2351</v>
      </c>
      <c r="AK297" s="472"/>
      <c r="AL297" s="472"/>
      <c r="AM297" s="472"/>
      <c r="AN297" s="472"/>
      <c r="AO297" s="472"/>
      <c r="AP297" s="472"/>
      <c r="AQ297" s="472"/>
      <c r="AR297" s="472"/>
      <c r="AS297" s="472"/>
      <c r="AT297" s="473"/>
      <c r="EH297" s="125">
        <v>2012</v>
      </c>
      <c r="EI297" s="131">
        <f t="shared" si="0"/>
        <v>5345</v>
      </c>
      <c r="EJ297" s="131">
        <v>555836</v>
      </c>
      <c r="EK297" s="131">
        <v>46581823</v>
      </c>
      <c r="EL297" s="134" t="s">
        <v>135</v>
      </c>
      <c r="EM297" s="135">
        <f t="shared" si="2"/>
        <v>-1.6809861785580527E-3</v>
      </c>
      <c r="EN297" s="135">
        <f t="shared" si="3"/>
        <v>5.5738980199184773E-3</v>
      </c>
      <c r="EO297" s="135">
        <f t="shared" si="4"/>
        <v>1.1667426545839854E-2</v>
      </c>
      <c r="EP297" s="131"/>
      <c r="EQ297" s="131"/>
    </row>
    <row r="298" spans="4:147" ht="14.25" customHeight="1" x14ac:dyDescent="0.35">
      <c r="D298" s="167">
        <v>2013</v>
      </c>
      <c r="E298" s="167"/>
      <c r="F298" s="167"/>
      <c r="G298" s="167"/>
      <c r="H298" s="167"/>
      <c r="I298" s="167"/>
      <c r="J298" s="167"/>
      <c r="K298" s="167"/>
      <c r="L298" s="167"/>
      <c r="M298" s="167"/>
      <c r="N298" s="167"/>
      <c r="O298" s="167"/>
      <c r="P298" s="471">
        <f t="shared" si="1"/>
        <v>5325</v>
      </c>
      <c r="Q298" s="472"/>
      <c r="R298" s="472"/>
      <c r="S298" s="472"/>
      <c r="T298" s="472"/>
      <c r="U298" s="472"/>
      <c r="V298" s="472"/>
      <c r="W298" s="472"/>
      <c r="X298" s="472"/>
      <c r="Y298" s="473"/>
      <c r="Z298" s="471">
        <v>2992</v>
      </c>
      <c r="AA298" s="472"/>
      <c r="AB298" s="472"/>
      <c r="AC298" s="472"/>
      <c r="AD298" s="472"/>
      <c r="AE298" s="472"/>
      <c r="AF298" s="472"/>
      <c r="AG298" s="472"/>
      <c r="AH298" s="472"/>
      <c r="AI298" s="473"/>
      <c r="AJ298" s="471">
        <v>2333</v>
      </c>
      <c r="AK298" s="472"/>
      <c r="AL298" s="472"/>
      <c r="AM298" s="472"/>
      <c r="AN298" s="472"/>
      <c r="AO298" s="472"/>
      <c r="AP298" s="472"/>
      <c r="AQ298" s="472"/>
      <c r="AR298" s="472"/>
      <c r="AS298" s="472"/>
      <c r="AT298" s="473"/>
      <c r="EH298" s="125">
        <v>2013</v>
      </c>
      <c r="EI298" s="131">
        <f t="shared" si="0"/>
        <v>5325</v>
      </c>
      <c r="EJ298" s="131">
        <v>558969</v>
      </c>
      <c r="EK298" s="131">
        <v>47121089</v>
      </c>
      <c r="EL298" s="134" t="s">
        <v>136</v>
      </c>
      <c r="EM298" s="135">
        <f t="shared" si="2"/>
        <v>-3.7418147801683288E-3</v>
      </c>
      <c r="EN298" s="135">
        <f t="shared" si="3"/>
        <v>5.6365546672039191E-3</v>
      </c>
      <c r="EO298" s="135">
        <f t="shared" si="4"/>
        <v>1.1576747436440993E-2</v>
      </c>
      <c r="EP298" s="131"/>
      <c r="EQ298" s="131"/>
    </row>
    <row r="299" spans="4:147" ht="14.25" customHeight="1" x14ac:dyDescent="0.35">
      <c r="D299" s="167">
        <v>2014</v>
      </c>
      <c r="E299" s="167"/>
      <c r="F299" s="167"/>
      <c r="G299" s="167"/>
      <c r="H299" s="167"/>
      <c r="I299" s="167"/>
      <c r="J299" s="167"/>
      <c r="K299" s="167"/>
      <c r="L299" s="167"/>
      <c r="M299" s="167"/>
      <c r="N299" s="167"/>
      <c r="O299" s="167"/>
      <c r="P299" s="471">
        <f t="shared" si="1"/>
        <v>5317</v>
      </c>
      <c r="Q299" s="472"/>
      <c r="R299" s="472"/>
      <c r="S299" s="472"/>
      <c r="T299" s="472"/>
      <c r="U299" s="472"/>
      <c r="V299" s="472"/>
      <c r="W299" s="472"/>
      <c r="X299" s="472"/>
      <c r="Y299" s="473"/>
      <c r="Z299" s="471">
        <v>2995</v>
      </c>
      <c r="AA299" s="472"/>
      <c r="AB299" s="472"/>
      <c r="AC299" s="472"/>
      <c r="AD299" s="472"/>
      <c r="AE299" s="472"/>
      <c r="AF299" s="472"/>
      <c r="AG299" s="472"/>
      <c r="AH299" s="472"/>
      <c r="AI299" s="473"/>
      <c r="AJ299" s="471">
        <v>2322</v>
      </c>
      <c r="AK299" s="472"/>
      <c r="AL299" s="472"/>
      <c r="AM299" s="472"/>
      <c r="AN299" s="472"/>
      <c r="AO299" s="472"/>
      <c r="AP299" s="472"/>
      <c r="AQ299" s="472"/>
      <c r="AR299" s="472"/>
      <c r="AS299" s="472"/>
      <c r="AT299" s="473"/>
      <c r="EH299" s="125">
        <v>2014</v>
      </c>
      <c r="EI299" s="131">
        <f t="shared" si="0"/>
        <v>5317</v>
      </c>
      <c r="EJ299" s="131">
        <v>562114</v>
      </c>
      <c r="EK299" s="131">
        <v>47661787</v>
      </c>
      <c r="EL299" s="134" t="s">
        <v>137</v>
      </c>
      <c r="EM299" s="135">
        <f t="shared" si="2"/>
        <v>-1.5023474178403884E-3</v>
      </c>
      <c r="EN299" s="135">
        <f t="shared" si="3"/>
        <v>5.6264300882518103E-3</v>
      </c>
      <c r="EO299" s="135">
        <f t="shared" si="4"/>
        <v>1.1474649917365021E-2</v>
      </c>
      <c r="EP299" s="131"/>
      <c r="EQ299" s="131"/>
    </row>
    <row r="300" spans="4:147" ht="14.25" customHeight="1" x14ac:dyDescent="0.35">
      <c r="D300" s="167">
        <v>2015</v>
      </c>
      <c r="E300" s="167"/>
      <c r="F300" s="167"/>
      <c r="G300" s="167"/>
      <c r="H300" s="167"/>
      <c r="I300" s="167"/>
      <c r="J300" s="167"/>
      <c r="K300" s="167"/>
      <c r="L300" s="167"/>
      <c r="M300" s="167"/>
      <c r="N300" s="167"/>
      <c r="O300" s="167"/>
      <c r="P300" s="471">
        <f t="shared" si="1"/>
        <v>5305</v>
      </c>
      <c r="Q300" s="472"/>
      <c r="R300" s="472"/>
      <c r="S300" s="472"/>
      <c r="T300" s="472"/>
      <c r="U300" s="472"/>
      <c r="V300" s="472"/>
      <c r="W300" s="472"/>
      <c r="X300" s="472"/>
      <c r="Y300" s="473"/>
      <c r="Z300" s="471">
        <v>2996</v>
      </c>
      <c r="AA300" s="472"/>
      <c r="AB300" s="472"/>
      <c r="AC300" s="472"/>
      <c r="AD300" s="472"/>
      <c r="AE300" s="472"/>
      <c r="AF300" s="472"/>
      <c r="AG300" s="472"/>
      <c r="AH300" s="472"/>
      <c r="AI300" s="473"/>
      <c r="AJ300" s="471">
        <v>2309</v>
      </c>
      <c r="AK300" s="472"/>
      <c r="AL300" s="472"/>
      <c r="AM300" s="472"/>
      <c r="AN300" s="472"/>
      <c r="AO300" s="472"/>
      <c r="AP300" s="472"/>
      <c r="AQ300" s="472"/>
      <c r="AR300" s="472"/>
      <c r="AS300" s="472"/>
      <c r="AT300" s="473"/>
      <c r="EH300" s="125">
        <v>2015</v>
      </c>
      <c r="EI300" s="131">
        <f t="shared" si="0"/>
        <v>5305</v>
      </c>
      <c r="EJ300" s="131">
        <v>565310</v>
      </c>
      <c r="EK300" s="131">
        <v>48203405</v>
      </c>
      <c r="EL300" s="134" t="s">
        <v>138</v>
      </c>
      <c r="EM300" s="135">
        <f t="shared" si="2"/>
        <v>-2.2569117923640913E-3</v>
      </c>
      <c r="EN300" s="135">
        <f t="shared" si="3"/>
        <v>5.6856794173423264E-3</v>
      </c>
      <c r="EO300" s="135">
        <f t="shared" si="4"/>
        <v>1.1363778701793059E-2</v>
      </c>
      <c r="EP300" s="131"/>
      <c r="EQ300" s="131"/>
    </row>
    <row r="301" spans="4:147" ht="14.25" customHeight="1" x14ac:dyDescent="0.35">
      <c r="D301" s="167">
        <v>2016</v>
      </c>
      <c r="E301" s="167"/>
      <c r="F301" s="167"/>
      <c r="G301" s="167"/>
      <c r="H301" s="167"/>
      <c r="I301" s="167"/>
      <c r="J301" s="167"/>
      <c r="K301" s="167"/>
      <c r="L301" s="167"/>
      <c r="M301" s="167"/>
      <c r="N301" s="167"/>
      <c r="O301" s="167"/>
      <c r="P301" s="471">
        <f t="shared" si="1"/>
        <v>5296</v>
      </c>
      <c r="Q301" s="472"/>
      <c r="R301" s="472"/>
      <c r="S301" s="472"/>
      <c r="T301" s="472"/>
      <c r="U301" s="472"/>
      <c r="V301" s="472"/>
      <c r="W301" s="472"/>
      <c r="X301" s="472"/>
      <c r="Y301" s="473"/>
      <c r="Z301" s="471">
        <v>2997</v>
      </c>
      <c r="AA301" s="472"/>
      <c r="AB301" s="472"/>
      <c r="AC301" s="472"/>
      <c r="AD301" s="472"/>
      <c r="AE301" s="472"/>
      <c r="AF301" s="472"/>
      <c r="AG301" s="472"/>
      <c r="AH301" s="472"/>
      <c r="AI301" s="473"/>
      <c r="AJ301" s="471">
        <v>2299</v>
      </c>
      <c r="AK301" s="472"/>
      <c r="AL301" s="472"/>
      <c r="AM301" s="472"/>
      <c r="AN301" s="472"/>
      <c r="AO301" s="472"/>
      <c r="AP301" s="472"/>
      <c r="AQ301" s="472"/>
      <c r="AR301" s="472"/>
      <c r="AS301" s="472"/>
      <c r="AT301" s="473"/>
      <c r="EH301" s="125">
        <v>2016</v>
      </c>
      <c r="EI301" s="131">
        <f t="shared" si="0"/>
        <v>5296</v>
      </c>
      <c r="EJ301" s="131">
        <v>568506</v>
      </c>
      <c r="EK301" s="131">
        <v>48747708</v>
      </c>
      <c r="EL301" s="134" t="s">
        <v>139</v>
      </c>
      <c r="EM301" s="135">
        <f t="shared" si="2"/>
        <v>-1.6965127238454114E-3</v>
      </c>
      <c r="EN301" s="135">
        <f t="shared" si="3"/>
        <v>5.6535352284587947E-3</v>
      </c>
      <c r="EO301" s="135">
        <f t="shared" si="4"/>
        <v>1.1291795672940586E-2</v>
      </c>
      <c r="EP301" s="131"/>
      <c r="EQ301" s="131"/>
    </row>
    <row r="302" spans="4:147" ht="14.25" customHeight="1" x14ac:dyDescent="0.35">
      <c r="D302" s="57" t="s">
        <v>144</v>
      </c>
      <c r="F302" s="57"/>
      <c r="G302" s="57"/>
      <c r="H302" s="57"/>
      <c r="I302" s="57"/>
      <c r="J302" s="57"/>
      <c r="K302" s="57"/>
      <c r="L302" s="57"/>
      <c r="M302" s="57"/>
      <c r="N302" s="57"/>
      <c r="O302" s="57"/>
      <c r="P302" s="57"/>
      <c r="Q302" s="57"/>
      <c r="R302" s="57"/>
      <c r="S302" s="57"/>
      <c r="T302" s="57"/>
      <c r="U302" s="57"/>
      <c r="V302" s="11"/>
      <c r="W302" s="11"/>
      <c r="X302" s="11"/>
      <c r="AV302" s="10" t="s">
        <v>143</v>
      </c>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row>
    <row r="303" spans="4:147" ht="14.25" customHeight="1" x14ac:dyDescent="0.35"/>
    <row r="304" spans="4:147" ht="14.25" customHeight="1" x14ac:dyDescent="0.35">
      <c r="D304" s="233" t="s">
        <v>175</v>
      </c>
      <c r="E304" s="233"/>
      <c r="F304" s="233"/>
      <c r="G304" s="233"/>
      <c r="H304" s="233"/>
      <c r="I304" s="233"/>
      <c r="J304" s="233"/>
      <c r="K304" s="233"/>
      <c r="L304" s="233"/>
      <c r="M304" s="233"/>
      <c r="N304" s="233"/>
      <c r="O304" s="233"/>
      <c r="P304" s="233"/>
      <c r="Q304" s="233"/>
      <c r="R304" s="233"/>
      <c r="S304" s="233"/>
      <c r="T304" s="233"/>
      <c r="U304" s="233"/>
      <c r="V304" s="233"/>
      <c r="W304" s="233"/>
      <c r="X304" s="233"/>
      <c r="Y304" s="233"/>
      <c r="Z304" s="233"/>
      <c r="AA304" s="233"/>
      <c r="AB304" s="233"/>
      <c r="AC304" s="233"/>
      <c r="AD304" s="233"/>
      <c r="AE304" s="233"/>
      <c r="AF304" s="233"/>
      <c r="AG304" s="233"/>
      <c r="AH304" s="233"/>
      <c r="AI304" s="233"/>
      <c r="AJ304" s="233"/>
      <c r="AK304" s="233"/>
      <c r="AL304" s="233"/>
      <c r="AM304" s="233"/>
      <c r="AN304" s="233"/>
      <c r="AO304" s="233"/>
      <c r="AP304" s="233"/>
      <c r="AQ304" s="233"/>
      <c r="AR304" s="233"/>
      <c r="AS304" s="233"/>
      <c r="AT304" s="233"/>
      <c r="AU304" s="9"/>
      <c r="AV304" s="9"/>
      <c r="AW304" s="9"/>
      <c r="AX304" s="9"/>
      <c r="AY304" s="9"/>
      <c r="AZ304" s="9"/>
      <c r="BA304" s="9"/>
      <c r="BB304" s="9"/>
      <c r="BC304" s="9"/>
      <c r="BD304" s="9"/>
      <c r="BE304" s="9"/>
      <c r="BF304" s="9"/>
      <c r="BG304" s="9"/>
      <c r="BH304" s="9"/>
      <c r="BI304" s="9"/>
      <c r="BJ304" s="9"/>
      <c r="BK304" s="9"/>
      <c r="BL304" s="9"/>
      <c r="BM304" s="9"/>
      <c r="BN304" s="9"/>
      <c r="BO304" s="9"/>
      <c r="BP304" s="9"/>
      <c r="EH304" s="230" t="s">
        <v>203</v>
      </c>
      <c r="EI304" s="230"/>
      <c r="EJ304" s="230"/>
    </row>
    <row r="305" spans="4:140" ht="14.25" customHeight="1" x14ac:dyDescent="0.35">
      <c r="D305" s="233"/>
      <c r="E305" s="233"/>
      <c r="F305" s="233"/>
      <c r="G305" s="233"/>
      <c r="H305" s="233"/>
      <c r="I305" s="233"/>
      <c r="J305" s="233"/>
      <c r="K305" s="233"/>
      <c r="L305" s="233"/>
      <c r="M305" s="233"/>
      <c r="N305" s="233"/>
      <c r="O305" s="233"/>
      <c r="P305" s="233"/>
      <c r="Q305" s="233"/>
      <c r="R305" s="233"/>
      <c r="S305" s="233"/>
      <c r="T305" s="233"/>
      <c r="U305" s="233"/>
      <c r="V305" s="233"/>
      <c r="W305" s="233"/>
      <c r="X305" s="233"/>
      <c r="Y305" s="233"/>
      <c r="Z305" s="233"/>
      <c r="AA305" s="233"/>
      <c r="AB305" s="233"/>
      <c r="AC305" s="233"/>
      <c r="AD305" s="233"/>
      <c r="AE305" s="233"/>
      <c r="AF305" s="233"/>
      <c r="AG305" s="233"/>
      <c r="AH305" s="233"/>
      <c r="AI305" s="233"/>
      <c r="AJ305" s="233"/>
      <c r="AK305" s="233"/>
      <c r="AL305" s="233"/>
      <c r="AM305" s="233"/>
      <c r="AN305" s="233"/>
      <c r="AO305" s="233"/>
      <c r="AP305" s="233"/>
      <c r="AQ305" s="233"/>
      <c r="AR305" s="233"/>
      <c r="AS305" s="233"/>
      <c r="AT305" s="233"/>
      <c r="AU305" s="9"/>
      <c r="AV305" s="9"/>
      <c r="AW305" s="9"/>
      <c r="AX305" s="9"/>
      <c r="AY305" s="9"/>
      <c r="AZ305" s="9"/>
      <c r="BA305" s="9"/>
      <c r="BB305" s="9"/>
      <c r="BC305" s="9"/>
      <c r="BD305" s="9"/>
      <c r="BE305" s="9"/>
      <c r="BF305" s="9"/>
      <c r="BG305" s="9"/>
      <c r="BH305" s="9"/>
      <c r="BI305" s="9"/>
      <c r="BJ305" s="9"/>
      <c r="BK305" s="9"/>
      <c r="BL305" s="9"/>
      <c r="BM305" s="9"/>
      <c r="BN305" s="9"/>
      <c r="BO305" s="9"/>
      <c r="BP305" s="9"/>
      <c r="EH305" s="136" t="s">
        <v>165</v>
      </c>
      <c r="EI305" s="136" t="s">
        <v>166</v>
      </c>
      <c r="EJ305" s="136" t="s">
        <v>167</v>
      </c>
    </row>
    <row r="306" spans="4:140" ht="14.25" customHeight="1" x14ac:dyDescent="0.35">
      <c r="EH306" s="137" t="str">
        <f t="shared" ref="EH306:EH322" si="5">+D310</f>
        <v>0-4</v>
      </c>
      <c r="EI306" s="138">
        <f t="shared" ref="EI306:EI322" si="6">+AB310/$Q$309</f>
        <v>4.2673716012084591E-2</v>
      </c>
      <c r="EJ306" s="138">
        <f t="shared" ref="EJ306:EJ322" si="7">-AL310/$Q$309</f>
        <v>-4.0407854984894256E-2</v>
      </c>
    </row>
    <row r="307" spans="4:140" ht="14.25" customHeight="1" x14ac:dyDescent="0.35">
      <c r="D307" s="200" t="s">
        <v>162</v>
      </c>
      <c r="E307" s="200"/>
      <c r="F307" s="200"/>
      <c r="G307" s="200"/>
      <c r="H307" s="200"/>
      <c r="I307" s="200"/>
      <c r="J307" s="200"/>
      <c r="K307" s="200"/>
      <c r="L307" s="200"/>
      <c r="M307" s="200"/>
      <c r="N307" s="200"/>
      <c r="O307" s="200"/>
      <c r="P307" s="200"/>
      <c r="Q307" s="316" t="s">
        <v>125</v>
      </c>
      <c r="R307" s="316"/>
      <c r="S307" s="316"/>
      <c r="T307" s="316"/>
      <c r="U307" s="316"/>
      <c r="V307" s="316"/>
      <c r="W307" s="316"/>
      <c r="X307" s="316"/>
      <c r="Y307" s="316"/>
      <c r="Z307" s="316"/>
      <c r="AA307" s="316"/>
      <c r="AB307" s="316" t="s">
        <v>163</v>
      </c>
      <c r="AC307" s="316"/>
      <c r="AD307" s="316"/>
      <c r="AE307" s="316"/>
      <c r="AF307" s="316"/>
      <c r="AG307" s="316"/>
      <c r="AH307" s="316"/>
      <c r="AI307" s="316"/>
      <c r="AJ307" s="316"/>
      <c r="AK307" s="316"/>
      <c r="AL307" s="316" t="s">
        <v>164</v>
      </c>
      <c r="AM307" s="316"/>
      <c r="AN307" s="316"/>
      <c r="AO307" s="316"/>
      <c r="AP307" s="316"/>
      <c r="AQ307" s="316"/>
      <c r="AR307" s="316"/>
      <c r="AS307" s="316"/>
      <c r="AT307" s="316"/>
      <c r="EH307" s="137" t="str">
        <f t="shared" si="5"/>
        <v>5-9</v>
      </c>
      <c r="EI307" s="138">
        <f t="shared" si="6"/>
        <v>4.1918429003021146E-2</v>
      </c>
      <c r="EJ307" s="138">
        <f t="shared" si="7"/>
        <v>-3.9652567975830819E-2</v>
      </c>
    </row>
    <row r="308" spans="4:140" ht="14.25" customHeight="1" x14ac:dyDescent="0.35">
      <c r="D308" s="200"/>
      <c r="E308" s="200"/>
      <c r="F308" s="200"/>
      <c r="G308" s="200"/>
      <c r="H308" s="200"/>
      <c r="I308" s="200"/>
      <c r="J308" s="200"/>
      <c r="K308" s="200"/>
      <c r="L308" s="200"/>
      <c r="M308" s="200"/>
      <c r="N308" s="200"/>
      <c r="O308" s="200"/>
      <c r="P308" s="200"/>
      <c r="Q308" s="316"/>
      <c r="R308" s="316"/>
      <c r="S308" s="316"/>
      <c r="T308" s="316"/>
      <c r="U308" s="316"/>
      <c r="V308" s="316"/>
      <c r="W308" s="316"/>
      <c r="X308" s="316"/>
      <c r="Y308" s="316"/>
      <c r="Z308" s="316"/>
      <c r="AA308" s="316"/>
      <c r="AB308" s="316"/>
      <c r="AC308" s="316"/>
      <c r="AD308" s="316"/>
      <c r="AE308" s="316"/>
      <c r="AF308" s="316"/>
      <c r="AG308" s="316"/>
      <c r="AH308" s="316"/>
      <c r="AI308" s="316"/>
      <c r="AJ308" s="316"/>
      <c r="AK308" s="316"/>
      <c r="AL308" s="316"/>
      <c r="AM308" s="316"/>
      <c r="AN308" s="316"/>
      <c r="AO308" s="316"/>
      <c r="AP308" s="316"/>
      <c r="AQ308" s="316"/>
      <c r="AR308" s="316"/>
      <c r="AS308" s="316"/>
      <c r="AT308" s="316"/>
      <c r="EH308" s="137" t="str">
        <f t="shared" si="5"/>
        <v>10-14</v>
      </c>
      <c r="EI308" s="138">
        <f t="shared" si="6"/>
        <v>4.1351963746223568E-2</v>
      </c>
      <c r="EJ308" s="138">
        <f t="shared" si="7"/>
        <v>-3.9274924471299093E-2</v>
      </c>
    </row>
    <row r="309" spans="4:140" ht="14.25" customHeight="1" x14ac:dyDescent="0.35">
      <c r="D309" s="444" t="s">
        <v>125</v>
      </c>
      <c r="E309" s="444"/>
      <c r="F309" s="444"/>
      <c r="G309" s="444"/>
      <c r="H309" s="444"/>
      <c r="I309" s="444"/>
      <c r="J309" s="444"/>
      <c r="K309" s="444"/>
      <c r="L309" s="444"/>
      <c r="M309" s="444"/>
      <c r="N309" s="444"/>
      <c r="O309" s="444"/>
      <c r="P309" s="444"/>
      <c r="Q309" s="445">
        <f>+AB309+AL309</f>
        <v>5296</v>
      </c>
      <c r="R309" s="446"/>
      <c r="S309" s="446"/>
      <c r="T309" s="446"/>
      <c r="U309" s="446"/>
      <c r="V309" s="446"/>
      <c r="W309" s="446"/>
      <c r="X309" s="446"/>
      <c r="Y309" s="446"/>
      <c r="Z309" s="446"/>
      <c r="AA309" s="447"/>
      <c r="AB309" s="445">
        <v>2626</v>
      </c>
      <c r="AC309" s="446"/>
      <c r="AD309" s="446"/>
      <c r="AE309" s="446"/>
      <c r="AF309" s="446"/>
      <c r="AG309" s="446"/>
      <c r="AH309" s="446"/>
      <c r="AI309" s="446"/>
      <c r="AJ309" s="446"/>
      <c r="AK309" s="447"/>
      <c r="AL309" s="445">
        <v>2670</v>
      </c>
      <c r="AM309" s="446"/>
      <c r="AN309" s="446"/>
      <c r="AO309" s="446"/>
      <c r="AP309" s="446"/>
      <c r="AQ309" s="446"/>
      <c r="AR309" s="446"/>
      <c r="AS309" s="446"/>
      <c r="AT309" s="447"/>
      <c r="EH309" s="137" t="str">
        <f t="shared" si="5"/>
        <v>15-19</v>
      </c>
      <c r="EI309" s="138">
        <f t="shared" si="6"/>
        <v>4.2107250755287012E-2</v>
      </c>
      <c r="EJ309" s="138">
        <f t="shared" si="7"/>
        <v>-4.0030211480362538E-2</v>
      </c>
    </row>
    <row r="310" spans="4:140" ht="14.25" customHeight="1" x14ac:dyDescent="0.35">
      <c r="D310" s="444" t="s">
        <v>145</v>
      </c>
      <c r="E310" s="444"/>
      <c r="F310" s="444"/>
      <c r="G310" s="444"/>
      <c r="H310" s="444"/>
      <c r="I310" s="444"/>
      <c r="J310" s="444"/>
      <c r="K310" s="444"/>
      <c r="L310" s="444"/>
      <c r="M310" s="444"/>
      <c r="N310" s="444"/>
      <c r="O310" s="444"/>
      <c r="P310" s="444"/>
      <c r="Q310" s="445">
        <f t="shared" ref="Q310:Q326" si="8">+AB310+AL310</f>
        <v>440</v>
      </c>
      <c r="R310" s="446"/>
      <c r="S310" s="446"/>
      <c r="T310" s="446"/>
      <c r="U310" s="446"/>
      <c r="V310" s="446"/>
      <c r="W310" s="446"/>
      <c r="X310" s="446"/>
      <c r="Y310" s="446"/>
      <c r="Z310" s="446"/>
      <c r="AA310" s="447"/>
      <c r="AB310" s="445">
        <v>226</v>
      </c>
      <c r="AC310" s="446"/>
      <c r="AD310" s="446"/>
      <c r="AE310" s="446"/>
      <c r="AF310" s="446"/>
      <c r="AG310" s="446"/>
      <c r="AH310" s="446"/>
      <c r="AI310" s="446"/>
      <c r="AJ310" s="446"/>
      <c r="AK310" s="447"/>
      <c r="AL310" s="445">
        <v>214</v>
      </c>
      <c r="AM310" s="446"/>
      <c r="AN310" s="446"/>
      <c r="AO310" s="446"/>
      <c r="AP310" s="446"/>
      <c r="AQ310" s="446"/>
      <c r="AR310" s="446"/>
      <c r="AS310" s="446"/>
      <c r="AT310" s="447"/>
      <c r="EH310" s="137" t="str">
        <f t="shared" si="5"/>
        <v>20-24</v>
      </c>
      <c r="EI310" s="138">
        <f t="shared" si="6"/>
        <v>4.5128398791540784E-2</v>
      </c>
      <c r="EJ310" s="138">
        <f t="shared" si="7"/>
        <v>-4.2673716012084591E-2</v>
      </c>
    </row>
    <row r="311" spans="4:140" ht="14.25" customHeight="1" x14ac:dyDescent="0.35">
      <c r="D311" s="444" t="s">
        <v>146</v>
      </c>
      <c r="E311" s="444"/>
      <c r="F311" s="444"/>
      <c r="G311" s="444"/>
      <c r="H311" s="444"/>
      <c r="I311" s="444"/>
      <c r="J311" s="444"/>
      <c r="K311" s="444"/>
      <c r="L311" s="444"/>
      <c r="M311" s="444"/>
      <c r="N311" s="444"/>
      <c r="O311" s="444"/>
      <c r="P311" s="444"/>
      <c r="Q311" s="445">
        <f t="shared" si="8"/>
        <v>432</v>
      </c>
      <c r="R311" s="446"/>
      <c r="S311" s="446"/>
      <c r="T311" s="446"/>
      <c r="U311" s="446"/>
      <c r="V311" s="446"/>
      <c r="W311" s="446"/>
      <c r="X311" s="446"/>
      <c r="Y311" s="446"/>
      <c r="Z311" s="446"/>
      <c r="AA311" s="447"/>
      <c r="AB311" s="445">
        <v>222</v>
      </c>
      <c r="AC311" s="446"/>
      <c r="AD311" s="446"/>
      <c r="AE311" s="446"/>
      <c r="AF311" s="446"/>
      <c r="AG311" s="446"/>
      <c r="AH311" s="446"/>
      <c r="AI311" s="446"/>
      <c r="AJ311" s="446"/>
      <c r="AK311" s="447"/>
      <c r="AL311" s="445">
        <v>210</v>
      </c>
      <c r="AM311" s="446"/>
      <c r="AN311" s="446"/>
      <c r="AO311" s="446"/>
      <c r="AP311" s="446"/>
      <c r="AQ311" s="446"/>
      <c r="AR311" s="446"/>
      <c r="AS311" s="446"/>
      <c r="AT311" s="447"/>
      <c r="EH311" s="137" t="str">
        <f t="shared" si="5"/>
        <v>25-29</v>
      </c>
      <c r="EI311" s="138">
        <f t="shared" si="6"/>
        <v>3.9086102719033233E-2</v>
      </c>
      <c r="EJ311" s="138">
        <f t="shared" si="7"/>
        <v>-3.8330815709969789E-2</v>
      </c>
    </row>
    <row r="312" spans="4:140" ht="14.25" customHeight="1" x14ac:dyDescent="0.35">
      <c r="D312" s="444" t="s">
        <v>147</v>
      </c>
      <c r="E312" s="444"/>
      <c r="F312" s="444"/>
      <c r="G312" s="444"/>
      <c r="H312" s="444"/>
      <c r="I312" s="444"/>
      <c r="J312" s="444"/>
      <c r="K312" s="444"/>
      <c r="L312" s="444"/>
      <c r="M312" s="444"/>
      <c r="N312" s="444"/>
      <c r="O312" s="444"/>
      <c r="P312" s="444"/>
      <c r="Q312" s="445">
        <f t="shared" si="8"/>
        <v>427</v>
      </c>
      <c r="R312" s="446"/>
      <c r="S312" s="446"/>
      <c r="T312" s="446"/>
      <c r="U312" s="446"/>
      <c r="V312" s="446"/>
      <c r="W312" s="446"/>
      <c r="X312" s="446"/>
      <c r="Y312" s="446"/>
      <c r="Z312" s="446"/>
      <c r="AA312" s="447"/>
      <c r="AB312" s="445">
        <v>219</v>
      </c>
      <c r="AC312" s="446"/>
      <c r="AD312" s="446"/>
      <c r="AE312" s="446"/>
      <c r="AF312" s="446"/>
      <c r="AG312" s="446"/>
      <c r="AH312" s="446"/>
      <c r="AI312" s="446"/>
      <c r="AJ312" s="446"/>
      <c r="AK312" s="447"/>
      <c r="AL312" s="445">
        <v>208</v>
      </c>
      <c r="AM312" s="446"/>
      <c r="AN312" s="446"/>
      <c r="AO312" s="446"/>
      <c r="AP312" s="446"/>
      <c r="AQ312" s="446"/>
      <c r="AR312" s="446"/>
      <c r="AS312" s="446"/>
      <c r="AT312" s="447"/>
      <c r="EH312" s="137" t="str">
        <f t="shared" si="5"/>
        <v>30-34</v>
      </c>
      <c r="EI312" s="138">
        <f t="shared" si="6"/>
        <v>3.2099697885196378E-2</v>
      </c>
      <c r="EJ312" s="138">
        <f t="shared" si="7"/>
        <v>-3.3610271903323261E-2</v>
      </c>
    </row>
    <row r="313" spans="4:140" ht="14.25" customHeight="1" x14ac:dyDescent="0.35">
      <c r="D313" s="444" t="s">
        <v>148</v>
      </c>
      <c r="E313" s="444"/>
      <c r="F313" s="444"/>
      <c r="G313" s="444"/>
      <c r="H313" s="444"/>
      <c r="I313" s="444"/>
      <c r="J313" s="444"/>
      <c r="K313" s="444"/>
      <c r="L313" s="444"/>
      <c r="M313" s="444"/>
      <c r="N313" s="444"/>
      <c r="O313" s="444"/>
      <c r="P313" s="444"/>
      <c r="Q313" s="445">
        <f t="shared" si="8"/>
        <v>435</v>
      </c>
      <c r="R313" s="446"/>
      <c r="S313" s="446"/>
      <c r="T313" s="446"/>
      <c r="U313" s="446"/>
      <c r="V313" s="446"/>
      <c r="W313" s="446"/>
      <c r="X313" s="446"/>
      <c r="Y313" s="446"/>
      <c r="Z313" s="446"/>
      <c r="AA313" s="447"/>
      <c r="AB313" s="445">
        <v>223</v>
      </c>
      <c r="AC313" s="446"/>
      <c r="AD313" s="446"/>
      <c r="AE313" s="446"/>
      <c r="AF313" s="446"/>
      <c r="AG313" s="446"/>
      <c r="AH313" s="446"/>
      <c r="AI313" s="446"/>
      <c r="AJ313" s="446"/>
      <c r="AK313" s="447"/>
      <c r="AL313" s="445">
        <v>212</v>
      </c>
      <c r="AM313" s="446"/>
      <c r="AN313" s="446"/>
      <c r="AO313" s="446"/>
      <c r="AP313" s="446"/>
      <c r="AQ313" s="446"/>
      <c r="AR313" s="446"/>
      <c r="AS313" s="446"/>
      <c r="AT313" s="447"/>
      <c r="EH313" s="137" t="str">
        <f t="shared" si="5"/>
        <v>35-39</v>
      </c>
      <c r="EI313" s="138">
        <f t="shared" si="6"/>
        <v>3.0589123867069485E-2</v>
      </c>
      <c r="EJ313" s="138">
        <f t="shared" si="7"/>
        <v>-3.0777945619335348E-2</v>
      </c>
    </row>
    <row r="314" spans="4:140" ht="14.25" customHeight="1" x14ac:dyDescent="0.35">
      <c r="D314" s="444" t="s">
        <v>149</v>
      </c>
      <c r="E314" s="444"/>
      <c r="F314" s="444"/>
      <c r="G314" s="444"/>
      <c r="H314" s="444"/>
      <c r="I314" s="444"/>
      <c r="J314" s="444"/>
      <c r="K314" s="444"/>
      <c r="L314" s="444"/>
      <c r="M314" s="444"/>
      <c r="N314" s="444"/>
      <c r="O314" s="444"/>
      <c r="P314" s="444"/>
      <c r="Q314" s="445">
        <f t="shared" si="8"/>
        <v>465</v>
      </c>
      <c r="R314" s="446"/>
      <c r="S314" s="446"/>
      <c r="T314" s="446"/>
      <c r="U314" s="446"/>
      <c r="V314" s="446"/>
      <c r="W314" s="446"/>
      <c r="X314" s="446"/>
      <c r="Y314" s="446"/>
      <c r="Z314" s="446"/>
      <c r="AA314" s="447"/>
      <c r="AB314" s="445">
        <v>239</v>
      </c>
      <c r="AC314" s="446"/>
      <c r="AD314" s="446"/>
      <c r="AE314" s="446"/>
      <c r="AF314" s="446"/>
      <c r="AG314" s="446"/>
      <c r="AH314" s="446"/>
      <c r="AI314" s="446"/>
      <c r="AJ314" s="446"/>
      <c r="AK314" s="447"/>
      <c r="AL314" s="445">
        <v>226</v>
      </c>
      <c r="AM314" s="446"/>
      <c r="AN314" s="446"/>
      <c r="AO314" s="446"/>
      <c r="AP314" s="446"/>
      <c r="AQ314" s="446"/>
      <c r="AR314" s="446"/>
      <c r="AS314" s="446"/>
      <c r="AT314" s="447"/>
      <c r="EH314" s="137" t="str">
        <f t="shared" si="5"/>
        <v>40-44</v>
      </c>
      <c r="EI314" s="138">
        <f t="shared" si="6"/>
        <v>2.9456193353474321E-2</v>
      </c>
      <c r="EJ314" s="138">
        <f t="shared" si="7"/>
        <v>-2.9267371601208458E-2</v>
      </c>
    </row>
    <row r="315" spans="4:140" ht="14.25" customHeight="1" x14ac:dyDescent="0.35">
      <c r="D315" s="444" t="s">
        <v>150</v>
      </c>
      <c r="E315" s="444"/>
      <c r="F315" s="444"/>
      <c r="G315" s="444"/>
      <c r="H315" s="444"/>
      <c r="I315" s="444"/>
      <c r="J315" s="444"/>
      <c r="K315" s="444"/>
      <c r="L315" s="444"/>
      <c r="M315" s="444"/>
      <c r="N315" s="444"/>
      <c r="O315" s="444"/>
      <c r="P315" s="444"/>
      <c r="Q315" s="445">
        <f t="shared" si="8"/>
        <v>410</v>
      </c>
      <c r="R315" s="446"/>
      <c r="S315" s="446"/>
      <c r="T315" s="446"/>
      <c r="U315" s="446"/>
      <c r="V315" s="446"/>
      <c r="W315" s="446"/>
      <c r="X315" s="446"/>
      <c r="Y315" s="446"/>
      <c r="Z315" s="446"/>
      <c r="AA315" s="447"/>
      <c r="AB315" s="445">
        <v>207</v>
      </c>
      <c r="AC315" s="446"/>
      <c r="AD315" s="446"/>
      <c r="AE315" s="446"/>
      <c r="AF315" s="446"/>
      <c r="AG315" s="446"/>
      <c r="AH315" s="446"/>
      <c r="AI315" s="446"/>
      <c r="AJ315" s="446"/>
      <c r="AK315" s="447"/>
      <c r="AL315" s="445">
        <v>203</v>
      </c>
      <c r="AM315" s="446"/>
      <c r="AN315" s="446"/>
      <c r="AO315" s="446"/>
      <c r="AP315" s="446"/>
      <c r="AQ315" s="446"/>
      <c r="AR315" s="446"/>
      <c r="AS315" s="446"/>
      <c r="AT315" s="447"/>
      <c r="EH315" s="137" t="str">
        <f t="shared" si="5"/>
        <v>45-49</v>
      </c>
      <c r="EI315" s="138">
        <f t="shared" si="6"/>
        <v>3.0022658610271903E-2</v>
      </c>
      <c r="EJ315" s="138">
        <f t="shared" si="7"/>
        <v>-3.1533232628398793E-2</v>
      </c>
    </row>
    <row r="316" spans="4:140" ht="14.25" customHeight="1" x14ac:dyDescent="0.35">
      <c r="D316" s="444" t="s">
        <v>151</v>
      </c>
      <c r="E316" s="444"/>
      <c r="F316" s="444"/>
      <c r="G316" s="444"/>
      <c r="H316" s="444"/>
      <c r="I316" s="444"/>
      <c r="J316" s="444"/>
      <c r="K316" s="444"/>
      <c r="L316" s="444"/>
      <c r="M316" s="444"/>
      <c r="N316" s="444"/>
      <c r="O316" s="444"/>
      <c r="P316" s="444"/>
      <c r="Q316" s="445">
        <f t="shared" si="8"/>
        <v>348</v>
      </c>
      <c r="R316" s="446"/>
      <c r="S316" s="446"/>
      <c r="T316" s="446"/>
      <c r="U316" s="446"/>
      <c r="V316" s="446"/>
      <c r="W316" s="446"/>
      <c r="X316" s="446"/>
      <c r="Y316" s="446"/>
      <c r="Z316" s="446"/>
      <c r="AA316" s="447"/>
      <c r="AB316" s="445">
        <v>170</v>
      </c>
      <c r="AC316" s="446"/>
      <c r="AD316" s="446"/>
      <c r="AE316" s="446"/>
      <c r="AF316" s="446"/>
      <c r="AG316" s="446"/>
      <c r="AH316" s="446"/>
      <c r="AI316" s="446"/>
      <c r="AJ316" s="446"/>
      <c r="AK316" s="447"/>
      <c r="AL316" s="445">
        <v>178</v>
      </c>
      <c r="AM316" s="446"/>
      <c r="AN316" s="446"/>
      <c r="AO316" s="446"/>
      <c r="AP316" s="446"/>
      <c r="AQ316" s="446"/>
      <c r="AR316" s="446"/>
      <c r="AS316" s="446"/>
      <c r="AT316" s="447"/>
      <c r="EH316" s="137" t="str">
        <f t="shared" si="5"/>
        <v>50-54</v>
      </c>
      <c r="EI316" s="138">
        <f t="shared" si="6"/>
        <v>2.9645015105740181E-2</v>
      </c>
      <c r="EJ316" s="138">
        <f t="shared" si="7"/>
        <v>-3.2477341389728097E-2</v>
      </c>
    </row>
    <row r="317" spans="4:140" ht="14.25" customHeight="1" x14ac:dyDescent="0.35">
      <c r="D317" s="444" t="s">
        <v>152</v>
      </c>
      <c r="E317" s="444"/>
      <c r="F317" s="444"/>
      <c r="G317" s="444"/>
      <c r="H317" s="444"/>
      <c r="I317" s="444"/>
      <c r="J317" s="444"/>
      <c r="K317" s="444"/>
      <c r="L317" s="444"/>
      <c r="M317" s="444"/>
      <c r="N317" s="444"/>
      <c r="O317" s="444"/>
      <c r="P317" s="444"/>
      <c r="Q317" s="445">
        <f t="shared" si="8"/>
        <v>325</v>
      </c>
      <c r="R317" s="446"/>
      <c r="S317" s="446"/>
      <c r="T317" s="446"/>
      <c r="U317" s="446"/>
      <c r="V317" s="446"/>
      <c r="W317" s="446"/>
      <c r="X317" s="446"/>
      <c r="Y317" s="446"/>
      <c r="Z317" s="446"/>
      <c r="AA317" s="447"/>
      <c r="AB317" s="445">
        <v>162</v>
      </c>
      <c r="AC317" s="446"/>
      <c r="AD317" s="446"/>
      <c r="AE317" s="446"/>
      <c r="AF317" s="446"/>
      <c r="AG317" s="446"/>
      <c r="AH317" s="446"/>
      <c r="AI317" s="446"/>
      <c r="AJ317" s="446"/>
      <c r="AK317" s="447"/>
      <c r="AL317" s="445">
        <v>163</v>
      </c>
      <c r="AM317" s="446"/>
      <c r="AN317" s="446"/>
      <c r="AO317" s="446"/>
      <c r="AP317" s="446"/>
      <c r="AQ317" s="446"/>
      <c r="AR317" s="446"/>
      <c r="AS317" s="446"/>
      <c r="AT317" s="447"/>
      <c r="EH317" s="137" t="str">
        <f t="shared" si="5"/>
        <v>55-59</v>
      </c>
      <c r="EI317" s="138">
        <f t="shared" si="6"/>
        <v>2.6246223564954683E-2</v>
      </c>
      <c r="EJ317" s="138">
        <f t="shared" si="7"/>
        <v>-2.8512084592145014E-2</v>
      </c>
    </row>
    <row r="318" spans="4:140" ht="14.25" customHeight="1" x14ac:dyDescent="0.35">
      <c r="D318" s="444" t="s">
        <v>153</v>
      </c>
      <c r="E318" s="444"/>
      <c r="F318" s="444"/>
      <c r="G318" s="444"/>
      <c r="H318" s="444"/>
      <c r="I318" s="444"/>
      <c r="J318" s="444"/>
      <c r="K318" s="444"/>
      <c r="L318" s="444"/>
      <c r="M318" s="444"/>
      <c r="N318" s="444"/>
      <c r="O318" s="444"/>
      <c r="P318" s="444"/>
      <c r="Q318" s="445">
        <f t="shared" si="8"/>
        <v>311</v>
      </c>
      <c r="R318" s="446"/>
      <c r="S318" s="446"/>
      <c r="T318" s="446"/>
      <c r="U318" s="446"/>
      <c r="V318" s="446"/>
      <c r="W318" s="446"/>
      <c r="X318" s="446"/>
      <c r="Y318" s="446"/>
      <c r="Z318" s="446"/>
      <c r="AA318" s="447"/>
      <c r="AB318" s="445">
        <v>156</v>
      </c>
      <c r="AC318" s="446"/>
      <c r="AD318" s="446"/>
      <c r="AE318" s="446"/>
      <c r="AF318" s="446"/>
      <c r="AG318" s="446"/>
      <c r="AH318" s="446"/>
      <c r="AI318" s="446"/>
      <c r="AJ318" s="446"/>
      <c r="AK318" s="447"/>
      <c r="AL318" s="445">
        <v>155</v>
      </c>
      <c r="AM318" s="446"/>
      <c r="AN318" s="446"/>
      <c r="AO318" s="446"/>
      <c r="AP318" s="446"/>
      <c r="AQ318" s="446"/>
      <c r="AR318" s="446"/>
      <c r="AS318" s="446"/>
      <c r="AT318" s="447"/>
      <c r="EH318" s="137" t="str">
        <f t="shared" si="5"/>
        <v>60-64</v>
      </c>
      <c r="EI318" s="138">
        <f t="shared" si="6"/>
        <v>2.1336858006042295E-2</v>
      </c>
      <c r="EJ318" s="138">
        <f t="shared" si="7"/>
        <v>-2.360271903323263E-2</v>
      </c>
    </row>
    <row r="319" spans="4:140" ht="14.25" customHeight="1" x14ac:dyDescent="0.35">
      <c r="D319" s="444" t="s">
        <v>154</v>
      </c>
      <c r="E319" s="444"/>
      <c r="F319" s="444"/>
      <c r="G319" s="444"/>
      <c r="H319" s="444"/>
      <c r="I319" s="444"/>
      <c r="J319" s="444"/>
      <c r="K319" s="444"/>
      <c r="L319" s="444"/>
      <c r="M319" s="444"/>
      <c r="N319" s="444"/>
      <c r="O319" s="444"/>
      <c r="P319" s="444"/>
      <c r="Q319" s="445">
        <f t="shared" si="8"/>
        <v>326</v>
      </c>
      <c r="R319" s="446"/>
      <c r="S319" s="446"/>
      <c r="T319" s="446"/>
      <c r="U319" s="446"/>
      <c r="V319" s="446"/>
      <c r="W319" s="446"/>
      <c r="X319" s="446"/>
      <c r="Y319" s="446"/>
      <c r="Z319" s="446"/>
      <c r="AA319" s="447"/>
      <c r="AB319" s="445">
        <v>159</v>
      </c>
      <c r="AC319" s="446"/>
      <c r="AD319" s="446"/>
      <c r="AE319" s="446"/>
      <c r="AF319" s="446"/>
      <c r="AG319" s="446"/>
      <c r="AH319" s="446"/>
      <c r="AI319" s="446"/>
      <c r="AJ319" s="446"/>
      <c r="AK319" s="447"/>
      <c r="AL319" s="445">
        <v>167</v>
      </c>
      <c r="AM319" s="446"/>
      <c r="AN319" s="446"/>
      <c r="AO319" s="446"/>
      <c r="AP319" s="446"/>
      <c r="AQ319" s="446"/>
      <c r="AR319" s="446"/>
      <c r="AS319" s="446"/>
      <c r="AT319" s="447"/>
      <c r="EH319" s="137" t="str">
        <f t="shared" si="5"/>
        <v>65-69</v>
      </c>
      <c r="EI319" s="138">
        <f t="shared" si="6"/>
        <v>1.6238670694864048E-2</v>
      </c>
      <c r="EJ319" s="138">
        <f t="shared" si="7"/>
        <v>-1.8693353474320242E-2</v>
      </c>
    </row>
    <row r="320" spans="4:140" ht="14.25" customHeight="1" x14ac:dyDescent="0.35">
      <c r="D320" s="444" t="s">
        <v>155</v>
      </c>
      <c r="E320" s="444"/>
      <c r="F320" s="444"/>
      <c r="G320" s="444"/>
      <c r="H320" s="444"/>
      <c r="I320" s="444"/>
      <c r="J320" s="444"/>
      <c r="K320" s="444"/>
      <c r="L320" s="444"/>
      <c r="M320" s="444"/>
      <c r="N320" s="444"/>
      <c r="O320" s="444"/>
      <c r="P320" s="444"/>
      <c r="Q320" s="445">
        <f t="shared" si="8"/>
        <v>329</v>
      </c>
      <c r="R320" s="446"/>
      <c r="S320" s="446"/>
      <c r="T320" s="446"/>
      <c r="U320" s="446"/>
      <c r="V320" s="446"/>
      <c r="W320" s="446"/>
      <c r="X320" s="446"/>
      <c r="Y320" s="446"/>
      <c r="Z320" s="446"/>
      <c r="AA320" s="447"/>
      <c r="AB320" s="445">
        <v>157</v>
      </c>
      <c r="AC320" s="446"/>
      <c r="AD320" s="446"/>
      <c r="AE320" s="446"/>
      <c r="AF320" s="446"/>
      <c r="AG320" s="446"/>
      <c r="AH320" s="446"/>
      <c r="AI320" s="446"/>
      <c r="AJ320" s="446"/>
      <c r="AK320" s="447"/>
      <c r="AL320" s="445">
        <v>172</v>
      </c>
      <c r="AM320" s="446"/>
      <c r="AN320" s="446"/>
      <c r="AO320" s="446"/>
      <c r="AP320" s="446"/>
      <c r="AQ320" s="446"/>
      <c r="AR320" s="446"/>
      <c r="AS320" s="446"/>
      <c r="AT320" s="447"/>
      <c r="EH320" s="137" t="str">
        <f t="shared" si="5"/>
        <v>70-74</v>
      </c>
      <c r="EI320" s="138">
        <f t="shared" si="6"/>
        <v>1.11404833836858E-2</v>
      </c>
      <c r="EJ320" s="138">
        <f t="shared" si="7"/>
        <v>-1.3972809667673716E-2</v>
      </c>
    </row>
    <row r="321" spans="4:140" ht="14.25" customHeight="1" x14ac:dyDescent="0.35">
      <c r="D321" s="444" t="s">
        <v>156</v>
      </c>
      <c r="E321" s="444"/>
      <c r="F321" s="444"/>
      <c r="G321" s="444"/>
      <c r="H321" s="444"/>
      <c r="I321" s="444"/>
      <c r="J321" s="444"/>
      <c r="K321" s="444"/>
      <c r="L321" s="444"/>
      <c r="M321" s="444"/>
      <c r="N321" s="444"/>
      <c r="O321" s="444"/>
      <c r="P321" s="444"/>
      <c r="Q321" s="445">
        <f t="shared" si="8"/>
        <v>290</v>
      </c>
      <c r="R321" s="446"/>
      <c r="S321" s="446"/>
      <c r="T321" s="446"/>
      <c r="U321" s="446"/>
      <c r="V321" s="446"/>
      <c r="W321" s="446"/>
      <c r="X321" s="446"/>
      <c r="Y321" s="446"/>
      <c r="Z321" s="446"/>
      <c r="AA321" s="447"/>
      <c r="AB321" s="445">
        <v>139</v>
      </c>
      <c r="AC321" s="446"/>
      <c r="AD321" s="446"/>
      <c r="AE321" s="446"/>
      <c r="AF321" s="446"/>
      <c r="AG321" s="446"/>
      <c r="AH321" s="446"/>
      <c r="AI321" s="446"/>
      <c r="AJ321" s="446"/>
      <c r="AK321" s="447"/>
      <c r="AL321" s="445">
        <v>151</v>
      </c>
      <c r="AM321" s="446"/>
      <c r="AN321" s="446"/>
      <c r="AO321" s="446"/>
      <c r="AP321" s="446"/>
      <c r="AQ321" s="446"/>
      <c r="AR321" s="446"/>
      <c r="AS321" s="446"/>
      <c r="AT321" s="447"/>
      <c r="EH321" s="137" t="str">
        <f t="shared" si="5"/>
        <v>75-79</v>
      </c>
      <c r="EI321" s="138">
        <f t="shared" si="6"/>
        <v>8.4969788519637466E-3</v>
      </c>
      <c r="EJ321" s="138">
        <f t="shared" si="7"/>
        <v>-1.0196374622356496E-2</v>
      </c>
    </row>
    <row r="322" spans="4:140" ht="14.25" customHeight="1" x14ac:dyDescent="0.35">
      <c r="D322" s="444" t="s">
        <v>157</v>
      </c>
      <c r="E322" s="444"/>
      <c r="F322" s="444"/>
      <c r="G322" s="444"/>
      <c r="H322" s="444"/>
      <c r="I322" s="444"/>
      <c r="J322" s="444"/>
      <c r="K322" s="444"/>
      <c r="L322" s="444"/>
      <c r="M322" s="444"/>
      <c r="N322" s="444"/>
      <c r="O322" s="444"/>
      <c r="P322" s="444"/>
      <c r="Q322" s="445">
        <f t="shared" si="8"/>
        <v>238</v>
      </c>
      <c r="R322" s="446"/>
      <c r="S322" s="446"/>
      <c r="T322" s="446"/>
      <c r="U322" s="446"/>
      <c r="V322" s="446"/>
      <c r="W322" s="446"/>
      <c r="X322" s="446"/>
      <c r="Y322" s="446"/>
      <c r="Z322" s="446"/>
      <c r="AA322" s="447"/>
      <c r="AB322" s="445">
        <v>113</v>
      </c>
      <c r="AC322" s="446"/>
      <c r="AD322" s="446"/>
      <c r="AE322" s="446"/>
      <c r="AF322" s="446"/>
      <c r="AG322" s="446"/>
      <c r="AH322" s="446"/>
      <c r="AI322" s="446"/>
      <c r="AJ322" s="446"/>
      <c r="AK322" s="447"/>
      <c r="AL322" s="445">
        <v>125</v>
      </c>
      <c r="AM322" s="446"/>
      <c r="AN322" s="446"/>
      <c r="AO322" s="446"/>
      <c r="AP322" s="446"/>
      <c r="AQ322" s="446"/>
      <c r="AR322" s="446"/>
      <c r="AS322" s="446"/>
      <c r="AT322" s="447"/>
      <c r="EH322" s="137" t="str">
        <f t="shared" si="5"/>
        <v>80 Y MÁS</v>
      </c>
      <c r="EI322" s="138">
        <f t="shared" si="6"/>
        <v>8.3081570996978854E-3</v>
      </c>
      <c r="EJ322" s="138">
        <f t="shared" si="7"/>
        <v>-1.11404833836858E-2</v>
      </c>
    </row>
    <row r="323" spans="4:140" ht="14.25" customHeight="1" x14ac:dyDescent="0.35">
      <c r="D323" s="444" t="s">
        <v>158</v>
      </c>
      <c r="E323" s="444"/>
      <c r="F323" s="444"/>
      <c r="G323" s="444"/>
      <c r="H323" s="444"/>
      <c r="I323" s="444"/>
      <c r="J323" s="444"/>
      <c r="K323" s="444"/>
      <c r="L323" s="444"/>
      <c r="M323" s="444"/>
      <c r="N323" s="444"/>
      <c r="O323" s="444"/>
      <c r="P323" s="444"/>
      <c r="Q323" s="445">
        <f t="shared" si="8"/>
        <v>185</v>
      </c>
      <c r="R323" s="446"/>
      <c r="S323" s="446"/>
      <c r="T323" s="446"/>
      <c r="U323" s="446"/>
      <c r="V323" s="446"/>
      <c r="W323" s="446"/>
      <c r="X323" s="446"/>
      <c r="Y323" s="446"/>
      <c r="Z323" s="446"/>
      <c r="AA323" s="447"/>
      <c r="AB323" s="445">
        <v>86</v>
      </c>
      <c r="AC323" s="446"/>
      <c r="AD323" s="446"/>
      <c r="AE323" s="446"/>
      <c r="AF323" s="446"/>
      <c r="AG323" s="446"/>
      <c r="AH323" s="446"/>
      <c r="AI323" s="446"/>
      <c r="AJ323" s="446"/>
      <c r="AK323" s="447"/>
      <c r="AL323" s="445">
        <v>99</v>
      </c>
      <c r="AM323" s="446"/>
      <c r="AN323" s="446"/>
      <c r="AO323" s="446"/>
      <c r="AP323" s="446"/>
      <c r="AQ323" s="446"/>
      <c r="AR323" s="446"/>
      <c r="AS323" s="446"/>
      <c r="AT323" s="447"/>
    </row>
    <row r="324" spans="4:140" ht="14.25" customHeight="1" x14ac:dyDescent="0.35">
      <c r="D324" s="444" t="s">
        <v>159</v>
      </c>
      <c r="E324" s="444"/>
      <c r="F324" s="444"/>
      <c r="G324" s="444"/>
      <c r="H324" s="444"/>
      <c r="I324" s="444"/>
      <c r="J324" s="444"/>
      <c r="K324" s="444"/>
      <c r="L324" s="444"/>
      <c r="M324" s="444"/>
      <c r="N324" s="444"/>
      <c r="O324" s="444"/>
      <c r="P324" s="444"/>
      <c r="Q324" s="445">
        <f t="shared" si="8"/>
        <v>133</v>
      </c>
      <c r="R324" s="446"/>
      <c r="S324" s="446"/>
      <c r="T324" s="446"/>
      <c r="U324" s="446"/>
      <c r="V324" s="446"/>
      <c r="W324" s="446"/>
      <c r="X324" s="446"/>
      <c r="Y324" s="446"/>
      <c r="Z324" s="446"/>
      <c r="AA324" s="447"/>
      <c r="AB324" s="445">
        <v>59</v>
      </c>
      <c r="AC324" s="446"/>
      <c r="AD324" s="446"/>
      <c r="AE324" s="446"/>
      <c r="AF324" s="446"/>
      <c r="AG324" s="446"/>
      <c r="AH324" s="446"/>
      <c r="AI324" s="446"/>
      <c r="AJ324" s="446"/>
      <c r="AK324" s="447"/>
      <c r="AL324" s="445">
        <v>74</v>
      </c>
      <c r="AM324" s="446"/>
      <c r="AN324" s="446"/>
      <c r="AO324" s="446"/>
      <c r="AP324" s="446"/>
      <c r="AQ324" s="446"/>
      <c r="AR324" s="446"/>
      <c r="AS324" s="446"/>
      <c r="AT324" s="447"/>
      <c r="AU324" s="10"/>
      <c r="AV324" s="10"/>
      <c r="AW324" s="3"/>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row>
    <row r="325" spans="4:140" ht="14.25" customHeight="1" x14ac:dyDescent="0.35">
      <c r="D325" s="444" t="s">
        <v>160</v>
      </c>
      <c r="E325" s="444"/>
      <c r="F325" s="444"/>
      <c r="G325" s="444"/>
      <c r="H325" s="444"/>
      <c r="I325" s="444"/>
      <c r="J325" s="444"/>
      <c r="K325" s="444"/>
      <c r="L325" s="444"/>
      <c r="M325" s="444"/>
      <c r="N325" s="444"/>
      <c r="O325" s="444"/>
      <c r="P325" s="444"/>
      <c r="Q325" s="445">
        <f t="shared" si="8"/>
        <v>99</v>
      </c>
      <c r="R325" s="446"/>
      <c r="S325" s="446"/>
      <c r="T325" s="446"/>
      <c r="U325" s="446"/>
      <c r="V325" s="446"/>
      <c r="W325" s="446"/>
      <c r="X325" s="446"/>
      <c r="Y325" s="446"/>
      <c r="Z325" s="446"/>
      <c r="AA325" s="447"/>
      <c r="AB325" s="445">
        <v>45</v>
      </c>
      <c r="AC325" s="446"/>
      <c r="AD325" s="446"/>
      <c r="AE325" s="446"/>
      <c r="AF325" s="446"/>
      <c r="AG325" s="446"/>
      <c r="AH325" s="446"/>
      <c r="AI325" s="446"/>
      <c r="AJ325" s="446"/>
      <c r="AK325" s="447"/>
      <c r="AL325" s="445">
        <v>54</v>
      </c>
      <c r="AM325" s="446"/>
      <c r="AN325" s="446"/>
      <c r="AO325" s="446"/>
      <c r="AP325" s="446"/>
      <c r="AQ325" s="446"/>
      <c r="AR325" s="446"/>
      <c r="AS325" s="446"/>
      <c r="AT325" s="447"/>
    </row>
    <row r="326" spans="4:140" ht="14.25" customHeight="1" x14ac:dyDescent="0.35">
      <c r="D326" s="444" t="s">
        <v>161</v>
      </c>
      <c r="E326" s="444"/>
      <c r="F326" s="444"/>
      <c r="G326" s="444"/>
      <c r="H326" s="444"/>
      <c r="I326" s="444"/>
      <c r="J326" s="444"/>
      <c r="K326" s="444"/>
      <c r="L326" s="444"/>
      <c r="M326" s="444"/>
      <c r="N326" s="444"/>
      <c r="O326" s="444"/>
      <c r="P326" s="444"/>
      <c r="Q326" s="445">
        <f t="shared" si="8"/>
        <v>103</v>
      </c>
      <c r="R326" s="446"/>
      <c r="S326" s="446"/>
      <c r="T326" s="446"/>
      <c r="U326" s="446"/>
      <c r="V326" s="446"/>
      <c r="W326" s="446"/>
      <c r="X326" s="446"/>
      <c r="Y326" s="446"/>
      <c r="Z326" s="446"/>
      <c r="AA326" s="447"/>
      <c r="AB326" s="445">
        <v>44</v>
      </c>
      <c r="AC326" s="446"/>
      <c r="AD326" s="446"/>
      <c r="AE326" s="446"/>
      <c r="AF326" s="446"/>
      <c r="AG326" s="446"/>
      <c r="AH326" s="446"/>
      <c r="AI326" s="446"/>
      <c r="AJ326" s="446"/>
      <c r="AK326" s="447"/>
      <c r="AL326" s="445">
        <v>59</v>
      </c>
      <c r="AM326" s="446"/>
      <c r="AN326" s="446"/>
      <c r="AO326" s="446"/>
      <c r="AP326" s="446"/>
      <c r="AQ326" s="446"/>
      <c r="AR326" s="446"/>
      <c r="AS326" s="446"/>
      <c r="AT326" s="447"/>
    </row>
    <row r="327" spans="4:140" ht="14.25" customHeight="1" x14ac:dyDescent="0.35">
      <c r="D327" s="331" t="s">
        <v>385</v>
      </c>
      <c r="E327" s="331"/>
      <c r="F327" s="331"/>
      <c r="G327" s="331"/>
      <c r="H327" s="331"/>
      <c r="I327" s="331"/>
      <c r="J327" s="331"/>
      <c r="K327" s="331"/>
      <c r="L327" s="331"/>
      <c r="M327" s="331"/>
      <c r="N327" s="331"/>
      <c r="O327" s="331"/>
      <c r="P327" s="331"/>
      <c r="Q327" s="383"/>
      <c r="R327" s="383"/>
      <c r="S327" s="383"/>
      <c r="T327" s="383"/>
      <c r="U327" s="383"/>
      <c r="V327" s="383"/>
      <c r="W327" s="383"/>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V327" s="10" t="s">
        <v>143</v>
      </c>
    </row>
    <row r="328" spans="4:140" ht="14.25" customHeight="1" x14ac:dyDescent="0.35">
      <c r="D328" s="111"/>
      <c r="E328" s="111"/>
      <c r="F328" s="111"/>
      <c r="G328" s="111"/>
      <c r="H328" s="111"/>
      <c r="I328" s="111"/>
      <c r="J328" s="111"/>
      <c r="K328" s="111"/>
      <c r="L328" s="111"/>
      <c r="M328" s="111"/>
      <c r="N328" s="111"/>
      <c r="O328" s="111"/>
      <c r="P328" s="111"/>
      <c r="Q328" s="111"/>
      <c r="R328" s="111"/>
      <c r="S328" s="111"/>
      <c r="T328" s="111"/>
      <c r="U328" s="111"/>
      <c r="V328" s="111"/>
      <c r="W328" s="111"/>
      <c r="AV328" s="10"/>
    </row>
    <row r="329" spans="4:140" ht="14.25" customHeight="1" x14ac:dyDescent="0.35">
      <c r="D329" s="223" t="s">
        <v>174</v>
      </c>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c r="AJ329" s="223"/>
      <c r="AK329" s="223"/>
      <c r="AL329" s="223"/>
      <c r="AM329" s="223"/>
      <c r="AN329" s="223"/>
      <c r="AO329" s="223"/>
      <c r="AP329" s="223"/>
      <c r="AQ329" s="223"/>
      <c r="AR329" s="223"/>
      <c r="AS329" s="223"/>
      <c r="AT329" s="223"/>
      <c r="AU329" s="9"/>
      <c r="AV329" s="223" t="s">
        <v>177</v>
      </c>
      <c r="AW329" s="223"/>
      <c r="AX329" s="223"/>
      <c r="AY329" s="223"/>
      <c r="AZ329" s="223"/>
      <c r="BA329" s="223"/>
      <c r="BB329" s="223"/>
      <c r="BC329" s="223"/>
      <c r="BD329" s="223"/>
      <c r="BE329" s="223"/>
      <c r="BF329" s="223"/>
      <c r="BG329" s="223"/>
      <c r="BH329" s="223"/>
      <c r="BI329" s="223"/>
      <c r="BJ329" s="223"/>
      <c r="BK329" s="223"/>
      <c r="BL329" s="9"/>
      <c r="BM329" s="9"/>
      <c r="BN329" s="9"/>
      <c r="BO329" s="9"/>
      <c r="BP329" s="9"/>
    </row>
    <row r="330" spans="4:140" ht="14.25" customHeight="1" x14ac:dyDescent="0.35">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c r="AJ330" s="223"/>
      <c r="AK330" s="223"/>
      <c r="AL330" s="223"/>
      <c r="AM330" s="223"/>
      <c r="AN330" s="223"/>
      <c r="AO330" s="223"/>
      <c r="AP330" s="223"/>
      <c r="AQ330" s="223"/>
      <c r="AR330" s="223"/>
      <c r="AS330" s="223"/>
      <c r="AT330" s="223"/>
      <c r="AU330" s="9"/>
      <c r="AV330" s="210"/>
      <c r="AW330" s="210"/>
      <c r="AX330" s="210"/>
      <c r="AY330" s="210"/>
      <c r="AZ330" s="210"/>
      <c r="BA330" s="210"/>
      <c r="BB330" s="210"/>
      <c r="BC330" s="210"/>
      <c r="BD330" s="210"/>
      <c r="BE330" s="210"/>
      <c r="BF330" s="210"/>
      <c r="BG330" s="210"/>
      <c r="BH330" s="210"/>
      <c r="BI330" s="210"/>
      <c r="BJ330" s="210"/>
      <c r="BK330" s="210"/>
      <c r="BL330" s="9"/>
      <c r="BM330" s="9"/>
      <c r="BN330" s="9"/>
      <c r="BX330" s="14" t="s">
        <v>186</v>
      </c>
    </row>
    <row r="331" spans="4:140" ht="14.25" customHeight="1" x14ac:dyDescent="0.35">
      <c r="D331" s="316" t="s">
        <v>168</v>
      </c>
      <c r="E331" s="316"/>
      <c r="F331" s="316"/>
      <c r="G331" s="316"/>
      <c r="H331" s="316"/>
      <c r="I331" s="316"/>
      <c r="J331" s="316"/>
      <c r="K331" s="316"/>
      <c r="L331" s="316"/>
      <c r="M331" s="316">
        <v>2008</v>
      </c>
      <c r="N331" s="316"/>
      <c r="O331" s="316"/>
      <c r="P331" s="316"/>
      <c r="Q331" s="316">
        <v>2009</v>
      </c>
      <c r="R331" s="316"/>
      <c r="S331" s="316"/>
      <c r="T331" s="316"/>
      <c r="U331" s="316">
        <v>2010</v>
      </c>
      <c r="V331" s="316"/>
      <c r="W331" s="316"/>
      <c r="X331" s="316"/>
      <c r="Y331" s="316">
        <v>2011</v>
      </c>
      <c r="Z331" s="316"/>
      <c r="AA331" s="316"/>
      <c r="AB331" s="316">
        <v>2012</v>
      </c>
      <c r="AC331" s="316"/>
      <c r="AD331" s="316"/>
      <c r="AE331" s="316">
        <v>2013</v>
      </c>
      <c r="AF331" s="316"/>
      <c r="AG331" s="316"/>
      <c r="AH331" s="316"/>
      <c r="AI331" s="316">
        <v>2014</v>
      </c>
      <c r="AJ331" s="316"/>
      <c r="AK331" s="316"/>
      <c r="AL331" s="316"/>
      <c r="AM331" s="316">
        <v>2015</v>
      </c>
      <c r="AN331" s="316"/>
      <c r="AO331" s="316"/>
      <c r="AP331" s="316"/>
      <c r="AQ331" s="316">
        <v>2016</v>
      </c>
      <c r="AR331" s="316"/>
      <c r="AS331" s="316"/>
      <c r="AT331" s="316"/>
      <c r="AV331" s="442" t="s">
        <v>387</v>
      </c>
      <c r="AW331" s="442"/>
      <c r="AX331" s="442"/>
      <c r="AY331" s="442"/>
      <c r="AZ331" s="442"/>
      <c r="BA331" s="442"/>
      <c r="BB331" s="442"/>
      <c r="BC331" s="442"/>
      <c r="BD331" s="442"/>
      <c r="BE331" s="442"/>
      <c r="BF331" s="442"/>
      <c r="BG331" s="442"/>
      <c r="BH331" s="442"/>
      <c r="BI331" s="442"/>
      <c r="BJ331" s="442"/>
      <c r="BK331" s="442"/>
      <c r="BL331" s="442" t="s">
        <v>340</v>
      </c>
      <c r="BM331" s="442"/>
      <c r="BN331" s="442"/>
      <c r="BO331" s="442"/>
      <c r="BP331" s="442"/>
      <c r="BQ331" s="442"/>
      <c r="BR331" s="442"/>
      <c r="BS331" s="442"/>
      <c r="BT331" s="442"/>
      <c r="BV331" s="21"/>
      <c r="BW331" s="22"/>
      <c r="BX331" s="22"/>
      <c r="BY331" s="22"/>
      <c r="BZ331" s="22"/>
      <c r="CA331" s="22"/>
      <c r="CB331" s="22"/>
      <c r="CC331" s="22"/>
      <c r="CD331" s="22"/>
      <c r="CE331" s="22"/>
      <c r="CF331" s="22"/>
      <c r="CG331" s="22"/>
      <c r="CH331" s="22"/>
      <c r="CI331" s="22"/>
      <c r="CJ331" s="22"/>
      <c r="CK331" s="22"/>
      <c r="CL331" s="22"/>
      <c r="CM331" s="22"/>
      <c r="CN331" s="23"/>
    </row>
    <row r="332" spans="4:140" ht="14.25" customHeight="1" x14ac:dyDescent="0.35">
      <c r="D332" s="316"/>
      <c r="E332" s="316"/>
      <c r="F332" s="316"/>
      <c r="G332" s="316"/>
      <c r="H332" s="316"/>
      <c r="I332" s="316"/>
      <c r="J332" s="316"/>
      <c r="K332" s="316"/>
      <c r="L332" s="316"/>
      <c r="M332" s="316"/>
      <c r="N332" s="316"/>
      <c r="O332" s="316"/>
      <c r="P332" s="316"/>
      <c r="Q332" s="316"/>
      <c r="R332" s="316"/>
      <c r="S332" s="316"/>
      <c r="T332" s="316"/>
      <c r="U332" s="316"/>
      <c r="V332" s="316"/>
      <c r="W332" s="316"/>
      <c r="X332" s="316"/>
      <c r="Y332" s="316"/>
      <c r="Z332" s="316"/>
      <c r="AA332" s="316"/>
      <c r="AB332" s="316"/>
      <c r="AC332" s="316"/>
      <c r="AD332" s="316"/>
      <c r="AE332" s="316"/>
      <c r="AF332" s="316"/>
      <c r="AG332" s="316"/>
      <c r="AH332" s="316"/>
      <c r="AI332" s="316"/>
      <c r="AJ332" s="316"/>
      <c r="AK332" s="316"/>
      <c r="AL332" s="316"/>
      <c r="AM332" s="316"/>
      <c r="AN332" s="316"/>
      <c r="AO332" s="316"/>
      <c r="AP332" s="316"/>
      <c r="AQ332" s="316"/>
      <c r="AR332" s="316"/>
      <c r="AS332" s="316"/>
      <c r="AT332" s="316"/>
      <c r="AV332" s="478" t="s">
        <v>178</v>
      </c>
      <c r="AW332" s="478"/>
      <c r="AX332" s="478"/>
      <c r="AY332" s="478"/>
      <c r="AZ332" s="478"/>
      <c r="BA332" s="478"/>
      <c r="BB332" s="478"/>
      <c r="BC332" s="478"/>
      <c r="BD332" s="478"/>
      <c r="BE332" s="478"/>
      <c r="BF332" s="478"/>
      <c r="BG332" s="478"/>
      <c r="BH332" s="478"/>
      <c r="BI332" s="478"/>
      <c r="BJ332" s="478"/>
      <c r="BK332" s="478"/>
      <c r="BL332" s="167">
        <v>28</v>
      </c>
      <c r="BM332" s="167"/>
      <c r="BN332" s="167"/>
      <c r="BO332" s="167"/>
      <c r="BP332" s="167"/>
      <c r="BQ332" s="167"/>
      <c r="BR332" s="167"/>
      <c r="BS332" s="167"/>
      <c r="BT332" s="167"/>
      <c r="BV332" s="24"/>
      <c r="BW332" s="379" t="s">
        <v>178</v>
      </c>
      <c r="BX332" s="379"/>
      <c r="BY332" s="379"/>
      <c r="BZ332" s="379"/>
      <c r="CA332" s="379"/>
      <c r="CB332" s="379"/>
      <c r="CC332" s="379"/>
      <c r="CD332" s="72"/>
      <c r="CE332" s="72"/>
      <c r="CF332" s="72"/>
      <c r="CG332" s="72"/>
      <c r="CH332" s="72"/>
      <c r="CI332" s="72"/>
      <c r="CJ332" s="72"/>
      <c r="CK332" s="72"/>
      <c r="CL332" s="6"/>
      <c r="CM332" s="6"/>
      <c r="CN332" s="25"/>
    </row>
    <row r="333" spans="4:140" ht="24.75" customHeight="1" x14ac:dyDescent="0.35">
      <c r="D333" s="384" t="s">
        <v>386</v>
      </c>
      <c r="E333" s="384"/>
      <c r="F333" s="384"/>
      <c r="G333" s="384"/>
      <c r="H333" s="384"/>
      <c r="I333" s="384"/>
      <c r="J333" s="384"/>
      <c r="K333" s="384"/>
      <c r="L333" s="384"/>
      <c r="M333" s="386">
        <v>561</v>
      </c>
      <c r="N333" s="387"/>
      <c r="O333" s="387"/>
      <c r="P333" s="388"/>
      <c r="Q333" s="386">
        <v>557</v>
      </c>
      <c r="R333" s="387"/>
      <c r="S333" s="387"/>
      <c r="T333" s="388"/>
      <c r="U333" s="386">
        <v>552</v>
      </c>
      <c r="V333" s="387"/>
      <c r="W333" s="387"/>
      <c r="X333" s="388"/>
      <c r="Y333" s="386">
        <v>548</v>
      </c>
      <c r="Z333" s="387"/>
      <c r="AA333" s="388"/>
      <c r="AB333" s="386">
        <v>541</v>
      </c>
      <c r="AC333" s="387"/>
      <c r="AD333" s="388"/>
      <c r="AE333" s="386">
        <v>541</v>
      </c>
      <c r="AF333" s="387"/>
      <c r="AG333" s="387"/>
      <c r="AH333" s="388"/>
      <c r="AI333" s="386">
        <v>534</v>
      </c>
      <c r="AJ333" s="387"/>
      <c r="AK333" s="387"/>
      <c r="AL333" s="388"/>
      <c r="AM333" s="386">
        <v>532</v>
      </c>
      <c r="AN333" s="387"/>
      <c r="AO333" s="387"/>
      <c r="AP333" s="388"/>
      <c r="AQ333" s="386">
        <v>527</v>
      </c>
      <c r="AR333" s="387"/>
      <c r="AS333" s="387"/>
      <c r="AT333" s="388"/>
      <c r="AV333" s="478" t="s">
        <v>179</v>
      </c>
      <c r="AW333" s="478"/>
      <c r="AX333" s="478"/>
      <c r="AY333" s="478"/>
      <c r="AZ333" s="478"/>
      <c r="BA333" s="478"/>
      <c r="BB333" s="478"/>
      <c r="BC333" s="478"/>
      <c r="BD333" s="478"/>
      <c r="BE333" s="478"/>
      <c r="BF333" s="478"/>
      <c r="BG333" s="478"/>
      <c r="BH333" s="478"/>
      <c r="BI333" s="478"/>
      <c r="BJ333" s="478"/>
      <c r="BK333" s="478"/>
      <c r="BL333" s="268">
        <v>0</v>
      </c>
      <c r="BM333" s="268"/>
      <c r="BN333" s="268"/>
      <c r="BO333" s="268"/>
      <c r="BP333" s="268"/>
      <c r="BQ333" s="268"/>
      <c r="BR333" s="268"/>
      <c r="BS333" s="268"/>
      <c r="BT333" s="268"/>
      <c r="BV333" s="24"/>
      <c r="BW333" s="73"/>
      <c r="BX333" s="73"/>
      <c r="BY333" s="73"/>
      <c r="BZ333" s="73"/>
      <c r="CA333" s="73"/>
      <c r="CB333" s="73"/>
      <c r="CC333" s="73"/>
      <c r="CD333" s="72"/>
      <c r="CE333" s="72"/>
      <c r="CF333" s="378">
        <f>+BL332/BL338</f>
        <v>5.3455517373043144E-3</v>
      </c>
      <c r="CG333" s="378"/>
      <c r="CH333" s="378"/>
      <c r="CI333" s="378"/>
      <c r="CJ333" s="378"/>
      <c r="CK333" s="378"/>
      <c r="CL333" s="6"/>
      <c r="CM333" s="6"/>
      <c r="CN333" s="25"/>
    </row>
    <row r="334" spans="4:140" ht="19.5" customHeight="1" x14ac:dyDescent="0.35">
      <c r="D334" s="385" t="s">
        <v>169</v>
      </c>
      <c r="E334" s="385"/>
      <c r="F334" s="385"/>
      <c r="G334" s="385"/>
      <c r="H334" s="385"/>
      <c r="I334" s="385"/>
      <c r="J334" s="385"/>
      <c r="K334" s="385"/>
      <c r="L334" s="385"/>
      <c r="M334" s="386">
        <v>589</v>
      </c>
      <c r="N334" s="387"/>
      <c r="O334" s="387"/>
      <c r="P334" s="388"/>
      <c r="Q334" s="386">
        <v>572</v>
      </c>
      <c r="R334" s="387"/>
      <c r="S334" s="387"/>
      <c r="T334" s="388"/>
      <c r="U334" s="386">
        <v>560</v>
      </c>
      <c r="V334" s="387"/>
      <c r="W334" s="387"/>
      <c r="X334" s="388"/>
      <c r="Y334" s="386">
        <v>544</v>
      </c>
      <c r="Z334" s="387"/>
      <c r="AA334" s="388"/>
      <c r="AB334" s="386">
        <v>542</v>
      </c>
      <c r="AC334" s="387"/>
      <c r="AD334" s="388"/>
      <c r="AE334" s="386">
        <v>531</v>
      </c>
      <c r="AF334" s="387"/>
      <c r="AG334" s="387"/>
      <c r="AH334" s="388"/>
      <c r="AI334" s="386">
        <v>525</v>
      </c>
      <c r="AJ334" s="387"/>
      <c r="AK334" s="387"/>
      <c r="AL334" s="388"/>
      <c r="AM334" s="386">
        <v>519</v>
      </c>
      <c r="AN334" s="387"/>
      <c r="AO334" s="387"/>
      <c r="AP334" s="388"/>
      <c r="AQ334" s="386">
        <v>514</v>
      </c>
      <c r="AR334" s="387"/>
      <c r="AS334" s="387"/>
      <c r="AT334" s="388"/>
      <c r="AV334" s="479" t="s">
        <v>180</v>
      </c>
      <c r="AW334" s="479"/>
      <c r="AX334" s="479"/>
      <c r="AY334" s="479"/>
      <c r="AZ334" s="479"/>
      <c r="BA334" s="479"/>
      <c r="BB334" s="479"/>
      <c r="BC334" s="479"/>
      <c r="BD334" s="479"/>
      <c r="BE334" s="479"/>
      <c r="BF334" s="479"/>
      <c r="BG334" s="479"/>
      <c r="BH334" s="479"/>
      <c r="BI334" s="479"/>
      <c r="BJ334" s="479"/>
      <c r="BK334" s="479"/>
      <c r="BL334" s="268">
        <v>0</v>
      </c>
      <c r="BM334" s="268"/>
      <c r="BN334" s="268"/>
      <c r="BO334" s="268"/>
      <c r="BP334" s="268"/>
      <c r="BQ334" s="268"/>
      <c r="BR334" s="268"/>
      <c r="BS334" s="268"/>
      <c r="BT334" s="268"/>
      <c r="BV334" s="24"/>
      <c r="BW334" s="380" t="s">
        <v>185</v>
      </c>
      <c r="BX334" s="380"/>
      <c r="BY334" s="380"/>
      <c r="BZ334" s="380"/>
      <c r="CA334" s="380"/>
      <c r="CB334" s="380"/>
      <c r="CC334" s="380"/>
      <c r="CD334" s="72"/>
      <c r="CE334" s="72"/>
      <c r="CF334" s="72"/>
      <c r="CG334" s="72"/>
      <c r="CH334" s="72"/>
      <c r="CI334" s="72"/>
      <c r="CJ334" s="72"/>
      <c r="CK334" s="72"/>
      <c r="CL334" s="6"/>
      <c r="CM334" s="6"/>
      <c r="CN334" s="25"/>
    </row>
    <row r="335" spans="4:140" ht="27.75" customHeight="1" x14ac:dyDescent="0.35">
      <c r="D335" s="384" t="s">
        <v>170</v>
      </c>
      <c r="E335" s="384"/>
      <c r="F335" s="384"/>
      <c r="G335" s="384"/>
      <c r="H335" s="384"/>
      <c r="I335" s="384"/>
      <c r="J335" s="384"/>
      <c r="K335" s="384"/>
      <c r="L335" s="384"/>
      <c r="M335" s="386">
        <v>626</v>
      </c>
      <c r="N335" s="387"/>
      <c r="O335" s="387"/>
      <c r="P335" s="388"/>
      <c r="Q335" s="386">
        <v>619</v>
      </c>
      <c r="R335" s="387"/>
      <c r="S335" s="387"/>
      <c r="T335" s="388"/>
      <c r="U335" s="386">
        <v>606</v>
      </c>
      <c r="V335" s="387"/>
      <c r="W335" s="387"/>
      <c r="X335" s="388"/>
      <c r="Y335" s="386">
        <v>594</v>
      </c>
      <c r="Z335" s="387"/>
      <c r="AA335" s="388"/>
      <c r="AB335" s="386">
        <v>571</v>
      </c>
      <c r="AC335" s="387"/>
      <c r="AD335" s="388"/>
      <c r="AE335" s="386">
        <v>555</v>
      </c>
      <c r="AF335" s="387"/>
      <c r="AG335" s="387"/>
      <c r="AH335" s="388"/>
      <c r="AI335" s="386">
        <v>541</v>
      </c>
      <c r="AJ335" s="387"/>
      <c r="AK335" s="387"/>
      <c r="AL335" s="388"/>
      <c r="AM335" s="386">
        <v>525</v>
      </c>
      <c r="AN335" s="387"/>
      <c r="AO335" s="387"/>
      <c r="AP335" s="388"/>
      <c r="AQ335" s="386">
        <v>515</v>
      </c>
      <c r="AR335" s="387"/>
      <c r="AS335" s="387"/>
      <c r="AT335" s="388"/>
      <c r="AV335" s="478" t="s">
        <v>181</v>
      </c>
      <c r="AW335" s="478"/>
      <c r="AX335" s="478"/>
      <c r="AY335" s="478"/>
      <c r="AZ335" s="478"/>
      <c r="BA335" s="478"/>
      <c r="BB335" s="478"/>
      <c r="BC335" s="478"/>
      <c r="BD335" s="478"/>
      <c r="BE335" s="478"/>
      <c r="BF335" s="478"/>
      <c r="BG335" s="478"/>
      <c r="BH335" s="478"/>
      <c r="BI335" s="478"/>
      <c r="BJ335" s="478"/>
      <c r="BK335" s="478"/>
      <c r="BL335" s="167">
        <v>47</v>
      </c>
      <c r="BM335" s="167"/>
      <c r="BN335" s="167"/>
      <c r="BO335" s="167"/>
      <c r="BP335" s="167"/>
      <c r="BQ335" s="167"/>
      <c r="BR335" s="167"/>
      <c r="BS335" s="167"/>
      <c r="BT335" s="167"/>
      <c r="BV335" s="24"/>
      <c r="BW335" s="73"/>
      <c r="BX335" s="73"/>
      <c r="BY335" s="73"/>
      <c r="BZ335" s="73"/>
      <c r="CA335" s="73"/>
      <c r="CB335" s="73"/>
      <c r="CC335" s="73"/>
      <c r="CD335" s="72"/>
      <c r="CE335" s="72"/>
      <c r="CF335" s="381">
        <f>+BL335/BL338</f>
        <v>8.9728904161893858E-3</v>
      </c>
      <c r="CG335" s="381"/>
      <c r="CH335" s="381"/>
      <c r="CI335" s="381"/>
      <c r="CJ335" s="381"/>
      <c r="CK335" s="381"/>
      <c r="CL335" s="6"/>
      <c r="CM335" s="6"/>
      <c r="CN335" s="25"/>
    </row>
    <row r="336" spans="4:140" ht="20.25" customHeight="1" x14ac:dyDescent="0.35">
      <c r="D336" s="66" t="s">
        <v>171</v>
      </c>
      <c r="E336" s="66"/>
      <c r="F336" s="66"/>
      <c r="G336" s="66"/>
      <c r="H336" s="66"/>
      <c r="I336" s="66"/>
      <c r="J336" s="66"/>
      <c r="K336" s="66"/>
      <c r="L336" s="66"/>
      <c r="M336" s="386">
        <v>1344</v>
      </c>
      <c r="N336" s="387"/>
      <c r="O336" s="387"/>
      <c r="P336" s="388"/>
      <c r="Q336" s="386">
        <v>1353</v>
      </c>
      <c r="R336" s="387"/>
      <c r="S336" s="387"/>
      <c r="T336" s="388"/>
      <c r="U336" s="386">
        <v>1356</v>
      </c>
      <c r="V336" s="387"/>
      <c r="W336" s="387"/>
      <c r="X336" s="388"/>
      <c r="Y336" s="386">
        <v>1357</v>
      </c>
      <c r="Z336" s="387"/>
      <c r="AA336" s="388"/>
      <c r="AB336" s="386">
        <v>1354</v>
      </c>
      <c r="AC336" s="387"/>
      <c r="AD336" s="388"/>
      <c r="AE336" s="386">
        <v>1349</v>
      </c>
      <c r="AF336" s="387"/>
      <c r="AG336" s="387"/>
      <c r="AH336" s="388"/>
      <c r="AI336" s="386">
        <v>1345</v>
      </c>
      <c r="AJ336" s="387"/>
      <c r="AK336" s="387"/>
      <c r="AL336" s="388"/>
      <c r="AM336" s="386">
        <v>1332</v>
      </c>
      <c r="AN336" s="387"/>
      <c r="AO336" s="387"/>
      <c r="AP336" s="388"/>
      <c r="AQ336" s="386">
        <v>1320</v>
      </c>
      <c r="AR336" s="387"/>
      <c r="AS336" s="387"/>
      <c r="AT336" s="388"/>
      <c r="AV336" s="478" t="s">
        <v>182</v>
      </c>
      <c r="AW336" s="478"/>
      <c r="AX336" s="478"/>
      <c r="AY336" s="478"/>
      <c r="AZ336" s="478"/>
      <c r="BA336" s="478"/>
      <c r="BB336" s="478"/>
      <c r="BC336" s="478"/>
      <c r="BD336" s="478"/>
      <c r="BE336" s="478"/>
      <c r="BF336" s="478"/>
      <c r="BG336" s="478"/>
      <c r="BH336" s="478"/>
      <c r="BI336" s="478"/>
      <c r="BJ336" s="478"/>
      <c r="BK336" s="478"/>
      <c r="BL336" s="245">
        <v>5148</v>
      </c>
      <c r="BM336" s="245"/>
      <c r="BN336" s="245"/>
      <c r="BO336" s="245"/>
      <c r="BP336" s="245"/>
      <c r="BQ336" s="245"/>
      <c r="BR336" s="245"/>
      <c r="BS336" s="245"/>
      <c r="BT336" s="245"/>
      <c r="BU336" s="50"/>
      <c r="BV336" s="24"/>
      <c r="BW336" s="347" t="s">
        <v>179</v>
      </c>
      <c r="BX336" s="347"/>
      <c r="BY336" s="347"/>
      <c r="BZ336" s="347"/>
      <c r="CA336" s="347"/>
      <c r="CB336" s="347"/>
      <c r="CC336" s="347"/>
      <c r="CD336" s="50"/>
      <c r="CE336" s="72"/>
      <c r="CF336" s="50"/>
      <c r="CG336" s="50"/>
      <c r="CH336" s="50"/>
      <c r="CI336" s="50"/>
      <c r="CJ336" s="50"/>
      <c r="CK336" s="50"/>
      <c r="CL336" s="6"/>
      <c r="CM336" s="7"/>
      <c r="CN336" s="68"/>
      <c r="CO336" s="7"/>
      <c r="CP336" s="124"/>
      <c r="CQ336" s="124"/>
      <c r="CS336" s="124"/>
      <c r="CT336" s="124"/>
      <c r="CU336" s="124"/>
      <c r="CV336" s="124"/>
      <c r="CW336" s="124"/>
    </row>
    <row r="337" spans="4:146" ht="18" customHeight="1" x14ac:dyDescent="0.35">
      <c r="D337" s="385" t="s">
        <v>172</v>
      </c>
      <c r="E337" s="385"/>
      <c r="F337" s="385"/>
      <c r="G337" s="385"/>
      <c r="H337" s="385"/>
      <c r="I337" s="385"/>
      <c r="J337" s="385"/>
      <c r="K337" s="385"/>
      <c r="L337" s="385"/>
      <c r="M337" s="386">
        <v>2045</v>
      </c>
      <c r="N337" s="387"/>
      <c r="O337" s="387"/>
      <c r="P337" s="388"/>
      <c r="Q337" s="386">
        <v>2044</v>
      </c>
      <c r="R337" s="387"/>
      <c r="S337" s="387"/>
      <c r="T337" s="388"/>
      <c r="U337" s="386">
        <v>2039</v>
      </c>
      <c r="V337" s="387"/>
      <c r="W337" s="387"/>
      <c r="X337" s="388"/>
      <c r="Y337" s="386">
        <v>2035</v>
      </c>
      <c r="Z337" s="387"/>
      <c r="AA337" s="388"/>
      <c r="AB337" s="386">
        <v>2032</v>
      </c>
      <c r="AC337" s="387"/>
      <c r="AD337" s="388"/>
      <c r="AE337" s="386">
        <v>2017</v>
      </c>
      <c r="AF337" s="387"/>
      <c r="AG337" s="387"/>
      <c r="AH337" s="388"/>
      <c r="AI337" s="386">
        <v>2011</v>
      </c>
      <c r="AJ337" s="387"/>
      <c r="AK337" s="387"/>
      <c r="AL337" s="388"/>
      <c r="AM337" s="386">
        <v>2008</v>
      </c>
      <c r="AN337" s="387"/>
      <c r="AO337" s="387"/>
      <c r="AP337" s="388"/>
      <c r="AQ337" s="386">
        <v>2005</v>
      </c>
      <c r="AR337" s="387"/>
      <c r="AS337" s="387"/>
      <c r="AT337" s="388"/>
      <c r="AV337" s="479" t="s">
        <v>183</v>
      </c>
      <c r="AW337" s="479"/>
      <c r="AX337" s="479"/>
      <c r="AY337" s="479"/>
      <c r="AZ337" s="479"/>
      <c r="BA337" s="479"/>
      <c r="BB337" s="479"/>
      <c r="BC337" s="479"/>
      <c r="BD337" s="479"/>
      <c r="BE337" s="479"/>
      <c r="BF337" s="479"/>
      <c r="BG337" s="479"/>
      <c r="BH337" s="479"/>
      <c r="BI337" s="479"/>
      <c r="BJ337" s="479"/>
      <c r="BK337" s="479"/>
      <c r="BL337" s="167">
        <v>15</v>
      </c>
      <c r="BM337" s="167"/>
      <c r="BN337" s="167"/>
      <c r="BO337" s="167"/>
      <c r="BP337" s="167"/>
      <c r="BQ337" s="167"/>
      <c r="BR337" s="167"/>
      <c r="BS337" s="167"/>
      <c r="BT337" s="167"/>
      <c r="BU337" s="50"/>
      <c r="BV337" s="69"/>
      <c r="BW337" s="50"/>
      <c r="BX337" s="50"/>
      <c r="BY337" s="50"/>
      <c r="BZ337" s="50"/>
      <c r="CA337" s="50"/>
      <c r="CB337" s="50"/>
      <c r="CC337" s="50"/>
      <c r="CD337" s="50"/>
      <c r="CE337" s="50"/>
      <c r="CF337" s="382">
        <f>+BL333/BL338</f>
        <v>0</v>
      </c>
      <c r="CG337" s="382"/>
      <c r="CH337" s="382"/>
      <c r="CI337" s="382"/>
      <c r="CJ337" s="382"/>
      <c r="CK337" s="382"/>
      <c r="CL337" s="7"/>
      <c r="CM337" s="7"/>
      <c r="CN337" s="68"/>
      <c r="CO337" s="7"/>
      <c r="CP337" s="124"/>
      <c r="CQ337" s="124"/>
      <c r="CR337" s="124"/>
      <c r="CS337" s="124"/>
      <c r="CT337" s="124"/>
      <c r="CU337" s="124"/>
      <c r="CV337" s="124"/>
      <c r="CW337" s="124"/>
    </row>
    <row r="338" spans="4:146" ht="18" customHeight="1" x14ac:dyDescent="0.35">
      <c r="D338" s="385" t="s">
        <v>173</v>
      </c>
      <c r="E338" s="385"/>
      <c r="F338" s="385"/>
      <c r="G338" s="385"/>
      <c r="H338" s="385"/>
      <c r="I338" s="385"/>
      <c r="J338" s="385"/>
      <c r="K338" s="385"/>
      <c r="L338" s="385"/>
      <c r="M338" s="386">
        <v>538</v>
      </c>
      <c r="N338" s="387"/>
      <c r="O338" s="387"/>
      <c r="P338" s="388"/>
      <c r="Q338" s="386">
        <v>548</v>
      </c>
      <c r="R338" s="387"/>
      <c r="S338" s="387"/>
      <c r="T338" s="388"/>
      <c r="U338" s="386">
        <v>559</v>
      </c>
      <c r="V338" s="387"/>
      <c r="W338" s="387"/>
      <c r="X338" s="388"/>
      <c r="Y338" s="386">
        <v>569</v>
      </c>
      <c r="Z338" s="387"/>
      <c r="AA338" s="388"/>
      <c r="AB338" s="386">
        <v>581</v>
      </c>
      <c r="AC338" s="387"/>
      <c r="AD338" s="388"/>
      <c r="AE338" s="386">
        <v>594</v>
      </c>
      <c r="AF338" s="387"/>
      <c r="AG338" s="387"/>
      <c r="AH338" s="388"/>
      <c r="AI338" s="386">
        <v>609</v>
      </c>
      <c r="AJ338" s="387"/>
      <c r="AK338" s="387"/>
      <c r="AL338" s="388"/>
      <c r="AM338" s="386">
        <v>622</v>
      </c>
      <c r="AN338" s="387"/>
      <c r="AO338" s="387"/>
      <c r="AP338" s="388"/>
      <c r="AQ338" s="386">
        <v>758</v>
      </c>
      <c r="AR338" s="387"/>
      <c r="AS338" s="387"/>
      <c r="AT338" s="388"/>
      <c r="AV338" s="480" t="s">
        <v>125</v>
      </c>
      <c r="AW338" s="480"/>
      <c r="AX338" s="480"/>
      <c r="AY338" s="480"/>
      <c r="AZ338" s="480"/>
      <c r="BA338" s="480"/>
      <c r="BB338" s="480"/>
      <c r="BC338" s="480"/>
      <c r="BD338" s="480"/>
      <c r="BE338" s="480"/>
      <c r="BF338" s="480"/>
      <c r="BG338" s="480"/>
      <c r="BH338" s="480"/>
      <c r="BI338" s="480"/>
      <c r="BJ338" s="480"/>
      <c r="BK338" s="480"/>
      <c r="BL338" s="246">
        <f>SUM(BL332:BT337)</f>
        <v>5238</v>
      </c>
      <c r="BM338" s="246"/>
      <c r="BN338" s="246"/>
      <c r="BO338" s="246"/>
      <c r="BP338" s="246"/>
      <c r="BQ338" s="246"/>
      <c r="BR338" s="246"/>
      <c r="BS338" s="246"/>
      <c r="BT338" s="246"/>
      <c r="BU338" s="8"/>
      <c r="BV338" s="26"/>
      <c r="BW338" s="70"/>
      <c r="BX338" s="70"/>
      <c r="BY338" s="70"/>
      <c r="BZ338" s="70"/>
      <c r="CA338" s="70"/>
      <c r="CB338" s="70"/>
      <c r="CC338" s="70"/>
      <c r="CD338" s="70"/>
      <c r="CE338" s="27"/>
      <c r="CF338" s="70"/>
      <c r="CG338" s="70"/>
      <c r="CH338" s="70"/>
      <c r="CI338" s="70"/>
      <c r="CJ338" s="70"/>
      <c r="CK338" s="70"/>
      <c r="CL338" s="27"/>
      <c r="CM338" s="70"/>
      <c r="CN338" s="71"/>
      <c r="CO338" s="8"/>
      <c r="CP338" s="125"/>
      <c r="CQ338" s="125"/>
      <c r="CR338" s="131"/>
      <c r="CS338" s="125"/>
      <c r="CT338" s="125"/>
      <c r="CU338" s="125"/>
      <c r="CV338" s="125"/>
      <c r="CW338" s="125"/>
    </row>
    <row r="339" spans="4:146" ht="14.25" customHeight="1" x14ac:dyDescent="0.35">
      <c r="D339" s="331" t="s">
        <v>385</v>
      </c>
      <c r="E339" s="331"/>
      <c r="F339" s="331"/>
      <c r="G339" s="331"/>
      <c r="H339" s="331"/>
      <c r="I339" s="331"/>
      <c r="J339" s="331"/>
      <c r="K339" s="331"/>
      <c r="L339" s="331"/>
      <c r="M339" s="331"/>
      <c r="N339" s="331"/>
      <c r="O339" s="331"/>
      <c r="P339" s="331"/>
      <c r="Q339" s="331"/>
      <c r="R339" s="331"/>
      <c r="S339" s="331"/>
      <c r="T339" s="331"/>
      <c r="U339" s="331"/>
      <c r="V339" s="331"/>
      <c r="W339" s="331"/>
      <c r="X339" s="331"/>
      <c r="Y339" s="331"/>
      <c r="Z339" s="331"/>
      <c r="AA339" s="331"/>
      <c r="AB339" s="331"/>
      <c r="AC339" s="331"/>
      <c r="AD339" s="331"/>
      <c r="AE339" s="331"/>
      <c r="AF339" s="331"/>
      <c r="AG339" s="331"/>
      <c r="AH339" s="331"/>
      <c r="AI339" s="331"/>
      <c r="AJ339" s="331"/>
      <c r="AK339" s="331"/>
      <c r="AL339" s="331"/>
      <c r="AM339" s="331"/>
      <c r="AN339" s="331"/>
      <c r="AO339" s="331"/>
      <c r="AP339" s="331"/>
      <c r="AQ339" s="331"/>
      <c r="AR339" s="331"/>
      <c r="AS339" s="331"/>
      <c r="AT339" s="331"/>
      <c r="AU339" s="65"/>
      <c r="AV339" s="10" t="s">
        <v>184</v>
      </c>
      <c r="BF339" s="6"/>
      <c r="BG339" s="8"/>
      <c r="BH339" s="8"/>
      <c r="BI339" s="8"/>
      <c r="BJ339" s="8"/>
      <c r="BK339" s="8"/>
      <c r="BL339" s="8"/>
      <c r="BM339" s="8"/>
      <c r="BN339" s="8"/>
      <c r="BO339" s="8"/>
      <c r="BP339" s="8"/>
      <c r="BQ339" s="8"/>
      <c r="BR339" s="8"/>
      <c r="BS339" s="8"/>
      <c r="BT339" s="8"/>
      <c r="BU339" s="8"/>
      <c r="BV339" s="221" t="s">
        <v>187</v>
      </c>
      <c r="BW339" s="221"/>
      <c r="BX339" s="221"/>
      <c r="BY339" s="221"/>
      <c r="BZ339" s="221"/>
      <c r="CA339" s="221"/>
      <c r="CB339" s="221"/>
      <c r="CC339" s="221"/>
      <c r="CD339" s="221"/>
      <c r="CE339" s="221"/>
      <c r="CF339" s="221"/>
      <c r="CG339" s="221"/>
      <c r="CH339" s="221"/>
      <c r="CI339" s="221"/>
      <c r="CJ339" s="221"/>
      <c r="CK339" s="221"/>
      <c r="CL339" s="221"/>
      <c r="CM339" s="221"/>
      <c r="CN339" s="221"/>
      <c r="CO339" s="8"/>
      <c r="CP339" s="125"/>
      <c r="CQ339" s="125"/>
      <c r="CR339" s="125"/>
      <c r="CS339" s="125"/>
      <c r="CT339" s="125"/>
      <c r="CU339" s="125"/>
      <c r="CV339" s="125"/>
      <c r="CW339" s="125"/>
    </row>
    <row r="340" spans="4:146" ht="14.25" customHeight="1" x14ac:dyDescent="0.35">
      <c r="AK340" s="3"/>
      <c r="AL340" s="67"/>
      <c r="AM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row>
    <row r="341" spans="4:146" ht="14.25" customHeight="1" x14ac:dyDescent="0.35">
      <c r="D341" s="223" t="s">
        <v>191</v>
      </c>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223"/>
      <c r="AN341" s="223"/>
      <c r="AO341" s="223"/>
      <c r="AP341" s="223"/>
      <c r="AQ341" s="223"/>
      <c r="AR341" s="223"/>
      <c r="AS341" s="223"/>
      <c r="AT341" s="223"/>
    </row>
    <row r="342" spans="4:146" ht="14.25" customHeight="1" x14ac:dyDescent="0.35">
      <c r="D342" s="210"/>
      <c r="E342" s="210"/>
      <c r="F342" s="210"/>
      <c r="G342" s="210"/>
      <c r="H342" s="210"/>
      <c r="I342" s="210"/>
      <c r="J342" s="210"/>
      <c r="K342" s="210"/>
      <c r="L342" s="210"/>
      <c r="M342" s="210"/>
      <c r="N342" s="210"/>
      <c r="O342" s="210"/>
      <c r="P342" s="210"/>
      <c r="Q342" s="210"/>
      <c r="R342" s="210"/>
      <c r="S342" s="210"/>
      <c r="T342" s="210"/>
      <c r="U342" s="210"/>
      <c r="V342" s="210"/>
      <c r="W342" s="210"/>
      <c r="X342" s="210"/>
      <c r="Y342" s="210"/>
      <c r="Z342" s="210"/>
      <c r="AA342" s="210"/>
      <c r="AB342" s="210"/>
      <c r="AC342" s="210"/>
      <c r="AD342" s="210"/>
      <c r="AE342" s="210"/>
      <c r="AF342" s="210"/>
      <c r="AG342" s="210"/>
      <c r="AH342" s="210"/>
      <c r="AI342" s="210"/>
      <c r="AJ342" s="210"/>
      <c r="AK342" s="210"/>
      <c r="AL342" s="210"/>
      <c r="AM342" s="210"/>
      <c r="AN342" s="210"/>
      <c r="AO342" s="210"/>
      <c r="AP342" s="210"/>
      <c r="AQ342" s="210"/>
      <c r="AR342" s="210"/>
      <c r="AS342" s="210"/>
      <c r="AT342" s="210"/>
      <c r="EH342" s="230" t="s">
        <v>202</v>
      </c>
      <c r="EI342" s="230"/>
      <c r="EJ342" s="230"/>
      <c r="EK342" s="230"/>
      <c r="EM342" s="230"/>
      <c r="EN342" s="230"/>
      <c r="EO342" s="230"/>
      <c r="EP342" s="230"/>
    </row>
    <row r="343" spans="4:146" ht="14.25" customHeight="1" x14ac:dyDescent="0.35">
      <c r="D343" s="316" t="s">
        <v>214</v>
      </c>
      <c r="E343" s="316"/>
      <c r="F343" s="316"/>
      <c r="G343" s="316"/>
      <c r="H343" s="316"/>
      <c r="I343" s="316"/>
      <c r="J343" s="316"/>
      <c r="K343" s="316"/>
      <c r="L343" s="316"/>
      <c r="M343" s="316"/>
      <c r="N343" s="316"/>
      <c r="O343" s="316"/>
      <c r="P343" s="316"/>
      <c r="Q343" s="316"/>
      <c r="R343" s="316"/>
      <c r="S343" s="316"/>
      <c r="T343" s="316"/>
      <c r="U343" s="316"/>
      <c r="V343" s="316"/>
      <c r="W343" s="316">
        <v>2005</v>
      </c>
      <c r="X343" s="316"/>
      <c r="Y343" s="316"/>
      <c r="Z343" s="316"/>
      <c r="AA343" s="316"/>
      <c r="AB343" s="316"/>
      <c r="AC343" s="316"/>
      <c r="AD343" s="316"/>
      <c r="AE343" s="316">
        <v>2016</v>
      </c>
      <c r="AF343" s="316"/>
      <c r="AG343" s="316"/>
      <c r="AH343" s="316"/>
      <c r="AI343" s="316"/>
      <c r="AJ343" s="316"/>
      <c r="AK343" s="316"/>
      <c r="AL343" s="316"/>
      <c r="AM343" s="316">
        <v>2020</v>
      </c>
      <c r="AN343" s="316"/>
      <c r="AO343" s="316"/>
      <c r="AP343" s="316"/>
      <c r="AQ343" s="316"/>
      <c r="AR343" s="316"/>
      <c r="AS343" s="316"/>
      <c r="AT343" s="316"/>
      <c r="EH343" s="132" t="s">
        <v>192</v>
      </c>
      <c r="EI343" s="132">
        <v>2005</v>
      </c>
      <c r="EJ343" s="132">
        <v>2016</v>
      </c>
      <c r="EK343" s="132">
        <v>2020</v>
      </c>
      <c r="EM343" s="139" t="s">
        <v>204</v>
      </c>
      <c r="EN343" s="132">
        <v>2005</v>
      </c>
      <c r="EO343" s="132">
        <v>2016</v>
      </c>
      <c r="EP343" s="132">
        <v>2020</v>
      </c>
    </row>
    <row r="344" spans="4:146" ht="14.25" customHeight="1" x14ac:dyDescent="0.35">
      <c r="D344" s="316"/>
      <c r="E344" s="316"/>
      <c r="F344" s="316"/>
      <c r="G344" s="316"/>
      <c r="H344" s="316"/>
      <c r="I344" s="316"/>
      <c r="J344" s="316"/>
      <c r="K344" s="316"/>
      <c r="L344" s="316"/>
      <c r="M344" s="316"/>
      <c r="N344" s="316"/>
      <c r="O344" s="316"/>
      <c r="P344" s="316"/>
      <c r="Q344" s="316"/>
      <c r="R344" s="316"/>
      <c r="S344" s="316"/>
      <c r="T344" s="316"/>
      <c r="U344" s="316"/>
      <c r="V344" s="316"/>
      <c r="W344" s="316"/>
      <c r="X344" s="316"/>
      <c r="Y344" s="316"/>
      <c r="Z344" s="316"/>
      <c r="AA344" s="316"/>
      <c r="AB344" s="316"/>
      <c r="AC344" s="316"/>
      <c r="AD344" s="316"/>
      <c r="AE344" s="316"/>
      <c r="AF344" s="316"/>
      <c r="AG344" s="316"/>
      <c r="AH344" s="316"/>
      <c r="AI344" s="316"/>
      <c r="AJ344" s="316"/>
      <c r="AK344" s="316"/>
      <c r="AL344" s="316"/>
      <c r="AM344" s="316"/>
      <c r="AN344" s="316"/>
      <c r="AO344" s="316"/>
      <c r="AP344" s="316"/>
      <c r="AQ344" s="316"/>
      <c r="AR344" s="316"/>
      <c r="AS344" s="316"/>
      <c r="AT344" s="316"/>
      <c r="EH344" s="127" t="s">
        <v>193</v>
      </c>
      <c r="EI344" s="130">
        <v>486</v>
      </c>
      <c r="EJ344" s="130">
        <v>440</v>
      </c>
      <c r="EK344" s="130">
        <v>415</v>
      </c>
      <c r="EM344" s="140" t="s">
        <v>205</v>
      </c>
      <c r="EN344" s="141">
        <f t="shared" ref="EN344:EN352" si="9">+W345</f>
        <v>57.850521436848204</v>
      </c>
      <c r="EO344" s="141">
        <f t="shared" ref="EO344:EO352" si="10">+AE345</f>
        <v>52.315214265171129</v>
      </c>
      <c r="EP344" s="141">
        <f t="shared" ref="EP344:EP352" si="11">+AM345</f>
        <v>53.032522707295641</v>
      </c>
    </row>
    <row r="345" spans="4:146" ht="14.25" customHeight="1" x14ac:dyDescent="0.35">
      <c r="D345" s="360" t="s">
        <v>205</v>
      </c>
      <c r="E345" s="360"/>
      <c r="F345" s="360"/>
      <c r="G345" s="360"/>
      <c r="H345" s="360"/>
      <c r="I345" s="360"/>
      <c r="J345" s="360"/>
      <c r="K345" s="360"/>
      <c r="L345" s="360"/>
      <c r="M345" s="360"/>
      <c r="N345" s="360"/>
      <c r="O345" s="360"/>
      <c r="P345" s="360"/>
      <c r="Q345" s="360"/>
      <c r="R345" s="360"/>
      <c r="S345" s="360"/>
      <c r="T345" s="360"/>
      <c r="U345" s="360"/>
      <c r="V345" s="360"/>
      <c r="W345" s="377">
        <f>+((EI345+EI351)/EI348)*100</f>
        <v>57.850521436848204</v>
      </c>
      <c r="X345" s="377"/>
      <c r="Y345" s="377"/>
      <c r="Z345" s="377"/>
      <c r="AA345" s="377"/>
      <c r="AB345" s="377"/>
      <c r="AC345" s="377"/>
      <c r="AD345" s="377"/>
      <c r="AE345" s="377">
        <f>+((EJ345+EJ351)/EJ348)*100</f>
        <v>52.315214265171129</v>
      </c>
      <c r="AF345" s="377"/>
      <c r="AG345" s="377"/>
      <c r="AH345" s="377"/>
      <c r="AI345" s="377"/>
      <c r="AJ345" s="377"/>
      <c r="AK345" s="377"/>
      <c r="AL345" s="377"/>
      <c r="AM345" s="377">
        <f>+((EK345+EK351)/EK348)*100</f>
        <v>53.032522707295641</v>
      </c>
      <c r="AN345" s="377"/>
      <c r="AO345" s="377"/>
      <c r="AP345" s="377"/>
      <c r="AQ345" s="377"/>
      <c r="AR345" s="377"/>
      <c r="AS345" s="377"/>
      <c r="AT345" s="377"/>
      <c r="EH345" s="142" t="s">
        <v>194</v>
      </c>
      <c r="EI345" s="130">
        <v>1552</v>
      </c>
      <c r="EJ345" s="130">
        <v>1299</v>
      </c>
      <c r="EK345" s="130">
        <v>1244</v>
      </c>
      <c r="EM345" s="125" t="s">
        <v>206</v>
      </c>
      <c r="EN345" s="141">
        <f t="shared" si="9"/>
        <v>44.959443800695247</v>
      </c>
      <c r="EO345" s="141">
        <f t="shared" si="10"/>
        <v>37.359792924935284</v>
      </c>
      <c r="EP345" s="141">
        <f t="shared" si="11"/>
        <v>36.44887196015236</v>
      </c>
    </row>
    <row r="346" spans="4:146" ht="14.25" customHeight="1" x14ac:dyDescent="0.35">
      <c r="D346" s="360" t="s">
        <v>206</v>
      </c>
      <c r="E346" s="360"/>
      <c r="F346" s="360"/>
      <c r="G346" s="360"/>
      <c r="H346" s="360"/>
      <c r="I346" s="360"/>
      <c r="J346" s="360"/>
      <c r="K346" s="360"/>
      <c r="L346" s="360"/>
      <c r="M346" s="360"/>
      <c r="N346" s="360"/>
      <c r="O346" s="360"/>
      <c r="P346" s="360"/>
      <c r="Q346" s="360"/>
      <c r="R346" s="360"/>
      <c r="S346" s="360"/>
      <c r="T346" s="360"/>
      <c r="U346" s="360"/>
      <c r="V346" s="360"/>
      <c r="W346" s="377">
        <f>+(EI345/EI348)*100</f>
        <v>44.959443800695247</v>
      </c>
      <c r="X346" s="377"/>
      <c r="Y346" s="377"/>
      <c r="Z346" s="377"/>
      <c r="AA346" s="377"/>
      <c r="AB346" s="377"/>
      <c r="AC346" s="377"/>
      <c r="AD346" s="377"/>
      <c r="AE346" s="377">
        <f>+(EJ345/EJ348)*100</f>
        <v>37.359792924935284</v>
      </c>
      <c r="AF346" s="377"/>
      <c r="AG346" s="377"/>
      <c r="AH346" s="377"/>
      <c r="AI346" s="377"/>
      <c r="AJ346" s="377"/>
      <c r="AK346" s="377"/>
      <c r="AL346" s="377"/>
      <c r="AM346" s="377">
        <f>+(EK345/EK348)*100</f>
        <v>36.44887196015236</v>
      </c>
      <c r="AN346" s="377"/>
      <c r="AO346" s="377"/>
      <c r="AP346" s="377"/>
      <c r="AQ346" s="377"/>
      <c r="AR346" s="377"/>
      <c r="AS346" s="377"/>
      <c r="AT346" s="377"/>
      <c r="EH346" s="142" t="s">
        <v>195</v>
      </c>
      <c r="EI346" s="130">
        <v>512</v>
      </c>
      <c r="EJ346" s="130">
        <v>432</v>
      </c>
      <c r="EK346" s="130">
        <v>420</v>
      </c>
      <c r="EM346" s="125" t="s">
        <v>207</v>
      </c>
      <c r="EN346" s="141">
        <f t="shared" si="9"/>
        <v>12.891077636152955</v>
      </c>
      <c r="EO346" s="141">
        <f t="shared" si="10"/>
        <v>14.955421340235835</v>
      </c>
      <c r="EP346" s="141">
        <f t="shared" si="11"/>
        <v>16.583650747143274</v>
      </c>
    </row>
    <row r="347" spans="4:146" ht="14.25" customHeight="1" x14ac:dyDescent="0.35">
      <c r="D347" s="360" t="s">
        <v>207</v>
      </c>
      <c r="E347" s="360"/>
      <c r="F347" s="360"/>
      <c r="G347" s="360"/>
      <c r="H347" s="360"/>
      <c r="I347" s="360"/>
      <c r="J347" s="360"/>
      <c r="K347" s="360"/>
      <c r="L347" s="360"/>
      <c r="M347" s="360"/>
      <c r="N347" s="360"/>
      <c r="O347" s="360"/>
      <c r="P347" s="360"/>
      <c r="Q347" s="360"/>
      <c r="R347" s="360"/>
      <c r="S347" s="360"/>
      <c r="T347" s="360"/>
      <c r="U347" s="360"/>
      <c r="V347" s="360"/>
      <c r="W347" s="377">
        <f>+(EI351/EI348)*100</f>
        <v>12.891077636152955</v>
      </c>
      <c r="X347" s="377"/>
      <c r="Y347" s="377"/>
      <c r="Z347" s="377"/>
      <c r="AA347" s="377"/>
      <c r="AB347" s="377"/>
      <c r="AC347" s="377"/>
      <c r="AD347" s="377"/>
      <c r="AE347" s="377">
        <f>+(EJ351/EJ348)*100</f>
        <v>14.955421340235835</v>
      </c>
      <c r="AF347" s="377"/>
      <c r="AG347" s="377"/>
      <c r="AH347" s="377"/>
      <c r="AI347" s="377"/>
      <c r="AJ347" s="377"/>
      <c r="AK347" s="377"/>
      <c r="AL347" s="377"/>
      <c r="AM347" s="377">
        <f>+(EK351/EK348)*100</f>
        <v>16.583650747143274</v>
      </c>
      <c r="AN347" s="377"/>
      <c r="AO347" s="377"/>
      <c r="AP347" s="377"/>
      <c r="AQ347" s="377"/>
      <c r="AR347" s="377"/>
      <c r="AS347" s="377"/>
      <c r="AT347" s="377"/>
      <c r="EH347" s="142" t="s">
        <v>196</v>
      </c>
      <c r="EI347" s="130">
        <v>814</v>
      </c>
      <c r="EJ347" s="130">
        <v>875</v>
      </c>
      <c r="EK347" s="130">
        <v>848</v>
      </c>
      <c r="EM347" s="125" t="s">
        <v>208</v>
      </c>
      <c r="EN347" s="141">
        <f t="shared" si="9"/>
        <v>28.672680412371133</v>
      </c>
      <c r="EO347" s="141">
        <f t="shared" si="10"/>
        <v>40.030792917628943</v>
      </c>
      <c r="EP347" s="141">
        <f t="shared" si="11"/>
        <v>45.4983922829582</v>
      </c>
    </row>
    <row r="348" spans="4:146" ht="14.25" customHeight="1" x14ac:dyDescent="0.35">
      <c r="D348" s="360" t="s">
        <v>208</v>
      </c>
      <c r="E348" s="360"/>
      <c r="F348" s="360"/>
      <c r="G348" s="360"/>
      <c r="H348" s="360"/>
      <c r="I348" s="360"/>
      <c r="J348" s="360"/>
      <c r="K348" s="360"/>
      <c r="L348" s="360"/>
      <c r="M348" s="360"/>
      <c r="N348" s="360"/>
      <c r="O348" s="360"/>
      <c r="P348" s="360"/>
      <c r="Q348" s="360"/>
      <c r="R348" s="360"/>
      <c r="S348" s="360"/>
      <c r="T348" s="360"/>
      <c r="U348" s="360"/>
      <c r="V348" s="360"/>
      <c r="W348" s="377">
        <f>+(EI351/EI345)*100</f>
        <v>28.672680412371133</v>
      </c>
      <c r="X348" s="377"/>
      <c r="Y348" s="377"/>
      <c r="Z348" s="377"/>
      <c r="AA348" s="377"/>
      <c r="AB348" s="377"/>
      <c r="AC348" s="377"/>
      <c r="AD348" s="377"/>
      <c r="AE348" s="377">
        <f>+(EJ351/EJ345)*100</f>
        <v>40.030792917628943</v>
      </c>
      <c r="AF348" s="377"/>
      <c r="AG348" s="377"/>
      <c r="AH348" s="377"/>
      <c r="AI348" s="377"/>
      <c r="AJ348" s="377"/>
      <c r="AK348" s="377"/>
      <c r="AL348" s="377"/>
      <c r="AM348" s="377">
        <f>+(EK351/EK345)*100</f>
        <v>45.4983922829582</v>
      </c>
      <c r="AN348" s="377"/>
      <c r="AO348" s="377"/>
      <c r="AP348" s="377"/>
      <c r="AQ348" s="377"/>
      <c r="AR348" s="377"/>
      <c r="AS348" s="377"/>
      <c r="AT348" s="377"/>
      <c r="EH348" s="142" t="s">
        <v>197</v>
      </c>
      <c r="EI348" s="130">
        <v>3452</v>
      </c>
      <c r="EJ348" s="130">
        <v>3477</v>
      </c>
      <c r="EK348" s="130">
        <v>3413</v>
      </c>
      <c r="EM348" s="125" t="s">
        <v>209</v>
      </c>
      <c r="EN348" s="141">
        <f t="shared" si="9"/>
        <v>37.303370786516851</v>
      </c>
      <c r="EO348" s="141">
        <f t="shared" si="10"/>
        <v>38.846153846153847</v>
      </c>
      <c r="EP348" s="141">
        <f t="shared" si="11"/>
        <v>37.809187279151942</v>
      </c>
    </row>
    <row r="349" spans="4:146" ht="14.25" customHeight="1" x14ac:dyDescent="0.35">
      <c r="D349" s="360" t="s">
        <v>209</v>
      </c>
      <c r="E349" s="360"/>
      <c r="F349" s="360"/>
      <c r="G349" s="360"/>
      <c r="H349" s="360"/>
      <c r="I349" s="360"/>
      <c r="J349" s="360"/>
      <c r="K349" s="360"/>
      <c r="L349" s="360"/>
      <c r="M349" s="360"/>
      <c r="N349" s="360"/>
      <c r="O349" s="360"/>
      <c r="P349" s="360"/>
      <c r="Q349" s="360"/>
      <c r="R349" s="360"/>
      <c r="S349" s="360"/>
      <c r="T349" s="360"/>
      <c r="U349" s="360"/>
      <c r="V349" s="360"/>
      <c r="W349" s="377">
        <f>+(EI350/EI351)*100</f>
        <v>37.303370786516851</v>
      </c>
      <c r="X349" s="377"/>
      <c r="Y349" s="377"/>
      <c r="Z349" s="377"/>
      <c r="AA349" s="377"/>
      <c r="AB349" s="377"/>
      <c r="AC349" s="377"/>
      <c r="AD349" s="377"/>
      <c r="AE349" s="377">
        <f>+(EJ350/EJ351)*100</f>
        <v>38.846153846153847</v>
      </c>
      <c r="AF349" s="377"/>
      <c r="AG349" s="377"/>
      <c r="AH349" s="377"/>
      <c r="AI349" s="377"/>
      <c r="AJ349" s="377"/>
      <c r="AK349" s="377"/>
      <c r="AL349" s="377"/>
      <c r="AM349" s="377">
        <f>+(EK350/EK351)*100</f>
        <v>37.809187279151942</v>
      </c>
      <c r="AN349" s="377"/>
      <c r="AO349" s="377"/>
      <c r="AP349" s="377"/>
      <c r="AQ349" s="377"/>
      <c r="AR349" s="377"/>
      <c r="AS349" s="377"/>
      <c r="AT349" s="377"/>
      <c r="EH349" s="142" t="s">
        <v>198</v>
      </c>
      <c r="EI349" s="130">
        <v>407</v>
      </c>
      <c r="EJ349" s="130">
        <v>528</v>
      </c>
      <c r="EK349" s="130">
        <v>564</v>
      </c>
      <c r="EM349" s="125" t="s">
        <v>210</v>
      </c>
      <c r="EN349" s="141">
        <f t="shared" si="9"/>
        <v>34.640057020669992</v>
      </c>
      <c r="EO349" s="141">
        <f t="shared" si="10"/>
        <v>33.742331288343557</v>
      </c>
      <c r="EP349" s="141">
        <f t="shared" si="11"/>
        <v>32.988871224165337</v>
      </c>
    </row>
    <row r="350" spans="4:146" ht="14.25" customHeight="1" x14ac:dyDescent="0.35">
      <c r="D350" s="360" t="s">
        <v>210</v>
      </c>
      <c r="E350" s="360"/>
      <c r="F350" s="360"/>
      <c r="G350" s="360"/>
      <c r="H350" s="360"/>
      <c r="I350" s="360"/>
      <c r="J350" s="360"/>
      <c r="K350" s="360"/>
      <c r="L350" s="360"/>
      <c r="M350" s="360"/>
      <c r="N350" s="360"/>
      <c r="O350" s="360"/>
      <c r="P350" s="360"/>
      <c r="Q350" s="360"/>
      <c r="R350" s="360"/>
      <c r="S350" s="360"/>
      <c r="T350" s="360"/>
      <c r="U350" s="360"/>
      <c r="V350" s="360"/>
      <c r="W350" s="377">
        <f>+(EI344/EI352)*100</f>
        <v>34.640057020669992</v>
      </c>
      <c r="X350" s="377"/>
      <c r="Y350" s="377"/>
      <c r="Z350" s="377"/>
      <c r="AA350" s="377"/>
      <c r="AB350" s="377"/>
      <c r="AC350" s="377"/>
      <c r="AD350" s="377"/>
      <c r="AE350" s="377">
        <f>+(EJ344/EJ352)*100</f>
        <v>33.742331288343557</v>
      </c>
      <c r="AF350" s="377"/>
      <c r="AG350" s="377"/>
      <c r="AH350" s="377"/>
      <c r="AI350" s="377"/>
      <c r="AJ350" s="377"/>
      <c r="AK350" s="377"/>
      <c r="AL350" s="377"/>
      <c r="AM350" s="377">
        <f>+(EK344/EK352)*100</f>
        <v>32.988871224165337</v>
      </c>
      <c r="AN350" s="377"/>
      <c r="AO350" s="377"/>
      <c r="AP350" s="377"/>
      <c r="AQ350" s="377"/>
      <c r="AR350" s="377"/>
      <c r="AS350" s="377"/>
      <c r="AT350" s="377"/>
      <c r="EH350" s="142" t="s">
        <v>199</v>
      </c>
      <c r="EI350" s="130">
        <v>166</v>
      </c>
      <c r="EJ350" s="130">
        <v>202</v>
      </c>
      <c r="EK350" s="130">
        <v>214</v>
      </c>
      <c r="EM350" s="143" t="s">
        <v>211</v>
      </c>
      <c r="EN350" s="141">
        <f t="shared" si="9"/>
        <v>200</v>
      </c>
      <c r="EO350" s="141">
        <f t="shared" si="10"/>
        <v>165.71969696969697</v>
      </c>
      <c r="EP350" s="141">
        <f t="shared" si="11"/>
        <v>150.35460992907801</v>
      </c>
    </row>
    <row r="351" spans="4:146" ht="14.25" customHeight="1" x14ac:dyDescent="0.35">
      <c r="D351" s="474" t="s">
        <v>211</v>
      </c>
      <c r="E351" s="474"/>
      <c r="F351" s="474"/>
      <c r="G351" s="474"/>
      <c r="H351" s="474"/>
      <c r="I351" s="474"/>
      <c r="J351" s="474"/>
      <c r="K351" s="474"/>
      <c r="L351" s="474"/>
      <c r="M351" s="474"/>
      <c r="N351" s="474"/>
      <c r="O351" s="474"/>
      <c r="P351" s="474"/>
      <c r="Q351" s="474"/>
      <c r="R351" s="474"/>
      <c r="S351" s="474"/>
      <c r="T351" s="474"/>
      <c r="U351" s="474"/>
      <c r="V351" s="474"/>
      <c r="W351" s="475">
        <f>+(EI347/EI349)*100</f>
        <v>200</v>
      </c>
      <c r="X351" s="476"/>
      <c r="Y351" s="476"/>
      <c r="Z351" s="476"/>
      <c r="AA351" s="476"/>
      <c r="AB351" s="476"/>
      <c r="AC351" s="476"/>
      <c r="AD351" s="477"/>
      <c r="AE351" s="475">
        <f>+(EJ347/EJ349)*100</f>
        <v>165.71969696969697</v>
      </c>
      <c r="AF351" s="476"/>
      <c r="AG351" s="476"/>
      <c r="AH351" s="476"/>
      <c r="AI351" s="476"/>
      <c r="AJ351" s="476"/>
      <c r="AK351" s="476"/>
      <c r="AL351" s="477"/>
      <c r="AM351" s="475">
        <f>+(EK347/EK349)*100</f>
        <v>150.35460992907801</v>
      </c>
      <c r="AN351" s="476"/>
      <c r="AO351" s="476"/>
      <c r="AP351" s="476"/>
      <c r="AQ351" s="476"/>
      <c r="AR351" s="476"/>
      <c r="AS351" s="476"/>
      <c r="AT351" s="477"/>
      <c r="EH351" s="142" t="s">
        <v>200</v>
      </c>
      <c r="EI351" s="130">
        <v>445</v>
      </c>
      <c r="EJ351" s="130">
        <v>520</v>
      </c>
      <c r="EK351" s="130">
        <v>566</v>
      </c>
      <c r="EM351" s="125" t="s">
        <v>212</v>
      </c>
      <c r="EN351" s="141">
        <f t="shared" si="9"/>
        <v>94.921875</v>
      </c>
      <c r="EO351" s="141">
        <f t="shared" si="10"/>
        <v>101.85185185185186</v>
      </c>
      <c r="EP351" s="141">
        <f t="shared" si="11"/>
        <v>98.80952380952381</v>
      </c>
    </row>
    <row r="352" spans="4:146" ht="14.25" customHeight="1" x14ac:dyDescent="0.35">
      <c r="D352" s="360" t="s">
        <v>212</v>
      </c>
      <c r="E352" s="360"/>
      <c r="F352" s="360"/>
      <c r="G352" s="360"/>
      <c r="H352" s="360"/>
      <c r="I352" s="360"/>
      <c r="J352" s="360"/>
      <c r="K352" s="360"/>
      <c r="L352" s="360"/>
      <c r="M352" s="360"/>
      <c r="N352" s="360"/>
      <c r="O352" s="360"/>
      <c r="P352" s="360"/>
      <c r="Q352" s="360"/>
      <c r="R352" s="360"/>
      <c r="S352" s="360"/>
      <c r="T352" s="360"/>
      <c r="U352" s="360"/>
      <c r="V352" s="360"/>
      <c r="W352" s="390">
        <f>+(EI344/EI346)*100</f>
        <v>94.921875</v>
      </c>
      <c r="X352" s="391"/>
      <c r="Y352" s="391"/>
      <c r="Z352" s="391"/>
      <c r="AA352" s="391"/>
      <c r="AB352" s="391"/>
      <c r="AC352" s="391"/>
      <c r="AD352" s="392"/>
      <c r="AE352" s="390">
        <f>+(EJ344/EJ346)*100</f>
        <v>101.85185185185186</v>
      </c>
      <c r="AF352" s="391"/>
      <c r="AG352" s="391"/>
      <c r="AH352" s="391"/>
      <c r="AI352" s="391"/>
      <c r="AJ352" s="391"/>
      <c r="AK352" s="391"/>
      <c r="AL352" s="392"/>
      <c r="AM352" s="390">
        <f>+(EK344/EK346)*100</f>
        <v>98.80952380952381</v>
      </c>
      <c r="AN352" s="391"/>
      <c r="AO352" s="391"/>
      <c r="AP352" s="391"/>
      <c r="AQ352" s="391"/>
      <c r="AR352" s="391"/>
      <c r="AS352" s="391"/>
      <c r="AT352" s="392"/>
      <c r="EH352" s="142" t="s">
        <v>201</v>
      </c>
      <c r="EI352" s="130">
        <v>1403</v>
      </c>
      <c r="EJ352" s="130">
        <v>1304</v>
      </c>
      <c r="EK352" s="130">
        <v>1258</v>
      </c>
      <c r="EM352" s="125" t="s">
        <v>213</v>
      </c>
      <c r="EN352" s="141">
        <f t="shared" si="9"/>
        <v>97.857661583151781</v>
      </c>
      <c r="EO352" s="141">
        <f t="shared" si="10"/>
        <v>98.352059925093641</v>
      </c>
      <c r="EP352" s="141">
        <f t="shared" si="11"/>
        <v>97.915877226222065</v>
      </c>
    </row>
    <row r="353" spans="4:141" ht="14.25" customHeight="1" x14ac:dyDescent="0.35">
      <c r="D353" s="360" t="s">
        <v>213</v>
      </c>
      <c r="E353" s="360"/>
      <c r="F353" s="360"/>
      <c r="G353" s="360"/>
      <c r="H353" s="360"/>
      <c r="I353" s="360"/>
      <c r="J353" s="360"/>
      <c r="K353" s="360"/>
      <c r="L353" s="360"/>
      <c r="M353" s="360"/>
      <c r="N353" s="360"/>
      <c r="O353" s="360"/>
      <c r="P353" s="360"/>
      <c r="Q353" s="360"/>
      <c r="R353" s="360"/>
      <c r="S353" s="360"/>
      <c r="T353" s="360"/>
      <c r="U353" s="360"/>
      <c r="V353" s="360"/>
      <c r="W353" s="377">
        <f>+(EI353/EI354)*100</f>
        <v>97.857661583151781</v>
      </c>
      <c r="X353" s="377"/>
      <c r="Y353" s="377"/>
      <c r="Z353" s="377"/>
      <c r="AA353" s="377"/>
      <c r="AB353" s="377"/>
      <c r="AC353" s="377"/>
      <c r="AD353" s="377"/>
      <c r="AE353" s="377">
        <f>+(EJ353/EJ354)*100</f>
        <v>98.352059925093641</v>
      </c>
      <c r="AF353" s="377"/>
      <c r="AG353" s="377"/>
      <c r="AH353" s="377"/>
      <c r="AI353" s="377"/>
      <c r="AJ353" s="377"/>
      <c r="AK353" s="377"/>
      <c r="AL353" s="377"/>
      <c r="AM353" s="377">
        <f>+(EK353/EK354)*100</f>
        <v>97.915877226222065</v>
      </c>
      <c r="AN353" s="377"/>
      <c r="AO353" s="377"/>
      <c r="AP353" s="377"/>
      <c r="AQ353" s="377"/>
      <c r="AR353" s="377"/>
      <c r="AS353" s="377"/>
      <c r="AT353" s="377"/>
      <c r="EH353" s="142" t="s">
        <v>163</v>
      </c>
      <c r="EI353" s="130">
        <v>2695</v>
      </c>
      <c r="EJ353" s="130">
        <v>2626</v>
      </c>
      <c r="EK353" s="130">
        <v>2584</v>
      </c>
    </row>
    <row r="354" spans="4:141" ht="14.25" customHeight="1" x14ac:dyDescent="0.35">
      <c r="D354" s="11" t="s">
        <v>215</v>
      </c>
      <c r="E354" s="3"/>
      <c r="F354" s="3"/>
      <c r="G354" s="3"/>
      <c r="H354" s="3"/>
      <c r="I354" s="3"/>
      <c r="J354" s="3"/>
      <c r="K354" s="3"/>
      <c r="L354" s="3"/>
      <c r="M354" s="3"/>
      <c r="N354" s="3"/>
      <c r="O354" s="3"/>
      <c r="P354" s="3"/>
      <c r="Q354" s="3"/>
      <c r="R354" s="3"/>
      <c r="S354" s="3"/>
      <c r="T354" s="3"/>
      <c r="U354" s="3"/>
      <c r="AV354" s="11" t="s">
        <v>215</v>
      </c>
      <c r="BD354" s="3"/>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EH354" s="142" t="s">
        <v>216</v>
      </c>
      <c r="EI354" s="130">
        <v>2754</v>
      </c>
      <c r="EJ354" s="130">
        <v>2670</v>
      </c>
      <c r="EK354" s="130">
        <v>2639</v>
      </c>
    </row>
    <row r="355" spans="4:141" ht="14.25" customHeight="1" x14ac:dyDescent="0.35">
      <c r="D355" s="74"/>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3"/>
      <c r="CI355" s="11"/>
      <c r="CJ355" s="11"/>
      <c r="EH355" s="142"/>
      <c r="EI355" s="130"/>
      <c r="EJ355" s="130"/>
      <c r="EK355" s="130"/>
    </row>
    <row r="356" spans="4:141" ht="14.25" customHeight="1" x14ac:dyDescent="0.35">
      <c r="D356" s="223" t="s">
        <v>221</v>
      </c>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111"/>
      <c r="AJ356" s="111"/>
      <c r="AK356" s="111"/>
      <c r="AL356" s="111"/>
      <c r="AM356" s="111"/>
      <c r="AN356" s="111"/>
      <c r="AO356" s="111"/>
      <c r="AP356" s="111"/>
      <c r="AV356" s="223" t="s">
        <v>217</v>
      </c>
      <c r="AW356" s="223"/>
      <c r="AX356" s="223"/>
      <c r="AY356" s="223"/>
      <c r="AZ356" s="223"/>
      <c r="BA356" s="223"/>
      <c r="BB356" s="223"/>
      <c r="BC356" s="223"/>
      <c r="BD356" s="223"/>
      <c r="BE356" s="223"/>
      <c r="BF356" s="223"/>
      <c r="BG356" s="223"/>
      <c r="BH356" s="223"/>
      <c r="BI356" s="223"/>
      <c r="BJ356" s="223"/>
      <c r="BK356" s="223"/>
      <c r="BL356" s="223"/>
      <c r="BM356" s="223"/>
      <c r="BN356" s="223"/>
      <c r="BO356" s="223"/>
      <c r="BP356" s="223"/>
      <c r="BQ356" s="223"/>
      <c r="BR356" s="223"/>
      <c r="BS356" s="223"/>
      <c r="BT356" s="223"/>
      <c r="BU356" s="223"/>
      <c r="BV356" s="223"/>
      <c r="BW356" s="223"/>
      <c r="BX356" s="223"/>
      <c r="BY356" s="223"/>
      <c r="BZ356" s="223"/>
      <c r="CI356" s="11"/>
      <c r="CJ356" s="11"/>
      <c r="EH356" s="142"/>
      <c r="EI356" s="130"/>
      <c r="EJ356" s="130"/>
      <c r="EK356" s="130"/>
    </row>
    <row r="357" spans="4:141" ht="14.25" customHeight="1" x14ac:dyDescent="0.35">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V357" s="223"/>
      <c r="AW357" s="223"/>
      <c r="AX357" s="223"/>
      <c r="AY357" s="223"/>
      <c r="AZ357" s="223"/>
      <c r="BA357" s="223"/>
      <c r="BB357" s="223"/>
      <c r="BC357" s="223"/>
      <c r="BD357" s="223"/>
      <c r="BE357" s="223"/>
      <c r="BF357" s="223"/>
      <c r="BG357" s="223"/>
      <c r="BH357" s="223"/>
      <c r="BI357" s="223"/>
      <c r="BJ357" s="223"/>
      <c r="BK357" s="223"/>
      <c r="BL357" s="223"/>
      <c r="BM357" s="223"/>
      <c r="BN357" s="223"/>
      <c r="BO357" s="223"/>
      <c r="BP357" s="223"/>
      <c r="BQ357" s="223"/>
      <c r="BR357" s="223"/>
      <c r="BS357" s="223"/>
      <c r="BT357" s="223"/>
      <c r="BU357" s="223"/>
      <c r="BV357" s="223"/>
      <c r="BW357" s="223"/>
      <c r="BX357" s="223"/>
      <c r="BY357" s="223"/>
      <c r="BZ357" s="223"/>
    </row>
    <row r="358" spans="4:141" ht="14.25" customHeight="1" x14ac:dyDescent="0.35">
      <c r="D358" s="175" t="s">
        <v>218</v>
      </c>
      <c r="E358" s="175"/>
      <c r="F358" s="175"/>
      <c r="G358" s="175"/>
      <c r="H358" s="175"/>
      <c r="I358" s="175"/>
      <c r="J358" s="175"/>
      <c r="K358" s="175"/>
      <c r="L358" s="175"/>
      <c r="M358" s="175"/>
      <c r="N358" s="175"/>
      <c r="O358" s="175"/>
      <c r="P358" s="175"/>
      <c r="Q358" s="175"/>
      <c r="R358" s="175" t="s">
        <v>219</v>
      </c>
      <c r="S358" s="175"/>
      <c r="T358" s="175"/>
      <c r="U358" s="175"/>
      <c r="V358" s="175"/>
      <c r="W358" s="175"/>
      <c r="X358" s="175"/>
      <c r="Y358" s="175"/>
      <c r="Z358" s="175"/>
      <c r="AA358" s="175"/>
      <c r="AB358" s="175"/>
      <c r="AC358" s="175"/>
      <c r="AD358" s="175"/>
      <c r="AE358" s="175"/>
      <c r="AF358" s="175" t="s">
        <v>220</v>
      </c>
      <c r="AG358" s="175"/>
      <c r="AH358" s="175"/>
      <c r="AI358" s="175"/>
      <c r="AJ358" s="175"/>
      <c r="AK358" s="175"/>
      <c r="AL358" s="175"/>
      <c r="AM358" s="175"/>
      <c r="AN358" s="175"/>
      <c r="AO358" s="175"/>
      <c r="AP358" s="175"/>
      <c r="AQ358" s="175"/>
      <c r="AR358" s="175"/>
      <c r="AS358" s="175"/>
      <c r="AT358" s="175"/>
      <c r="AV358" s="176" t="s">
        <v>188</v>
      </c>
      <c r="AW358" s="176"/>
      <c r="AX358" s="176"/>
      <c r="AY358" s="176"/>
      <c r="AZ358" s="176"/>
      <c r="BA358" s="176"/>
      <c r="BB358" s="176"/>
      <c r="BC358" s="176"/>
      <c r="BD358" s="176"/>
      <c r="BE358" s="176"/>
      <c r="BF358" s="176"/>
      <c r="BG358" s="176"/>
      <c r="BH358" s="176"/>
      <c r="BI358" s="176"/>
      <c r="BJ358" s="176"/>
      <c r="BK358" s="176"/>
      <c r="BL358" s="175" t="s">
        <v>189</v>
      </c>
      <c r="BM358" s="175"/>
      <c r="BN358" s="175"/>
      <c r="BO358" s="175"/>
      <c r="BP358" s="175" t="s">
        <v>128</v>
      </c>
      <c r="BQ358" s="175"/>
      <c r="BR358" s="175"/>
      <c r="BS358" s="175"/>
      <c r="BT358" s="175"/>
      <c r="BU358" s="175"/>
      <c r="BV358" s="175"/>
      <c r="BW358" s="175"/>
      <c r="BX358" s="175"/>
      <c r="BY358" s="175"/>
      <c r="BZ358" s="175" t="s">
        <v>189</v>
      </c>
      <c r="CA358" s="175"/>
      <c r="CB358" s="175"/>
      <c r="CC358" s="175"/>
      <c r="CD358" s="175" t="s">
        <v>190</v>
      </c>
      <c r="CE358" s="175"/>
      <c r="CF358" s="175"/>
      <c r="CG358" s="175"/>
      <c r="CH358" s="175"/>
      <c r="CI358" s="175"/>
      <c r="CJ358" s="175"/>
      <c r="CK358" s="175"/>
      <c r="CL358" s="175"/>
      <c r="CM358" s="175"/>
      <c r="CN358" s="175"/>
    </row>
    <row r="359" spans="4:141" ht="14.25" customHeight="1" x14ac:dyDescent="0.35">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V359" s="176"/>
      <c r="AW359" s="176"/>
      <c r="AX359" s="176"/>
      <c r="AY359" s="176"/>
      <c r="AZ359" s="176"/>
      <c r="BA359" s="176"/>
      <c r="BB359" s="176"/>
      <c r="BC359" s="176"/>
      <c r="BD359" s="176"/>
      <c r="BE359" s="176"/>
      <c r="BF359" s="176"/>
      <c r="BG359" s="176"/>
      <c r="BH359" s="176"/>
      <c r="BI359" s="176"/>
      <c r="BJ359" s="176"/>
      <c r="BK359" s="176"/>
      <c r="BL359" s="175"/>
      <c r="BM359" s="175"/>
      <c r="BN359" s="175"/>
      <c r="BO359" s="175"/>
      <c r="BP359" s="175"/>
      <c r="BQ359" s="175"/>
      <c r="BR359" s="175"/>
      <c r="BS359" s="175"/>
      <c r="BT359" s="175"/>
      <c r="BU359" s="175"/>
      <c r="BV359" s="175"/>
      <c r="BW359" s="175"/>
      <c r="BX359" s="175"/>
      <c r="BY359" s="175"/>
      <c r="BZ359" s="175"/>
      <c r="CA359" s="175"/>
      <c r="CB359" s="175"/>
      <c r="CC359" s="175"/>
      <c r="CD359" s="175"/>
      <c r="CE359" s="175"/>
      <c r="CF359" s="175"/>
      <c r="CG359" s="175"/>
      <c r="CH359" s="175"/>
      <c r="CI359" s="175"/>
      <c r="CJ359" s="175"/>
      <c r="CK359" s="175"/>
      <c r="CL359" s="175"/>
      <c r="CM359" s="175"/>
      <c r="CN359" s="175"/>
    </row>
    <row r="360" spans="4:141" ht="14.25" customHeight="1" x14ac:dyDescent="0.35">
      <c r="D360" s="165" t="str">
        <f>+S10</f>
        <v>CÓRDOBA</v>
      </c>
      <c r="E360" s="165"/>
      <c r="F360" s="165"/>
      <c r="G360" s="165"/>
      <c r="H360" s="165"/>
      <c r="I360" s="165"/>
      <c r="J360" s="165"/>
      <c r="K360" s="165"/>
      <c r="L360" s="165"/>
      <c r="M360" s="165"/>
      <c r="N360" s="165"/>
      <c r="O360" s="165"/>
      <c r="P360" s="165"/>
      <c r="Q360" s="165"/>
      <c r="R360" s="498">
        <v>5</v>
      </c>
      <c r="S360" s="498"/>
      <c r="T360" s="498"/>
      <c r="U360" s="498"/>
      <c r="V360" s="498"/>
      <c r="W360" s="498"/>
      <c r="X360" s="498"/>
      <c r="Y360" s="498"/>
      <c r="Z360" s="498"/>
      <c r="AA360" s="498"/>
      <c r="AB360" s="498"/>
      <c r="AC360" s="498"/>
      <c r="AD360" s="498"/>
      <c r="AE360" s="498"/>
      <c r="AF360" s="498">
        <v>3</v>
      </c>
      <c r="AG360" s="498"/>
      <c r="AH360" s="498"/>
      <c r="AI360" s="498"/>
      <c r="AJ360" s="498"/>
      <c r="AK360" s="498"/>
      <c r="AL360" s="498"/>
      <c r="AM360" s="498"/>
      <c r="AN360" s="498"/>
      <c r="AO360" s="498"/>
      <c r="AP360" s="498"/>
      <c r="AQ360" s="498"/>
      <c r="AR360" s="498"/>
      <c r="AS360" s="498"/>
      <c r="AT360" s="498"/>
      <c r="AV360" s="498">
        <v>3295</v>
      </c>
      <c r="AW360" s="498"/>
      <c r="AX360" s="498"/>
      <c r="AY360" s="498"/>
      <c r="AZ360" s="498"/>
      <c r="BA360" s="498"/>
      <c r="BB360" s="498"/>
      <c r="BC360" s="498"/>
      <c r="BD360" s="498"/>
      <c r="BE360" s="498"/>
      <c r="BF360" s="498"/>
      <c r="BG360" s="498"/>
      <c r="BH360" s="498"/>
      <c r="BI360" s="498"/>
      <c r="BJ360" s="498"/>
      <c r="BK360" s="498"/>
      <c r="BL360" s="396">
        <f>+AV360/CD360</f>
        <v>0.62690258751902583</v>
      </c>
      <c r="BM360" s="396"/>
      <c r="BN360" s="396"/>
      <c r="BO360" s="396"/>
      <c r="BP360" s="165">
        <v>1961</v>
      </c>
      <c r="BQ360" s="165"/>
      <c r="BR360" s="165"/>
      <c r="BS360" s="165"/>
      <c r="BT360" s="165"/>
      <c r="BU360" s="165"/>
      <c r="BV360" s="165"/>
      <c r="BW360" s="165"/>
      <c r="BX360" s="165"/>
      <c r="BY360" s="165"/>
      <c r="BZ360" s="396">
        <f>+BP360/CD360</f>
        <v>0.37309741248097411</v>
      </c>
      <c r="CA360" s="396"/>
      <c r="CB360" s="396"/>
      <c r="CC360" s="396"/>
      <c r="CD360" s="498">
        <f>+AV360+BP360</f>
        <v>5256</v>
      </c>
      <c r="CE360" s="498"/>
      <c r="CF360" s="498"/>
      <c r="CG360" s="498"/>
      <c r="CH360" s="498"/>
      <c r="CI360" s="498"/>
      <c r="CJ360" s="498"/>
      <c r="CK360" s="498"/>
      <c r="CL360" s="498"/>
      <c r="CM360" s="498"/>
      <c r="CN360" s="498"/>
    </row>
    <row r="361" spans="4:141" ht="14.25" customHeight="1" x14ac:dyDescent="0.35">
      <c r="D361" s="165"/>
      <c r="E361" s="165"/>
      <c r="F361" s="165"/>
      <c r="G361" s="165"/>
      <c r="H361" s="165"/>
      <c r="I361" s="165"/>
      <c r="J361" s="165"/>
      <c r="K361" s="165"/>
      <c r="L361" s="165"/>
      <c r="M361" s="165"/>
      <c r="N361" s="165"/>
      <c r="O361" s="165"/>
      <c r="P361" s="165"/>
      <c r="Q361" s="165"/>
      <c r="R361" s="498"/>
      <c r="S361" s="498"/>
      <c r="T361" s="498"/>
      <c r="U361" s="498"/>
      <c r="V361" s="498"/>
      <c r="W361" s="498"/>
      <c r="X361" s="498"/>
      <c r="Y361" s="498"/>
      <c r="Z361" s="498"/>
      <c r="AA361" s="498"/>
      <c r="AB361" s="498"/>
      <c r="AC361" s="498"/>
      <c r="AD361" s="498"/>
      <c r="AE361" s="498"/>
      <c r="AF361" s="498"/>
      <c r="AG361" s="498"/>
      <c r="AH361" s="498"/>
      <c r="AI361" s="498"/>
      <c r="AJ361" s="498"/>
      <c r="AK361" s="498"/>
      <c r="AL361" s="498"/>
      <c r="AM361" s="498"/>
      <c r="AN361" s="498"/>
      <c r="AO361" s="498"/>
      <c r="AP361" s="498"/>
      <c r="AQ361" s="498"/>
      <c r="AR361" s="498"/>
      <c r="AS361" s="498"/>
      <c r="AT361" s="498"/>
      <c r="AV361" s="498"/>
      <c r="AW361" s="498"/>
      <c r="AX361" s="498"/>
      <c r="AY361" s="498"/>
      <c r="AZ361" s="498"/>
      <c r="BA361" s="498"/>
      <c r="BB361" s="498"/>
      <c r="BC361" s="498"/>
      <c r="BD361" s="498"/>
      <c r="BE361" s="498"/>
      <c r="BF361" s="498"/>
      <c r="BG361" s="498"/>
      <c r="BH361" s="498"/>
      <c r="BI361" s="498"/>
      <c r="BJ361" s="498"/>
      <c r="BK361" s="498"/>
      <c r="BL361" s="396"/>
      <c r="BM361" s="396"/>
      <c r="BN361" s="396"/>
      <c r="BO361" s="396"/>
      <c r="BP361" s="165"/>
      <c r="BQ361" s="165"/>
      <c r="BR361" s="165"/>
      <c r="BS361" s="165"/>
      <c r="BT361" s="165"/>
      <c r="BU361" s="165"/>
      <c r="BV361" s="165"/>
      <c r="BW361" s="165"/>
      <c r="BX361" s="165"/>
      <c r="BY361" s="165"/>
      <c r="BZ361" s="396"/>
      <c r="CA361" s="396"/>
      <c r="CB361" s="396"/>
      <c r="CC361" s="396"/>
      <c r="CD361" s="498"/>
      <c r="CE361" s="498"/>
      <c r="CF361" s="498"/>
      <c r="CG361" s="498"/>
      <c r="CH361" s="498"/>
      <c r="CI361" s="498"/>
      <c r="CJ361" s="498"/>
      <c r="CK361" s="498"/>
      <c r="CL361" s="498"/>
      <c r="CM361" s="498"/>
      <c r="CN361" s="498"/>
    </row>
    <row r="362" spans="4:141" ht="14.25" customHeight="1" x14ac:dyDescent="0.35">
      <c r="D362" s="502" t="s">
        <v>723</v>
      </c>
      <c r="E362" s="502"/>
      <c r="F362" s="502"/>
      <c r="G362" s="502"/>
      <c r="H362" s="502"/>
      <c r="I362" s="502"/>
      <c r="J362" s="502"/>
      <c r="K362" s="502"/>
      <c r="L362" s="502"/>
      <c r="M362" s="502"/>
      <c r="N362" s="502"/>
      <c r="O362" s="502"/>
      <c r="P362" s="502"/>
      <c r="Q362" s="502"/>
      <c r="R362" s="502"/>
      <c r="S362" s="502"/>
      <c r="T362" s="502"/>
      <c r="U362" s="502"/>
      <c r="V362" s="502"/>
      <c r="W362" s="502"/>
      <c r="X362" s="502"/>
      <c r="Y362" s="502"/>
      <c r="Z362" s="502"/>
      <c r="AA362" s="502"/>
      <c r="AB362" s="502"/>
      <c r="AC362" s="502"/>
      <c r="AD362" s="502"/>
      <c r="AE362" s="502"/>
      <c r="AF362" s="502"/>
      <c r="AG362" s="502"/>
      <c r="AH362" s="502"/>
      <c r="AI362" s="502"/>
      <c r="AJ362" s="502"/>
      <c r="AK362" s="502"/>
      <c r="AL362" s="502"/>
      <c r="AM362" s="502"/>
      <c r="AN362" s="502"/>
      <c r="AO362" s="502"/>
      <c r="AP362" s="502"/>
      <c r="AQ362" s="502"/>
      <c r="AR362" s="502"/>
      <c r="AS362" s="502"/>
      <c r="AT362" s="502"/>
      <c r="AV362" s="221" t="s">
        <v>722</v>
      </c>
      <c r="AW362" s="221"/>
      <c r="AX362" s="221"/>
      <c r="AY362" s="221"/>
      <c r="AZ362" s="221"/>
      <c r="BA362" s="221"/>
      <c r="BB362" s="221"/>
      <c r="BC362" s="221"/>
      <c r="BD362" s="221"/>
      <c r="BE362" s="221"/>
      <c r="BF362" s="221"/>
      <c r="BG362" s="221"/>
      <c r="BH362" s="221"/>
      <c r="BI362" s="221"/>
      <c r="BJ362" s="221"/>
      <c r="BK362" s="221"/>
      <c r="BL362" s="221"/>
      <c r="BM362" s="221"/>
      <c r="BN362" s="221"/>
      <c r="BO362" s="221"/>
      <c r="BP362" s="221"/>
      <c r="BQ362" s="221"/>
      <c r="BR362" s="221"/>
      <c r="BS362" s="221"/>
      <c r="BT362" s="221"/>
      <c r="BU362" s="221"/>
      <c r="BV362" s="221"/>
      <c r="BW362" s="221"/>
      <c r="BX362" s="221"/>
      <c r="BY362" s="221"/>
      <c r="BZ362" s="221"/>
      <c r="CA362" s="221"/>
      <c r="CB362" s="221"/>
      <c r="CC362" s="221"/>
      <c r="CD362" s="221"/>
      <c r="CE362" s="221"/>
      <c r="CF362" s="221"/>
      <c r="CG362" s="221"/>
      <c r="CH362" s="221"/>
      <c r="CI362" s="221"/>
      <c r="CJ362" s="221"/>
      <c r="CK362" s="221"/>
      <c r="CL362" s="221"/>
      <c r="CM362" s="221"/>
      <c r="CN362" s="221"/>
    </row>
    <row r="363" spans="4:141" ht="14.25" customHeight="1" x14ac:dyDescent="0.35"/>
    <row r="364" spans="4:141" ht="14.25" customHeight="1" x14ac:dyDescent="0.35">
      <c r="D364" s="223" t="s">
        <v>243</v>
      </c>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c r="AJ364" s="223"/>
      <c r="AK364" s="223"/>
      <c r="AL364" s="223"/>
      <c r="AM364" s="223"/>
      <c r="AN364" s="223"/>
      <c r="AO364" s="223"/>
      <c r="AP364" s="223"/>
      <c r="AQ364" s="223"/>
      <c r="AR364" s="223"/>
      <c r="AS364" s="223"/>
      <c r="AT364" s="223"/>
    </row>
    <row r="365" spans="4:141" ht="14.25" customHeight="1" x14ac:dyDescent="0.35">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c r="AJ365" s="223"/>
      <c r="AK365" s="223"/>
      <c r="AL365" s="223"/>
      <c r="AM365" s="223"/>
      <c r="AN365" s="223"/>
      <c r="AO365" s="223"/>
      <c r="AP365" s="223"/>
      <c r="AQ365" s="223"/>
      <c r="AR365" s="223"/>
      <c r="AS365" s="223"/>
      <c r="AT365" s="223"/>
    </row>
    <row r="366" spans="4:141" ht="14.25" customHeight="1" x14ac:dyDescent="0.35">
      <c r="D366" s="175" t="s">
        <v>123</v>
      </c>
      <c r="E366" s="175"/>
      <c r="F366" s="175"/>
      <c r="G366" s="175"/>
      <c r="H366" s="175"/>
      <c r="I366" s="175"/>
      <c r="J366" s="175"/>
      <c r="K366" s="175"/>
      <c r="L366" s="175"/>
      <c r="M366" s="175"/>
      <c r="N366" s="175"/>
      <c r="O366" s="175"/>
      <c r="P366" s="175"/>
      <c r="Q366" s="175"/>
      <c r="R366" s="175" t="s">
        <v>124</v>
      </c>
      <c r="S366" s="175"/>
      <c r="T366" s="175"/>
      <c r="U366" s="175"/>
      <c r="V366" s="175"/>
      <c r="W366" s="175"/>
      <c r="X366" s="175"/>
      <c r="Y366" s="175"/>
      <c r="Z366" s="175"/>
      <c r="AA366" s="175"/>
      <c r="AB366" s="175"/>
      <c r="AC366" s="175"/>
      <c r="AD366" s="175"/>
      <c r="AE366" s="175"/>
      <c r="AF366" s="175" t="s">
        <v>125</v>
      </c>
      <c r="AG366" s="175"/>
      <c r="AH366" s="175"/>
      <c r="AI366" s="175"/>
      <c r="AJ366" s="175"/>
      <c r="AK366" s="175"/>
      <c r="AL366" s="175"/>
      <c r="AM366" s="175"/>
      <c r="AN366" s="175"/>
      <c r="AO366" s="175"/>
      <c r="AP366" s="175"/>
      <c r="AQ366" s="175"/>
      <c r="AR366" s="175"/>
      <c r="AS366" s="175"/>
      <c r="AT366" s="175"/>
    </row>
    <row r="367" spans="4:141" ht="14.25" customHeight="1" x14ac:dyDescent="0.35">
      <c r="D367" s="503" t="s">
        <v>241</v>
      </c>
      <c r="E367" s="503"/>
      <c r="F367" s="503"/>
      <c r="G367" s="503"/>
      <c r="H367" s="503"/>
      <c r="I367" s="503"/>
      <c r="J367" s="503"/>
      <c r="K367" s="503" t="s">
        <v>242</v>
      </c>
      <c r="L367" s="503"/>
      <c r="M367" s="503"/>
      <c r="N367" s="503"/>
      <c r="O367" s="503"/>
      <c r="P367" s="503"/>
      <c r="Q367" s="503"/>
      <c r="R367" s="503" t="s">
        <v>241</v>
      </c>
      <c r="S367" s="503"/>
      <c r="T367" s="503"/>
      <c r="U367" s="503"/>
      <c r="V367" s="503"/>
      <c r="W367" s="503"/>
      <c r="X367" s="503"/>
      <c r="Y367" s="503" t="s">
        <v>242</v>
      </c>
      <c r="Z367" s="503"/>
      <c r="AA367" s="503"/>
      <c r="AB367" s="503"/>
      <c r="AC367" s="503"/>
      <c r="AD367" s="503"/>
      <c r="AE367" s="503"/>
      <c r="AF367" s="503" t="s">
        <v>241</v>
      </c>
      <c r="AG367" s="503"/>
      <c r="AH367" s="503"/>
      <c r="AI367" s="503"/>
      <c r="AJ367" s="503"/>
      <c r="AK367" s="503"/>
      <c r="AL367" s="503"/>
      <c r="AM367" s="503" t="s">
        <v>242</v>
      </c>
      <c r="AN367" s="503"/>
      <c r="AO367" s="503"/>
      <c r="AP367" s="503"/>
      <c r="AQ367" s="503"/>
      <c r="AR367" s="503"/>
      <c r="AS367" s="503"/>
      <c r="AT367" s="503"/>
    </row>
    <row r="368" spans="4:141" ht="14.25" customHeight="1" x14ac:dyDescent="0.35">
      <c r="D368" s="503"/>
      <c r="E368" s="503"/>
      <c r="F368" s="503"/>
      <c r="G368" s="503"/>
      <c r="H368" s="503"/>
      <c r="I368" s="503"/>
      <c r="J368" s="503"/>
      <c r="K368" s="503"/>
      <c r="L368" s="503"/>
      <c r="M368" s="503"/>
      <c r="N368" s="503"/>
      <c r="O368" s="503"/>
      <c r="P368" s="503"/>
      <c r="Q368" s="503"/>
      <c r="R368" s="503"/>
      <c r="S368" s="503"/>
      <c r="T368" s="503"/>
      <c r="U368" s="503"/>
      <c r="V368" s="503"/>
      <c r="W368" s="503"/>
      <c r="X368" s="503"/>
      <c r="Y368" s="503"/>
      <c r="Z368" s="503"/>
      <c r="AA368" s="503"/>
      <c r="AB368" s="503"/>
      <c r="AC368" s="503"/>
      <c r="AD368" s="503"/>
      <c r="AE368" s="503"/>
      <c r="AF368" s="503"/>
      <c r="AG368" s="503"/>
      <c r="AH368" s="503"/>
      <c r="AI368" s="503"/>
      <c r="AJ368" s="503"/>
      <c r="AK368" s="503"/>
      <c r="AL368" s="503"/>
      <c r="AM368" s="503"/>
      <c r="AN368" s="503"/>
      <c r="AO368" s="503"/>
      <c r="AP368" s="503"/>
      <c r="AQ368" s="503"/>
      <c r="AR368" s="503"/>
      <c r="AS368" s="503"/>
      <c r="AT368" s="503"/>
      <c r="EH368" s="230" t="s">
        <v>253</v>
      </c>
      <c r="EI368" s="230"/>
    </row>
    <row r="369" spans="4:139" ht="14.25" customHeight="1" x14ac:dyDescent="0.35">
      <c r="D369" s="504">
        <v>18.010000000000002</v>
      </c>
      <c r="E369" s="504"/>
      <c r="F369" s="504"/>
      <c r="G369" s="504"/>
      <c r="H369" s="504"/>
      <c r="I369" s="504"/>
      <c r="J369" s="504"/>
      <c r="K369" s="504">
        <v>7.16</v>
      </c>
      <c r="L369" s="504"/>
      <c r="M369" s="504"/>
      <c r="N369" s="504"/>
      <c r="O369" s="504"/>
      <c r="P369" s="504"/>
      <c r="Q369" s="504"/>
      <c r="R369" s="504">
        <v>33.18</v>
      </c>
      <c r="S369" s="504"/>
      <c r="T369" s="504"/>
      <c r="U369" s="504"/>
      <c r="V369" s="504"/>
      <c r="W369" s="504"/>
      <c r="X369" s="504"/>
      <c r="Y369" s="504">
        <v>7.57</v>
      </c>
      <c r="Z369" s="504"/>
      <c r="AA369" s="504"/>
      <c r="AB369" s="504"/>
      <c r="AC369" s="504"/>
      <c r="AD369" s="504"/>
      <c r="AE369" s="504"/>
      <c r="AF369" s="504">
        <v>24.82</v>
      </c>
      <c r="AG369" s="504"/>
      <c r="AH369" s="504"/>
      <c r="AI369" s="504"/>
      <c r="AJ369" s="504"/>
      <c r="AK369" s="504"/>
      <c r="AL369" s="504"/>
      <c r="AM369" s="504">
        <v>5.37</v>
      </c>
      <c r="AN369" s="504"/>
      <c r="AO369" s="504"/>
      <c r="AP369" s="504"/>
      <c r="AQ369" s="504"/>
      <c r="AR369" s="504"/>
      <c r="AS369" s="504"/>
      <c r="AT369" s="504"/>
      <c r="EH369" s="122" t="s">
        <v>123</v>
      </c>
      <c r="EI369" s="122">
        <f>+D369</f>
        <v>18.010000000000002</v>
      </c>
    </row>
    <row r="370" spans="4:139" ht="14.25" customHeight="1" x14ac:dyDescent="0.35">
      <c r="D370" s="504"/>
      <c r="E370" s="504"/>
      <c r="F370" s="504"/>
      <c r="G370" s="504"/>
      <c r="H370" s="504"/>
      <c r="I370" s="504"/>
      <c r="J370" s="504"/>
      <c r="K370" s="504"/>
      <c r="L370" s="504"/>
      <c r="M370" s="504"/>
      <c r="N370" s="504"/>
      <c r="O370" s="504"/>
      <c r="P370" s="504"/>
      <c r="Q370" s="504"/>
      <c r="R370" s="504"/>
      <c r="S370" s="504"/>
      <c r="T370" s="504"/>
      <c r="U370" s="504"/>
      <c r="V370" s="504"/>
      <c r="W370" s="504"/>
      <c r="X370" s="504"/>
      <c r="Y370" s="504"/>
      <c r="Z370" s="504"/>
      <c r="AA370" s="504"/>
      <c r="AB370" s="504"/>
      <c r="AC370" s="504"/>
      <c r="AD370" s="504"/>
      <c r="AE370" s="504"/>
      <c r="AF370" s="504"/>
      <c r="AG370" s="504"/>
      <c r="AH370" s="504"/>
      <c r="AI370" s="504"/>
      <c r="AJ370" s="504"/>
      <c r="AK370" s="504"/>
      <c r="AL370" s="504"/>
      <c r="AM370" s="504"/>
      <c r="AN370" s="504"/>
      <c r="AO370" s="504"/>
      <c r="AP370" s="504"/>
      <c r="AQ370" s="504"/>
      <c r="AR370" s="504"/>
      <c r="AS370" s="504"/>
      <c r="AT370" s="504"/>
      <c r="EH370" s="122" t="s">
        <v>124</v>
      </c>
      <c r="EI370" s="122">
        <f>+R369</f>
        <v>33.18</v>
      </c>
    </row>
    <row r="371" spans="4:139" ht="14.25" customHeight="1" x14ac:dyDescent="0.35">
      <c r="D371" s="502" t="s">
        <v>244</v>
      </c>
      <c r="E371" s="502"/>
      <c r="F371" s="502"/>
      <c r="G371" s="502"/>
      <c r="H371" s="502"/>
      <c r="I371" s="502"/>
      <c r="J371" s="502"/>
      <c r="K371" s="502"/>
      <c r="L371" s="502"/>
      <c r="M371" s="502"/>
      <c r="N371" s="502"/>
      <c r="O371" s="502"/>
      <c r="P371" s="502"/>
      <c r="Q371" s="502"/>
      <c r="R371" s="502"/>
      <c r="S371" s="502"/>
      <c r="T371" s="502"/>
      <c r="U371" s="502"/>
      <c r="V371" s="502"/>
      <c r="W371" s="502"/>
      <c r="X371" s="502"/>
      <c r="Y371" s="502"/>
      <c r="Z371" s="502"/>
      <c r="AA371" s="502"/>
      <c r="AB371" s="502"/>
      <c r="AC371" s="502"/>
      <c r="AD371" s="502"/>
      <c r="AE371" s="502"/>
      <c r="AF371" s="502"/>
      <c r="AG371" s="502"/>
      <c r="AH371" s="502"/>
      <c r="AI371" s="502"/>
      <c r="AJ371" s="502"/>
      <c r="AK371" s="502"/>
      <c r="AL371" s="502"/>
      <c r="AM371" s="502"/>
      <c r="AN371" s="502"/>
      <c r="AO371" s="502"/>
      <c r="AP371" s="502"/>
      <c r="AQ371" s="502"/>
      <c r="AR371" s="502"/>
      <c r="AS371" s="502"/>
      <c r="AT371" s="502"/>
      <c r="EH371" s="122" t="s">
        <v>125</v>
      </c>
      <c r="EI371" s="122">
        <f>+AF369</f>
        <v>24.82</v>
      </c>
    </row>
    <row r="372" spans="4:139" ht="14.25" customHeight="1" x14ac:dyDescent="0.35"/>
    <row r="373" spans="4:139" ht="14.25" customHeight="1" x14ac:dyDescent="0.35">
      <c r="D373" s="223" t="s">
        <v>245</v>
      </c>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c r="AJ373" s="223"/>
      <c r="AK373" s="223"/>
      <c r="AL373" s="223"/>
      <c r="AM373" s="223"/>
      <c r="AN373" s="223"/>
      <c r="AO373" s="223"/>
      <c r="AP373" s="223"/>
      <c r="AQ373" s="223"/>
      <c r="AR373" s="223"/>
      <c r="AS373" s="223"/>
      <c r="AT373" s="223"/>
    </row>
    <row r="374" spans="4:139" ht="14.25" customHeight="1" x14ac:dyDescent="0.35">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c r="AJ374" s="223"/>
      <c r="AK374" s="223"/>
      <c r="AL374" s="223"/>
      <c r="AM374" s="223"/>
      <c r="AN374" s="223"/>
      <c r="AO374" s="223"/>
      <c r="AP374" s="223"/>
      <c r="AQ374" s="223"/>
      <c r="AR374" s="223"/>
      <c r="AS374" s="223"/>
      <c r="AT374" s="223"/>
    </row>
    <row r="375" spans="4:139" ht="14.25" customHeight="1" x14ac:dyDescent="0.35">
      <c r="D375" s="176" t="s">
        <v>246</v>
      </c>
      <c r="E375" s="176"/>
      <c r="F375" s="176"/>
      <c r="G375" s="176"/>
      <c r="H375" s="176"/>
      <c r="I375" s="176"/>
      <c r="J375" s="176"/>
      <c r="K375" s="176"/>
      <c r="L375" s="176"/>
      <c r="M375" s="176"/>
      <c r="N375" s="176"/>
      <c r="O375" s="176"/>
      <c r="P375" s="176"/>
      <c r="Q375" s="176"/>
      <c r="R375" s="176"/>
      <c r="S375" s="176"/>
      <c r="T375" s="176"/>
      <c r="U375" s="176"/>
      <c r="V375" s="176"/>
      <c r="W375" s="176" t="s">
        <v>123</v>
      </c>
      <c r="X375" s="176"/>
      <c r="Y375" s="176"/>
      <c r="Z375" s="176"/>
      <c r="AA375" s="176"/>
      <c r="AB375" s="176"/>
      <c r="AC375" s="176"/>
      <c r="AD375" s="176"/>
      <c r="AE375" s="176" t="s">
        <v>124</v>
      </c>
      <c r="AF375" s="176"/>
      <c r="AG375" s="176"/>
      <c r="AH375" s="176"/>
      <c r="AI375" s="176"/>
      <c r="AJ375" s="176"/>
      <c r="AK375" s="176"/>
      <c r="AL375" s="176"/>
      <c r="AM375" s="176" t="s">
        <v>125</v>
      </c>
      <c r="AN375" s="176"/>
      <c r="AO375" s="176"/>
      <c r="AP375" s="176"/>
      <c r="AQ375" s="176"/>
      <c r="AR375" s="176"/>
      <c r="AS375" s="176"/>
      <c r="AT375" s="176"/>
    </row>
    <row r="376" spans="4:139" ht="14.25" customHeight="1" x14ac:dyDescent="0.35">
      <c r="D376" s="176"/>
      <c r="E376" s="176"/>
      <c r="F376" s="176"/>
      <c r="G376" s="176"/>
      <c r="H376" s="176"/>
      <c r="I376" s="176"/>
      <c r="J376" s="176"/>
      <c r="K376" s="176"/>
      <c r="L376" s="176"/>
      <c r="M376" s="176"/>
      <c r="N376" s="176"/>
      <c r="O376" s="176"/>
      <c r="P376" s="176"/>
      <c r="Q376" s="176"/>
      <c r="R376" s="176"/>
      <c r="S376" s="176"/>
      <c r="T376" s="176"/>
      <c r="U376" s="176"/>
      <c r="V376" s="176"/>
      <c r="W376" s="176"/>
      <c r="X376" s="176"/>
      <c r="Y376" s="176"/>
      <c r="Z376" s="176"/>
      <c r="AA376" s="176"/>
      <c r="AB376" s="176"/>
      <c r="AC376" s="176"/>
      <c r="AD376" s="176"/>
      <c r="AE376" s="176"/>
      <c r="AF376" s="176"/>
      <c r="AG376" s="176"/>
      <c r="AH376" s="176"/>
      <c r="AI376" s="176"/>
      <c r="AJ376" s="176"/>
      <c r="AK376" s="176"/>
      <c r="AL376" s="176"/>
      <c r="AM376" s="176"/>
      <c r="AN376" s="176"/>
      <c r="AO376" s="176"/>
      <c r="AP376" s="176"/>
      <c r="AQ376" s="176"/>
      <c r="AR376" s="176"/>
      <c r="AS376" s="176"/>
      <c r="AT376" s="176"/>
    </row>
    <row r="377" spans="4:139" ht="14.25" customHeight="1" x14ac:dyDescent="0.35">
      <c r="D377" s="501" t="s">
        <v>247</v>
      </c>
      <c r="E377" s="501"/>
      <c r="F377" s="501"/>
      <c r="G377" s="501"/>
      <c r="H377" s="501"/>
      <c r="I377" s="501"/>
      <c r="J377" s="501"/>
      <c r="K377" s="501"/>
      <c r="L377" s="501"/>
      <c r="M377" s="501"/>
      <c r="N377" s="501"/>
      <c r="O377" s="501"/>
      <c r="P377" s="501"/>
      <c r="Q377" s="501"/>
      <c r="R377" s="501"/>
      <c r="S377" s="501"/>
      <c r="T377" s="501"/>
      <c r="U377" s="501"/>
      <c r="V377" s="501"/>
      <c r="W377" s="167">
        <v>2.74</v>
      </c>
      <c r="X377" s="167"/>
      <c r="Y377" s="167"/>
      <c r="Z377" s="167"/>
      <c r="AA377" s="167"/>
      <c r="AB377" s="167"/>
      <c r="AC377" s="167"/>
      <c r="AD377" s="167"/>
      <c r="AE377" s="167">
        <v>4.2149999999999999</v>
      </c>
      <c r="AF377" s="167"/>
      <c r="AG377" s="167"/>
      <c r="AH377" s="167"/>
      <c r="AI377" s="167"/>
      <c r="AJ377" s="167"/>
      <c r="AK377" s="167"/>
      <c r="AL377" s="167"/>
      <c r="AM377" s="167">
        <v>3.4</v>
      </c>
      <c r="AN377" s="167"/>
      <c r="AO377" s="167"/>
      <c r="AP377" s="167"/>
      <c r="AQ377" s="167"/>
      <c r="AR377" s="167"/>
      <c r="AS377" s="167"/>
      <c r="AT377" s="167"/>
    </row>
    <row r="378" spans="4:139" ht="14.25" customHeight="1" x14ac:dyDescent="0.35">
      <c r="D378" s="501" t="s">
        <v>248</v>
      </c>
      <c r="E378" s="501"/>
      <c r="F378" s="501"/>
      <c r="G378" s="501"/>
      <c r="H378" s="501"/>
      <c r="I378" s="501"/>
      <c r="J378" s="501"/>
      <c r="K378" s="501"/>
      <c r="L378" s="501"/>
      <c r="M378" s="501"/>
      <c r="N378" s="501"/>
      <c r="O378" s="501"/>
      <c r="P378" s="501"/>
      <c r="Q378" s="501"/>
      <c r="R378" s="501"/>
      <c r="S378" s="501"/>
      <c r="T378" s="501"/>
      <c r="U378" s="501"/>
      <c r="V378" s="501"/>
      <c r="W378" s="167">
        <v>0.87</v>
      </c>
      <c r="X378" s="167"/>
      <c r="Y378" s="167"/>
      <c r="Z378" s="167"/>
      <c r="AA378" s="167"/>
      <c r="AB378" s="167"/>
      <c r="AC378" s="167"/>
      <c r="AD378" s="167"/>
      <c r="AE378" s="167">
        <v>0.91</v>
      </c>
      <c r="AF378" s="167"/>
      <c r="AG378" s="167"/>
      <c r="AH378" s="167"/>
      <c r="AI378" s="167"/>
      <c r="AJ378" s="167"/>
      <c r="AK378" s="167"/>
      <c r="AL378" s="167"/>
      <c r="AM378" s="167">
        <v>0.89</v>
      </c>
      <c r="AN378" s="167"/>
      <c r="AO378" s="167"/>
      <c r="AP378" s="167"/>
      <c r="AQ378" s="167"/>
      <c r="AR378" s="167"/>
      <c r="AS378" s="167"/>
      <c r="AT378" s="167"/>
    </row>
    <row r="379" spans="4:139" ht="14.25" customHeight="1" x14ac:dyDescent="0.35">
      <c r="D379" s="501" t="s">
        <v>249</v>
      </c>
      <c r="E379" s="501"/>
      <c r="F379" s="501"/>
      <c r="G379" s="501"/>
      <c r="H379" s="501"/>
      <c r="I379" s="501"/>
      <c r="J379" s="501"/>
      <c r="K379" s="501"/>
      <c r="L379" s="501"/>
      <c r="M379" s="501"/>
      <c r="N379" s="501"/>
      <c r="O379" s="501"/>
      <c r="P379" s="501"/>
      <c r="Q379" s="501"/>
      <c r="R379" s="501"/>
      <c r="S379" s="501"/>
      <c r="T379" s="501"/>
      <c r="U379" s="501"/>
      <c r="V379" s="501"/>
      <c r="W379" s="167">
        <v>0.47</v>
      </c>
      <c r="X379" s="167"/>
      <c r="Y379" s="167"/>
      <c r="Z379" s="167"/>
      <c r="AA379" s="167"/>
      <c r="AB379" s="167"/>
      <c r="AC379" s="167"/>
      <c r="AD379" s="167"/>
      <c r="AE379" s="167">
        <v>0.74099999999999999</v>
      </c>
      <c r="AF379" s="167"/>
      <c r="AG379" s="167"/>
      <c r="AH379" s="167"/>
      <c r="AI379" s="167"/>
      <c r="AJ379" s="167"/>
      <c r="AK379" s="167"/>
      <c r="AL379" s="167"/>
      <c r="AM379" s="167">
        <v>0.59</v>
      </c>
      <c r="AN379" s="167"/>
      <c r="AO379" s="167"/>
      <c r="AP379" s="167"/>
      <c r="AQ379" s="167"/>
      <c r="AR379" s="167"/>
      <c r="AS379" s="167"/>
      <c r="AT379" s="167"/>
    </row>
    <row r="380" spans="4:139" ht="14.25" customHeight="1" x14ac:dyDescent="0.35">
      <c r="D380" s="501" t="s">
        <v>250</v>
      </c>
      <c r="E380" s="501"/>
      <c r="F380" s="501"/>
      <c r="G380" s="501"/>
      <c r="H380" s="501"/>
      <c r="I380" s="501"/>
      <c r="J380" s="501"/>
      <c r="K380" s="501"/>
      <c r="L380" s="501"/>
      <c r="M380" s="501"/>
      <c r="N380" s="501"/>
      <c r="O380" s="501"/>
      <c r="P380" s="501"/>
      <c r="Q380" s="501"/>
      <c r="R380" s="501"/>
      <c r="S380" s="501"/>
      <c r="T380" s="501"/>
      <c r="U380" s="501"/>
      <c r="V380" s="501"/>
      <c r="W380" s="167">
        <v>4.59</v>
      </c>
      <c r="X380" s="167"/>
      <c r="Y380" s="167"/>
      <c r="Z380" s="167"/>
      <c r="AA380" s="167"/>
      <c r="AB380" s="167"/>
      <c r="AC380" s="167"/>
      <c r="AD380" s="167"/>
      <c r="AE380" s="167">
        <v>7.23</v>
      </c>
      <c r="AF380" s="167"/>
      <c r="AG380" s="167"/>
      <c r="AH380" s="167"/>
      <c r="AI380" s="167"/>
      <c r="AJ380" s="167"/>
      <c r="AK380" s="167"/>
      <c r="AL380" s="167"/>
      <c r="AM380" s="167">
        <v>5.77</v>
      </c>
      <c r="AN380" s="167"/>
      <c r="AO380" s="167"/>
      <c r="AP380" s="167"/>
      <c r="AQ380" s="167"/>
      <c r="AR380" s="167"/>
      <c r="AS380" s="167"/>
      <c r="AT380" s="167"/>
      <c r="AV380" s="3"/>
    </row>
    <row r="381" spans="4:139" ht="14.25" customHeight="1" x14ac:dyDescent="0.35">
      <c r="D381" s="501" t="s">
        <v>251</v>
      </c>
      <c r="E381" s="501"/>
      <c r="F381" s="501"/>
      <c r="G381" s="501"/>
      <c r="H381" s="501"/>
      <c r="I381" s="501"/>
      <c r="J381" s="501"/>
      <c r="K381" s="501"/>
      <c r="L381" s="501"/>
      <c r="M381" s="501"/>
      <c r="N381" s="501"/>
      <c r="O381" s="501"/>
      <c r="P381" s="501"/>
      <c r="Q381" s="501"/>
      <c r="R381" s="501"/>
      <c r="S381" s="501"/>
      <c r="T381" s="501"/>
      <c r="U381" s="501"/>
      <c r="V381" s="501"/>
      <c r="W381" s="167">
        <v>3.37</v>
      </c>
      <c r="X381" s="167"/>
      <c r="Y381" s="167"/>
      <c r="Z381" s="167"/>
      <c r="AA381" s="167"/>
      <c r="AB381" s="167"/>
      <c r="AC381" s="167"/>
      <c r="AD381" s="167"/>
      <c r="AE381" s="167">
        <v>9.07</v>
      </c>
      <c r="AF381" s="167"/>
      <c r="AG381" s="167"/>
      <c r="AH381" s="167"/>
      <c r="AI381" s="167"/>
      <c r="AJ381" s="167"/>
      <c r="AK381" s="167"/>
      <c r="AL381" s="167"/>
      <c r="AM381" s="167">
        <v>5.93</v>
      </c>
      <c r="AN381" s="167"/>
      <c r="AO381" s="167"/>
      <c r="AP381" s="167"/>
      <c r="AQ381" s="167"/>
      <c r="AR381" s="167"/>
      <c r="AS381" s="167"/>
      <c r="AT381" s="167"/>
    </row>
    <row r="382" spans="4:139" ht="14.25" customHeight="1" x14ac:dyDescent="0.35">
      <c r="D382" s="501" t="s">
        <v>252</v>
      </c>
      <c r="E382" s="501"/>
      <c r="F382" s="501"/>
      <c r="G382" s="501"/>
      <c r="H382" s="501"/>
      <c r="I382" s="501"/>
      <c r="J382" s="501"/>
      <c r="K382" s="501"/>
      <c r="L382" s="501"/>
      <c r="M382" s="501"/>
      <c r="N382" s="501"/>
      <c r="O382" s="501"/>
      <c r="P382" s="501"/>
      <c r="Q382" s="501"/>
      <c r="R382" s="501"/>
      <c r="S382" s="501"/>
      <c r="T382" s="501"/>
      <c r="U382" s="501"/>
      <c r="V382" s="501"/>
      <c r="W382" s="167">
        <v>11.44</v>
      </c>
      <c r="X382" s="167"/>
      <c r="Y382" s="167"/>
      <c r="Z382" s="167"/>
      <c r="AA382" s="167"/>
      <c r="AB382" s="167"/>
      <c r="AC382" s="167"/>
      <c r="AD382" s="167"/>
      <c r="AE382" s="224">
        <v>19.670000000000002</v>
      </c>
      <c r="AF382" s="224"/>
      <c r="AG382" s="224"/>
      <c r="AH382" s="224"/>
      <c r="AI382" s="224"/>
      <c r="AJ382" s="224"/>
      <c r="AK382" s="224"/>
      <c r="AL382" s="224"/>
      <c r="AM382" s="167">
        <v>15.13</v>
      </c>
      <c r="AN382" s="167"/>
      <c r="AO382" s="167"/>
      <c r="AP382" s="167"/>
      <c r="AQ382" s="167"/>
      <c r="AR382" s="167"/>
      <c r="AS382" s="167"/>
      <c r="AT382" s="167"/>
    </row>
    <row r="383" spans="4:139" ht="14.25" customHeight="1" x14ac:dyDescent="0.35">
      <c r="D383" s="502" t="s">
        <v>244</v>
      </c>
      <c r="E383" s="502"/>
      <c r="F383" s="502"/>
      <c r="G383" s="502"/>
      <c r="H383" s="502"/>
      <c r="I383" s="502"/>
      <c r="J383" s="502"/>
      <c r="K383" s="502"/>
      <c r="L383" s="502"/>
      <c r="M383" s="502"/>
      <c r="N383" s="502"/>
      <c r="O383" s="502"/>
      <c r="P383" s="502"/>
      <c r="Q383" s="502"/>
      <c r="R383" s="502"/>
      <c r="S383" s="502"/>
      <c r="T383" s="502"/>
      <c r="U383" s="502"/>
      <c r="V383" s="502"/>
      <c r="W383" s="502"/>
      <c r="X383" s="502"/>
      <c r="Y383" s="502"/>
      <c r="Z383" s="502"/>
      <c r="AA383" s="502"/>
      <c r="AB383" s="502"/>
      <c r="AC383" s="502"/>
      <c r="AD383" s="502"/>
      <c r="AE383" s="502"/>
      <c r="AF383" s="502"/>
      <c r="AG383" s="502"/>
      <c r="AH383" s="502"/>
      <c r="AI383" s="502"/>
      <c r="AJ383" s="502"/>
      <c r="AK383" s="502"/>
      <c r="AL383" s="502"/>
      <c r="AM383" s="502"/>
      <c r="AN383" s="502"/>
      <c r="AO383" s="502"/>
      <c r="AP383" s="502"/>
      <c r="AQ383" s="502"/>
      <c r="AR383" s="502"/>
      <c r="AS383" s="502"/>
      <c r="AT383" s="502"/>
      <c r="AV383" s="306" t="s">
        <v>244</v>
      </c>
      <c r="AW383" s="306"/>
      <c r="AX383" s="306"/>
      <c r="AY383" s="306"/>
      <c r="AZ383" s="306"/>
      <c r="BA383" s="306"/>
      <c r="BB383" s="306"/>
      <c r="BC383" s="306"/>
      <c r="BD383" s="306"/>
      <c r="BE383" s="306"/>
      <c r="BF383" s="306"/>
      <c r="BG383" s="306"/>
      <c r="BH383" s="306"/>
      <c r="BI383" s="306"/>
      <c r="BJ383" s="306"/>
      <c r="BK383" s="306"/>
      <c r="BL383" s="306"/>
      <c r="BM383" s="306"/>
      <c r="BN383" s="306"/>
      <c r="BO383" s="306"/>
      <c r="BP383" s="306"/>
      <c r="BQ383" s="306"/>
      <c r="BR383" s="306"/>
      <c r="BS383" s="306"/>
    </row>
    <row r="384" spans="4:139" ht="14.25" customHeight="1" x14ac:dyDescent="0.35"/>
    <row r="385" spans="4:94" ht="14.25" customHeight="1" x14ac:dyDescent="0.35">
      <c r="D385" s="233" t="s">
        <v>682</v>
      </c>
      <c r="E385" s="233"/>
      <c r="F385" s="233"/>
      <c r="G385" s="233"/>
      <c r="H385" s="233"/>
      <c r="I385" s="233"/>
      <c r="J385" s="233"/>
      <c r="K385" s="233"/>
      <c r="L385" s="233"/>
      <c r="M385" s="233"/>
      <c r="N385" s="233"/>
      <c r="O385" s="233"/>
      <c r="P385" s="233"/>
      <c r="Q385" s="233"/>
      <c r="R385" s="233"/>
      <c r="S385" s="233"/>
      <c r="T385" s="233"/>
      <c r="U385" s="233"/>
      <c r="V385" s="233"/>
      <c r="W385" s="233"/>
      <c r="X385" s="233"/>
      <c r="Y385" s="233"/>
      <c r="Z385" s="233"/>
      <c r="AA385" s="233"/>
      <c r="AB385" s="233"/>
      <c r="AC385" s="233"/>
      <c r="AD385" s="233"/>
      <c r="AE385" s="233"/>
      <c r="AF385" s="233"/>
      <c r="AG385" s="233"/>
      <c r="AH385" s="233"/>
      <c r="AI385" s="233"/>
      <c r="AJ385" s="233"/>
      <c r="AK385" s="233"/>
      <c r="AL385" s="233"/>
      <c r="AM385" s="233"/>
      <c r="AN385" s="233"/>
      <c r="AO385" s="233"/>
      <c r="AP385" s="233"/>
      <c r="AQ385" s="233"/>
      <c r="AR385" s="233"/>
      <c r="AS385" s="233"/>
      <c r="AT385" s="233"/>
      <c r="AU385" s="233"/>
      <c r="AV385" s="233"/>
      <c r="AW385" s="233"/>
      <c r="AX385" s="233"/>
      <c r="AY385" s="233"/>
      <c r="AZ385" s="233"/>
      <c r="BA385" s="233"/>
      <c r="BB385" s="233"/>
      <c r="BC385" s="233"/>
      <c r="BD385" s="233"/>
      <c r="BE385" s="233"/>
      <c r="BF385" s="233"/>
      <c r="BG385" s="233"/>
      <c r="BH385" s="233"/>
      <c r="BI385" s="233"/>
      <c r="BJ385" s="233"/>
      <c r="BK385" s="233"/>
      <c r="BL385" s="233"/>
      <c r="BM385" s="233"/>
      <c r="BN385" s="233"/>
      <c r="BO385" s="233"/>
      <c r="BP385" s="233"/>
      <c r="BQ385" s="233"/>
      <c r="BR385" s="233"/>
      <c r="BS385" s="233"/>
      <c r="BT385" s="233"/>
      <c r="BU385" s="233"/>
      <c r="BV385" s="233"/>
      <c r="BW385" s="233"/>
      <c r="BX385" s="233"/>
      <c r="BY385" s="233"/>
      <c r="BZ385" s="233"/>
      <c r="CA385" s="233"/>
      <c r="CB385" s="233"/>
      <c r="CC385" s="233"/>
      <c r="CD385" s="233"/>
      <c r="CE385" s="233"/>
      <c r="CF385" s="233"/>
      <c r="CG385" s="233"/>
      <c r="CH385" s="233"/>
      <c r="CI385" s="233"/>
      <c r="CJ385" s="233"/>
      <c r="CK385" s="233"/>
      <c r="CL385" s="233"/>
      <c r="CM385" s="233"/>
      <c r="CN385" s="233"/>
    </row>
    <row r="386" spans="4:94" ht="14.25" customHeight="1" x14ac:dyDescent="0.35">
      <c r="D386" s="233"/>
      <c r="E386" s="233"/>
      <c r="F386" s="233"/>
      <c r="G386" s="233"/>
      <c r="H386" s="233"/>
      <c r="I386" s="233"/>
      <c r="J386" s="233"/>
      <c r="K386" s="233"/>
      <c r="L386" s="233"/>
      <c r="M386" s="233"/>
      <c r="N386" s="233"/>
      <c r="O386" s="233"/>
      <c r="P386" s="233"/>
      <c r="Q386" s="233"/>
      <c r="R386" s="233"/>
      <c r="S386" s="233"/>
      <c r="T386" s="233"/>
      <c r="U386" s="233"/>
      <c r="V386" s="233"/>
      <c r="W386" s="233"/>
      <c r="X386" s="233"/>
      <c r="Y386" s="233"/>
      <c r="Z386" s="233"/>
      <c r="AA386" s="233"/>
      <c r="AB386" s="233"/>
      <c r="AC386" s="233"/>
      <c r="AD386" s="233"/>
      <c r="AE386" s="233"/>
      <c r="AF386" s="233"/>
      <c r="AG386" s="233"/>
      <c r="AH386" s="233"/>
      <c r="AI386" s="233"/>
      <c r="AJ386" s="233"/>
      <c r="AK386" s="233"/>
      <c r="AL386" s="233"/>
      <c r="AM386" s="233"/>
      <c r="AN386" s="233"/>
      <c r="AO386" s="233"/>
      <c r="AP386" s="233"/>
      <c r="AQ386" s="233"/>
      <c r="AR386" s="233"/>
      <c r="AS386" s="233"/>
      <c r="AT386" s="233"/>
      <c r="AU386" s="233"/>
      <c r="AV386" s="233"/>
      <c r="AW386" s="233"/>
      <c r="AX386" s="233"/>
      <c r="AY386" s="233"/>
      <c r="AZ386" s="233"/>
      <c r="BA386" s="233"/>
      <c r="BB386" s="233"/>
      <c r="BC386" s="233"/>
      <c r="BD386" s="233"/>
      <c r="BE386" s="233"/>
      <c r="BF386" s="233"/>
      <c r="BG386" s="233"/>
      <c r="BH386" s="233"/>
      <c r="BI386" s="233"/>
      <c r="BJ386" s="233"/>
      <c r="BK386" s="233"/>
      <c r="BL386" s="233"/>
      <c r="BM386" s="233"/>
      <c r="BN386" s="233"/>
      <c r="BO386" s="233"/>
      <c r="BP386" s="233"/>
      <c r="BQ386" s="233"/>
      <c r="BR386" s="233"/>
      <c r="BS386" s="233"/>
      <c r="BT386" s="233"/>
      <c r="BU386" s="233"/>
      <c r="BV386" s="233"/>
      <c r="BW386" s="233"/>
      <c r="BX386" s="233"/>
      <c r="BY386" s="233"/>
      <c r="BZ386" s="233"/>
      <c r="CA386" s="233"/>
      <c r="CB386" s="233"/>
      <c r="CC386" s="233"/>
      <c r="CD386" s="233"/>
      <c r="CE386" s="233"/>
      <c r="CF386" s="233"/>
      <c r="CG386" s="233"/>
      <c r="CH386" s="233"/>
      <c r="CI386" s="233"/>
      <c r="CJ386" s="233"/>
      <c r="CK386" s="233"/>
      <c r="CL386" s="233"/>
      <c r="CM386" s="233"/>
      <c r="CN386" s="233"/>
    </row>
    <row r="387" spans="4:94" ht="14.25" customHeight="1" x14ac:dyDescent="0.35">
      <c r="CD387" s="2"/>
      <c r="CE387" s="2"/>
      <c r="CF387" s="2"/>
      <c r="CG387" s="2"/>
      <c r="CH387" s="2"/>
      <c r="CI387" s="2"/>
      <c r="CJ387" s="2"/>
      <c r="CK387" s="2"/>
      <c r="CL387" s="2"/>
      <c r="CM387" s="2"/>
      <c r="CN387" s="2"/>
      <c r="CO387" s="2"/>
      <c r="CP387" s="144"/>
    </row>
    <row r="388" spans="4:94" ht="14.25" customHeight="1" x14ac:dyDescent="0.35">
      <c r="D388" s="505" t="s">
        <v>222</v>
      </c>
      <c r="E388" s="505"/>
      <c r="F388" s="505"/>
      <c r="G388" s="505"/>
      <c r="H388" s="505"/>
      <c r="I388" s="505"/>
      <c r="J388" s="505"/>
      <c r="K388" s="505"/>
      <c r="L388" s="505"/>
      <c r="M388" s="505"/>
      <c r="N388" s="505"/>
      <c r="O388" s="505"/>
      <c r="P388" s="505"/>
      <c r="Q388" s="505"/>
      <c r="R388" s="505"/>
      <c r="S388" s="505"/>
      <c r="T388" s="505"/>
      <c r="U388" s="175" t="s">
        <v>125</v>
      </c>
      <c r="V388" s="175"/>
      <c r="W388" s="175"/>
      <c r="X388" s="175"/>
      <c r="Y388" s="175"/>
      <c r="Z388" s="175"/>
      <c r="AA388" s="175"/>
      <c r="AB388" s="175"/>
      <c r="AC388" s="175"/>
      <c r="AD388" s="175"/>
      <c r="AE388" s="175"/>
      <c r="AF388" s="175"/>
      <c r="AG388" s="175"/>
      <c r="AH388" s="175"/>
      <c r="AI388" s="175"/>
      <c r="AJ388" s="175"/>
      <c r="AK388" s="175"/>
      <c r="AL388" s="175"/>
      <c r="AM388" s="175" t="s">
        <v>240</v>
      </c>
      <c r="AN388" s="175"/>
      <c r="AO388" s="175"/>
      <c r="AP388" s="175"/>
      <c r="AQ388" s="175"/>
      <c r="AR388" s="175"/>
      <c r="AS388" s="175"/>
      <c r="AT388" s="175"/>
      <c r="AU388" s="175"/>
      <c r="AV388" s="175"/>
      <c r="AW388" s="175"/>
      <c r="AX388" s="175"/>
      <c r="AY388" s="175"/>
      <c r="AZ388" s="175"/>
      <c r="BA388" s="175"/>
      <c r="BB388" s="175"/>
      <c r="BC388" s="175"/>
      <c r="BD388" s="175"/>
      <c r="BE388" s="175" t="s">
        <v>110</v>
      </c>
      <c r="BF388" s="175"/>
      <c r="BG388" s="175"/>
      <c r="BH388" s="175"/>
      <c r="BI388" s="175"/>
      <c r="BJ388" s="175"/>
      <c r="BK388" s="175"/>
      <c r="BL388" s="175"/>
      <c r="BM388" s="175"/>
      <c r="BN388" s="175"/>
      <c r="BO388" s="175"/>
      <c r="BP388" s="175"/>
      <c r="BQ388" s="175"/>
      <c r="BR388" s="175"/>
      <c r="BS388" s="175"/>
      <c r="BT388" s="175"/>
      <c r="BU388" s="175"/>
      <c r="BV388" s="175"/>
      <c r="BW388" s="175" t="s">
        <v>239</v>
      </c>
      <c r="BX388" s="175"/>
      <c r="BY388" s="175"/>
      <c r="BZ388" s="175"/>
      <c r="CA388" s="175"/>
      <c r="CB388" s="175"/>
      <c r="CC388" s="175"/>
      <c r="CD388" s="175"/>
      <c r="CE388" s="175"/>
      <c r="CF388" s="175"/>
      <c r="CG388" s="175"/>
      <c r="CH388" s="175"/>
      <c r="CI388" s="175"/>
      <c r="CJ388" s="175"/>
      <c r="CK388" s="175"/>
      <c r="CL388" s="175"/>
      <c r="CM388" s="175"/>
      <c r="CN388" s="175"/>
    </row>
    <row r="389" spans="4:94" ht="14.25" customHeight="1" x14ac:dyDescent="0.35">
      <c r="D389" s="505"/>
      <c r="E389" s="505"/>
      <c r="F389" s="505"/>
      <c r="G389" s="505"/>
      <c r="H389" s="505"/>
      <c r="I389" s="505"/>
      <c r="J389" s="505"/>
      <c r="K389" s="505"/>
      <c r="L389" s="505"/>
      <c r="M389" s="505"/>
      <c r="N389" s="505"/>
      <c r="O389" s="505"/>
      <c r="P389" s="505"/>
      <c r="Q389" s="505"/>
      <c r="R389" s="505"/>
      <c r="S389" s="505"/>
      <c r="T389" s="505"/>
      <c r="U389" s="186" t="s">
        <v>125</v>
      </c>
      <c r="V389" s="187"/>
      <c r="W389" s="187"/>
      <c r="X389" s="187"/>
      <c r="Y389" s="187"/>
      <c r="Z389" s="188"/>
      <c r="AA389" s="189" t="s">
        <v>163</v>
      </c>
      <c r="AB389" s="190"/>
      <c r="AC389" s="190"/>
      <c r="AD389" s="190"/>
      <c r="AE389" s="190"/>
      <c r="AF389" s="191"/>
      <c r="AG389" s="189" t="s">
        <v>164</v>
      </c>
      <c r="AH389" s="190"/>
      <c r="AI389" s="190"/>
      <c r="AJ389" s="190"/>
      <c r="AK389" s="190"/>
      <c r="AL389" s="191"/>
      <c r="AM389" s="186" t="s">
        <v>125</v>
      </c>
      <c r="AN389" s="187"/>
      <c r="AO389" s="187"/>
      <c r="AP389" s="187"/>
      <c r="AQ389" s="187"/>
      <c r="AR389" s="188"/>
      <c r="AS389" s="175" t="s">
        <v>163</v>
      </c>
      <c r="AT389" s="175"/>
      <c r="AU389" s="175"/>
      <c r="AV389" s="175"/>
      <c r="AW389" s="175"/>
      <c r="AX389" s="175"/>
      <c r="AY389" s="175" t="s">
        <v>164</v>
      </c>
      <c r="AZ389" s="175"/>
      <c r="BA389" s="175"/>
      <c r="BB389" s="175"/>
      <c r="BC389" s="175"/>
      <c r="BD389" s="175"/>
      <c r="BE389" s="175" t="s">
        <v>125</v>
      </c>
      <c r="BF389" s="175"/>
      <c r="BG389" s="175"/>
      <c r="BH389" s="175"/>
      <c r="BI389" s="175"/>
      <c r="BJ389" s="175"/>
      <c r="BK389" s="175" t="s">
        <v>163</v>
      </c>
      <c r="BL389" s="175"/>
      <c r="BM389" s="175"/>
      <c r="BN389" s="175"/>
      <c r="BO389" s="175"/>
      <c r="BP389" s="175"/>
      <c r="BQ389" s="175" t="s">
        <v>164</v>
      </c>
      <c r="BR389" s="175"/>
      <c r="BS389" s="175"/>
      <c r="BT389" s="175"/>
      <c r="BU389" s="175"/>
      <c r="BV389" s="175"/>
      <c r="BW389" s="175" t="s">
        <v>125</v>
      </c>
      <c r="BX389" s="175"/>
      <c r="BY389" s="175"/>
      <c r="BZ389" s="175"/>
      <c r="CA389" s="175"/>
      <c r="CB389" s="175"/>
      <c r="CC389" s="175" t="s">
        <v>163</v>
      </c>
      <c r="CD389" s="175"/>
      <c r="CE389" s="175"/>
      <c r="CF389" s="175"/>
      <c r="CG389" s="175"/>
      <c r="CH389" s="175"/>
      <c r="CI389" s="175" t="s">
        <v>164</v>
      </c>
      <c r="CJ389" s="175"/>
      <c r="CK389" s="175"/>
      <c r="CL389" s="175"/>
      <c r="CM389" s="175"/>
      <c r="CN389" s="175"/>
    </row>
    <row r="390" spans="4:94" ht="14.25" customHeight="1" x14ac:dyDescent="0.35">
      <c r="D390" s="167" t="s">
        <v>843</v>
      </c>
      <c r="E390" s="167"/>
      <c r="F390" s="167"/>
      <c r="G390" s="167"/>
      <c r="H390" s="167"/>
      <c r="I390" s="167"/>
      <c r="J390" s="167"/>
      <c r="K390" s="167"/>
      <c r="L390" s="167"/>
      <c r="M390" s="167"/>
      <c r="N390" s="167"/>
      <c r="O390" s="167"/>
      <c r="P390" s="167"/>
      <c r="Q390" s="167"/>
      <c r="R390" s="167"/>
      <c r="S390" s="167"/>
      <c r="T390" s="167"/>
      <c r="U390" s="167">
        <f>+AM390+BE390+BW390</f>
        <v>0</v>
      </c>
      <c r="V390" s="167"/>
      <c r="W390" s="167"/>
      <c r="X390" s="167"/>
      <c r="Y390" s="167"/>
      <c r="Z390" s="167"/>
      <c r="AA390" s="167">
        <f>+AS390+BK390+CC390</f>
        <v>0</v>
      </c>
      <c r="AB390" s="167"/>
      <c r="AC390" s="167"/>
      <c r="AD390" s="167"/>
      <c r="AE390" s="167"/>
      <c r="AF390" s="167"/>
      <c r="AG390" s="167">
        <f>+AY390+BQ390+CI390</f>
        <v>0</v>
      </c>
      <c r="AH390" s="167"/>
      <c r="AI390" s="167"/>
      <c r="AJ390" s="167"/>
      <c r="AK390" s="167"/>
      <c r="AL390" s="167"/>
      <c r="AM390" s="167">
        <f>SUM(AS390:BD390)</f>
        <v>0</v>
      </c>
      <c r="AN390" s="167"/>
      <c r="AO390" s="167"/>
      <c r="AP390" s="167"/>
      <c r="AQ390" s="167"/>
      <c r="AR390" s="167"/>
      <c r="AS390" s="167">
        <v>0</v>
      </c>
      <c r="AT390" s="167"/>
      <c r="AU390" s="167"/>
      <c r="AV390" s="167"/>
      <c r="AW390" s="167"/>
      <c r="AX390" s="167"/>
      <c r="AY390" s="226">
        <v>0</v>
      </c>
      <c r="AZ390" s="226"/>
      <c r="BA390" s="226"/>
      <c r="BB390" s="226"/>
      <c r="BC390" s="226"/>
      <c r="BD390" s="226"/>
      <c r="BE390" s="167">
        <f>SUM(BK390:BV390)</f>
        <v>0</v>
      </c>
      <c r="BF390" s="167"/>
      <c r="BG390" s="167"/>
      <c r="BH390" s="167"/>
      <c r="BI390" s="167"/>
      <c r="BJ390" s="167"/>
      <c r="BK390" s="167">
        <v>0</v>
      </c>
      <c r="BL390" s="167"/>
      <c r="BM390" s="167"/>
      <c r="BN390" s="167"/>
      <c r="BO390" s="167"/>
      <c r="BP390" s="167"/>
      <c r="BQ390" s="201">
        <v>0</v>
      </c>
      <c r="BR390" s="201"/>
      <c r="BS390" s="201"/>
      <c r="BT390" s="201"/>
      <c r="BU390" s="201"/>
      <c r="BV390" s="201"/>
      <c r="BW390" s="167">
        <f>SUM(CC390:CN390)</f>
        <v>0</v>
      </c>
      <c r="BX390" s="167"/>
      <c r="BY390" s="167"/>
      <c r="BZ390" s="167"/>
      <c r="CA390" s="167"/>
      <c r="CB390" s="167"/>
      <c r="CC390" s="167">
        <v>0</v>
      </c>
      <c r="CD390" s="167"/>
      <c r="CE390" s="167"/>
      <c r="CF390" s="167"/>
      <c r="CG390" s="167"/>
      <c r="CH390" s="167"/>
      <c r="CI390" s="201">
        <v>0</v>
      </c>
      <c r="CJ390" s="201"/>
      <c r="CK390" s="201"/>
      <c r="CL390" s="201"/>
      <c r="CM390" s="201"/>
      <c r="CN390" s="201"/>
    </row>
    <row r="391" spans="4:94" ht="14.25" customHeight="1" x14ac:dyDescent="0.35">
      <c r="D391" s="167" t="s">
        <v>223</v>
      </c>
      <c r="E391" s="167"/>
      <c r="F391" s="167"/>
      <c r="G391" s="167"/>
      <c r="H391" s="167"/>
      <c r="I391" s="167"/>
      <c r="J391" s="167"/>
      <c r="K391" s="167"/>
      <c r="L391" s="167"/>
      <c r="M391" s="167"/>
      <c r="N391" s="167"/>
      <c r="O391" s="167"/>
      <c r="P391" s="167"/>
      <c r="Q391" s="167"/>
      <c r="R391" s="167"/>
      <c r="S391" s="167"/>
      <c r="T391" s="167"/>
      <c r="U391" s="167">
        <f>+AM391+BE391+BW391</f>
        <v>8</v>
      </c>
      <c r="V391" s="167"/>
      <c r="W391" s="167"/>
      <c r="X391" s="167"/>
      <c r="Y391" s="167"/>
      <c r="Z391" s="167"/>
      <c r="AA391" s="167">
        <f>+AS391+BK391+CC391</f>
        <v>6</v>
      </c>
      <c r="AB391" s="167"/>
      <c r="AC391" s="167"/>
      <c r="AD391" s="167"/>
      <c r="AE391" s="167"/>
      <c r="AF391" s="167"/>
      <c r="AG391" s="167">
        <f>+AY391+BQ391+CI391</f>
        <v>2</v>
      </c>
      <c r="AH391" s="167"/>
      <c r="AI391" s="167"/>
      <c r="AJ391" s="167"/>
      <c r="AK391" s="167"/>
      <c r="AL391" s="167"/>
      <c r="AM391" s="167">
        <f>SUM(AS391:BD391)</f>
        <v>8</v>
      </c>
      <c r="AN391" s="167"/>
      <c r="AO391" s="167"/>
      <c r="AP391" s="167"/>
      <c r="AQ391" s="167"/>
      <c r="AR391" s="167"/>
      <c r="AS391" s="167">
        <v>6</v>
      </c>
      <c r="AT391" s="167"/>
      <c r="AU391" s="167"/>
      <c r="AV391" s="167"/>
      <c r="AW391" s="167"/>
      <c r="AX391" s="167"/>
      <c r="AY391" s="226">
        <v>2</v>
      </c>
      <c r="AZ391" s="226"/>
      <c r="BA391" s="226"/>
      <c r="BB391" s="226"/>
      <c r="BC391" s="226"/>
      <c r="BD391" s="226"/>
      <c r="BE391" s="167">
        <f>SUM(BK391:BV391)</f>
        <v>0</v>
      </c>
      <c r="BF391" s="167"/>
      <c r="BG391" s="167"/>
      <c r="BH391" s="167"/>
      <c r="BI391" s="167"/>
      <c r="BJ391" s="167"/>
      <c r="BK391" s="167">
        <v>0</v>
      </c>
      <c r="BL391" s="167"/>
      <c r="BM391" s="167"/>
      <c r="BN391" s="167"/>
      <c r="BO391" s="167"/>
      <c r="BP391" s="167"/>
      <c r="BQ391" s="201">
        <v>0</v>
      </c>
      <c r="BR391" s="201"/>
      <c r="BS391" s="201"/>
      <c r="BT391" s="201"/>
      <c r="BU391" s="201"/>
      <c r="BV391" s="201"/>
      <c r="BW391" s="167">
        <f>SUM(CC391:CN391)</f>
        <v>0</v>
      </c>
      <c r="BX391" s="167"/>
      <c r="BY391" s="167"/>
      <c r="BZ391" s="167"/>
      <c r="CA391" s="167"/>
      <c r="CB391" s="167"/>
      <c r="CC391" s="167">
        <v>0</v>
      </c>
      <c r="CD391" s="167"/>
      <c r="CE391" s="167"/>
      <c r="CF391" s="167"/>
      <c r="CG391" s="167"/>
      <c r="CH391" s="167"/>
      <c r="CI391" s="201">
        <v>0</v>
      </c>
      <c r="CJ391" s="201"/>
      <c r="CK391" s="201"/>
      <c r="CL391" s="201"/>
      <c r="CM391" s="201"/>
      <c r="CN391" s="201"/>
    </row>
    <row r="392" spans="4:94" ht="14.25" customHeight="1" x14ac:dyDescent="0.35">
      <c r="D392" s="167" t="s">
        <v>224</v>
      </c>
      <c r="E392" s="167"/>
      <c r="F392" s="167"/>
      <c r="G392" s="167"/>
      <c r="H392" s="167"/>
      <c r="I392" s="167"/>
      <c r="J392" s="167"/>
      <c r="K392" s="167"/>
      <c r="L392" s="167"/>
      <c r="M392" s="167"/>
      <c r="N392" s="167"/>
      <c r="O392" s="167"/>
      <c r="P392" s="167"/>
      <c r="Q392" s="167"/>
      <c r="R392" s="167"/>
      <c r="S392" s="167"/>
      <c r="T392" s="167"/>
      <c r="U392" s="167">
        <f t="shared" ref="U392:U407" si="12">+AM392+BE392+BW392</f>
        <v>19</v>
      </c>
      <c r="V392" s="167"/>
      <c r="W392" s="167"/>
      <c r="X392" s="167"/>
      <c r="Y392" s="167"/>
      <c r="Z392" s="167"/>
      <c r="AA392" s="167">
        <f t="shared" ref="AA392:AA407" si="13">+AS392+BK392+CC392</f>
        <v>11</v>
      </c>
      <c r="AB392" s="167"/>
      <c r="AC392" s="167"/>
      <c r="AD392" s="167"/>
      <c r="AE392" s="167"/>
      <c r="AF392" s="167"/>
      <c r="AG392" s="167">
        <f t="shared" ref="AG392:AG407" si="14">+AY392+BQ392+CI392</f>
        <v>8</v>
      </c>
      <c r="AH392" s="167"/>
      <c r="AI392" s="167"/>
      <c r="AJ392" s="167"/>
      <c r="AK392" s="167"/>
      <c r="AL392" s="167"/>
      <c r="AM392" s="167">
        <f t="shared" ref="AM392:AM406" si="15">SUM(AS392:BD392)</f>
        <v>15</v>
      </c>
      <c r="AN392" s="167"/>
      <c r="AO392" s="167"/>
      <c r="AP392" s="167"/>
      <c r="AQ392" s="167"/>
      <c r="AR392" s="167"/>
      <c r="AS392" s="167">
        <v>9</v>
      </c>
      <c r="AT392" s="167"/>
      <c r="AU392" s="167"/>
      <c r="AV392" s="167"/>
      <c r="AW392" s="167"/>
      <c r="AX392" s="167"/>
      <c r="AY392" s="226">
        <v>6</v>
      </c>
      <c r="AZ392" s="226"/>
      <c r="BA392" s="226"/>
      <c r="BB392" s="226"/>
      <c r="BC392" s="226"/>
      <c r="BD392" s="226"/>
      <c r="BE392" s="167">
        <f t="shared" ref="BE392:BE407" si="16">SUM(BK392:BV392)</f>
        <v>0</v>
      </c>
      <c r="BF392" s="167"/>
      <c r="BG392" s="167"/>
      <c r="BH392" s="167"/>
      <c r="BI392" s="167"/>
      <c r="BJ392" s="167"/>
      <c r="BK392" s="167">
        <v>0</v>
      </c>
      <c r="BL392" s="167"/>
      <c r="BM392" s="167"/>
      <c r="BN392" s="167"/>
      <c r="BO392" s="167"/>
      <c r="BP392" s="167"/>
      <c r="BQ392" s="201">
        <v>0</v>
      </c>
      <c r="BR392" s="201"/>
      <c r="BS392" s="201"/>
      <c r="BT392" s="201"/>
      <c r="BU392" s="201"/>
      <c r="BV392" s="201"/>
      <c r="BW392" s="167">
        <f t="shared" ref="BW392:BW407" si="17">SUM(CC392:CN392)</f>
        <v>4</v>
      </c>
      <c r="BX392" s="167"/>
      <c r="BY392" s="167"/>
      <c r="BZ392" s="167"/>
      <c r="CA392" s="167"/>
      <c r="CB392" s="167"/>
      <c r="CC392" s="167">
        <v>2</v>
      </c>
      <c r="CD392" s="167"/>
      <c r="CE392" s="167"/>
      <c r="CF392" s="167"/>
      <c r="CG392" s="167"/>
      <c r="CH392" s="167"/>
      <c r="CI392" s="201">
        <v>2</v>
      </c>
      <c r="CJ392" s="201"/>
      <c r="CK392" s="201"/>
      <c r="CL392" s="201"/>
      <c r="CM392" s="201"/>
      <c r="CN392" s="201"/>
    </row>
    <row r="393" spans="4:94" ht="14.25" customHeight="1" x14ac:dyDescent="0.35">
      <c r="D393" s="167" t="s">
        <v>225</v>
      </c>
      <c r="E393" s="167"/>
      <c r="F393" s="167"/>
      <c r="G393" s="167"/>
      <c r="H393" s="167"/>
      <c r="I393" s="167"/>
      <c r="J393" s="167"/>
      <c r="K393" s="167"/>
      <c r="L393" s="167"/>
      <c r="M393" s="167"/>
      <c r="N393" s="167"/>
      <c r="O393" s="167"/>
      <c r="P393" s="167"/>
      <c r="Q393" s="167"/>
      <c r="R393" s="167"/>
      <c r="S393" s="167"/>
      <c r="T393" s="167"/>
      <c r="U393" s="167">
        <f t="shared" si="12"/>
        <v>20</v>
      </c>
      <c r="V393" s="167"/>
      <c r="W393" s="167"/>
      <c r="X393" s="167"/>
      <c r="Y393" s="167"/>
      <c r="Z393" s="167"/>
      <c r="AA393" s="167">
        <f t="shared" si="13"/>
        <v>13</v>
      </c>
      <c r="AB393" s="167"/>
      <c r="AC393" s="167"/>
      <c r="AD393" s="167"/>
      <c r="AE393" s="167"/>
      <c r="AF393" s="167"/>
      <c r="AG393" s="167">
        <f t="shared" si="14"/>
        <v>7</v>
      </c>
      <c r="AH393" s="167"/>
      <c r="AI393" s="167"/>
      <c r="AJ393" s="167"/>
      <c r="AK393" s="167"/>
      <c r="AL393" s="167"/>
      <c r="AM393" s="167">
        <f t="shared" si="15"/>
        <v>17</v>
      </c>
      <c r="AN393" s="167"/>
      <c r="AO393" s="167"/>
      <c r="AP393" s="167"/>
      <c r="AQ393" s="167"/>
      <c r="AR393" s="167"/>
      <c r="AS393" s="167">
        <v>12</v>
      </c>
      <c r="AT393" s="167"/>
      <c r="AU393" s="167"/>
      <c r="AV393" s="167"/>
      <c r="AW393" s="167"/>
      <c r="AX393" s="167"/>
      <c r="AY393" s="226">
        <v>5</v>
      </c>
      <c r="AZ393" s="226"/>
      <c r="BA393" s="226"/>
      <c r="BB393" s="226"/>
      <c r="BC393" s="226"/>
      <c r="BD393" s="226"/>
      <c r="BE393" s="167">
        <f t="shared" si="16"/>
        <v>0</v>
      </c>
      <c r="BF393" s="167"/>
      <c r="BG393" s="167"/>
      <c r="BH393" s="167"/>
      <c r="BI393" s="167"/>
      <c r="BJ393" s="167"/>
      <c r="BK393" s="167">
        <v>0</v>
      </c>
      <c r="BL393" s="167"/>
      <c r="BM393" s="167"/>
      <c r="BN393" s="167"/>
      <c r="BO393" s="167"/>
      <c r="BP393" s="167"/>
      <c r="BQ393" s="201">
        <v>0</v>
      </c>
      <c r="BR393" s="201"/>
      <c r="BS393" s="201"/>
      <c r="BT393" s="201"/>
      <c r="BU393" s="201"/>
      <c r="BV393" s="201"/>
      <c r="BW393" s="167">
        <f t="shared" si="17"/>
        <v>3</v>
      </c>
      <c r="BX393" s="167"/>
      <c r="BY393" s="167"/>
      <c r="BZ393" s="167"/>
      <c r="CA393" s="167"/>
      <c r="CB393" s="167"/>
      <c r="CC393" s="167">
        <v>1</v>
      </c>
      <c r="CD393" s="167"/>
      <c r="CE393" s="167"/>
      <c r="CF393" s="167"/>
      <c r="CG393" s="167"/>
      <c r="CH393" s="167"/>
      <c r="CI393" s="201">
        <v>2</v>
      </c>
      <c r="CJ393" s="201"/>
      <c r="CK393" s="201"/>
      <c r="CL393" s="201"/>
      <c r="CM393" s="201"/>
      <c r="CN393" s="201"/>
    </row>
    <row r="394" spans="4:94" ht="14.25" customHeight="1" x14ac:dyDescent="0.35">
      <c r="D394" s="167" t="s">
        <v>226</v>
      </c>
      <c r="E394" s="167"/>
      <c r="F394" s="167"/>
      <c r="G394" s="167"/>
      <c r="H394" s="167"/>
      <c r="I394" s="167"/>
      <c r="J394" s="167"/>
      <c r="K394" s="167"/>
      <c r="L394" s="167"/>
      <c r="M394" s="167"/>
      <c r="N394" s="167"/>
      <c r="O394" s="167"/>
      <c r="P394" s="167"/>
      <c r="Q394" s="167"/>
      <c r="R394" s="167"/>
      <c r="S394" s="167"/>
      <c r="T394" s="167"/>
      <c r="U394" s="167">
        <f t="shared" si="12"/>
        <v>31</v>
      </c>
      <c r="V394" s="167"/>
      <c r="W394" s="167"/>
      <c r="X394" s="167"/>
      <c r="Y394" s="167"/>
      <c r="Z394" s="167"/>
      <c r="AA394" s="167">
        <f t="shared" si="13"/>
        <v>14</v>
      </c>
      <c r="AB394" s="167"/>
      <c r="AC394" s="167"/>
      <c r="AD394" s="167"/>
      <c r="AE394" s="167"/>
      <c r="AF394" s="167"/>
      <c r="AG394" s="167">
        <f t="shared" si="14"/>
        <v>17</v>
      </c>
      <c r="AH394" s="167"/>
      <c r="AI394" s="167"/>
      <c r="AJ394" s="167"/>
      <c r="AK394" s="167"/>
      <c r="AL394" s="167"/>
      <c r="AM394" s="167">
        <f t="shared" si="15"/>
        <v>17</v>
      </c>
      <c r="AN394" s="167"/>
      <c r="AO394" s="167"/>
      <c r="AP394" s="167"/>
      <c r="AQ394" s="167"/>
      <c r="AR394" s="167"/>
      <c r="AS394" s="167">
        <v>8</v>
      </c>
      <c r="AT394" s="167"/>
      <c r="AU394" s="167"/>
      <c r="AV394" s="167"/>
      <c r="AW394" s="167"/>
      <c r="AX394" s="167"/>
      <c r="AY394" s="226">
        <v>9</v>
      </c>
      <c r="AZ394" s="226"/>
      <c r="BA394" s="226"/>
      <c r="BB394" s="226"/>
      <c r="BC394" s="226"/>
      <c r="BD394" s="226"/>
      <c r="BE394" s="167">
        <f t="shared" si="16"/>
        <v>0</v>
      </c>
      <c r="BF394" s="167"/>
      <c r="BG394" s="167"/>
      <c r="BH394" s="167"/>
      <c r="BI394" s="167"/>
      <c r="BJ394" s="167"/>
      <c r="BK394" s="167">
        <v>0</v>
      </c>
      <c r="BL394" s="167"/>
      <c r="BM394" s="167"/>
      <c r="BN394" s="167"/>
      <c r="BO394" s="167"/>
      <c r="BP394" s="167"/>
      <c r="BQ394" s="201">
        <v>0</v>
      </c>
      <c r="BR394" s="201"/>
      <c r="BS394" s="201"/>
      <c r="BT394" s="201"/>
      <c r="BU394" s="201"/>
      <c r="BV394" s="201"/>
      <c r="BW394" s="167">
        <f t="shared" si="17"/>
        <v>14</v>
      </c>
      <c r="BX394" s="167"/>
      <c r="BY394" s="167"/>
      <c r="BZ394" s="167"/>
      <c r="CA394" s="167"/>
      <c r="CB394" s="167"/>
      <c r="CC394" s="167">
        <v>6</v>
      </c>
      <c r="CD394" s="167"/>
      <c r="CE394" s="167"/>
      <c r="CF394" s="167"/>
      <c r="CG394" s="167"/>
      <c r="CH394" s="167"/>
      <c r="CI394" s="201">
        <v>8</v>
      </c>
      <c r="CJ394" s="201"/>
      <c r="CK394" s="201"/>
      <c r="CL394" s="201"/>
      <c r="CM394" s="201"/>
      <c r="CN394" s="201"/>
    </row>
    <row r="395" spans="4:94" ht="14.25" customHeight="1" x14ac:dyDescent="0.35">
      <c r="D395" s="167" t="s">
        <v>227</v>
      </c>
      <c r="E395" s="167"/>
      <c r="F395" s="167"/>
      <c r="G395" s="167"/>
      <c r="H395" s="167"/>
      <c r="I395" s="167"/>
      <c r="J395" s="167"/>
      <c r="K395" s="167"/>
      <c r="L395" s="167"/>
      <c r="M395" s="167"/>
      <c r="N395" s="167"/>
      <c r="O395" s="167"/>
      <c r="P395" s="167"/>
      <c r="Q395" s="167"/>
      <c r="R395" s="167"/>
      <c r="S395" s="167"/>
      <c r="T395" s="167"/>
      <c r="U395" s="167">
        <f t="shared" si="12"/>
        <v>22</v>
      </c>
      <c r="V395" s="167"/>
      <c r="W395" s="167"/>
      <c r="X395" s="167"/>
      <c r="Y395" s="167"/>
      <c r="Z395" s="167"/>
      <c r="AA395" s="167">
        <f t="shared" si="13"/>
        <v>13</v>
      </c>
      <c r="AB395" s="167"/>
      <c r="AC395" s="167"/>
      <c r="AD395" s="167"/>
      <c r="AE395" s="167"/>
      <c r="AF395" s="167"/>
      <c r="AG395" s="167">
        <f t="shared" si="14"/>
        <v>9</v>
      </c>
      <c r="AH395" s="167"/>
      <c r="AI395" s="167"/>
      <c r="AJ395" s="167"/>
      <c r="AK395" s="167"/>
      <c r="AL395" s="167"/>
      <c r="AM395" s="167">
        <f t="shared" si="15"/>
        <v>17</v>
      </c>
      <c r="AN395" s="167"/>
      <c r="AO395" s="167"/>
      <c r="AP395" s="167"/>
      <c r="AQ395" s="167"/>
      <c r="AR395" s="167"/>
      <c r="AS395" s="167">
        <v>9</v>
      </c>
      <c r="AT395" s="167"/>
      <c r="AU395" s="167"/>
      <c r="AV395" s="167"/>
      <c r="AW395" s="167"/>
      <c r="AX395" s="167"/>
      <c r="AY395" s="226">
        <v>8</v>
      </c>
      <c r="AZ395" s="226"/>
      <c r="BA395" s="226"/>
      <c r="BB395" s="226"/>
      <c r="BC395" s="226"/>
      <c r="BD395" s="226"/>
      <c r="BE395" s="167">
        <f t="shared" si="16"/>
        <v>0</v>
      </c>
      <c r="BF395" s="167"/>
      <c r="BG395" s="167"/>
      <c r="BH395" s="167"/>
      <c r="BI395" s="167"/>
      <c r="BJ395" s="167"/>
      <c r="BK395" s="167">
        <v>0</v>
      </c>
      <c r="BL395" s="167"/>
      <c r="BM395" s="167"/>
      <c r="BN395" s="167"/>
      <c r="BO395" s="167"/>
      <c r="BP395" s="167"/>
      <c r="BQ395" s="201">
        <v>0</v>
      </c>
      <c r="BR395" s="201"/>
      <c r="BS395" s="201"/>
      <c r="BT395" s="201"/>
      <c r="BU395" s="201"/>
      <c r="BV395" s="201"/>
      <c r="BW395" s="167">
        <f t="shared" si="17"/>
        <v>5</v>
      </c>
      <c r="BX395" s="167"/>
      <c r="BY395" s="167"/>
      <c r="BZ395" s="167"/>
      <c r="CA395" s="167"/>
      <c r="CB395" s="167"/>
      <c r="CC395" s="167">
        <v>4</v>
      </c>
      <c r="CD395" s="167"/>
      <c r="CE395" s="167"/>
      <c r="CF395" s="167"/>
      <c r="CG395" s="167"/>
      <c r="CH395" s="167"/>
      <c r="CI395" s="201">
        <v>1</v>
      </c>
      <c r="CJ395" s="201"/>
      <c r="CK395" s="201"/>
      <c r="CL395" s="201"/>
      <c r="CM395" s="201"/>
      <c r="CN395" s="201"/>
    </row>
    <row r="396" spans="4:94" ht="14.25" customHeight="1" x14ac:dyDescent="0.35">
      <c r="D396" s="167" t="s">
        <v>228</v>
      </c>
      <c r="E396" s="167"/>
      <c r="F396" s="167"/>
      <c r="G396" s="167"/>
      <c r="H396" s="167"/>
      <c r="I396" s="167"/>
      <c r="J396" s="167"/>
      <c r="K396" s="167"/>
      <c r="L396" s="167"/>
      <c r="M396" s="167"/>
      <c r="N396" s="167"/>
      <c r="O396" s="167"/>
      <c r="P396" s="167"/>
      <c r="Q396" s="167"/>
      <c r="R396" s="167"/>
      <c r="S396" s="167"/>
      <c r="T396" s="167"/>
      <c r="U396" s="167">
        <f t="shared" si="12"/>
        <v>9</v>
      </c>
      <c r="V396" s="167"/>
      <c r="W396" s="167"/>
      <c r="X396" s="167"/>
      <c r="Y396" s="167"/>
      <c r="Z396" s="167"/>
      <c r="AA396" s="167">
        <f t="shared" si="13"/>
        <v>5</v>
      </c>
      <c r="AB396" s="167"/>
      <c r="AC396" s="167"/>
      <c r="AD396" s="167"/>
      <c r="AE396" s="167"/>
      <c r="AF396" s="167"/>
      <c r="AG396" s="167">
        <f t="shared" si="14"/>
        <v>4</v>
      </c>
      <c r="AH396" s="167"/>
      <c r="AI396" s="167"/>
      <c r="AJ396" s="167"/>
      <c r="AK396" s="167"/>
      <c r="AL396" s="167"/>
      <c r="AM396" s="167">
        <f t="shared" si="15"/>
        <v>8</v>
      </c>
      <c r="AN396" s="167"/>
      <c r="AO396" s="167"/>
      <c r="AP396" s="167"/>
      <c r="AQ396" s="167"/>
      <c r="AR396" s="167"/>
      <c r="AS396" s="167">
        <v>4</v>
      </c>
      <c r="AT396" s="167"/>
      <c r="AU396" s="167"/>
      <c r="AV396" s="167"/>
      <c r="AW396" s="167"/>
      <c r="AX396" s="167"/>
      <c r="AY396" s="226">
        <v>4</v>
      </c>
      <c r="AZ396" s="226"/>
      <c r="BA396" s="226"/>
      <c r="BB396" s="226"/>
      <c r="BC396" s="226"/>
      <c r="BD396" s="226"/>
      <c r="BE396" s="167">
        <f t="shared" si="16"/>
        <v>0</v>
      </c>
      <c r="BF396" s="167"/>
      <c r="BG396" s="167"/>
      <c r="BH396" s="167"/>
      <c r="BI396" s="167"/>
      <c r="BJ396" s="167"/>
      <c r="BK396" s="167">
        <v>0</v>
      </c>
      <c r="BL396" s="167"/>
      <c r="BM396" s="167"/>
      <c r="BN396" s="167"/>
      <c r="BO396" s="167"/>
      <c r="BP396" s="167"/>
      <c r="BQ396" s="201">
        <v>0</v>
      </c>
      <c r="BR396" s="201"/>
      <c r="BS396" s="201"/>
      <c r="BT396" s="201"/>
      <c r="BU396" s="201"/>
      <c r="BV396" s="201"/>
      <c r="BW396" s="167">
        <f t="shared" si="17"/>
        <v>1</v>
      </c>
      <c r="BX396" s="167"/>
      <c r="BY396" s="167"/>
      <c r="BZ396" s="167"/>
      <c r="CA396" s="167"/>
      <c r="CB396" s="167"/>
      <c r="CC396" s="167">
        <v>1</v>
      </c>
      <c r="CD396" s="167"/>
      <c r="CE396" s="167"/>
      <c r="CF396" s="167"/>
      <c r="CG396" s="167"/>
      <c r="CH396" s="167"/>
      <c r="CI396" s="201">
        <v>0</v>
      </c>
      <c r="CJ396" s="201"/>
      <c r="CK396" s="201"/>
      <c r="CL396" s="201"/>
      <c r="CM396" s="201"/>
      <c r="CN396" s="201"/>
    </row>
    <row r="397" spans="4:94" ht="14.25" customHeight="1" x14ac:dyDescent="0.35">
      <c r="D397" s="167" t="s">
        <v>229</v>
      </c>
      <c r="E397" s="167"/>
      <c r="F397" s="167"/>
      <c r="G397" s="167"/>
      <c r="H397" s="167"/>
      <c r="I397" s="167"/>
      <c r="J397" s="167"/>
      <c r="K397" s="167"/>
      <c r="L397" s="167"/>
      <c r="M397" s="167"/>
      <c r="N397" s="167"/>
      <c r="O397" s="167"/>
      <c r="P397" s="167"/>
      <c r="Q397" s="167"/>
      <c r="R397" s="167"/>
      <c r="S397" s="167"/>
      <c r="T397" s="167"/>
      <c r="U397" s="167">
        <f t="shared" si="12"/>
        <v>14</v>
      </c>
      <c r="V397" s="167"/>
      <c r="W397" s="167"/>
      <c r="X397" s="167"/>
      <c r="Y397" s="167"/>
      <c r="Z397" s="167"/>
      <c r="AA397" s="167">
        <f t="shared" si="13"/>
        <v>9</v>
      </c>
      <c r="AB397" s="167"/>
      <c r="AC397" s="167"/>
      <c r="AD397" s="167"/>
      <c r="AE397" s="167"/>
      <c r="AF397" s="167"/>
      <c r="AG397" s="167">
        <f t="shared" si="14"/>
        <v>5</v>
      </c>
      <c r="AH397" s="167"/>
      <c r="AI397" s="167"/>
      <c r="AJ397" s="167"/>
      <c r="AK397" s="167"/>
      <c r="AL397" s="167"/>
      <c r="AM397" s="167">
        <f t="shared" si="15"/>
        <v>12</v>
      </c>
      <c r="AN397" s="167"/>
      <c r="AO397" s="167"/>
      <c r="AP397" s="167"/>
      <c r="AQ397" s="167"/>
      <c r="AR397" s="167"/>
      <c r="AS397" s="167">
        <v>8</v>
      </c>
      <c r="AT397" s="167"/>
      <c r="AU397" s="167"/>
      <c r="AV397" s="167"/>
      <c r="AW397" s="167"/>
      <c r="AX397" s="167"/>
      <c r="AY397" s="226">
        <v>4</v>
      </c>
      <c r="AZ397" s="226"/>
      <c r="BA397" s="226"/>
      <c r="BB397" s="226"/>
      <c r="BC397" s="226"/>
      <c r="BD397" s="226"/>
      <c r="BE397" s="167">
        <f t="shared" si="16"/>
        <v>0</v>
      </c>
      <c r="BF397" s="167"/>
      <c r="BG397" s="167"/>
      <c r="BH397" s="167"/>
      <c r="BI397" s="167"/>
      <c r="BJ397" s="167"/>
      <c r="BK397" s="167">
        <v>0</v>
      </c>
      <c r="BL397" s="167"/>
      <c r="BM397" s="167"/>
      <c r="BN397" s="167"/>
      <c r="BO397" s="167"/>
      <c r="BP397" s="167"/>
      <c r="BQ397" s="201">
        <v>0</v>
      </c>
      <c r="BR397" s="201"/>
      <c r="BS397" s="201"/>
      <c r="BT397" s="201"/>
      <c r="BU397" s="201"/>
      <c r="BV397" s="201"/>
      <c r="BW397" s="167">
        <f t="shared" si="17"/>
        <v>2</v>
      </c>
      <c r="BX397" s="167"/>
      <c r="BY397" s="167"/>
      <c r="BZ397" s="167"/>
      <c r="CA397" s="167"/>
      <c r="CB397" s="167"/>
      <c r="CC397" s="167">
        <v>1</v>
      </c>
      <c r="CD397" s="167"/>
      <c r="CE397" s="167"/>
      <c r="CF397" s="167"/>
      <c r="CG397" s="167"/>
      <c r="CH397" s="167"/>
      <c r="CI397" s="201">
        <v>1</v>
      </c>
      <c r="CJ397" s="201"/>
      <c r="CK397" s="201"/>
      <c r="CL397" s="201"/>
      <c r="CM397" s="201"/>
      <c r="CN397" s="201"/>
    </row>
    <row r="398" spans="4:94" ht="14.25" customHeight="1" x14ac:dyDescent="0.35">
      <c r="D398" s="167" t="s">
        <v>230</v>
      </c>
      <c r="E398" s="167"/>
      <c r="F398" s="167"/>
      <c r="G398" s="167"/>
      <c r="H398" s="167"/>
      <c r="I398" s="167"/>
      <c r="J398" s="167"/>
      <c r="K398" s="167"/>
      <c r="L398" s="167"/>
      <c r="M398" s="167"/>
      <c r="N398" s="167"/>
      <c r="O398" s="167"/>
      <c r="P398" s="167"/>
      <c r="Q398" s="167"/>
      <c r="R398" s="167"/>
      <c r="S398" s="167"/>
      <c r="T398" s="167"/>
      <c r="U398" s="167">
        <f t="shared" si="12"/>
        <v>17</v>
      </c>
      <c r="V398" s="167"/>
      <c r="W398" s="167"/>
      <c r="X398" s="167"/>
      <c r="Y398" s="167"/>
      <c r="Z398" s="167"/>
      <c r="AA398" s="167">
        <f t="shared" si="13"/>
        <v>9</v>
      </c>
      <c r="AB398" s="167"/>
      <c r="AC398" s="167"/>
      <c r="AD398" s="167"/>
      <c r="AE398" s="167"/>
      <c r="AF398" s="167"/>
      <c r="AG398" s="167">
        <f t="shared" si="14"/>
        <v>8</v>
      </c>
      <c r="AH398" s="167"/>
      <c r="AI398" s="167"/>
      <c r="AJ398" s="167"/>
      <c r="AK398" s="167"/>
      <c r="AL398" s="167"/>
      <c r="AM398" s="167">
        <f t="shared" si="15"/>
        <v>9</v>
      </c>
      <c r="AN398" s="167"/>
      <c r="AO398" s="167"/>
      <c r="AP398" s="167"/>
      <c r="AQ398" s="167"/>
      <c r="AR398" s="167"/>
      <c r="AS398" s="167">
        <v>4</v>
      </c>
      <c r="AT398" s="167"/>
      <c r="AU398" s="167"/>
      <c r="AV398" s="167"/>
      <c r="AW398" s="167"/>
      <c r="AX398" s="167"/>
      <c r="AY398" s="226">
        <v>5</v>
      </c>
      <c r="AZ398" s="226"/>
      <c r="BA398" s="226"/>
      <c r="BB398" s="226"/>
      <c r="BC398" s="226"/>
      <c r="BD398" s="226"/>
      <c r="BE398" s="167">
        <f t="shared" si="16"/>
        <v>0</v>
      </c>
      <c r="BF398" s="167"/>
      <c r="BG398" s="167"/>
      <c r="BH398" s="167"/>
      <c r="BI398" s="167"/>
      <c r="BJ398" s="167"/>
      <c r="BK398" s="167">
        <v>0</v>
      </c>
      <c r="BL398" s="167"/>
      <c r="BM398" s="167"/>
      <c r="BN398" s="167"/>
      <c r="BO398" s="167"/>
      <c r="BP398" s="167"/>
      <c r="BQ398" s="201">
        <v>0</v>
      </c>
      <c r="BR398" s="201"/>
      <c r="BS398" s="201"/>
      <c r="BT398" s="201"/>
      <c r="BU398" s="201"/>
      <c r="BV398" s="201"/>
      <c r="BW398" s="167">
        <f t="shared" si="17"/>
        <v>8</v>
      </c>
      <c r="BX398" s="167"/>
      <c r="BY398" s="167"/>
      <c r="BZ398" s="167"/>
      <c r="CA398" s="167"/>
      <c r="CB398" s="167"/>
      <c r="CC398" s="167">
        <v>5</v>
      </c>
      <c r="CD398" s="167"/>
      <c r="CE398" s="167"/>
      <c r="CF398" s="167"/>
      <c r="CG398" s="167"/>
      <c r="CH398" s="167"/>
      <c r="CI398" s="201">
        <v>3</v>
      </c>
      <c r="CJ398" s="201"/>
      <c r="CK398" s="201"/>
      <c r="CL398" s="201"/>
      <c r="CM398" s="201"/>
      <c r="CN398" s="201"/>
    </row>
    <row r="399" spans="4:94" ht="14.25" customHeight="1" x14ac:dyDescent="0.35">
      <c r="D399" s="167" t="s">
        <v>231</v>
      </c>
      <c r="E399" s="167"/>
      <c r="F399" s="167"/>
      <c r="G399" s="167"/>
      <c r="H399" s="167"/>
      <c r="I399" s="167"/>
      <c r="J399" s="167"/>
      <c r="K399" s="167"/>
      <c r="L399" s="167"/>
      <c r="M399" s="167"/>
      <c r="N399" s="167"/>
      <c r="O399" s="167"/>
      <c r="P399" s="167"/>
      <c r="Q399" s="167"/>
      <c r="R399" s="167"/>
      <c r="S399" s="167"/>
      <c r="T399" s="167"/>
      <c r="U399" s="167">
        <f t="shared" si="12"/>
        <v>15</v>
      </c>
      <c r="V399" s="167"/>
      <c r="W399" s="167"/>
      <c r="X399" s="167"/>
      <c r="Y399" s="167"/>
      <c r="Z399" s="167"/>
      <c r="AA399" s="167">
        <f t="shared" si="13"/>
        <v>6</v>
      </c>
      <c r="AB399" s="167"/>
      <c r="AC399" s="167"/>
      <c r="AD399" s="167"/>
      <c r="AE399" s="167"/>
      <c r="AF399" s="167"/>
      <c r="AG399" s="167">
        <f t="shared" si="14"/>
        <v>9</v>
      </c>
      <c r="AH399" s="167"/>
      <c r="AI399" s="167"/>
      <c r="AJ399" s="167"/>
      <c r="AK399" s="167"/>
      <c r="AL399" s="167"/>
      <c r="AM399" s="167">
        <f t="shared" si="15"/>
        <v>5</v>
      </c>
      <c r="AN399" s="167"/>
      <c r="AO399" s="167"/>
      <c r="AP399" s="167"/>
      <c r="AQ399" s="167"/>
      <c r="AR399" s="167"/>
      <c r="AS399" s="167">
        <v>2</v>
      </c>
      <c r="AT399" s="167"/>
      <c r="AU399" s="167"/>
      <c r="AV399" s="167"/>
      <c r="AW399" s="167"/>
      <c r="AX399" s="167"/>
      <c r="AY399" s="226">
        <v>3</v>
      </c>
      <c r="AZ399" s="226"/>
      <c r="BA399" s="226"/>
      <c r="BB399" s="226"/>
      <c r="BC399" s="226"/>
      <c r="BD399" s="226"/>
      <c r="BE399" s="167">
        <f t="shared" si="16"/>
        <v>0</v>
      </c>
      <c r="BF399" s="167"/>
      <c r="BG399" s="167"/>
      <c r="BH399" s="167"/>
      <c r="BI399" s="167"/>
      <c r="BJ399" s="167"/>
      <c r="BK399" s="167">
        <v>0</v>
      </c>
      <c r="BL399" s="167"/>
      <c r="BM399" s="167"/>
      <c r="BN399" s="167"/>
      <c r="BO399" s="167"/>
      <c r="BP399" s="167"/>
      <c r="BQ399" s="201">
        <v>0</v>
      </c>
      <c r="BR399" s="201"/>
      <c r="BS399" s="201"/>
      <c r="BT399" s="201"/>
      <c r="BU399" s="201"/>
      <c r="BV399" s="201"/>
      <c r="BW399" s="167">
        <f t="shared" si="17"/>
        <v>10</v>
      </c>
      <c r="BX399" s="167"/>
      <c r="BY399" s="167"/>
      <c r="BZ399" s="167"/>
      <c r="CA399" s="167"/>
      <c r="CB399" s="167"/>
      <c r="CC399" s="167">
        <v>4</v>
      </c>
      <c r="CD399" s="167"/>
      <c r="CE399" s="167"/>
      <c r="CF399" s="167"/>
      <c r="CG399" s="167"/>
      <c r="CH399" s="167"/>
      <c r="CI399" s="201">
        <v>6</v>
      </c>
      <c r="CJ399" s="201"/>
      <c r="CK399" s="201"/>
      <c r="CL399" s="201"/>
      <c r="CM399" s="201"/>
      <c r="CN399" s="201"/>
    </row>
    <row r="400" spans="4:94" ht="14.25" customHeight="1" x14ac:dyDescent="0.35">
      <c r="D400" s="167" t="s">
        <v>232</v>
      </c>
      <c r="E400" s="167"/>
      <c r="F400" s="167"/>
      <c r="G400" s="167"/>
      <c r="H400" s="167"/>
      <c r="I400" s="167"/>
      <c r="J400" s="167"/>
      <c r="K400" s="167"/>
      <c r="L400" s="167"/>
      <c r="M400" s="167"/>
      <c r="N400" s="167"/>
      <c r="O400" s="167"/>
      <c r="P400" s="167"/>
      <c r="Q400" s="167"/>
      <c r="R400" s="167"/>
      <c r="S400" s="167"/>
      <c r="T400" s="167"/>
      <c r="U400" s="167">
        <f t="shared" si="12"/>
        <v>26</v>
      </c>
      <c r="V400" s="167"/>
      <c r="W400" s="167"/>
      <c r="X400" s="167"/>
      <c r="Y400" s="167"/>
      <c r="Z400" s="167"/>
      <c r="AA400" s="167">
        <f t="shared" si="13"/>
        <v>14</v>
      </c>
      <c r="AB400" s="167"/>
      <c r="AC400" s="167"/>
      <c r="AD400" s="167"/>
      <c r="AE400" s="167"/>
      <c r="AF400" s="167"/>
      <c r="AG400" s="167">
        <f t="shared" si="14"/>
        <v>12</v>
      </c>
      <c r="AH400" s="167"/>
      <c r="AI400" s="167"/>
      <c r="AJ400" s="167"/>
      <c r="AK400" s="167"/>
      <c r="AL400" s="167"/>
      <c r="AM400" s="167">
        <f t="shared" si="15"/>
        <v>23</v>
      </c>
      <c r="AN400" s="167"/>
      <c r="AO400" s="167"/>
      <c r="AP400" s="167"/>
      <c r="AQ400" s="167"/>
      <c r="AR400" s="167"/>
      <c r="AS400" s="167">
        <v>11</v>
      </c>
      <c r="AT400" s="167"/>
      <c r="AU400" s="167"/>
      <c r="AV400" s="167"/>
      <c r="AW400" s="167"/>
      <c r="AX400" s="167"/>
      <c r="AY400" s="226">
        <v>12</v>
      </c>
      <c r="AZ400" s="226"/>
      <c r="BA400" s="226"/>
      <c r="BB400" s="226"/>
      <c r="BC400" s="226"/>
      <c r="BD400" s="226"/>
      <c r="BE400" s="167">
        <f t="shared" si="16"/>
        <v>0</v>
      </c>
      <c r="BF400" s="167"/>
      <c r="BG400" s="167"/>
      <c r="BH400" s="167"/>
      <c r="BI400" s="167"/>
      <c r="BJ400" s="167"/>
      <c r="BK400" s="167">
        <v>0</v>
      </c>
      <c r="BL400" s="167"/>
      <c r="BM400" s="167"/>
      <c r="BN400" s="167"/>
      <c r="BO400" s="167"/>
      <c r="BP400" s="167"/>
      <c r="BQ400" s="201">
        <v>0</v>
      </c>
      <c r="BR400" s="201"/>
      <c r="BS400" s="201"/>
      <c r="BT400" s="201"/>
      <c r="BU400" s="201"/>
      <c r="BV400" s="201"/>
      <c r="BW400" s="167">
        <f t="shared" si="17"/>
        <v>3</v>
      </c>
      <c r="BX400" s="167"/>
      <c r="BY400" s="167"/>
      <c r="BZ400" s="167"/>
      <c r="CA400" s="167"/>
      <c r="CB400" s="167"/>
      <c r="CC400" s="167">
        <v>3</v>
      </c>
      <c r="CD400" s="167"/>
      <c r="CE400" s="167"/>
      <c r="CF400" s="167"/>
      <c r="CG400" s="167"/>
      <c r="CH400" s="167"/>
      <c r="CI400" s="201">
        <v>0</v>
      </c>
      <c r="CJ400" s="201"/>
      <c r="CK400" s="201"/>
      <c r="CL400" s="201"/>
      <c r="CM400" s="201"/>
      <c r="CN400" s="201"/>
    </row>
    <row r="401" spans="4:92" ht="14.25" customHeight="1" x14ac:dyDescent="0.35">
      <c r="D401" s="167" t="s">
        <v>233</v>
      </c>
      <c r="E401" s="167"/>
      <c r="F401" s="167"/>
      <c r="G401" s="167"/>
      <c r="H401" s="167"/>
      <c r="I401" s="167"/>
      <c r="J401" s="167"/>
      <c r="K401" s="167"/>
      <c r="L401" s="167"/>
      <c r="M401" s="167"/>
      <c r="N401" s="167"/>
      <c r="O401" s="167"/>
      <c r="P401" s="167"/>
      <c r="Q401" s="167"/>
      <c r="R401" s="167"/>
      <c r="S401" s="167"/>
      <c r="T401" s="167"/>
      <c r="U401" s="167">
        <f t="shared" si="12"/>
        <v>20</v>
      </c>
      <c r="V401" s="167"/>
      <c r="W401" s="167"/>
      <c r="X401" s="167"/>
      <c r="Y401" s="167"/>
      <c r="Z401" s="167"/>
      <c r="AA401" s="167">
        <f t="shared" si="13"/>
        <v>11</v>
      </c>
      <c r="AB401" s="167"/>
      <c r="AC401" s="167"/>
      <c r="AD401" s="167"/>
      <c r="AE401" s="167"/>
      <c r="AF401" s="167"/>
      <c r="AG401" s="167">
        <f t="shared" si="14"/>
        <v>9</v>
      </c>
      <c r="AH401" s="167"/>
      <c r="AI401" s="167"/>
      <c r="AJ401" s="167"/>
      <c r="AK401" s="167"/>
      <c r="AL401" s="167"/>
      <c r="AM401" s="167">
        <f t="shared" si="15"/>
        <v>14</v>
      </c>
      <c r="AN401" s="167"/>
      <c r="AO401" s="167"/>
      <c r="AP401" s="167"/>
      <c r="AQ401" s="167"/>
      <c r="AR401" s="167"/>
      <c r="AS401" s="167">
        <v>8</v>
      </c>
      <c r="AT401" s="167"/>
      <c r="AU401" s="167"/>
      <c r="AV401" s="167"/>
      <c r="AW401" s="167"/>
      <c r="AX401" s="167"/>
      <c r="AY401" s="226">
        <v>6</v>
      </c>
      <c r="AZ401" s="226"/>
      <c r="BA401" s="226"/>
      <c r="BB401" s="226"/>
      <c r="BC401" s="226"/>
      <c r="BD401" s="226"/>
      <c r="BE401" s="167">
        <f t="shared" si="16"/>
        <v>0</v>
      </c>
      <c r="BF401" s="167"/>
      <c r="BG401" s="167"/>
      <c r="BH401" s="167"/>
      <c r="BI401" s="167"/>
      <c r="BJ401" s="167"/>
      <c r="BK401" s="167">
        <v>0</v>
      </c>
      <c r="BL401" s="167"/>
      <c r="BM401" s="167"/>
      <c r="BN401" s="167"/>
      <c r="BO401" s="167"/>
      <c r="BP401" s="167"/>
      <c r="BQ401" s="201">
        <v>0</v>
      </c>
      <c r="BR401" s="201"/>
      <c r="BS401" s="201"/>
      <c r="BT401" s="201"/>
      <c r="BU401" s="201"/>
      <c r="BV401" s="201"/>
      <c r="BW401" s="167">
        <f t="shared" si="17"/>
        <v>6</v>
      </c>
      <c r="BX401" s="167"/>
      <c r="BY401" s="167"/>
      <c r="BZ401" s="167"/>
      <c r="CA401" s="167"/>
      <c r="CB401" s="167"/>
      <c r="CC401" s="167">
        <v>3</v>
      </c>
      <c r="CD401" s="167"/>
      <c r="CE401" s="167"/>
      <c r="CF401" s="167"/>
      <c r="CG401" s="167"/>
      <c r="CH401" s="167"/>
      <c r="CI401" s="201">
        <v>3</v>
      </c>
      <c r="CJ401" s="201"/>
      <c r="CK401" s="201"/>
      <c r="CL401" s="201"/>
      <c r="CM401" s="201"/>
      <c r="CN401" s="201"/>
    </row>
    <row r="402" spans="4:92" ht="14.25" customHeight="1" x14ac:dyDescent="0.35">
      <c r="D402" s="167" t="s">
        <v>234</v>
      </c>
      <c r="E402" s="167"/>
      <c r="F402" s="167"/>
      <c r="G402" s="167"/>
      <c r="H402" s="167"/>
      <c r="I402" s="167"/>
      <c r="J402" s="167"/>
      <c r="K402" s="167"/>
      <c r="L402" s="167"/>
      <c r="M402" s="167"/>
      <c r="N402" s="167"/>
      <c r="O402" s="167"/>
      <c r="P402" s="167"/>
      <c r="Q402" s="167"/>
      <c r="R402" s="167"/>
      <c r="S402" s="167"/>
      <c r="T402" s="167"/>
      <c r="U402" s="167">
        <f t="shared" si="12"/>
        <v>34</v>
      </c>
      <c r="V402" s="167"/>
      <c r="W402" s="167"/>
      <c r="X402" s="167"/>
      <c r="Y402" s="167"/>
      <c r="Z402" s="167"/>
      <c r="AA402" s="167">
        <f t="shared" si="13"/>
        <v>16</v>
      </c>
      <c r="AB402" s="167"/>
      <c r="AC402" s="167"/>
      <c r="AD402" s="167"/>
      <c r="AE402" s="167"/>
      <c r="AF402" s="167"/>
      <c r="AG402" s="167">
        <f t="shared" si="14"/>
        <v>18</v>
      </c>
      <c r="AH402" s="167"/>
      <c r="AI402" s="167"/>
      <c r="AJ402" s="167"/>
      <c r="AK402" s="167"/>
      <c r="AL402" s="167"/>
      <c r="AM402" s="167">
        <f t="shared" si="15"/>
        <v>26</v>
      </c>
      <c r="AN402" s="167"/>
      <c r="AO402" s="167"/>
      <c r="AP402" s="167"/>
      <c r="AQ402" s="167"/>
      <c r="AR402" s="167"/>
      <c r="AS402" s="167">
        <v>14</v>
      </c>
      <c r="AT402" s="167"/>
      <c r="AU402" s="167"/>
      <c r="AV402" s="167"/>
      <c r="AW402" s="167"/>
      <c r="AX402" s="167"/>
      <c r="AY402" s="226">
        <v>12</v>
      </c>
      <c r="AZ402" s="226"/>
      <c r="BA402" s="226"/>
      <c r="BB402" s="226"/>
      <c r="BC402" s="226"/>
      <c r="BD402" s="226"/>
      <c r="BE402" s="167">
        <f t="shared" si="16"/>
        <v>0</v>
      </c>
      <c r="BF402" s="167"/>
      <c r="BG402" s="167"/>
      <c r="BH402" s="167"/>
      <c r="BI402" s="167"/>
      <c r="BJ402" s="167"/>
      <c r="BK402" s="167">
        <v>0</v>
      </c>
      <c r="BL402" s="167"/>
      <c r="BM402" s="167"/>
      <c r="BN402" s="167"/>
      <c r="BO402" s="167"/>
      <c r="BP402" s="167"/>
      <c r="BQ402" s="201">
        <v>0</v>
      </c>
      <c r="BR402" s="201"/>
      <c r="BS402" s="201"/>
      <c r="BT402" s="201"/>
      <c r="BU402" s="201"/>
      <c r="BV402" s="201"/>
      <c r="BW402" s="167">
        <f t="shared" si="17"/>
        <v>8</v>
      </c>
      <c r="BX402" s="167"/>
      <c r="BY402" s="167"/>
      <c r="BZ402" s="167"/>
      <c r="CA402" s="167"/>
      <c r="CB402" s="167"/>
      <c r="CC402" s="167">
        <v>2</v>
      </c>
      <c r="CD402" s="167"/>
      <c r="CE402" s="167"/>
      <c r="CF402" s="167"/>
      <c r="CG402" s="167"/>
      <c r="CH402" s="167"/>
      <c r="CI402" s="201">
        <v>6</v>
      </c>
      <c r="CJ402" s="201"/>
      <c r="CK402" s="201"/>
      <c r="CL402" s="201"/>
      <c r="CM402" s="201"/>
      <c r="CN402" s="201"/>
    </row>
    <row r="403" spans="4:92" ht="14.25" customHeight="1" x14ac:dyDescent="0.35">
      <c r="D403" s="167" t="s">
        <v>235</v>
      </c>
      <c r="E403" s="167"/>
      <c r="F403" s="167"/>
      <c r="G403" s="167"/>
      <c r="H403" s="167"/>
      <c r="I403" s="167"/>
      <c r="J403" s="167"/>
      <c r="K403" s="167"/>
      <c r="L403" s="167"/>
      <c r="M403" s="167"/>
      <c r="N403" s="167"/>
      <c r="O403" s="167"/>
      <c r="P403" s="167"/>
      <c r="Q403" s="167"/>
      <c r="R403" s="167"/>
      <c r="S403" s="167"/>
      <c r="T403" s="167"/>
      <c r="U403" s="167">
        <f t="shared" si="12"/>
        <v>29</v>
      </c>
      <c r="V403" s="167"/>
      <c r="W403" s="167"/>
      <c r="X403" s="167"/>
      <c r="Y403" s="167"/>
      <c r="Z403" s="167"/>
      <c r="AA403" s="167">
        <f t="shared" si="13"/>
        <v>15</v>
      </c>
      <c r="AB403" s="167"/>
      <c r="AC403" s="167"/>
      <c r="AD403" s="167"/>
      <c r="AE403" s="167"/>
      <c r="AF403" s="167"/>
      <c r="AG403" s="167">
        <f t="shared" si="14"/>
        <v>14</v>
      </c>
      <c r="AH403" s="167"/>
      <c r="AI403" s="167"/>
      <c r="AJ403" s="167"/>
      <c r="AK403" s="167"/>
      <c r="AL403" s="167"/>
      <c r="AM403" s="167">
        <f t="shared" si="15"/>
        <v>17</v>
      </c>
      <c r="AN403" s="167"/>
      <c r="AO403" s="167"/>
      <c r="AP403" s="167"/>
      <c r="AQ403" s="167"/>
      <c r="AR403" s="167"/>
      <c r="AS403" s="167">
        <v>10</v>
      </c>
      <c r="AT403" s="167"/>
      <c r="AU403" s="167"/>
      <c r="AV403" s="167"/>
      <c r="AW403" s="167"/>
      <c r="AX403" s="167"/>
      <c r="AY403" s="226">
        <v>7</v>
      </c>
      <c r="AZ403" s="226"/>
      <c r="BA403" s="226"/>
      <c r="BB403" s="226"/>
      <c r="BC403" s="226"/>
      <c r="BD403" s="226"/>
      <c r="BE403" s="167">
        <f t="shared" si="16"/>
        <v>0</v>
      </c>
      <c r="BF403" s="167"/>
      <c r="BG403" s="167"/>
      <c r="BH403" s="167"/>
      <c r="BI403" s="167"/>
      <c r="BJ403" s="167"/>
      <c r="BK403" s="167">
        <v>0</v>
      </c>
      <c r="BL403" s="167"/>
      <c r="BM403" s="167"/>
      <c r="BN403" s="167"/>
      <c r="BO403" s="167"/>
      <c r="BP403" s="167"/>
      <c r="BQ403" s="201">
        <v>0</v>
      </c>
      <c r="BR403" s="201"/>
      <c r="BS403" s="201"/>
      <c r="BT403" s="201"/>
      <c r="BU403" s="201"/>
      <c r="BV403" s="201"/>
      <c r="BW403" s="167">
        <f t="shared" si="17"/>
        <v>12</v>
      </c>
      <c r="BX403" s="167"/>
      <c r="BY403" s="167"/>
      <c r="BZ403" s="167"/>
      <c r="CA403" s="167"/>
      <c r="CB403" s="167"/>
      <c r="CC403" s="167">
        <v>5</v>
      </c>
      <c r="CD403" s="167"/>
      <c r="CE403" s="167"/>
      <c r="CF403" s="167"/>
      <c r="CG403" s="167"/>
      <c r="CH403" s="167"/>
      <c r="CI403" s="201">
        <v>7</v>
      </c>
      <c r="CJ403" s="201"/>
      <c r="CK403" s="201"/>
      <c r="CL403" s="201"/>
      <c r="CM403" s="201"/>
      <c r="CN403" s="201"/>
    </row>
    <row r="404" spans="4:92" ht="14.25" customHeight="1" x14ac:dyDescent="0.35">
      <c r="D404" s="167" t="s">
        <v>236</v>
      </c>
      <c r="E404" s="167"/>
      <c r="F404" s="167"/>
      <c r="G404" s="167"/>
      <c r="H404" s="167"/>
      <c r="I404" s="167"/>
      <c r="J404" s="167"/>
      <c r="K404" s="167"/>
      <c r="L404" s="167"/>
      <c r="M404" s="167"/>
      <c r="N404" s="167"/>
      <c r="O404" s="167"/>
      <c r="P404" s="167"/>
      <c r="Q404" s="167"/>
      <c r="R404" s="167"/>
      <c r="S404" s="167"/>
      <c r="T404" s="167"/>
      <c r="U404" s="167">
        <f t="shared" si="12"/>
        <v>30</v>
      </c>
      <c r="V404" s="167"/>
      <c r="W404" s="167"/>
      <c r="X404" s="167"/>
      <c r="Y404" s="167"/>
      <c r="Z404" s="167"/>
      <c r="AA404" s="167">
        <f t="shared" si="13"/>
        <v>13</v>
      </c>
      <c r="AB404" s="167"/>
      <c r="AC404" s="167"/>
      <c r="AD404" s="167"/>
      <c r="AE404" s="167"/>
      <c r="AF404" s="167"/>
      <c r="AG404" s="167">
        <f t="shared" si="14"/>
        <v>17</v>
      </c>
      <c r="AH404" s="167"/>
      <c r="AI404" s="167"/>
      <c r="AJ404" s="167"/>
      <c r="AK404" s="167"/>
      <c r="AL404" s="167"/>
      <c r="AM404" s="167">
        <f t="shared" si="15"/>
        <v>23</v>
      </c>
      <c r="AN404" s="167"/>
      <c r="AO404" s="167"/>
      <c r="AP404" s="167"/>
      <c r="AQ404" s="167"/>
      <c r="AR404" s="167"/>
      <c r="AS404" s="167">
        <v>10</v>
      </c>
      <c r="AT404" s="167"/>
      <c r="AU404" s="167"/>
      <c r="AV404" s="167"/>
      <c r="AW404" s="167"/>
      <c r="AX404" s="167"/>
      <c r="AY404" s="226">
        <v>13</v>
      </c>
      <c r="AZ404" s="226"/>
      <c r="BA404" s="226"/>
      <c r="BB404" s="226"/>
      <c r="BC404" s="226"/>
      <c r="BD404" s="226"/>
      <c r="BE404" s="167">
        <f t="shared" si="16"/>
        <v>0</v>
      </c>
      <c r="BF404" s="167"/>
      <c r="BG404" s="167"/>
      <c r="BH404" s="167"/>
      <c r="BI404" s="167"/>
      <c r="BJ404" s="167"/>
      <c r="BK404" s="167">
        <v>0</v>
      </c>
      <c r="BL404" s="167"/>
      <c r="BM404" s="167"/>
      <c r="BN404" s="167"/>
      <c r="BO404" s="167"/>
      <c r="BP404" s="167"/>
      <c r="BQ404" s="201">
        <v>0</v>
      </c>
      <c r="BR404" s="201"/>
      <c r="BS404" s="201"/>
      <c r="BT404" s="201"/>
      <c r="BU404" s="201"/>
      <c r="BV404" s="201"/>
      <c r="BW404" s="167">
        <f t="shared" si="17"/>
        <v>7</v>
      </c>
      <c r="BX404" s="167"/>
      <c r="BY404" s="167"/>
      <c r="BZ404" s="167"/>
      <c r="CA404" s="167"/>
      <c r="CB404" s="167"/>
      <c r="CC404" s="167">
        <v>3</v>
      </c>
      <c r="CD404" s="167"/>
      <c r="CE404" s="167"/>
      <c r="CF404" s="167"/>
      <c r="CG404" s="167"/>
      <c r="CH404" s="167"/>
      <c r="CI404" s="201">
        <v>4</v>
      </c>
      <c r="CJ404" s="201"/>
      <c r="CK404" s="201"/>
      <c r="CL404" s="201"/>
      <c r="CM404" s="201"/>
      <c r="CN404" s="201"/>
    </row>
    <row r="405" spans="4:92" ht="14.25" customHeight="1" x14ac:dyDescent="0.35">
      <c r="D405" s="167" t="s">
        <v>237</v>
      </c>
      <c r="E405" s="167"/>
      <c r="F405" s="167"/>
      <c r="G405" s="167"/>
      <c r="H405" s="167"/>
      <c r="I405" s="167"/>
      <c r="J405" s="167"/>
      <c r="K405" s="167"/>
      <c r="L405" s="167"/>
      <c r="M405" s="167"/>
      <c r="N405" s="167"/>
      <c r="O405" s="167"/>
      <c r="P405" s="167"/>
      <c r="Q405" s="167"/>
      <c r="R405" s="167"/>
      <c r="S405" s="167"/>
      <c r="T405" s="167"/>
      <c r="U405" s="167">
        <f t="shared" si="12"/>
        <v>29</v>
      </c>
      <c r="V405" s="167"/>
      <c r="W405" s="167"/>
      <c r="X405" s="167"/>
      <c r="Y405" s="167"/>
      <c r="Z405" s="167"/>
      <c r="AA405" s="167">
        <f t="shared" si="13"/>
        <v>16</v>
      </c>
      <c r="AB405" s="167"/>
      <c r="AC405" s="167"/>
      <c r="AD405" s="167"/>
      <c r="AE405" s="167"/>
      <c r="AF405" s="167"/>
      <c r="AG405" s="167">
        <f t="shared" si="14"/>
        <v>13</v>
      </c>
      <c r="AH405" s="167"/>
      <c r="AI405" s="167"/>
      <c r="AJ405" s="167"/>
      <c r="AK405" s="167"/>
      <c r="AL405" s="167"/>
      <c r="AM405" s="167">
        <f t="shared" si="15"/>
        <v>21</v>
      </c>
      <c r="AN405" s="167"/>
      <c r="AO405" s="167"/>
      <c r="AP405" s="167"/>
      <c r="AQ405" s="167"/>
      <c r="AR405" s="167"/>
      <c r="AS405" s="167">
        <v>11</v>
      </c>
      <c r="AT405" s="167"/>
      <c r="AU405" s="167"/>
      <c r="AV405" s="167"/>
      <c r="AW405" s="167"/>
      <c r="AX405" s="167"/>
      <c r="AY405" s="226">
        <v>10</v>
      </c>
      <c r="AZ405" s="226"/>
      <c r="BA405" s="226"/>
      <c r="BB405" s="226"/>
      <c r="BC405" s="226"/>
      <c r="BD405" s="226"/>
      <c r="BE405" s="167">
        <f t="shared" si="16"/>
        <v>0</v>
      </c>
      <c r="BF405" s="167"/>
      <c r="BG405" s="167"/>
      <c r="BH405" s="167"/>
      <c r="BI405" s="167"/>
      <c r="BJ405" s="167"/>
      <c r="BK405" s="167">
        <v>0</v>
      </c>
      <c r="BL405" s="167"/>
      <c r="BM405" s="167"/>
      <c r="BN405" s="167"/>
      <c r="BO405" s="167"/>
      <c r="BP405" s="167"/>
      <c r="BQ405" s="201">
        <v>0</v>
      </c>
      <c r="BR405" s="201"/>
      <c r="BS405" s="201"/>
      <c r="BT405" s="201"/>
      <c r="BU405" s="201"/>
      <c r="BV405" s="201"/>
      <c r="BW405" s="167">
        <f t="shared" si="17"/>
        <v>8</v>
      </c>
      <c r="BX405" s="167"/>
      <c r="BY405" s="167"/>
      <c r="BZ405" s="167"/>
      <c r="CA405" s="167"/>
      <c r="CB405" s="167"/>
      <c r="CC405" s="167">
        <v>5</v>
      </c>
      <c r="CD405" s="167"/>
      <c r="CE405" s="167"/>
      <c r="CF405" s="167"/>
      <c r="CG405" s="167"/>
      <c r="CH405" s="167"/>
      <c r="CI405" s="201">
        <v>3</v>
      </c>
      <c r="CJ405" s="201"/>
      <c r="CK405" s="201"/>
      <c r="CL405" s="201"/>
      <c r="CM405" s="201"/>
      <c r="CN405" s="201"/>
    </row>
    <row r="406" spans="4:92" ht="14.25" customHeight="1" x14ac:dyDescent="0.35">
      <c r="D406" s="167" t="s">
        <v>341</v>
      </c>
      <c r="E406" s="167"/>
      <c r="F406" s="167"/>
      <c r="G406" s="167"/>
      <c r="H406" s="167"/>
      <c r="I406" s="167"/>
      <c r="J406" s="167"/>
      <c r="K406" s="167"/>
      <c r="L406" s="167"/>
      <c r="M406" s="167"/>
      <c r="N406" s="167"/>
      <c r="O406" s="167"/>
      <c r="P406" s="167"/>
      <c r="Q406" s="167"/>
      <c r="R406" s="167"/>
      <c r="S406" s="167"/>
      <c r="T406" s="167"/>
      <c r="U406" s="167">
        <f t="shared" si="12"/>
        <v>46</v>
      </c>
      <c r="V406" s="167"/>
      <c r="W406" s="167"/>
      <c r="X406" s="167"/>
      <c r="Y406" s="167"/>
      <c r="Z406" s="167"/>
      <c r="AA406" s="167">
        <f t="shared" si="13"/>
        <v>28</v>
      </c>
      <c r="AB406" s="167"/>
      <c r="AC406" s="167"/>
      <c r="AD406" s="167"/>
      <c r="AE406" s="167"/>
      <c r="AF406" s="167"/>
      <c r="AG406" s="167">
        <f t="shared" si="14"/>
        <v>18</v>
      </c>
      <c r="AH406" s="167"/>
      <c r="AI406" s="167"/>
      <c r="AJ406" s="167"/>
      <c r="AK406" s="167"/>
      <c r="AL406" s="167"/>
      <c r="AM406" s="167">
        <f t="shared" si="15"/>
        <v>34</v>
      </c>
      <c r="AN406" s="167"/>
      <c r="AO406" s="167"/>
      <c r="AP406" s="167"/>
      <c r="AQ406" s="167"/>
      <c r="AR406" s="167"/>
      <c r="AS406" s="167">
        <v>18</v>
      </c>
      <c r="AT406" s="167"/>
      <c r="AU406" s="167"/>
      <c r="AV406" s="167"/>
      <c r="AW406" s="167"/>
      <c r="AX406" s="167"/>
      <c r="AY406" s="226">
        <v>16</v>
      </c>
      <c r="AZ406" s="226"/>
      <c r="BA406" s="226"/>
      <c r="BB406" s="226"/>
      <c r="BC406" s="226"/>
      <c r="BD406" s="226"/>
      <c r="BE406" s="167">
        <f t="shared" si="16"/>
        <v>0</v>
      </c>
      <c r="BF406" s="167"/>
      <c r="BG406" s="167"/>
      <c r="BH406" s="167"/>
      <c r="BI406" s="167"/>
      <c r="BJ406" s="167"/>
      <c r="BK406" s="167">
        <v>0</v>
      </c>
      <c r="BL406" s="167"/>
      <c r="BM406" s="167"/>
      <c r="BN406" s="167"/>
      <c r="BO406" s="167"/>
      <c r="BP406" s="167"/>
      <c r="BQ406" s="201">
        <v>0</v>
      </c>
      <c r="BR406" s="201"/>
      <c r="BS406" s="201"/>
      <c r="BT406" s="201"/>
      <c r="BU406" s="201"/>
      <c r="BV406" s="201"/>
      <c r="BW406" s="167">
        <f t="shared" si="17"/>
        <v>12</v>
      </c>
      <c r="BX406" s="167"/>
      <c r="BY406" s="167"/>
      <c r="BZ406" s="167"/>
      <c r="CA406" s="167"/>
      <c r="CB406" s="167"/>
      <c r="CC406" s="167">
        <v>10</v>
      </c>
      <c r="CD406" s="167"/>
      <c r="CE406" s="167"/>
      <c r="CF406" s="167"/>
      <c r="CG406" s="167"/>
      <c r="CH406" s="167"/>
      <c r="CI406" s="201">
        <v>2</v>
      </c>
      <c r="CJ406" s="201"/>
      <c r="CK406" s="201"/>
      <c r="CL406" s="201"/>
      <c r="CM406" s="201"/>
      <c r="CN406" s="201"/>
    </row>
    <row r="407" spans="4:92" ht="14.25" customHeight="1" x14ac:dyDescent="0.35">
      <c r="D407" s="167" t="s">
        <v>238</v>
      </c>
      <c r="E407" s="167"/>
      <c r="F407" s="167"/>
      <c r="G407" s="167"/>
      <c r="H407" s="167"/>
      <c r="I407" s="167"/>
      <c r="J407" s="167"/>
      <c r="K407" s="167"/>
      <c r="L407" s="167"/>
      <c r="M407" s="167"/>
      <c r="N407" s="167"/>
      <c r="O407" s="167"/>
      <c r="P407" s="167"/>
      <c r="Q407" s="167"/>
      <c r="R407" s="167"/>
      <c r="S407" s="167"/>
      <c r="T407" s="167"/>
      <c r="U407" s="167">
        <f t="shared" si="12"/>
        <v>7</v>
      </c>
      <c r="V407" s="167"/>
      <c r="W407" s="167"/>
      <c r="X407" s="167"/>
      <c r="Y407" s="167"/>
      <c r="Z407" s="167"/>
      <c r="AA407" s="167">
        <f t="shared" si="13"/>
        <v>0</v>
      </c>
      <c r="AB407" s="167"/>
      <c r="AC407" s="167"/>
      <c r="AD407" s="167"/>
      <c r="AE407" s="167"/>
      <c r="AF407" s="167"/>
      <c r="AG407" s="167">
        <f t="shared" si="14"/>
        <v>0</v>
      </c>
      <c r="AH407" s="167"/>
      <c r="AI407" s="167"/>
      <c r="AJ407" s="167"/>
      <c r="AK407" s="167"/>
      <c r="AL407" s="167"/>
      <c r="AM407" s="167">
        <v>7</v>
      </c>
      <c r="AN407" s="167"/>
      <c r="AO407" s="167"/>
      <c r="AP407" s="167"/>
      <c r="AQ407" s="167"/>
      <c r="AR407" s="167"/>
      <c r="AS407" s="167"/>
      <c r="AT407" s="167"/>
      <c r="AU407" s="167"/>
      <c r="AV407" s="167"/>
      <c r="AW407" s="167"/>
      <c r="AX407" s="167"/>
      <c r="AY407" s="226"/>
      <c r="AZ407" s="226"/>
      <c r="BA407" s="226"/>
      <c r="BB407" s="226"/>
      <c r="BC407" s="226"/>
      <c r="BD407" s="226"/>
      <c r="BE407" s="167">
        <f t="shared" si="16"/>
        <v>0</v>
      </c>
      <c r="BF407" s="167"/>
      <c r="BG407" s="167"/>
      <c r="BH407" s="167"/>
      <c r="BI407" s="167"/>
      <c r="BJ407" s="167"/>
      <c r="BK407" s="167"/>
      <c r="BL407" s="167"/>
      <c r="BM407" s="167"/>
      <c r="BN407" s="167"/>
      <c r="BO407" s="167"/>
      <c r="BP407" s="167"/>
      <c r="BQ407" s="201"/>
      <c r="BR407" s="201"/>
      <c r="BS407" s="201"/>
      <c r="BT407" s="201"/>
      <c r="BU407" s="201"/>
      <c r="BV407" s="201"/>
      <c r="BW407" s="167">
        <f t="shared" si="17"/>
        <v>0</v>
      </c>
      <c r="BX407" s="167"/>
      <c r="BY407" s="167"/>
      <c r="BZ407" s="167"/>
      <c r="CA407" s="167"/>
      <c r="CB407" s="167"/>
      <c r="CC407" s="167"/>
      <c r="CD407" s="167"/>
      <c r="CE407" s="167"/>
      <c r="CF407" s="167"/>
      <c r="CG407" s="167"/>
      <c r="CH407" s="167"/>
      <c r="CI407" s="201"/>
      <c r="CJ407" s="201"/>
      <c r="CK407" s="201"/>
      <c r="CL407" s="201"/>
      <c r="CM407" s="201"/>
      <c r="CN407" s="201"/>
    </row>
    <row r="408" spans="4:92" ht="14.25" customHeight="1" x14ac:dyDescent="0.35">
      <c r="D408" s="168" t="s">
        <v>125</v>
      </c>
      <c r="E408" s="168"/>
      <c r="F408" s="168"/>
      <c r="G408" s="168"/>
      <c r="H408" s="168"/>
      <c r="I408" s="168"/>
      <c r="J408" s="168"/>
      <c r="K408" s="168"/>
      <c r="L408" s="168"/>
      <c r="M408" s="168"/>
      <c r="N408" s="168"/>
      <c r="O408" s="168"/>
      <c r="P408" s="168"/>
      <c r="Q408" s="168"/>
      <c r="R408" s="168"/>
      <c r="S408" s="168"/>
      <c r="T408" s="168"/>
      <c r="U408" s="168">
        <f>SUM(U390:Z407)</f>
        <v>376</v>
      </c>
      <c r="V408" s="168"/>
      <c r="W408" s="168"/>
      <c r="X408" s="168"/>
      <c r="Y408" s="168"/>
      <c r="Z408" s="168"/>
      <c r="AA408" s="168">
        <f t="shared" ref="AA408" si="18">SUM(AA390:AF407)</f>
        <v>199</v>
      </c>
      <c r="AB408" s="168"/>
      <c r="AC408" s="168"/>
      <c r="AD408" s="168"/>
      <c r="AE408" s="168"/>
      <c r="AF408" s="168"/>
      <c r="AG408" s="168">
        <f t="shared" ref="AG408" si="19">SUM(AG390:AL407)</f>
        <v>170</v>
      </c>
      <c r="AH408" s="168"/>
      <c r="AI408" s="168"/>
      <c r="AJ408" s="168"/>
      <c r="AK408" s="168"/>
      <c r="AL408" s="168"/>
      <c r="AM408" s="168">
        <f t="shared" ref="AM408" si="20">SUM(AM390:AR407)</f>
        <v>273</v>
      </c>
      <c r="AN408" s="168"/>
      <c r="AO408" s="168"/>
      <c r="AP408" s="168"/>
      <c r="AQ408" s="168"/>
      <c r="AR408" s="168"/>
      <c r="AS408" s="168">
        <f t="shared" ref="AS408" si="21">SUM(AS390:AX407)</f>
        <v>144</v>
      </c>
      <c r="AT408" s="168"/>
      <c r="AU408" s="168"/>
      <c r="AV408" s="168"/>
      <c r="AW408" s="168"/>
      <c r="AX408" s="168"/>
      <c r="AY408" s="168">
        <f t="shared" ref="AY408" si="22">SUM(AY390:BD407)</f>
        <v>122</v>
      </c>
      <c r="AZ408" s="168"/>
      <c r="BA408" s="168"/>
      <c r="BB408" s="168"/>
      <c r="BC408" s="168"/>
      <c r="BD408" s="168"/>
      <c r="BE408" s="168">
        <f t="shared" ref="BE408" si="23">SUM(BE390:BJ407)</f>
        <v>0</v>
      </c>
      <c r="BF408" s="168"/>
      <c r="BG408" s="168"/>
      <c r="BH408" s="168"/>
      <c r="BI408" s="168"/>
      <c r="BJ408" s="168"/>
      <c r="BK408" s="168">
        <f t="shared" ref="BK408" si="24">SUM(BK390:BP407)</f>
        <v>0</v>
      </c>
      <c r="BL408" s="168"/>
      <c r="BM408" s="168"/>
      <c r="BN408" s="168"/>
      <c r="BO408" s="168"/>
      <c r="BP408" s="168"/>
      <c r="BQ408" s="168">
        <f t="shared" ref="BQ408" si="25">SUM(BQ390:BV407)</f>
        <v>0</v>
      </c>
      <c r="BR408" s="168"/>
      <c r="BS408" s="168"/>
      <c r="BT408" s="168"/>
      <c r="BU408" s="168"/>
      <c r="BV408" s="168"/>
      <c r="BW408" s="168">
        <f t="shared" ref="BW408" si="26">SUM(BW390:CB407)</f>
        <v>103</v>
      </c>
      <c r="BX408" s="168"/>
      <c r="BY408" s="168"/>
      <c r="BZ408" s="168"/>
      <c r="CA408" s="168"/>
      <c r="CB408" s="168"/>
      <c r="CC408" s="168">
        <f t="shared" ref="CC408" si="27">SUM(CC390:CH407)</f>
        <v>55</v>
      </c>
      <c r="CD408" s="168"/>
      <c r="CE408" s="168"/>
      <c r="CF408" s="168"/>
      <c r="CG408" s="168"/>
      <c r="CH408" s="168"/>
      <c r="CI408" s="168">
        <f t="shared" ref="CI408" si="28">SUM(CI390:CN407)</f>
        <v>48</v>
      </c>
      <c r="CJ408" s="168"/>
      <c r="CK408" s="168"/>
      <c r="CL408" s="168"/>
      <c r="CM408" s="168"/>
      <c r="CN408" s="168"/>
    </row>
    <row r="409" spans="4:92" ht="14.25" customHeight="1" x14ac:dyDescent="0.35">
      <c r="D409" s="222"/>
      <c r="E409" s="222"/>
      <c r="F409" s="222"/>
      <c r="G409" s="222"/>
      <c r="H409" s="222"/>
      <c r="I409" s="222"/>
      <c r="J409" s="222"/>
      <c r="K409" s="222"/>
      <c r="L409" s="222"/>
      <c r="M409" s="222"/>
      <c r="N409" s="222"/>
      <c r="O409" s="222"/>
      <c r="P409" s="222"/>
      <c r="Q409" s="222"/>
      <c r="R409" s="222"/>
      <c r="S409" s="222"/>
      <c r="T409" s="222"/>
      <c r="U409" s="222"/>
      <c r="V409" s="222"/>
      <c r="W409" s="222"/>
      <c r="X409" s="222"/>
      <c r="Y409" s="222"/>
      <c r="Z409" s="222"/>
      <c r="AA409" s="222"/>
      <c r="AB409" s="222"/>
      <c r="AC409" s="222"/>
      <c r="AD409" s="222"/>
      <c r="AE409" s="222"/>
      <c r="AF409" s="222"/>
      <c r="AG409" s="222"/>
      <c r="AH409" s="222"/>
      <c r="AI409" s="222"/>
      <c r="AJ409" s="222"/>
      <c r="AK409" s="222"/>
      <c r="AL409" s="222"/>
      <c r="AM409" s="222"/>
      <c r="AN409" s="222"/>
      <c r="AO409" s="222"/>
      <c r="AP409" s="222"/>
      <c r="AQ409" s="222"/>
      <c r="AR409" s="222"/>
      <c r="AS409" s="222"/>
      <c r="AT409" s="222"/>
      <c r="AU409" s="222"/>
      <c r="AV409" s="222"/>
      <c r="AW409" s="222"/>
      <c r="AX409" s="222"/>
      <c r="AY409" s="222"/>
      <c r="AZ409" s="222"/>
      <c r="BA409" s="222"/>
      <c r="BB409" s="222"/>
      <c r="BC409" s="222"/>
      <c r="BD409" s="222"/>
      <c r="BE409" s="222"/>
      <c r="BF409" s="222"/>
      <c r="BG409" s="222"/>
      <c r="BH409" s="222"/>
      <c r="BI409" s="222"/>
      <c r="BJ409" s="222"/>
      <c r="BK409" s="222"/>
      <c r="BL409" s="222"/>
      <c r="BM409" s="222"/>
      <c r="BN409" s="222"/>
      <c r="BO409" s="222"/>
      <c r="BP409" s="222"/>
      <c r="BQ409" s="222"/>
      <c r="BR409" s="222"/>
      <c r="BS409" s="222"/>
      <c r="BT409" s="222"/>
      <c r="BU409" s="222"/>
      <c r="BV409" s="222"/>
      <c r="BW409" s="222"/>
      <c r="BX409" s="222"/>
      <c r="BY409" s="222"/>
      <c r="BZ409" s="222"/>
      <c r="CA409" s="222"/>
      <c r="CB409" s="222"/>
      <c r="CC409" s="222"/>
      <c r="CD409" s="222"/>
      <c r="CE409" s="222"/>
      <c r="CF409" s="222"/>
      <c r="CG409" s="222"/>
      <c r="CH409" s="222"/>
      <c r="CI409" s="222"/>
      <c r="CJ409" s="222"/>
      <c r="CK409" s="222"/>
      <c r="CL409" s="222"/>
      <c r="CM409" s="222"/>
      <c r="CN409" s="222"/>
    </row>
    <row r="410" spans="4:92" ht="14.25" customHeight="1" x14ac:dyDescent="0.35">
      <c r="D410" s="244"/>
      <c r="E410" s="244"/>
      <c r="F410" s="244"/>
      <c r="G410" s="244"/>
      <c r="H410" s="244"/>
      <c r="I410" s="244"/>
      <c r="J410" s="244"/>
      <c r="K410" s="244"/>
      <c r="L410" s="244"/>
      <c r="M410" s="244"/>
      <c r="N410" s="244"/>
      <c r="O410" s="244"/>
      <c r="P410" s="244"/>
      <c r="Q410" s="244"/>
      <c r="R410" s="244"/>
      <c r="S410" s="244"/>
      <c r="T410" s="244"/>
      <c r="U410" s="244"/>
      <c r="V410" s="244"/>
      <c r="W410" s="244"/>
      <c r="X410" s="244"/>
      <c r="Y410" s="244"/>
      <c r="Z410" s="244"/>
      <c r="AA410" s="244"/>
      <c r="AB410" s="244"/>
      <c r="AC410" s="244"/>
      <c r="AD410" s="244"/>
      <c r="AE410" s="244"/>
      <c r="AF410" s="244"/>
      <c r="AG410" s="244"/>
      <c r="AH410" s="244"/>
      <c r="AI410" s="244"/>
      <c r="AJ410" s="244"/>
      <c r="AK410" s="244"/>
      <c r="AL410" s="244"/>
      <c r="AM410" s="244"/>
      <c r="AN410" s="244"/>
      <c r="AO410" s="244"/>
      <c r="AP410" s="244"/>
      <c r="AQ410" s="244"/>
      <c r="AR410" s="244"/>
      <c r="AS410" s="244"/>
      <c r="AT410" s="244"/>
      <c r="AU410" s="244"/>
      <c r="AV410" s="244"/>
      <c r="AW410" s="244"/>
      <c r="AX410" s="244"/>
      <c r="AY410" s="244"/>
      <c r="AZ410" s="244"/>
      <c r="BA410" s="244"/>
      <c r="BB410" s="244"/>
      <c r="BC410" s="244"/>
      <c r="BD410" s="244"/>
      <c r="BE410" s="244"/>
      <c r="BF410" s="244"/>
      <c r="BG410" s="244"/>
      <c r="BH410" s="244"/>
      <c r="BI410" s="244"/>
      <c r="BJ410" s="244"/>
      <c r="BK410" s="244"/>
      <c r="BL410" s="244"/>
      <c r="BM410" s="244"/>
      <c r="BN410" s="244"/>
      <c r="BO410" s="244"/>
      <c r="BP410" s="244"/>
      <c r="BQ410" s="244"/>
      <c r="BR410" s="244"/>
      <c r="BS410" s="244"/>
      <c r="BT410" s="244"/>
      <c r="BU410" s="244"/>
      <c r="BV410" s="244"/>
      <c r="BW410" s="244"/>
      <c r="BX410" s="244"/>
      <c r="BY410" s="244"/>
      <c r="BZ410" s="244"/>
      <c r="CA410" s="244"/>
      <c r="CB410" s="244"/>
      <c r="CC410" s="244"/>
      <c r="CD410" s="244"/>
      <c r="CE410" s="244"/>
      <c r="CF410" s="244"/>
      <c r="CG410" s="244"/>
      <c r="CH410" s="244"/>
      <c r="CI410" s="244"/>
      <c r="CJ410" s="244"/>
      <c r="CK410" s="244"/>
      <c r="CL410" s="244"/>
      <c r="CM410" s="244"/>
      <c r="CN410" s="244"/>
    </row>
    <row r="411" spans="4:92" ht="14.25" customHeight="1" x14ac:dyDescent="0.35">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BI411" s="12"/>
      <c r="BJ411" s="12"/>
      <c r="BK411" s="12"/>
      <c r="BL411" s="12"/>
      <c r="BM411" s="12"/>
      <c r="BN411" s="12"/>
      <c r="BO411" s="12"/>
      <c r="BP411" s="12"/>
      <c r="BQ411" s="12"/>
      <c r="BR411" s="12"/>
      <c r="BS411" s="12"/>
      <c r="BT411" s="12"/>
      <c r="BU411" s="12"/>
      <c r="BV411" s="12"/>
      <c r="BW411" s="12"/>
    </row>
    <row r="412" spans="4:92" ht="14.25" customHeight="1" x14ac:dyDescent="0.35">
      <c r="D412" s="233" t="s">
        <v>262</v>
      </c>
      <c r="E412" s="233"/>
      <c r="F412" s="233"/>
      <c r="G412" s="233"/>
      <c r="H412" s="233"/>
      <c r="I412" s="233"/>
      <c r="J412" s="233"/>
      <c r="K412" s="233"/>
      <c r="L412" s="233"/>
      <c r="M412" s="233"/>
      <c r="N412" s="233"/>
      <c r="O412" s="233"/>
      <c r="P412" s="233"/>
      <c r="Q412" s="233"/>
      <c r="R412" s="233"/>
      <c r="S412" s="233"/>
      <c r="T412" s="233"/>
      <c r="U412" s="233"/>
      <c r="V412" s="233"/>
      <c r="W412" s="233"/>
      <c r="X412" s="233"/>
      <c r="Y412" s="233"/>
      <c r="Z412" s="233"/>
      <c r="AA412" s="233"/>
      <c r="AB412" s="233"/>
      <c r="AC412" s="233"/>
      <c r="AD412" s="233"/>
      <c r="AE412" s="233"/>
      <c r="AF412" s="233"/>
      <c r="AG412" s="233"/>
      <c r="AH412" s="233"/>
      <c r="AI412" s="233"/>
      <c r="AJ412" s="233"/>
      <c r="AK412" s="233"/>
      <c r="AL412" s="233"/>
      <c r="AM412" s="233"/>
      <c r="AN412" s="233"/>
      <c r="AO412" s="233"/>
      <c r="AP412" s="233"/>
      <c r="AQ412" s="233"/>
      <c r="AR412" s="233"/>
      <c r="AS412" s="233"/>
      <c r="AT412" s="233"/>
      <c r="AU412" s="9"/>
      <c r="AV412" s="223" t="s">
        <v>326</v>
      </c>
      <c r="AW412" s="223"/>
      <c r="AX412" s="223"/>
      <c r="AY412" s="223"/>
      <c r="AZ412" s="223"/>
      <c r="BA412" s="223"/>
      <c r="BB412" s="223"/>
      <c r="BC412" s="223"/>
      <c r="BD412" s="223"/>
      <c r="BE412" s="223"/>
      <c r="BF412" s="223"/>
      <c r="BG412" s="223"/>
      <c r="BH412" s="223"/>
      <c r="BI412" s="223"/>
      <c r="BJ412" s="223"/>
      <c r="BK412" s="223"/>
      <c r="BL412" s="223"/>
      <c r="BM412" s="223"/>
      <c r="BN412" s="223"/>
      <c r="BO412" s="223"/>
      <c r="BP412" s="223"/>
      <c r="BQ412" s="223"/>
      <c r="BR412" s="223"/>
      <c r="BS412" s="223"/>
      <c r="BT412" s="223"/>
      <c r="BU412" s="223"/>
      <c r="BV412" s="223"/>
      <c r="BW412" s="223"/>
      <c r="BX412" s="223"/>
      <c r="BY412" s="223"/>
      <c r="BZ412" s="223"/>
      <c r="CA412" s="223"/>
      <c r="CB412" s="223"/>
      <c r="CC412" s="223"/>
      <c r="CD412" s="223"/>
      <c r="CE412" s="223"/>
      <c r="CF412" s="223"/>
      <c r="CG412" s="223"/>
      <c r="CH412" s="223"/>
      <c r="CI412" s="223"/>
      <c r="CJ412" s="223"/>
      <c r="CK412" s="223"/>
      <c r="CL412" s="223"/>
      <c r="CM412" s="223"/>
      <c r="CN412" s="223"/>
    </row>
    <row r="413" spans="4:92" ht="14.25" customHeight="1" x14ac:dyDescent="0.35">
      <c r="D413" s="233"/>
      <c r="E413" s="233"/>
      <c r="F413" s="233"/>
      <c r="G413" s="233"/>
      <c r="H413" s="233"/>
      <c r="I413" s="233"/>
      <c r="J413" s="233"/>
      <c r="K413" s="233"/>
      <c r="L413" s="233"/>
      <c r="M413" s="233"/>
      <c r="N413" s="233"/>
      <c r="O413" s="233"/>
      <c r="P413" s="233"/>
      <c r="Q413" s="233"/>
      <c r="R413" s="233"/>
      <c r="S413" s="233"/>
      <c r="T413" s="233"/>
      <c r="U413" s="233"/>
      <c r="V413" s="233"/>
      <c r="W413" s="233"/>
      <c r="X413" s="233"/>
      <c r="Y413" s="233"/>
      <c r="Z413" s="233"/>
      <c r="AA413" s="233"/>
      <c r="AB413" s="233"/>
      <c r="AC413" s="233"/>
      <c r="AD413" s="233"/>
      <c r="AE413" s="233"/>
      <c r="AF413" s="233"/>
      <c r="AG413" s="233"/>
      <c r="AH413" s="233"/>
      <c r="AI413" s="233"/>
      <c r="AJ413" s="233"/>
      <c r="AK413" s="233"/>
      <c r="AL413" s="233"/>
      <c r="AM413" s="233"/>
      <c r="AN413" s="233"/>
      <c r="AO413" s="233"/>
      <c r="AP413" s="233"/>
      <c r="AQ413" s="233"/>
      <c r="AR413" s="233"/>
      <c r="AS413" s="233"/>
      <c r="AT413" s="233"/>
      <c r="AU413" s="9"/>
      <c r="AV413" s="223"/>
      <c r="AW413" s="223"/>
      <c r="AX413" s="223"/>
      <c r="AY413" s="223"/>
      <c r="AZ413" s="223"/>
      <c r="BA413" s="223"/>
      <c r="BB413" s="223"/>
      <c r="BC413" s="223"/>
      <c r="BD413" s="223"/>
      <c r="BE413" s="223"/>
      <c r="BF413" s="223"/>
      <c r="BG413" s="223"/>
      <c r="BH413" s="223"/>
      <c r="BI413" s="223"/>
      <c r="BJ413" s="223"/>
      <c r="BK413" s="223"/>
      <c r="BL413" s="223"/>
      <c r="BM413" s="223"/>
      <c r="BN413" s="223"/>
      <c r="BO413" s="223"/>
      <c r="BP413" s="223"/>
      <c r="BQ413" s="223"/>
      <c r="BR413" s="223"/>
      <c r="BS413" s="223"/>
      <c r="BT413" s="223"/>
      <c r="BU413" s="223"/>
      <c r="BV413" s="223"/>
      <c r="BW413" s="223"/>
      <c r="BX413" s="223"/>
      <c r="BY413" s="223"/>
      <c r="BZ413" s="223"/>
      <c r="CA413" s="223"/>
      <c r="CB413" s="223"/>
      <c r="CC413" s="223"/>
      <c r="CD413" s="223"/>
      <c r="CE413" s="223"/>
      <c r="CF413" s="223"/>
      <c r="CG413" s="223"/>
      <c r="CH413" s="223"/>
      <c r="CI413" s="223"/>
      <c r="CJ413" s="223"/>
      <c r="CK413" s="223"/>
      <c r="CL413" s="223"/>
      <c r="CM413" s="223"/>
      <c r="CN413" s="223"/>
    </row>
    <row r="414" spans="4:92" ht="14.25" customHeight="1" x14ac:dyDescent="0.35">
      <c r="D414" s="175" t="s">
        <v>263</v>
      </c>
      <c r="E414" s="175"/>
      <c r="F414" s="175"/>
      <c r="G414" s="175"/>
      <c r="H414" s="175"/>
      <c r="I414" s="175"/>
      <c r="J414" s="175"/>
      <c r="K414" s="175"/>
      <c r="L414" s="175"/>
      <c r="M414" s="175"/>
      <c r="N414" s="175"/>
      <c r="O414" s="175">
        <v>2010</v>
      </c>
      <c r="P414" s="175"/>
      <c r="Q414" s="175"/>
      <c r="R414" s="175"/>
      <c r="S414" s="175"/>
      <c r="T414" s="175">
        <v>2011</v>
      </c>
      <c r="U414" s="175"/>
      <c r="V414" s="175"/>
      <c r="W414" s="175"/>
      <c r="X414" s="175"/>
      <c r="Y414" s="175">
        <v>2012</v>
      </c>
      <c r="Z414" s="175"/>
      <c r="AA414" s="175"/>
      <c r="AB414" s="175"/>
      <c r="AC414" s="175">
        <v>2013</v>
      </c>
      <c r="AD414" s="175"/>
      <c r="AE414" s="175"/>
      <c r="AF414" s="175"/>
      <c r="AG414" s="175">
        <v>2014</v>
      </c>
      <c r="AH414" s="175"/>
      <c r="AI414" s="175"/>
      <c r="AJ414" s="175"/>
      <c r="AK414" s="175">
        <v>2015</v>
      </c>
      <c r="AL414" s="175"/>
      <c r="AM414" s="175"/>
      <c r="AN414" s="175"/>
      <c r="AO414" s="175"/>
      <c r="AP414" s="175">
        <v>2016</v>
      </c>
      <c r="AQ414" s="175"/>
      <c r="AR414" s="175"/>
      <c r="AS414" s="175"/>
      <c r="AT414" s="175"/>
      <c r="AU414" s="12"/>
      <c r="AV414" s="175" t="s">
        <v>328</v>
      </c>
      <c r="AW414" s="175"/>
      <c r="AX414" s="175"/>
      <c r="AY414" s="175"/>
      <c r="AZ414" s="175"/>
      <c r="BA414" s="175"/>
      <c r="BB414" s="175"/>
      <c r="BC414" s="175"/>
      <c r="BD414" s="175"/>
      <c r="BE414" s="175"/>
      <c r="BF414" s="175"/>
      <c r="BG414" s="175"/>
      <c r="BH414" s="175"/>
      <c r="BI414" s="175"/>
      <c r="BJ414" s="175"/>
      <c r="BK414" s="175"/>
      <c r="BL414" s="175"/>
      <c r="BM414" s="175" t="s">
        <v>125</v>
      </c>
      <c r="BN414" s="175"/>
      <c r="BO414" s="175"/>
      <c r="BP414" s="175"/>
      <c r="BQ414" s="175"/>
      <c r="BR414" s="175"/>
      <c r="BS414" s="175" t="s">
        <v>189</v>
      </c>
      <c r="BT414" s="175"/>
      <c r="BU414" s="175"/>
      <c r="BV414" s="175" t="s">
        <v>123</v>
      </c>
      <c r="BW414" s="175"/>
      <c r="BX414" s="175"/>
      <c r="BY414" s="175"/>
      <c r="BZ414" s="175"/>
      <c r="CA414" s="175"/>
      <c r="CB414" s="175" t="s">
        <v>189</v>
      </c>
      <c r="CC414" s="175"/>
      <c r="CD414" s="175"/>
      <c r="CE414" s="175"/>
      <c r="CF414" s="175" t="s">
        <v>124</v>
      </c>
      <c r="CG414" s="175"/>
      <c r="CH414" s="175"/>
      <c r="CI414" s="175"/>
      <c r="CJ414" s="175"/>
      <c r="CK414" s="175"/>
      <c r="CL414" s="175" t="s">
        <v>189</v>
      </c>
      <c r="CM414" s="175"/>
      <c r="CN414" s="175"/>
    </row>
    <row r="415" spans="4:92" ht="14.25" customHeight="1" x14ac:dyDescent="0.35">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2"/>
      <c r="AV415" s="479" t="s">
        <v>330</v>
      </c>
      <c r="AW415" s="479"/>
      <c r="AX415" s="479"/>
      <c r="AY415" s="479"/>
      <c r="AZ415" s="479"/>
      <c r="BA415" s="479"/>
      <c r="BB415" s="479"/>
      <c r="BC415" s="479"/>
      <c r="BD415" s="479"/>
      <c r="BE415" s="479"/>
      <c r="BF415" s="479"/>
      <c r="BG415" s="479"/>
      <c r="BH415" s="479"/>
      <c r="BI415" s="479"/>
      <c r="BJ415" s="479"/>
      <c r="BK415" s="479"/>
      <c r="BL415" s="479"/>
      <c r="BM415" s="498">
        <v>1420</v>
      </c>
      <c r="BN415" s="498"/>
      <c r="BO415" s="498"/>
      <c r="BP415" s="498"/>
      <c r="BQ415" s="498"/>
      <c r="BR415" s="498"/>
      <c r="BS415" s="165">
        <v>100</v>
      </c>
      <c r="BT415" s="165"/>
      <c r="BU415" s="165"/>
      <c r="BV415" s="498">
        <v>875</v>
      </c>
      <c r="BW415" s="498"/>
      <c r="BX415" s="498"/>
      <c r="BY415" s="498"/>
      <c r="BZ415" s="498"/>
      <c r="CA415" s="498"/>
      <c r="CB415" s="165">
        <v>100</v>
      </c>
      <c r="CC415" s="165"/>
      <c r="CD415" s="165"/>
      <c r="CE415" s="165"/>
      <c r="CF415" s="498">
        <v>545</v>
      </c>
      <c r="CG415" s="498"/>
      <c r="CH415" s="498"/>
      <c r="CI415" s="498"/>
      <c r="CJ415" s="498"/>
      <c r="CK415" s="498"/>
      <c r="CL415" s="165">
        <v>100</v>
      </c>
      <c r="CM415" s="165"/>
      <c r="CN415" s="165"/>
    </row>
    <row r="416" spans="4:92" ht="14.25" customHeight="1" x14ac:dyDescent="0.35">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2"/>
      <c r="AV416" s="479" t="s">
        <v>331</v>
      </c>
      <c r="AW416" s="479"/>
      <c r="AX416" s="479"/>
      <c r="AY416" s="479"/>
      <c r="AZ416" s="479"/>
      <c r="BA416" s="479"/>
      <c r="BB416" s="479"/>
      <c r="BC416" s="479"/>
      <c r="BD416" s="479"/>
      <c r="BE416" s="479"/>
      <c r="BF416" s="479"/>
      <c r="BG416" s="479"/>
      <c r="BH416" s="479"/>
      <c r="BI416" s="479"/>
      <c r="BJ416" s="479"/>
      <c r="BK416" s="479"/>
      <c r="BL416" s="479"/>
      <c r="BM416" s="498">
        <v>953</v>
      </c>
      <c r="BN416" s="498"/>
      <c r="BO416" s="498"/>
      <c r="BP416" s="498"/>
      <c r="BQ416" s="498"/>
      <c r="BR416" s="498"/>
      <c r="BS416" s="165">
        <f>+(BM416/$BM$415)*100</f>
        <v>67.112676056338032</v>
      </c>
      <c r="BT416" s="165"/>
      <c r="BU416" s="165"/>
      <c r="BV416" s="498">
        <v>696</v>
      </c>
      <c r="BW416" s="498"/>
      <c r="BX416" s="498"/>
      <c r="BY416" s="498"/>
      <c r="BZ416" s="498"/>
      <c r="CA416" s="498"/>
      <c r="CB416" s="376">
        <f>+(BV416/$BV$415)*100</f>
        <v>79.542857142857144</v>
      </c>
      <c r="CC416" s="376"/>
      <c r="CD416" s="376"/>
      <c r="CE416" s="376"/>
      <c r="CF416" s="498">
        <v>257</v>
      </c>
      <c r="CG416" s="498"/>
      <c r="CH416" s="498"/>
      <c r="CI416" s="498"/>
      <c r="CJ416" s="498"/>
      <c r="CK416" s="498"/>
      <c r="CL416" s="376">
        <f>+(CF416/$CF$415)*100</f>
        <v>47.155963302752298</v>
      </c>
      <c r="CM416" s="376"/>
      <c r="CN416" s="376"/>
    </row>
    <row r="417" spans="4:139" ht="14.25" customHeight="1" x14ac:dyDescent="0.35">
      <c r="D417" s="479" t="s">
        <v>264</v>
      </c>
      <c r="E417" s="479"/>
      <c r="F417" s="479"/>
      <c r="G417" s="479"/>
      <c r="H417" s="479"/>
      <c r="I417" s="479"/>
      <c r="J417" s="479"/>
      <c r="K417" s="479"/>
      <c r="L417" s="479"/>
      <c r="M417" s="479"/>
      <c r="N417" s="479"/>
      <c r="O417" s="226"/>
      <c r="P417" s="226"/>
      <c r="Q417" s="226"/>
      <c r="R417" s="226"/>
      <c r="S417" s="226"/>
      <c r="T417" s="165"/>
      <c r="U417" s="165"/>
      <c r="V417" s="165"/>
      <c r="W417" s="165"/>
      <c r="X417" s="165"/>
      <c r="Y417" s="165"/>
      <c r="Z417" s="165"/>
      <c r="AA417" s="165"/>
      <c r="AB417" s="165"/>
      <c r="AC417" s="165"/>
      <c r="AD417" s="165"/>
      <c r="AE417" s="165"/>
      <c r="AF417" s="165"/>
      <c r="AG417" s="165"/>
      <c r="AH417" s="165"/>
      <c r="AI417" s="165"/>
      <c r="AJ417" s="165"/>
      <c r="AK417" s="226"/>
      <c r="AL417" s="226"/>
      <c r="AM417" s="226"/>
      <c r="AN417" s="226"/>
      <c r="AO417" s="226"/>
      <c r="AP417" s="226"/>
      <c r="AQ417" s="226"/>
      <c r="AR417" s="226"/>
      <c r="AS417" s="226"/>
      <c r="AT417" s="226"/>
      <c r="AU417" s="12"/>
      <c r="AV417" s="479" t="s">
        <v>332</v>
      </c>
      <c r="AW417" s="479"/>
      <c r="AX417" s="479"/>
      <c r="AY417" s="479"/>
      <c r="AZ417" s="479"/>
      <c r="BA417" s="479"/>
      <c r="BB417" s="479"/>
      <c r="BC417" s="479"/>
      <c r="BD417" s="479"/>
      <c r="BE417" s="479"/>
      <c r="BF417" s="479"/>
      <c r="BG417" s="479"/>
      <c r="BH417" s="479"/>
      <c r="BI417" s="479"/>
      <c r="BJ417" s="479"/>
      <c r="BK417" s="479"/>
      <c r="BL417" s="479"/>
      <c r="BM417" s="498">
        <v>467</v>
      </c>
      <c r="BN417" s="498"/>
      <c r="BO417" s="498"/>
      <c r="BP417" s="498"/>
      <c r="BQ417" s="498"/>
      <c r="BR417" s="498"/>
      <c r="BS417" s="165">
        <f t="shared" ref="BS417:BS419" si="29">+(BM417/$BM$415)*100</f>
        <v>32.887323943661976</v>
      </c>
      <c r="BT417" s="165"/>
      <c r="BU417" s="165"/>
      <c r="BV417" s="498">
        <v>179</v>
      </c>
      <c r="BW417" s="498"/>
      <c r="BX417" s="498"/>
      <c r="BY417" s="498"/>
      <c r="BZ417" s="498"/>
      <c r="CA417" s="498"/>
      <c r="CB417" s="376">
        <f t="shared" ref="CB417:CB419" si="30">+(BV417/$BV$415)*100</f>
        <v>20.457142857142856</v>
      </c>
      <c r="CC417" s="376"/>
      <c r="CD417" s="376"/>
      <c r="CE417" s="376"/>
      <c r="CF417" s="498">
        <v>288</v>
      </c>
      <c r="CG417" s="498"/>
      <c r="CH417" s="498"/>
      <c r="CI417" s="498"/>
      <c r="CJ417" s="498"/>
      <c r="CK417" s="498"/>
      <c r="CL417" s="376">
        <f t="shared" ref="CL417:CL419" si="31">+(CF417/$CF$415)*100</f>
        <v>52.844036697247709</v>
      </c>
      <c r="CM417" s="376"/>
      <c r="CN417" s="376"/>
    </row>
    <row r="418" spans="4:139" ht="14.25" customHeight="1" x14ac:dyDescent="0.35">
      <c r="D418" s="479" t="s">
        <v>265</v>
      </c>
      <c r="E418" s="479"/>
      <c r="F418" s="479"/>
      <c r="G418" s="479"/>
      <c r="H418" s="479"/>
      <c r="I418" s="479"/>
      <c r="J418" s="479"/>
      <c r="K418" s="479"/>
      <c r="L418" s="479"/>
      <c r="M418" s="479"/>
      <c r="N418" s="479"/>
      <c r="O418" s="226"/>
      <c r="P418" s="226"/>
      <c r="Q418" s="226"/>
      <c r="R418" s="226"/>
      <c r="S418" s="226"/>
      <c r="T418" s="165"/>
      <c r="U418" s="165"/>
      <c r="V418" s="165"/>
      <c r="W418" s="165"/>
      <c r="X418" s="165"/>
      <c r="Y418" s="165"/>
      <c r="Z418" s="165"/>
      <c r="AA418" s="165"/>
      <c r="AB418" s="165"/>
      <c r="AC418" s="165"/>
      <c r="AD418" s="165"/>
      <c r="AE418" s="165"/>
      <c r="AF418" s="165"/>
      <c r="AG418" s="165"/>
      <c r="AH418" s="165"/>
      <c r="AI418" s="165"/>
      <c r="AJ418" s="165"/>
      <c r="AK418" s="226"/>
      <c r="AL418" s="226"/>
      <c r="AM418" s="226"/>
      <c r="AN418" s="226"/>
      <c r="AO418" s="226"/>
      <c r="AP418" s="226"/>
      <c r="AQ418" s="226"/>
      <c r="AR418" s="226"/>
      <c r="AS418" s="226"/>
      <c r="AT418" s="226"/>
      <c r="AU418" s="12"/>
      <c r="AV418" s="479" t="s">
        <v>333</v>
      </c>
      <c r="AW418" s="479"/>
      <c r="AX418" s="479"/>
      <c r="AY418" s="479"/>
      <c r="AZ418" s="479"/>
      <c r="BA418" s="479"/>
      <c r="BB418" s="479"/>
      <c r="BC418" s="479"/>
      <c r="BD418" s="479"/>
      <c r="BE418" s="479"/>
      <c r="BF418" s="479"/>
      <c r="BG418" s="479"/>
      <c r="BH418" s="479"/>
      <c r="BI418" s="479"/>
      <c r="BJ418" s="479"/>
      <c r="BK418" s="479"/>
      <c r="BL418" s="479"/>
      <c r="BM418" s="498">
        <v>194</v>
      </c>
      <c r="BN418" s="498"/>
      <c r="BO418" s="498"/>
      <c r="BP418" s="498"/>
      <c r="BQ418" s="498"/>
      <c r="BR418" s="498"/>
      <c r="BS418" s="376">
        <f t="shared" si="29"/>
        <v>13.661971830985916</v>
      </c>
      <c r="BT418" s="376"/>
      <c r="BU418" s="376"/>
      <c r="BV418" s="498">
        <v>97</v>
      </c>
      <c r="BW418" s="498"/>
      <c r="BX418" s="498"/>
      <c r="BY418" s="498"/>
      <c r="BZ418" s="498"/>
      <c r="CA418" s="498"/>
      <c r="CB418" s="376">
        <f t="shared" si="30"/>
        <v>11.085714285714285</v>
      </c>
      <c r="CC418" s="376"/>
      <c r="CD418" s="376"/>
      <c r="CE418" s="376"/>
      <c r="CF418" s="498">
        <v>97</v>
      </c>
      <c r="CG418" s="498"/>
      <c r="CH418" s="498"/>
      <c r="CI418" s="498"/>
      <c r="CJ418" s="498"/>
      <c r="CK418" s="498"/>
      <c r="CL418" s="376">
        <f t="shared" si="31"/>
        <v>17.798165137614681</v>
      </c>
      <c r="CM418" s="376"/>
      <c r="CN418" s="376"/>
    </row>
    <row r="419" spans="4:139" ht="14.25" customHeight="1" x14ac:dyDescent="0.35">
      <c r="D419" s="479" t="s">
        <v>266</v>
      </c>
      <c r="E419" s="479"/>
      <c r="F419" s="479"/>
      <c r="G419" s="479"/>
      <c r="H419" s="479"/>
      <c r="I419" s="479"/>
      <c r="J419" s="479"/>
      <c r="K419" s="479"/>
      <c r="L419" s="479"/>
      <c r="M419" s="479"/>
      <c r="N419" s="479"/>
      <c r="O419" s="506"/>
      <c r="P419" s="507"/>
      <c r="Q419" s="507"/>
      <c r="R419" s="507"/>
      <c r="S419" s="508"/>
      <c r="T419" s="165"/>
      <c r="U419" s="165"/>
      <c r="V419" s="165"/>
      <c r="W419" s="165"/>
      <c r="X419" s="165"/>
      <c r="Y419" s="165"/>
      <c r="Z419" s="165"/>
      <c r="AA419" s="165"/>
      <c r="AB419" s="165"/>
      <c r="AC419" s="165"/>
      <c r="AD419" s="165"/>
      <c r="AE419" s="165"/>
      <c r="AF419" s="165"/>
      <c r="AG419" s="165"/>
      <c r="AH419" s="165"/>
      <c r="AI419" s="165"/>
      <c r="AJ419" s="165"/>
      <c r="AK419" s="226"/>
      <c r="AL419" s="226"/>
      <c r="AM419" s="226"/>
      <c r="AN419" s="226"/>
      <c r="AO419" s="226"/>
      <c r="AP419" s="226"/>
      <c r="AQ419" s="226"/>
      <c r="AR419" s="226"/>
      <c r="AS419" s="226"/>
      <c r="AT419" s="226"/>
      <c r="AU419" s="12"/>
      <c r="AV419" s="479" t="s">
        <v>334</v>
      </c>
      <c r="AW419" s="479"/>
      <c r="AX419" s="479"/>
      <c r="AY419" s="479"/>
      <c r="AZ419" s="479"/>
      <c r="BA419" s="479"/>
      <c r="BB419" s="479"/>
      <c r="BC419" s="479"/>
      <c r="BD419" s="479"/>
      <c r="BE419" s="479"/>
      <c r="BF419" s="479"/>
      <c r="BG419" s="479"/>
      <c r="BH419" s="479"/>
      <c r="BI419" s="479"/>
      <c r="BJ419" s="479"/>
      <c r="BK419" s="479"/>
      <c r="BL419" s="479"/>
      <c r="BM419" s="498">
        <v>273</v>
      </c>
      <c r="BN419" s="498"/>
      <c r="BO419" s="498"/>
      <c r="BP419" s="498"/>
      <c r="BQ419" s="498"/>
      <c r="BR419" s="498"/>
      <c r="BS419" s="376">
        <f t="shared" si="29"/>
        <v>19.225352112676056</v>
      </c>
      <c r="BT419" s="376"/>
      <c r="BU419" s="376"/>
      <c r="BV419" s="498">
        <v>83</v>
      </c>
      <c r="BW419" s="498"/>
      <c r="BX419" s="498"/>
      <c r="BY419" s="498"/>
      <c r="BZ419" s="498"/>
      <c r="CA419" s="498"/>
      <c r="CB419" s="376">
        <f t="shared" si="30"/>
        <v>9.4857142857142858</v>
      </c>
      <c r="CC419" s="376"/>
      <c r="CD419" s="376"/>
      <c r="CE419" s="376"/>
      <c r="CF419" s="498">
        <v>191</v>
      </c>
      <c r="CG419" s="498"/>
      <c r="CH419" s="498"/>
      <c r="CI419" s="498"/>
      <c r="CJ419" s="498"/>
      <c r="CK419" s="498"/>
      <c r="CL419" s="376">
        <f t="shared" si="31"/>
        <v>35.045871559633028</v>
      </c>
      <c r="CM419" s="376"/>
      <c r="CN419" s="376"/>
    </row>
    <row r="420" spans="4:139" ht="14.25" customHeight="1" x14ac:dyDescent="0.35">
      <c r="D420" s="221" t="s">
        <v>329</v>
      </c>
      <c r="E420" s="221"/>
      <c r="F420" s="221"/>
      <c r="G420" s="221"/>
      <c r="H420" s="221"/>
      <c r="I420" s="221"/>
      <c r="J420" s="221"/>
      <c r="K420" s="221"/>
      <c r="L420" s="221"/>
      <c r="M420" s="221"/>
      <c r="N420" s="221"/>
      <c r="O420" s="221"/>
      <c r="P420" s="221"/>
      <c r="Q420" s="221"/>
      <c r="R420" s="221"/>
      <c r="S420" s="221"/>
      <c r="T420" s="221"/>
      <c r="U420" s="221"/>
      <c r="V420" s="221"/>
      <c r="W420" s="221"/>
      <c r="X420" s="221"/>
      <c r="Y420" s="221"/>
      <c r="Z420" s="221"/>
      <c r="AA420" s="221"/>
      <c r="AB420" s="221"/>
      <c r="AC420" s="221"/>
      <c r="AD420" s="221"/>
      <c r="AE420" s="221"/>
      <c r="AF420" s="221"/>
      <c r="AG420" s="221"/>
      <c r="AH420" s="221"/>
      <c r="AI420" s="221"/>
      <c r="AJ420" s="221"/>
      <c r="AK420" s="221"/>
      <c r="AL420" s="221"/>
      <c r="AM420" s="221"/>
      <c r="AN420" s="221"/>
      <c r="AO420" s="221"/>
      <c r="AP420" s="221"/>
      <c r="AQ420" s="221"/>
      <c r="AR420" s="221"/>
      <c r="AS420" s="221"/>
      <c r="AT420" s="221"/>
      <c r="AU420" s="12"/>
      <c r="AV420" s="244" t="s">
        <v>338</v>
      </c>
      <c r="AW420" s="244"/>
      <c r="AX420" s="244"/>
      <c r="AY420" s="244"/>
      <c r="AZ420" s="244"/>
      <c r="BA420" s="244"/>
      <c r="BB420" s="244"/>
      <c r="BC420" s="244"/>
      <c r="BD420" s="244"/>
      <c r="BE420" s="244"/>
      <c r="BF420" s="244"/>
      <c r="BG420" s="244"/>
      <c r="BH420" s="244"/>
      <c r="BI420" s="244"/>
      <c r="BJ420" s="244"/>
      <c r="BK420" s="244"/>
      <c r="BL420" s="244"/>
      <c r="BM420" s="244"/>
      <c r="BN420" s="244"/>
      <c r="BO420" s="244"/>
      <c r="BP420" s="244"/>
      <c r="BQ420" s="244"/>
      <c r="BR420" s="244"/>
      <c r="BS420" s="244"/>
      <c r="BT420" s="244"/>
      <c r="BU420" s="244"/>
      <c r="BV420" s="244"/>
      <c r="BW420" s="244"/>
      <c r="BX420" s="244"/>
      <c r="BY420" s="244"/>
      <c r="BZ420" s="244"/>
      <c r="CA420" s="244"/>
      <c r="CB420" s="244"/>
      <c r="CC420" s="244"/>
      <c r="CD420" s="244"/>
      <c r="CE420" s="244"/>
      <c r="CF420" s="244"/>
      <c r="CG420" s="244"/>
      <c r="CH420" s="244"/>
      <c r="CI420" s="244"/>
      <c r="CJ420" s="244"/>
      <c r="CK420" s="244"/>
      <c r="CL420" s="244"/>
      <c r="CM420" s="244"/>
      <c r="CN420" s="244"/>
    </row>
    <row r="421" spans="4:139" ht="14.25" customHeight="1" x14ac:dyDescent="0.35">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c r="BI421" s="12"/>
      <c r="BJ421" s="12"/>
      <c r="BK421" s="12"/>
      <c r="BL421" s="12"/>
      <c r="BM421" s="12"/>
      <c r="BN421" s="12"/>
      <c r="BO421" s="12"/>
      <c r="BP421" s="12"/>
      <c r="BQ421" s="12"/>
      <c r="BR421" s="12"/>
      <c r="BS421" s="12"/>
      <c r="BT421" s="12"/>
      <c r="BU421" s="12"/>
      <c r="BV421" s="12"/>
      <c r="BW421" s="12"/>
    </row>
    <row r="422" spans="4:139" ht="14.25" customHeight="1" x14ac:dyDescent="0.35">
      <c r="D422" s="232" t="s">
        <v>327</v>
      </c>
      <c r="E422" s="232"/>
      <c r="F422" s="232"/>
      <c r="G422" s="232"/>
      <c r="H422" s="232"/>
      <c r="I422" s="232"/>
      <c r="J422" s="232"/>
      <c r="K422" s="232"/>
      <c r="L422" s="232"/>
      <c r="M422" s="232"/>
      <c r="N422" s="232"/>
      <c r="O422" s="232"/>
      <c r="P422" s="232"/>
      <c r="Q422" s="232"/>
      <c r="R422" s="232"/>
      <c r="S422" s="232"/>
      <c r="T422" s="232"/>
      <c r="U422" s="232"/>
      <c r="V422" s="232"/>
      <c r="W422" s="232"/>
      <c r="X422" s="232"/>
      <c r="Y422" s="232"/>
      <c r="Z422" s="232"/>
      <c r="AA422" s="232"/>
      <c r="AB422" s="232"/>
      <c r="AC422" s="232"/>
      <c r="AD422" s="232"/>
      <c r="AE422" s="232"/>
      <c r="AF422" s="232"/>
      <c r="AG422" s="232"/>
      <c r="AH422" s="232"/>
      <c r="AI422" s="232"/>
      <c r="AJ422" s="232"/>
      <c r="AK422" s="232"/>
      <c r="AL422" s="232"/>
      <c r="AM422" s="232"/>
      <c r="AN422" s="232"/>
      <c r="AO422" s="232"/>
      <c r="AP422" s="232"/>
      <c r="AQ422" s="232"/>
      <c r="AR422" s="232"/>
      <c r="AS422" s="232"/>
      <c r="AT422" s="232"/>
      <c r="AU422" s="232"/>
      <c r="AV422" s="232"/>
      <c r="AW422" s="232"/>
      <c r="AX422" s="232"/>
      <c r="AY422" s="232"/>
      <c r="AZ422" s="232"/>
      <c r="BA422" s="232"/>
      <c r="BB422" s="232"/>
      <c r="BC422" s="232"/>
      <c r="BD422" s="232"/>
      <c r="BE422" s="232"/>
      <c r="BF422" s="232"/>
      <c r="BG422" s="232"/>
      <c r="BH422" s="232"/>
      <c r="BI422" s="232"/>
      <c r="BJ422" s="232"/>
      <c r="BK422" s="232"/>
      <c r="BL422" s="232"/>
      <c r="BM422" s="232"/>
      <c r="BN422" s="232"/>
      <c r="BO422" s="232"/>
      <c r="BP422" s="232"/>
      <c r="BQ422" s="232"/>
      <c r="BR422" s="232"/>
      <c r="BS422" s="232"/>
      <c r="BT422" s="232"/>
      <c r="BU422" s="232"/>
      <c r="BV422" s="232"/>
      <c r="BW422" s="232"/>
      <c r="BX422" s="232"/>
      <c r="BY422" s="232"/>
      <c r="BZ422" s="232"/>
      <c r="CA422" s="232"/>
      <c r="CB422" s="232"/>
      <c r="CC422" s="232"/>
      <c r="CD422" s="232"/>
      <c r="CE422" s="232"/>
      <c r="CF422" s="232"/>
      <c r="CG422" s="232"/>
      <c r="CH422" s="232"/>
      <c r="CI422" s="232"/>
      <c r="CJ422" s="232"/>
      <c r="CK422" s="232"/>
      <c r="CL422" s="232"/>
      <c r="CM422" s="232"/>
      <c r="CN422" s="232"/>
    </row>
    <row r="423" spans="4:139" ht="14.25" customHeight="1" x14ac:dyDescent="0.35">
      <c r="D423" s="232"/>
      <c r="E423" s="232"/>
      <c r="F423" s="232"/>
      <c r="G423" s="232"/>
      <c r="H423" s="232"/>
      <c r="I423" s="232"/>
      <c r="J423" s="232"/>
      <c r="K423" s="232"/>
      <c r="L423" s="232"/>
      <c r="M423" s="232"/>
      <c r="N423" s="232"/>
      <c r="O423" s="232"/>
      <c r="P423" s="232"/>
      <c r="Q423" s="232"/>
      <c r="R423" s="232"/>
      <c r="S423" s="232"/>
      <c r="T423" s="232"/>
      <c r="U423" s="232"/>
      <c r="V423" s="232"/>
      <c r="W423" s="232"/>
      <c r="X423" s="232"/>
      <c r="Y423" s="232"/>
      <c r="Z423" s="232"/>
      <c r="AA423" s="232"/>
      <c r="AB423" s="232"/>
      <c r="AC423" s="232"/>
      <c r="AD423" s="232"/>
      <c r="AE423" s="232"/>
      <c r="AF423" s="232"/>
      <c r="AG423" s="232"/>
      <c r="AH423" s="232"/>
      <c r="AI423" s="232"/>
      <c r="AJ423" s="232"/>
      <c r="AK423" s="232"/>
      <c r="AL423" s="232"/>
      <c r="AM423" s="232"/>
      <c r="AN423" s="232"/>
      <c r="AO423" s="232"/>
      <c r="AP423" s="232"/>
      <c r="AQ423" s="232"/>
      <c r="AR423" s="232"/>
      <c r="AS423" s="232"/>
      <c r="AT423" s="232"/>
      <c r="AU423" s="232"/>
      <c r="AV423" s="232"/>
      <c r="AW423" s="232"/>
      <c r="AX423" s="232"/>
      <c r="AY423" s="232"/>
      <c r="AZ423" s="232"/>
      <c r="BA423" s="232"/>
      <c r="BB423" s="232"/>
      <c r="BC423" s="232"/>
      <c r="BD423" s="232"/>
      <c r="BE423" s="232"/>
      <c r="BF423" s="232"/>
      <c r="BG423" s="232"/>
      <c r="BH423" s="232"/>
      <c r="BI423" s="232"/>
      <c r="BJ423" s="232"/>
      <c r="BK423" s="232"/>
      <c r="BL423" s="232"/>
      <c r="BM423" s="232"/>
      <c r="BN423" s="232"/>
      <c r="BO423" s="232"/>
      <c r="BP423" s="232"/>
      <c r="BQ423" s="232"/>
      <c r="BR423" s="232"/>
      <c r="BS423" s="232"/>
      <c r="BT423" s="232"/>
      <c r="BU423" s="232"/>
      <c r="BV423" s="232"/>
      <c r="BW423" s="232"/>
      <c r="BX423" s="232"/>
      <c r="BY423" s="232"/>
      <c r="BZ423" s="232"/>
      <c r="CA423" s="232"/>
      <c r="CB423" s="232"/>
      <c r="CC423" s="232"/>
      <c r="CD423" s="232"/>
      <c r="CE423" s="232"/>
      <c r="CF423" s="232"/>
      <c r="CG423" s="232"/>
      <c r="CH423" s="232"/>
      <c r="CI423" s="232"/>
      <c r="CJ423" s="232"/>
      <c r="CK423" s="232"/>
      <c r="CL423" s="232"/>
      <c r="CM423" s="232"/>
      <c r="CN423" s="232"/>
    </row>
    <row r="424" spans="4:139" ht="14.25" customHeight="1" x14ac:dyDescent="0.35">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row>
    <row r="425" spans="4:139" ht="14.25" customHeight="1" x14ac:dyDescent="0.35">
      <c r="D425" s="177" t="s">
        <v>267</v>
      </c>
      <c r="E425" s="177"/>
      <c r="F425" s="177"/>
      <c r="G425" s="177"/>
      <c r="H425" s="177"/>
      <c r="I425" s="177"/>
      <c r="J425" s="177"/>
      <c r="K425" s="177"/>
      <c r="L425" s="177"/>
      <c r="M425" s="177"/>
      <c r="N425" s="177"/>
      <c r="O425" s="177"/>
      <c r="P425" s="177"/>
      <c r="Q425" s="177"/>
      <c r="R425" s="177"/>
      <c r="S425" s="177" t="s">
        <v>270</v>
      </c>
      <c r="T425" s="177"/>
      <c r="U425" s="177"/>
      <c r="V425" s="177"/>
      <c r="W425" s="177"/>
      <c r="X425" s="177"/>
      <c r="Y425" s="177"/>
      <c r="Z425" s="177"/>
      <c r="AA425" s="177"/>
      <c r="AB425" s="177"/>
      <c r="AC425" s="177"/>
      <c r="AD425" s="177"/>
      <c r="AE425" s="177"/>
      <c r="AF425" s="177"/>
      <c r="AG425" s="177" t="s">
        <v>271</v>
      </c>
      <c r="AH425" s="177"/>
      <c r="AI425" s="177"/>
      <c r="AJ425" s="177"/>
      <c r="AK425" s="177"/>
      <c r="AL425" s="177"/>
      <c r="AM425" s="177"/>
      <c r="AN425" s="177"/>
      <c r="AO425" s="177"/>
      <c r="AP425" s="177"/>
      <c r="AQ425" s="177"/>
      <c r="AR425" s="177"/>
      <c r="AS425" s="177"/>
      <c r="AT425" s="177"/>
    </row>
    <row r="426" spans="4:139" ht="14.25" customHeight="1" x14ac:dyDescent="0.35">
      <c r="D426" s="177"/>
      <c r="E426" s="177"/>
      <c r="F426" s="177"/>
      <c r="G426" s="177"/>
      <c r="H426" s="177"/>
      <c r="I426" s="177"/>
      <c r="J426" s="177"/>
      <c r="K426" s="177"/>
      <c r="L426" s="177"/>
      <c r="M426" s="177"/>
      <c r="N426" s="177"/>
      <c r="O426" s="177"/>
      <c r="P426" s="177"/>
      <c r="Q426" s="177"/>
      <c r="R426" s="177"/>
      <c r="S426" s="177" t="s">
        <v>279</v>
      </c>
      <c r="T426" s="177"/>
      <c r="U426" s="177"/>
      <c r="V426" s="177"/>
      <c r="W426" s="177"/>
      <c r="X426" s="177"/>
      <c r="Y426" s="177"/>
      <c r="Z426" s="269" t="s">
        <v>269</v>
      </c>
      <c r="AA426" s="269"/>
      <c r="AB426" s="269"/>
      <c r="AC426" s="269"/>
      <c r="AD426" s="269"/>
      <c r="AE426" s="269"/>
      <c r="AF426" s="269"/>
      <c r="AG426" s="177" t="s">
        <v>279</v>
      </c>
      <c r="AH426" s="177"/>
      <c r="AI426" s="177"/>
      <c r="AJ426" s="177"/>
      <c r="AK426" s="177"/>
      <c r="AL426" s="177"/>
      <c r="AM426" s="177"/>
      <c r="AN426" s="269" t="s">
        <v>269</v>
      </c>
      <c r="AO426" s="269"/>
      <c r="AP426" s="269"/>
      <c r="AQ426" s="269"/>
      <c r="AR426" s="269"/>
      <c r="AS426" s="269"/>
      <c r="AT426" s="269"/>
      <c r="EH426" s="122" t="s">
        <v>683</v>
      </c>
      <c r="EI426" s="122" t="s">
        <v>684</v>
      </c>
    </row>
    <row r="427" spans="4:139" ht="14.25" customHeight="1" x14ac:dyDescent="0.35">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269"/>
      <c r="AA427" s="269"/>
      <c r="AB427" s="269"/>
      <c r="AC427" s="269"/>
      <c r="AD427" s="269"/>
      <c r="AE427" s="269"/>
      <c r="AF427" s="269"/>
      <c r="AG427" s="177"/>
      <c r="AH427" s="177"/>
      <c r="AI427" s="177"/>
      <c r="AJ427" s="177"/>
      <c r="AK427" s="177"/>
      <c r="AL427" s="177"/>
      <c r="AM427" s="177"/>
      <c r="AN427" s="269"/>
      <c r="AO427" s="269"/>
      <c r="AP427" s="269"/>
      <c r="AQ427" s="269"/>
      <c r="AR427" s="269"/>
      <c r="AS427" s="269"/>
      <c r="AT427" s="269"/>
    </row>
    <row r="428" spans="4:139" ht="14.25" customHeight="1" x14ac:dyDescent="0.35">
      <c r="D428" s="165" t="s">
        <v>268</v>
      </c>
      <c r="E428" s="165"/>
      <c r="F428" s="165"/>
      <c r="G428" s="165"/>
      <c r="H428" s="165"/>
      <c r="I428" s="165"/>
      <c r="J428" s="165"/>
      <c r="K428" s="165"/>
      <c r="L428" s="165"/>
      <c r="M428" s="165"/>
      <c r="N428" s="165"/>
      <c r="O428" s="165"/>
      <c r="P428" s="165"/>
      <c r="Q428" s="165"/>
      <c r="R428" s="165"/>
      <c r="S428" s="165">
        <v>0</v>
      </c>
      <c r="T428" s="165"/>
      <c r="U428" s="165"/>
      <c r="V428" s="165"/>
      <c r="W428" s="165"/>
      <c r="X428" s="165"/>
      <c r="Y428" s="165"/>
      <c r="Z428" s="376">
        <f>+(S428/$P$300)*100000</f>
        <v>0</v>
      </c>
      <c r="AA428" s="376"/>
      <c r="AB428" s="376"/>
      <c r="AC428" s="376"/>
      <c r="AD428" s="376"/>
      <c r="AE428" s="376"/>
      <c r="AF428" s="376"/>
      <c r="AG428" s="165">
        <v>1</v>
      </c>
      <c r="AH428" s="165"/>
      <c r="AI428" s="165"/>
      <c r="AJ428" s="165"/>
      <c r="AK428" s="165"/>
      <c r="AL428" s="165"/>
      <c r="AM428" s="165"/>
      <c r="AN428" s="376">
        <f>+(AG428/$AP$282)*100000</f>
        <v>18.925056775170326</v>
      </c>
      <c r="AO428" s="376"/>
      <c r="AP428" s="376"/>
      <c r="AQ428" s="376"/>
      <c r="AR428" s="376"/>
      <c r="AS428" s="376"/>
      <c r="AT428" s="376"/>
      <c r="EH428" s="122" t="str">
        <f>+D428</f>
        <v xml:space="preserve">Homicidios </v>
      </c>
      <c r="EI428" s="122">
        <f>+AG428</f>
        <v>1</v>
      </c>
    </row>
    <row r="429" spans="4:139" ht="14.25" customHeight="1" x14ac:dyDescent="0.35">
      <c r="D429" s="165" t="s">
        <v>280</v>
      </c>
      <c r="E429" s="165"/>
      <c r="F429" s="165"/>
      <c r="G429" s="165"/>
      <c r="H429" s="165"/>
      <c r="I429" s="165"/>
      <c r="J429" s="165"/>
      <c r="K429" s="165"/>
      <c r="L429" s="165"/>
      <c r="M429" s="165"/>
      <c r="N429" s="165"/>
      <c r="O429" s="165"/>
      <c r="P429" s="165"/>
      <c r="Q429" s="165"/>
      <c r="R429" s="165"/>
      <c r="S429" s="165">
        <v>0</v>
      </c>
      <c r="T429" s="165"/>
      <c r="U429" s="165"/>
      <c r="V429" s="165"/>
      <c r="W429" s="165"/>
      <c r="X429" s="165"/>
      <c r="Y429" s="165"/>
      <c r="Z429" s="376">
        <f t="shared" ref="Z429:Z435" si="32">+(S429/$P$300)*100000</f>
        <v>0</v>
      </c>
      <c r="AA429" s="376"/>
      <c r="AB429" s="376"/>
      <c r="AC429" s="376"/>
      <c r="AD429" s="376"/>
      <c r="AE429" s="376"/>
      <c r="AF429" s="376"/>
      <c r="AG429" s="165">
        <v>0</v>
      </c>
      <c r="AH429" s="165"/>
      <c r="AI429" s="165"/>
      <c r="AJ429" s="165"/>
      <c r="AK429" s="165"/>
      <c r="AL429" s="165"/>
      <c r="AM429" s="165"/>
      <c r="AN429" s="376">
        <f>+(+AG429/$P$301)*100000</f>
        <v>0</v>
      </c>
      <c r="AO429" s="376"/>
      <c r="AP429" s="376"/>
      <c r="AQ429" s="376"/>
      <c r="AR429" s="376"/>
      <c r="AS429" s="376"/>
      <c r="AT429" s="376"/>
      <c r="EH429" s="122" t="str">
        <f t="shared" ref="EH429:EH435" si="33">+D429</f>
        <v>Suicidios</v>
      </c>
      <c r="EI429" s="122">
        <f t="shared" ref="EI429:EI435" si="34">+AG429</f>
        <v>0</v>
      </c>
    </row>
    <row r="430" spans="4:139" ht="14.25" customHeight="1" x14ac:dyDescent="0.35">
      <c r="D430" s="165" t="s">
        <v>273</v>
      </c>
      <c r="E430" s="165"/>
      <c r="F430" s="165"/>
      <c r="G430" s="165"/>
      <c r="H430" s="165"/>
      <c r="I430" s="165"/>
      <c r="J430" s="165"/>
      <c r="K430" s="165"/>
      <c r="L430" s="165"/>
      <c r="M430" s="165"/>
      <c r="N430" s="165"/>
      <c r="O430" s="165"/>
      <c r="P430" s="165"/>
      <c r="Q430" s="165"/>
      <c r="R430" s="165"/>
      <c r="S430" s="165">
        <v>9</v>
      </c>
      <c r="T430" s="165"/>
      <c r="U430" s="165"/>
      <c r="V430" s="165"/>
      <c r="W430" s="165"/>
      <c r="X430" s="165"/>
      <c r="Y430" s="165"/>
      <c r="Z430" s="376">
        <f t="shared" si="32"/>
        <v>169.65127238454286</v>
      </c>
      <c r="AA430" s="376"/>
      <c r="AB430" s="376"/>
      <c r="AC430" s="376"/>
      <c r="AD430" s="376"/>
      <c r="AE430" s="376"/>
      <c r="AF430" s="376"/>
      <c r="AG430" s="165">
        <v>14</v>
      </c>
      <c r="AH430" s="165"/>
      <c r="AI430" s="165"/>
      <c r="AJ430" s="165"/>
      <c r="AK430" s="165"/>
      <c r="AL430" s="165"/>
      <c r="AM430" s="165"/>
      <c r="AN430" s="376">
        <f t="shared" ref="AN430:AN435" si="35">+(AG430/$AP$282)*100000</f>
        <v>264.95079485238455</v>
      </c>
      <c r="AO430" s="376"/>
      <c r="AP430" s="376"/>
      <c r="AQ430" s="376"/>
      <c r="AR430" s="376"/>
      <c r="AS430" s="376"/>
      <c r="AT430" s="376"/>
      <c r="EH430" s="122" t="str">
        <f t="shared" si="33"/>
        <v>Hurto a Personas</v>
      </c>
      <c r="EI430" s="122">
        <f t="shared" si="34"/>
        <v>14</v>
      </c>
    </row>
    <row r="431" spans="4:139" ht="14.25" customHeight="1" x14ac:dyDescent="0.35">
      <c r="D431" s="165" t="s">
        <v>274</v>
      </c>
      <c r="E431" s="165"/>
      <c r="F431" s="165"/>
      <c r="G431" s="165"/>
      <c r="H431" s="165"/>
      <c r="I431" s="165"/>
      <c r="J431" s="165"/>
      <c r="K431" s="165"/>
      <c r="L431" s="165"/>
      <c r="M431" s="165"/>
      <c r="N431" s="165"/>
      <c r="O431" s="165"/>
      <c r="P431" s="165"/>
      <c r="Q431" s="165"/>
      <c r="R431" s="165"/>
      <c r="S431" s="165">
        <v>4</v>
      </c>
      <c r="T431" s="165"/>
      <c r="U431" s="165"/>
      <c r="V431" s="165"/>
      <c r="W431" s="165"/>
      <c r="X431" s="165"/>
      <c r="Y431" s="165"/>
      <c r="Z431" s="376">
        <f t="shared" si="32"/>
        <v>75.400565504241285</v>
      </c>
      <c r="AA431" s="376"/>
      <c r="AB431" s="376"/>
      <c r="AC431" s="376"/>
      <c r="AD431" s="376"/>
      <c r="AE431" s="376"/>
      <c r="AF431" s="376"/>
      <c r="AG431" s="165">
        <v>13</v>
      </c>
      <c r="AH431" s="165"/>
      <c r="AI431" s="165"/>
      <c r="AJ431" s="165"/>
      <c r="AK431" s="165"/>
      <c r="AL431" s="165"/>
      <c r="AM431" s="165"/>
      <c r="AN431" s="376">
        <f t="shared" si="35"/>
        <v>246.02573807721424</v>
      </c>
      <c r="AO431" s="376"/>
      <c r="AP431" s="376"/>
      <c r="AQ431" s="376"/>
      <c r="AR431" s="376"/>
      <c r="AS431" s="376"/>
      <c r="AT431" s="376"/>
      <c r="EH431" s="122" t="str">
        <f t="shared" si="33"/>
        <v>Hurto a Residencias</v>
      </c>
      <c r="EI431" s="122">
        <f t="shared" si="34"/>
        <v>13</v>
      </c>
    </row>
    <row r="432" spans="4:139" ht="14.25" customHeight="1" x14ac:dyDescent="0.35">
      <c r="D432" s="165" t="s">
        <v>272</v>
      </c>
      <c r="E432" s="165"/>
      <c r="F432" s="165"/>
      <c r="G432" s="165"/>
      <c r="H432" s="165"/>
      <c r="I432" s="165"/>
      <c r="J432" s="165"/>
      <c r="K432" s="165"/>
      <c r="L432" s="165"/>
      <c r="M432" s="165"/>
      <c r="N432" s="165"/>
      <c r="O432" s="165"/>
      <c r="P432" s="165"/>
      <c r="Q432" s="165"/>
      <c r="R432" s="165"/>
      <c r="S432" s="165">
        <v>5</v>
      </c>
      <c r="T432" s="165"/>
      <c r="U432" s="165"/>
      <c r="V432" s="165"/>
      <c r="W432" s="165"/>
      <c r="X432" s="165"/>
      <c r="Y432" s="165"/>
      <c r="Z432" s="376">
        <f t="shared" si="32"/>
        <v>94.250706880301607</v>
      </c>
      <c r="AA432" s="376"/>
      <c r="AB432" s="376"/>
      <c r="AC432" s="376"/>
      <c r="AD432" s="376"/>
      <c r="AE432" s="376"/>
      <c r="AF432" s="376"/>
      <c r="AG432" s="165">
        <v>5</v>
      </c>
      <c r="AH432" s="165"/>
      <c r="AI432" s="165"/>
      <c r="AJ432" s="165"/>
      <c r="AK432" s="165"/>
      <c r="AL432" s="165"/>
      <c r="AM432" s="165"/>
      <c r="AN432" s="376">
        <f t="shared" si="35"/>
        <v>94.625283875851622</v>
      </c>
      <c r="AO432" s="376"/>
      <c r="AP432" s="376"/>
      <c r="AQ432" s="376"/>
      <c r="AR432" s="376"/>
      <c r="AS432" s="376"/>
      <c r="AT432" s="376"/>
      <c r="EH432" s="122" t="str">
        <f t="shared" si="33"/>
        <v>Hurto a Comercio</v>
      </c>
      <c r="EI432" s="122">
        <f t="shared" si="34"/>
        <v>5</v>
      </c>
    </row>
    <row r="433" spans="1:139" ht="14.25" customHeight="1" x14ac:dyDescent="0.35">
      <c r="D433" s="165" t="s">
        <v>276</v>
      </c>
      <c r="E433" s="165"/>
      <c r="F433" s="165"/>
      <c r="G433" s="165"/>
      <c r="H433" s="165"/>
      <c r="I433" s="165"/>
      <c r="J433" s="165"/>
      <c r="K433" s="165"/>
      <c r="L433" s="165"/>
      <c r="M433" s="165"/>
      <c r="N433" s="165"/>
      <c r="O433" s="165"/>
      <c r="P433" s="165"/>
      <c r="Q433" s="165"/>
      <c r="R433" s="165"/>
      <c r="S433" s="165">
        <v>0</v>
      </c>
      <c r="T433" s="165"/>
      <c r="U433" s="165"/>
      <c r="V433" s="165"/>
      <c r="W433" s="165"/>
      <c r="X433" s="165"/>
      <c r="Y433" s="165"/>
      <c r="Z433" s="376">
        <f t="shared" si="32"/>
        <v>0</v>
      </c>
      <c r="AA433" s="376"/>
      <c r="AB433" s="376"/>
      <c r="AC433" s="376"/>
      <c r="AD433" s="376"/>
      <c r="AE433" s="376"/>
      <c r="AF433" s="376"/>
      <c r="AG433" s="165">
        <v>0</v>
      </c>
      <c r="AH433" s="165"/>
      <c r="AI433" s="165"/>
      <c r="AJ433" s="165"/>
      <c r="AK433" s="165"/>
      <c r="AL433" s="165"/>
      <c r="AM433" s="165"/>
      <c r="AN433" s="376">
        <f t="shared" si="35"/>
        <v>0</v>
      </c>
      <c r="AO433" s="376"/>
      <c r="AP433" s="376"/>
      <c r="AQ433" s="376"/>
      <c r="AR433" s="376"/>
      <c r="AS433" s="376"/>
      <c r="AT433" s="376"/>
      <c r="EH433" s="122" t="str">
        <f t="shared" si="33"/>
        <v>Hurto a Vehículos</v>
      </c>
      <c r="EI433" s="122">
        <f t="shared" si="34"/>
        <v>0</v>
      </c>
    </row>
    <row r="434" spans="1:139" ht="14.25" customHeight="1" x14ac:dyDescent="0.35">
      <c r="D434" s="165" t="s">
        <v>277</v>
      </c>
      <c r="E434" s="165"/>
      <c r="F434" s="165"/>
      <c r="G434" s="165"/>
      <c r="H434" s="165"/>
      <c r="I434" s="165"/>
      <c r="J434" s="165"/>
      <c r="K434" s="165"/>
      <c r="L434" s="165"/>
      <c r="M434" s="165"/>
      <c r="N434" s="165"/>
      <c r="O434" s="165"/>
      <c r="P434" s="165"/>
      <c r="Q434" s="165"/>
      <c r="R434" s="165"/>
      <c r="S434" s="165">
        <v>0</v>
      </c>
      <c r="T434" s="165"/>
      <c r="U434" s="165"/>
      <c r="V434" s="165"/>
      <c r="W434" s="165"/>
      <c r="X434" s="165"/>
      <c r="Y434" s="165"/>
      <c r="Z434" s="376">
        <f t="shared" si="32"/>
        <v>0</v>
      </c>
      <c r="AA434" s="376"/>
      <c r="AB434" s="376"/>
      <c r="AC434" s="376"/>
      <c r="AD434" s="376"/>
      <c r="AE434" s="376"/>
      <c r="AF434" s="376"/>
      <c r="AG434" s="165">
        <v>1</v>
      </c>
      <c r="AH434" s="165"/>
      <c r="AI434" s="165"/>
      <c r="AJ434" s="165"/>
      <c r="AK434" s="165"/>
      <c r="AL434" s="165"/>
      <c r="AM434" s="165"/>
      <c r="AN434" s="376">
        <f t="shared" si="35"/>
        <v>18.925056775170326</v>
      </c>
      <c r="AO434" s="376"/>
      <c r="AP434" s="376"/>
      <c r="AQ434" s="376"/>
      <c r="AR434" s="376"/>
      <c r="AS434" s="376"/>
      <c r="AT434" s="376"/>
      <c r="EH434" s="122" t="str">
        <f t="shared" si="33"/>
        <v>Hurto a Motocicletas</v>
      </c>
      <c r="EI434" s="122">
        <f t="shared" si="34"/>
        <v>1</v>
      </c>
    </row>
    <row r="435" spans="1:139" ht="14.25" customHeight="1" x14ac:dyDescent="0.35">
      <c r="D435" s="165" t="s">
        <v>275</v>
      </c>
      <c r="E435" s="165"/>
      <c r="F435" s="165"/>
      <c r="G435" s="165"/>
      <c r="H435" s="165"/>
      <c r="I435" s="165"/>
      <c r="J435" s="165"/>
      <c r="K435" s="165"/>
      <c r="L435" s="165"/>
      <c r="M435" s="165"/>
      <c r="N435" s="165"/>
      <c r="O435" s="165"/>
      <c r="P435" s="165"/>
      <c r="Q435" s="165"/>
      <c r="R435" s="165"/>
      <c r="S435" s="165">
        <v>8</v>
      </c>
      <c r="T435" s="165"/>
      <c r="U435" s="165"/>
      <c r="V435" s="165"/>
      <c r="W435" s="165"/>
      <c r="X435" s="165"/>
      <c r="Y435" s="165"/>
      <c r="Z435" s="376">
        <f t="shared" si="32"/>
        <v>150.80113100848257</v>
      </c>
      <c r="AA435" s="376"/>
      <c r="AB435" s="376"/>
      <c r="AC435" s="376"/>
      <c r="AD435" s="376"/>
      <c r="AE435" s="376"/>
      <c r="AF435" s="376"/>
      <c r="AG435" s="165">
        <v>6</v>
      </c>
      <c r="AH435" s="165"/>
      <c r="AI435" s="165"/>
      <c r="AJ435" s="165"/>
      <c r="AK435" s="165"/>
      <c r="AL435" s="165"/>
      <c r="AM435" s="165"/>
      <c r="AN435" s="376">
        <f t="shared" si="35"/>
        <v>113.55034065102195</v>
      </c>
      <c r="AO435" s="376"/>
      <c r="AP435" s="376"/>
      <c r="AQ435" s="376"/>
      <c r="AR435" s="376"/>
      <c r="AS435" s="376"/>
      <c r="AT435" s="376"/>
      <c r="EH435" s="122" t="str">
        <f t="shared" si="33"/>
        <v>Hurto de Celulares</v>
      </c>
      <c r="EI435" s="122">
        <f t="shared" si="34"/>
        <v>6</v>
      </c>
    </row>
    <row r="436" spans="1:139" ht="14.25" customHeight="1" x14ac:dyDescent="0.35">
      <c r="D436" s="231" t="s">
        <v>278</v>
      </c>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c r="AA436" s="231"/>
      <c r="AB436" s="231"/>
      <c r="AC436" s="231"/>
      <c r="AD436" s="231"/>
      <c r="AE436" s="231"/>
      <c r="AF436" s="231"/>
      <c r="AG436" s="231"/>
      <c r="AH436" s="231"/>
      <c r="AI436" s="231"/>
      <c r="AJ436" s="231"/>
      <c r="AK436" s="231"/>
      <c r="AL436" s="231"/>
      <c r="AM436" s="231"/>
      <c r="AN436" s="231"/>
      <c r="AO436" s="231"/>
      <c r="AP436" s="231"/>
      <c r="AQ436" s="231"/>
      <c r="AR436" s="231"/>
      <c r="AS436" s="231"/>
      <c r="AT436" s="231"/>
      <c r="AU436" s="12"/>
      <c r="AV436" s="231" t="s">
        <v>278</v>
      </c>
      <c r="AW436" s="231"/>
      <c r="AX436" s="231"/>
      <c r="AY436" s="231"/>
      <c r="AZ436" s="231"/>
      <c r="BA436" s="231"/>
      <c r="BB436" s="231"/>
      <c r="BC436" s="231"/>
      <c r="BD436" s="231"/>
      <c r="BE436" s="231"/>
      <c r="BF436" s="231"/>
      <c r="BG436" s="231"/>
      <c r="BH436" s="231"/>
      <c r="BI436" s="231"/>
      <c r="BJ436" s="231"/>
      <c r="BK436" s="231"/>
      <c r="BL436" s="231"/>
      <c r="BM436" s="231"/>
      <c r="BN436" s="231"/>
      <c r="BO436" s="231"/>
      <c r="BP436" s="231"/>
      <c r="BQ436" s="231"/>
      <c r="BR436" s="231"/>
      <c r="BS436" s="231"/>
      <c r="BT436" s="231"/>
      <c r="BU436" s="231"/>
      <c r="BV436" s="231"/>
      <c r="BW436" s="231"/>
      <c r="BX436" s="231"/>
      <c r="BY436" s="231"/>
      <c r="BZ436" s="231"/>
      <c r="CA436" s="231"/>
      <c r="CB436" s="231"/>
      <c r="CC436" s="231"/>
      <c r="CD436" s="231"/>
      <c r="CE436" s="231"/>
      <c r="CF436" s="231"/>
      <c r="CG436" s="231"/>
      <c r="CH436" s="231"/>
      <c r="CI436" s="231"/>
      <c r="CJ436" s="231"/>
      <c r="CK436" s="231"/>
      <c r="CL436" s="231"/>
    </row>
    <row r="437" spans="1:139" ht="14.25" customHeight="1" x14ac:dyDescent="0.35">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row>
    <row r="438" spans="1:139" ht="14.25" customHeight="1" x14ac:dyDescent="0.35"/>
    <row r="439" spans="1:139" ht="14.25" customHeight="1" x14ac:dyDescent="0.35">
      <c r="A439" s="448"/>
      <c r="B439" s="448"/>
      <c r="C439" s="448"/>
      <c r="D439" s="448"/>
      <c r="E439" s="448"/>
      <c r="F439" s="448"/>
      <c r="G439" s="448"/>
      <c r="H439" s="448"/>
      <c r="I439" s="448"/>
      <c r="J439" s="448"/>
      <c r="K439" s="448"/>
      <c r="L439" s="448"/>
      <c r="M439" s="448"/>
      <c r="N439" s="448"/>
      <c r="O439" s="448"/>
      <c r="P439" s="448"/>
      <c r="Q439" s="448"/>
      <c r="R439" s="448"/>
      <c r="S439" s="448"/>
      <c r="T439" s="448"/>
      <c r="U439" s="448"/>
      <c r="V439" s="448"/>
      <c r="W439" s="448"/>
      <c r="X439" s="448"/>
      <c r="Y439" s="448"/>
      <c r="Z439" s="448"/>
      <c r="AA439" s="448"/>
      <c r="AB439" s="448"/>
      <c r="AC439" s="448"/>
      <c r="AD439" s="448"/>
      <c r="AE439" s="448"/>
      <c r="AF439" s="448"/>
      <c r="AG439" s="448"/>
      <c r="AH439" s="448"/>
      <c r="AI439" s="448"/>
      <c r="AJ439" s="448"/>
      <c r="AK439" s="448"/>
      <c r="AL439" s="448"/>
      <c r="AM439" s="448"/>
      <c r="AN439" s="448"/>
      <c r="AO439" s="448"/>
      <c r="AP439" s="448"/>
      <c r="AQ439" s="448"/>
      <c r="AR439" s="448"/>
      <c r="AS439" s="448"/>
      <c r="AT439" s="448"/>
      <c r="AU439" s="448"/>
      <c r="AV439" s="448"/>
      <c r="AW439" s="448"/>
      <c r="AX439" s="448"/>
      <c r="AY439" s="448"/>
      <c r="AZ439" s="448"/>
      <c r="BA439" s="448"/>
      <c r="BB439" s="448"/>
      <c r="BC439" s="448"/>
      <c r="BD439" s="448"/>
      <c r="BE439" s="448"/>
      <c r="BF439" s="448"/>
      <c r="BG439" s="448"/>
      <c r="BH439" s="448"/>
      <c r="BI439" s="448"/>
      <c r="BJ439" s="448"/>
      <c r="BK439" s="448"/>
      <c r="BL439" s="448"/>
      <c r="BM439" s="448"/>
      <c r="BN439" s="448"/>
      <c r="BO439" s="448"/>
      <c r="BP439" s="448"/>
      <c r="BQ439" s="448"/>
      <c r="BR439" s="448"/>
      <c r="BS439" s="448"/>
      <c r="BT439" s="448"/>
      <c r="BU439" s="448"/>
      <c r="BV439" s="448"/>
      <c r="BW439" s="448"/>
      <c r="BX439" s="448"/>
      <c r="BY439" s="448"/>
      <c r="BZ439" s="448"/>
      <c r="CA439" s="448"/>
      <c r="CB439" s="448"/>
      <c r="CC439" s="448"/>
      <c r="CD439" s="448"/>
      <c r="CE439" s="448"/>
      <c r="CF439" s="448"/>
      <c r="CG439" s="448"/>
      <c r="CH439" s="448"/>
      <c r="CI439" s="448"/>
      <c r="CJ439" s="448"/>
      <c r="CK439" s="448"/>
      <c r="CL439" s="448"/>
      <c r="CM439" s="448"/>
      <c r="CN439" s="448"/>
    </row>
    <row r="440" spans="1:139" ht="14.25" customHeight="1" x14ac:dyDescent="0.35">
      <c r="A440" s="448"/>
      <c r="B440" s="448"/>
      <c r="C440" s="448"/>
      <c r="D440" s="448"/>
      <c r="E440" s="448"/>
      <c r="F440" s="448"/>
      <c r="G440" s="448"/>
      <c r="H440" s="448"/>
      <c r="I440" s="448"/>
      <c r="J440" s="448"/>
      <c r="K440" s="448"/>
      <c r="L440" s="448"/>
      <c r="M440" s="448"/>
      <c r="N440" s="448"/>
      <c r="O440" s="448"/>
      <c r="P440" s="448"/>
      <c r="Q440" s="448"/>
      <c r="R440" s="448"/>
      <c r="S440" s="448"/>
      <c r="T440" s="448"/>
      <c r="U440" s="448"/>
      <c r="V440" s="448"/>
      <c r="W440" s="448"/>
      <c r="X440" s="448"/>
      <c r="Y440" s="448"/>
      <c r="Z440" s="448"/>
      <c r="AA440" s="448"/>
      <c r="AB440" s="448"/>
      <c r="AC440" s="448"/>
      <c r="AD440" s="448"/>
      <c r="AE440" s="448"/>
      <c r="AF440" s="448"/>
      <c r="AG440" s="448"/>
      <c r="AH440" s="448"/>
      <c r="AI440" s="448"/>
      <c r="AJ440" s="448"/>
      <c r="AK440" s="448"/>
      <c r="AL440" s="448"/>
      <c r="AM440" s="448"/>
      <c r="AN440" s="448"/>
      <c r="AO440" s="448"/>
      <c r="AP440" s="448"/>
      <c r="AQ440" s="448"/>
      <c r="AR440" s="448"/>
      <c r="AS440" s="448"/>
      <c r="AT440" s="448"/>
      <c r="AU440" s="448"/>
      <c r="AV440" s="448"/>
      <c r="AW440" s="448"/>
      <c r="AX440" s="448"/>
      <c r="AY440" s="448"/>
      <c r="AZ440" s="448"/>
      <c r="BA440" s="448"/>
      <c r="BB440" s="448"/>
      <c r="BC440" s="448"/>
      <c r="BD440" s="448"/>
      <c r="BE440" s="448"/>
      <c r="BF440" s="448"/>
      <c r="BG440" s="448"/>
      <c r="BH440" s="448"/>
      <c r="BI440" s="448"/>
      <c r="BJ440" s="448"/>
      <c r="BK440" s="448"/>
      <c r="BL440" s="448"/>
      <c r="BM440" s="448"/>
      <c r="BN440" s="448"/>
      <c r="BO440" s="448"/>
      <c r="BP440" s="448"/>
      <c r="BQ440" s="448"/>
      <c r="BR440" s="448"/>
      <c r="BS440" s="448"/>
      <c r="BT440" s="448"/>
      <c r="BU440" s="448"/>
      <c r="BV440" s="448"/>
      <c r="BW440" s="448"/>
      <c r="BX440" s="448"/>
      <c r="BY440" s="448"/>
      <c r="BZ440" s="448"/>
      <c r="CA440" s="448"/>
      <c r="CB440" s="448"/>
      <c r="CC440" s="448"/>
      <c r="CD440" s="448"/>
      <c r="CE440" s="448"/>
      <c r="CF440" s="448"/>
      <c r="CG440" s="448"/>
      <c r="CH440" s="448"/>
      <c r="CI440" s="448"/>
      <c r="CJ440" s="448"/>
      <c r="CK440" s="448"/>
      <c r="CL440" s="448"/>
      <c r="CM440" s="448"/>
      <c r="CN440" s="448"/>
    </row>
    <row r="441" spans="1:139" ht="14.25" customHeight="1" x14ac:dyDescent="0.35"/>
    <row r="442" spans="1:139" ht="14.25" customHeight="1" x14ac:dyDescent="0.35">
      <c r="D442" s="223" t="s">
        <v>254</v>
      </c>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c r="AH442" s="223"/>
      <c r="AI442" s="223"/>
      <c r="AJ442" s="223"/>
      <c r="AK442" s="223"/>
      <c r="AL442" s="223"/>
      <c r="AM442" s="223"/>
      <c r="AN442" s="223"/>
      <c r="AO442" s="223"/>
      <c r="AP442" s="223"/>
      <c r="AQ442" s="223"/>
      <c r="AR442" s="223"/>
      <c r="AS442" s="223"/>
      <c r="AT442" s="223"/>
      <c r="AV442" s="223" t="s">
        <v>281</v>
      </c>
      <c r="AW442" s="223"/>
      <c r="AX442" s="223"/>
      <c r="AY442" s="223"/>
      <c r="AZ442" s="223"/>
      <c r="BA442" s="223"/>
      <c r="BB442" s="223"/>
      <c r="BC442" s="223"/>
      <c r="BD442" s="223"/>
      <c r="BE442" s="223"/>
      <c r="BF442" s="223"/>
      <c r="BG442" s="223"/>
      <c r="BH442" s="223"/>
      <c r="BI442" s="223"/>
      <c r="BJ442" s="223"/>
      <c r="BK442" s="223"/>
      <c r="BL442" s="223"/>
      <c r="BM442" s="223"/>
      <c r="BN442" s="223"/>
      <c r="BO442" s="223"/>
      <c r="BP442" s="223"/>
      <c r="BQ442" s="223"/>
      <c r="BR442" s="223"/>
      <c r="BS442" s="223"/>
      <c r="BT442" s="223"/>
      <c r="BU442" s="223"/>
      <c r="BV442" s="223"/>
      <c r="BW442" s="223"/>
      <c r="BX442" s="223"/>
      <c r="BY442" s="223"/>
      <c r="BZ442" s="223"/>
      <c r="CA442" s="223"/>
      <c r="CB442" s="223"/>
      <c r="CC442" s="223"/>
      <c r="CD442" s="223"/>
      <c r="CE442" s="223"/>
      <c r="CF442" s="223"/>
      <c r="CG442" s="223"/>
      <c r="CH442" s="223"/>
    </row>
    <row r="443" spans="1:139" ht="14.25" customHeight="1" x14ac:dyDescent="0.35">
      <c r="D443" s="210"/>
      <c r="E443" s="210"/>
      <c r="F443" s="210"/>
      <c r="G443" s="210"/>
      <c r="H443" s="210"/>
      <c r="I443" s="210"/>
      <c r="J443" s="210"/>
      <c r="K443" s="210"/>
      <c r="L443" s="210"/>
      <c r="M443" s="210"/>
      <c r="N443" s="210"/>
      <c r="O443" s="210"/>
      <c r="P443" s="210"/>
      <c r="Q443" s="210"/>
      <c r="R443" s="210"/>
      <c r="S443" s="210"/>
      <c r="T443" s="210"/>
      <c r="U443" s="210"/>
      <c r="V443" s="210"/>
      <c r="W443" s="210"/>
      <c r="X443" s="210"/>
      <c r="Y443" s="210"/>
      <c r="Z443" s="210"/>
      <c r="AA443" s="210"/>
      <c r="AB443" s="210"/>
      <c r="AC443" s="210"/>
      <c r="AD443" s="210"/>
      <c r="AE443" s="210"/>
      <c r="AF443" s="210"/>
      <c r="AG443" s="210"/>
      <c r="AH443" s="210"/>
      <c r="AI443" s="210"/>
      <c r="AJ443" s="210"/>
      <c r="AK443" s="210"/>
      <c r="AL443" s="210"/>
      <c r="AM443" s="210"/>
      <c r="AN443" s="210"/>
      <c r="AO443" s="210"/>
      <c r="AP443" s="210"/>
      <c r="AQ443" s="210"/>
      <c r="AR443" s="210"/>
      <c r="AS443" s="210"/>
      <c r="AT443" s="210"/>
      <c r="AV443" s="223"/>
      <c r="AW443" s="223"/>
      <c r="AX443" s="223"/>
      <c r="AY443" s="223"/>
      <c r="AZ443" s="223"/>
      <c r="BA443" s="223"/>
      <c r="BB443" s="223"/>
      <c r="BC443" s="223"/>
      <c r="BD443" s="223"/>
      <c r="BE443" s="223"/>
      <c r="BF443" s="223"/>
      <c r="BG443" s="223"/>
      <c r="BH443" s="223"/>
      <c r="BI443" s="223"/>
      <c r="BJ443" s="223"/>
      <c r="BK443" s="223"/>
      <c r="BL443" s="223"/>
      <c r="BM443" s="223"/>
      <c r="BN443" s="223"/>
      <c r="BO443" s="223"/>
      <c r="BP443" s="223"/>
      <c r="BQ443" s="223"/>
      <c r="BR443" s="223"/>
      <c r="BS443" s="223"/>
      <c r="BT443" s="223"/>
      <c r="BU443" s="223"/>
      <c r="BV443" s="223"/>
      <c r="BW443" s="223"/>
      <c r="BX443" s="223"/>
      <c r="BY443" s="223"/>
      <c r="BZ443" s="223"/>
      <c r="CA443" s="223"/>
      <c r="CB443" s="223"/>
      <c r="CC443" s="223"/>
      <c r="CD443" s="223"/>
      <c r="CE443" s="223"/>
      <c r="CF443" s="223"/>
      <c r="CG443" s="223"/>
      <c r="CH443" s="223"/>
    </row>
    <row r="444" spans="1:139" ht="14.25" customHeight="1" x14ac:dyDescent="0.35">
      <c r="D444" s="175" t="s">
        <v>257</v>
      </c>
      <c r="E444" s="175"/>
      <c r="F444" s="175"/>
      <c r="G444" s="175"/>
      <c r="H444" s="175"/>
      <c r="I444" s="175"/>
      <c r="J444" s="175"/>
      <c r="K444" s="175"/>
      <c r="L444" s="175"/>
      <c r="M444" s="175"/>
      <c r="N444" s="175"/>
      <c r="O444" s="175"/>
      <c r="P444" s="175"/>
      <c r="Q444" s="175"/>
      <c r="R444" s="176" t="s">
        <v>258</v>
      </c>
      <c r="S444" s="176"/>
      <c r="T444" s="176"/>
      <c r="U444" s="176"/>
      <c r="V444" s="176"/>
      <c r="W444" s="176" t="s">
        <v>259</v>
      </c>
      <c r="X444" s="176"/>
      <c r="Y444" s="176"/>
      <c r="Z444" s="176"/>
      <c r="AA444" s="176"/>
      <c r="AB444" s="176" t="s">
        <v>260</v>
      </c>
      <c r="AC444" s="176"/>
      <c r="AD444" s="176"/>
      <c r="AE444" s="176"/>
      <c r="AF444" s="176"/>
      <c r="AG444" s="176"/>
      <c r="AH444" s="176"/>
      <c r="AI444" s="176"/>
      <c r="AJ444" s="176"/>
      <c r="AK444" s="176" t="s">
        <v>261</v>
      </c>
      <c r="AL444" s="176"/>
      <c r="AM444" s="176"/>
      <c r="AN444" s="176"/>
      <c r="AO444" s="176"/>
      <c r="AP444" s="176"/>
      <c r="AQ444" s="176"/>
      <c r="AR444" s="176"/>
      <c r="AS444" s="176"/>
      <c r="AT444" s="176"/>
      <c r="AV444" s="175" t="s">
        <v>282</v>
      </c>
      <c r="AW444" s="175"/>
      <c r="AX444" s="175"/>
      <c r="AY444" s="175"/>
      <c r="AZ444" s="175"/>
      <c r="BA444" s="175"/>
      <c r="BB444" s="175"/>
      <c r="BC444" s="175"/>
      <c r="BD444" s="175"/>
      <c r="BE444" s="175"/>
      <c r="BF444" s="175"/>
      <c r="BG444" s="175"/>
      <c r="BH444" s="175"/>
      <c r="BI444" s="175"/>
      <c r="BJ444" s="175"/>
      <c r="BK444" s="175"/>
      <c r="BL444" s="175"/>
      <c r="BM444" s="175"/>
      <c r="BN444" s="175"/>
      <c r="BO444" s="175"/>
      <c r="BP444" s="175"/>
      <c r="BQ444" s="175"/>
      <c r="BR444" s="175"/>
      <c r="BS444" s="175"/>
      <c r="BT444" s="175"/>
      <c r="BU444" s="175"/>
      <c r="BV444" s="175"/>
      <c r="BW444" s="175" t="s">
        <v>283</v>
      </c>
      <c r="BX444" s="175"/>
      <c r="BY444" s="175"/>
      <c r="BZ444" s="175"/>
      <c r="CA444" s="175"/>
      <c r="CB444" s="175"/>
      <c r="CC444" s="175"/>
      <c r="CD444" s="175"/>
      <c r="CE444" s="175"/>
      <c r="CF444" s="175" t="s">
        <v>189</v>
      </c>
      <c r="CG444" s="175"/>
      <c r="CH444" s="175"/>
      <c r="CI444" s="175"/>
      <c r="CJ444" s="175"/>
      <c r="CK444" s="175"/>
      <c r="CL444" s="175"/>
      <c r="CM444" s="175"/>
      <c r="CN444" s="175"/>
    </row>
    <row r="445" spans="1:139" ht="14.25" customHeight="1" x14ac:dyDescent="0.35">
      <c r="D445" s="175" t="s">
        <v>255</v>
      </c>
      <c r="E445" s="175"/>
      <c r="F445" s="175"/>
      <c r="G445" s="175"/>
      <c r="H445" s="175"/>
      <c r="I445" s="175" t="s">
        <v>256</v>
      </c>
      <c r="J445" s="175"/>
      <c r="K445" s="175"/>
      <c r="L445" s="175"/>
      <c r="M445" s="175"/>
      <c r="N445" s="175"/>
      <c r="O445" s="175"/>
      <c r="P445" s="175"/>
      <c r="Q445" s="175"/>
      <c r="R445" s="176"/>
      <c r="S445" s="176"/>
      <c r="T445" s="176"/>
      <c r="U445" s="176"/>
      <c r="V445" s="176"/>
      <c r="W445" s="176"/>
      <c r="X445" s="176"/>
      <c r="Y445" s="176"/>
      <c r="Z445" s="176"/>
      <c r="AA445" s="176"/>
      <c r="AB445" s="176"/>
      <c r="AC445" s="176"/>
      <c r="AD445" s="176"/>
      <c r="AE445" s="176"/>
      <c r="AF445" s="176"/>
      <c r="AG445" s="176"/>
      <c r="AH445" s="176"/>
      <c r="AI445" s="176"/>
      <c r="AJ445" s="176"/>
      <c r="AK445" s="176"/>
      <c r="AL445" s="176"/>
      <c r="AM445" s="176"/>
      <c r="AN445" s="176"/>
      <c r="AO445" s="176"/>
      <c r="AP445" s="176"/>
      <c r="AQ445" s="176"/>
      <c r="AR445" s="176"/>
      <c r="AS445" s="176"/>
      <c r="AT445" s="176"/>
      <c r="AV445" s="175"/>
      <c r="AW445" s="175"/>
      <c r="AX445" s="175"/>
      <c r="AY445" s="175"/>
      <c r="AZ445" s="175"/>
      <c r="BA445" s="175"/>
      <c r="BB445" s="175"/>
      <c r="BC445" s="175"/>
      <c r="BD445" s="175"/>
      <c r="BE445" s="175"/>
      <c r="BF445" s="175"/>
      <c r="BG445" s="175"/>
      <c r="BH445" s="175"/>
      <c r="BI445" s="175"/>
      <c r="BJ445" s="175"/>
      <c r="BK445" s="175"/>
      <c r="BL445" s="175"/>
      <c r="BM445" s="175"/>
      <c r="BN445" s="175"/>
      <c r="BO445" s="175"/>
      <c r="BP445" s="175"/>
      <c r="BQ445" s="175"/>
      <c r="BR445" s="175"/>
      <c r="BS445" s="175"/>
      <c r="BT445" s="175"/>
      <c r="BU445" s="175"/>
      <c r="BV445" s="175"/>
      <c r="BW445" s="175"/>
      <c r="BX445" s="175"/>
      <c r="BY445" s="175"/>
      <c r="BZ445" s="175"/>
      <c r="CA445" s="175"/>
      <c r="CB445" s="175"/>
      <c r="CC445" s="175"/>
      <c r="CD445" s="175"/>
      <c r="CE445" s="175"/>
      <c r="CF445" s="175"/>
      <c r="CG445" s="175"/>
      <c r="CH445" s="175"/>
      <c r="CI445" s="175"/>
      <c r="CJ445" s="175"/>
      <c r="CK445" s="175"/>
      <c r="CL445" s="175"/>
      <c r="CM445" s="175"/>
      <c r="CN445" s="175"/>
    </row>
    <row r="446" spans="1:139" ht="14.25" customHeight="1" x14ac:dyDescent="0.35">
      <c r="D446" s="167" t="s">
        <v>914</v>
      </c>
      <c r="E446" s="167"/>
      <c r="F446" s="167"/>
      <c r="G446" s="167"/>
      <c r="H446" s="167"/>
      <c r="I446" s="167"/>
      <c r="J446" s="167"/>
      <c r="K446" s="167"/>
      <c r="L446" s="167"/>
      <c r="M446" s="167"/>
      <c r="N446" s="167"/>
      <c r="O446" s="167"/>
      <c r="P446" s="167"/>
      <c r="Q446" s="167"/>
      <c r="R446" s="167">
        <v>1</v>
      </c>
      <c r="S446" s="167"/>
      <c r="T446" s="167"/>
      <c r="U446" s="167"/>
      <c r="V446" s="167"/>
      <c r="W446" s="167">
        <v>3</v>
      </c>
      <c r="X446" s="167"/>
      <c r="Y446" s="167"/>
      <c r="Z446" s="167"/>
      <c r="AA446" s="167"/>
      <c r="AB446" s="179">
        <v>1</v>
      </c>
      <c r="AC446" s="180"/>
      <c r="AD446" s="180"/>
      <c r="AE446" s="180"/>
      <c r="AF446" s="180"/>
      <c r="AG446" s="180"/>
      <c r="AH446" s="180"/>
      <c r="AI446" s="180"/>
      <c r="AJ446" s="180"/>
      <c r="AK446" s="167">
        <v>4</v>
      </c>
      <c r="AL446" s="167"/>
      <c r="AM446" s="167"/>
      <c r="AN446" s="167"/>
      <c r="AO446" s="167"/>
      <c r="AP446" s="167"/>
      <c r="AQ446" s="167"/>
      <c r="AR446" s="167"/>
      <c r="AS446" s="167"/>
      <c r="AT446" s="167"/>
      <c r="AV446" s="167" t="s">
        <v>915</v>
      </c>
      <c r="AW446" s="167"/>
      <c r="AX446" s="167"/>
      <c r="AY446" s="167"/>
      <c r="AZ446" s="167"/>
      <c r="BA446" s="167"/>
      <c r="BB446" s="167"/>
      <c r="BC446" s="167"/>
      <c r="BD446" s="167"/>
      <c r="BE446" s="167"/>
      <c r="BF446" s="167"/>
      <c r="BG446" s="167"/>
      <c r="BH446" s="167"/>
      <c r="BI446" s="167"/>
      <c r="BJ446" s="167"/>
      <c r="BK446" s="167"/>
      <c r="BL446" s="167"/>
      <c r="BM446" s="167"/>
      <c r="BN446" s="167"/>
      <c r="BO446" s="167"/>
      <c r="BP446" s="167"/>
      <c r="BQ446" s="167"/>
      <c r="BR446" s="167"/>
      <c r="BS446" s="167"/>
      <c r="BT446" s="167"/>
      <c r="BU446" s="167"/>
      <c r="BV446" s="167"/>
      <c r="BW446" s="167">
        <v>301</v>
      </c>
      <c r="BX446" s="167"/>
      <c r="BY446" s="167"/>
      <c r="BZ446" s="167"/>
      <c r="CA446" s="167"/>
      <c r="CB446" s="167"/>
      <c r="CC446" s="167"/>
      <c r="CD446" s="167"/>
      <c r="CE446" s="167"/>
      <c r="CF446" s="449" t="s">
        <v>922</v>
      </c>
      <c r="CG446" s="449"/>
      <c r="CH446" s="449"/>
      <c r="CI446" s="449"/>
      <c r="CJ446" s="449"/>
      <c r="CK446" s="449"/>
      <c r="CL446" s="449"/>
      <c r="CM446" s="449"/>
      <c r="CN446" s="449"/>
    </row>
    <row r="447" spans="1:139" ht="14.25" customHeight="1" x14ac:dyDescent="0.35">
      <c r="D447" s="167"/>
      <c r="E447" s="167"/>
      <c r="F447" s="167"/>
      <c r="G447" s="167"/>
      <c r="H447" s="167"/>
      <c r="I447" s="167"/>
      <c r="J447" s="167"/>
      <c r="K447" s="167"/>
      <c r="L447" s="167"/>
      <c r="M447" s="167"/>
      <c r="N447" s="167"/>
      <c r="O447" s="167"/>
      <c r="P447" s="167"/>
      <c r="Q447" s="167"/>
      <c r="R447" s="273"/>
      <c r="S447" s="273"/>
      <c r="T447" s="273"/>
      <c r="U447" s="273"/>
      <c r="V447" s="273"/>
      <c r="W447" s="167"/>
      <c r="X447" s="167"/>
      <c r="Y447" s="167"/>
      <c r="Z447" s="167"/>
      <c r="AA447" s="167"/>
      <c r="AB447" s="179"/>
      <c r="AC447" s="180"/>
      <c r="AD447" s="180"/>
      <c r="AE447" s="180"/>
      <c r="AF447" s="180"/>
      <c r="AG447" s="180"/>
      <c r="AH447" s="180"/>
      <c r="AI447" s="180"/>
      <c r="AJ447" s="180"/>
      <c r="AK447" s="167"/>
      <c r="AL447" s="167"/>
      <c r="AM447" s="167"/>
      <c r="AN447" s="167"/>
      <c r="AO447" s="167"/>
      <c r="AP447" s="167"/>
      <c r="AQ447" s="167"/>
      <c r="AR447" s="167"/>
      <c r="AS447" s="167"/>
      <c r="AT447" s="167"/>
      <c r="AV447" s="167" t="s">
        <v>916</v>
      </c>
      <c r="AW447" s="167"/>
      <c r="AX447" s="167"/>
      <c r="AY447" s="167"/>
      <c r="AZ447" s="167"/>
      <c r="BA447" s="167"/>
      <c r="BB447" s="167"/>
      <c r="BC447" s="167"/>
      <c r="BD447" s="167"/>
      <c r="BE447" s="167"/>
      <c r="BF447" s="167"/>
      <c r="BG447" s="167"/>
      <c r="BH447" s="167"/>
      <c r="BI447" s="167"/>
      <c r="BJ447" s="167"/>
      <c r="BK447" s="167"/>
      <c r="BL447" s="167"/>
      <c r="BM447" s="167"/>
      <c r="BN447" s="167"/>
      <c r="BO447" s="167"/>
      <c r="BP447" s="167"/>
      <c r="BQ447" s="167"/>
      <c r="BR447" s="167"/>
      <c r="BS447" s="167"/>
      <c r="BT447" s="167"/>
      <c r="BU447" s="167"/>
      <c r="BV447" s="167"/>
      <c r="BW447" s="167">
        <v>278</v>
      </c>
      <c r="BX447" s="167"/>
      <c r="BY447" s="167"/>
      <c r="BZ447" s="167"/>
      <c r="CA447" s="167"/>
      <c r="CB447" s="167"/>
      <c r="CC447" s="167"/>
      <c r="CD447" s="167"/>
      <c r="CE447" s="167"/>
      <c r="CF447" s="449" t="s">
        <v>923</v>
      </c>
      <c r="CG447" s="449"/>
      <c r="CH447" s="449"/>
      <c r="CI447" s="449"/>
      <c r="CJ447" s="449"/>
      <c r="CK447" s="449"/>
      <c r="CL447" s="449"/>
      <c r="CM447" s="449"/>
      <c r="CN447" s="449"/>
    </row>
    <row r="448" spans="1:139" ht="14.25" customHeight="1" x14ac:dyDescent="0.35">
      <c r="D448" s="167"/>
      <c r="E448" s="167"/>
      <c r="F448" s="167"/>
      <c r="G448" s="167"/>
      <c r="H448" s="167"/>
      <c r="I448" s="167"/>
      <c r="J448" s="167"/>
      <c r="K448" s="167"/>
      <c r="L448" s="167"/>
      <c r="M448" s="167"/>
      <c r="N448" s="167"/>
      <c r="O448" s="167"/>
      <c r="P448" s="167"/>
      <c r="Q448" s="167"/>
      <c r="R448" s="273"/>
      <c r="S448" s="273"/>
      <c r="T448" s="273"/>
      <c r="U448" s="273"/>
      <c r="V448" s="273"/>
      <c r="W448" s="167"/>
      <c r="X448" s="167"/>
      <c r="Y448" s="167"/>
      <c r="Z448" s="167"/>
      <c r="AA448" s="167"/>
      <c r="AB448" s="179"/>
      <c r="AC448" s="180"/>
      <c r="AD448" s="180"/>
      <c r="AE448" s="180"/>
      <c r="AF448" s="180"/>
      <c r="AG448" s="180"/>
      <c r="AH448" s="180"/>
      <c r="AI448" s="180"/>
      <c r="AJ448" s="180"/>
      <c r="AK448" s="167"/>
      <c r="AL448" s="167"/>
      <c r="AM448" s="167"/>
      <c r="AN448" s="167"/>
      <c r="AO448" s="167"/>
      <c r="AP448" s="167"/>
      <c r="AQ448" s="167"/>
      <c r="AR448" s="167"/>
      <c r="AS448" s="167"/>
      <c r="AT448" s="167"/>
      <c r="AV448" s="167" t="s">
        <v>917</v>
      </c>
      <c r="AW448" s="167"/>
      <c r="AX448" s="167"/>
      <c r="AY448" s="167"/>
      <c r="AZ448" s="167"/>
      <c r="BA448" s="167"/>
      <c r="BB448" s="167"/>
      <c r="BC448" s="167"/>
      <c r="BD448" s="167"/>
      <c r="BE448" s="167"/>
      <c r="BF448" s="167"/>
      <c r="BG448" s="167"/>
      <c r="BH448" s="167"/>
      <c r="BI448" s="167"/>
      <c r="BJ448" s="167"/>
      <c r="BK448" s="167"/>
      <c r="BL448" s="167"/>
      <c r="BM448" s="167"/>
      <c r="BN448" s="167"/>
      <c r="BO448" s="167"/>
      <c r="BP448" s="167"/>
      <c r="BQ448" s="167"/>
      <c r="BR448" s="167"/>
      <c r="BS448" s="167"/>
      <c r="BT448" s="167"/>
      <c r="BU448" s="167"/>
      <c r="BV448" s="167"/>
      <c r="BW448" s="167">
        <v>266</v>
      </c>
      <c r="BX448" s="167"/>
      <c r="BY448" s="167"/>
      <c r="BZ448" s="167"/>
      <c r="CA448" s="167"/>
      <c r="CB448" s="167"/>
      <c r="CC448" s="167"/>
      <c r="CD448" s="167"/>
      <c r="CE448" s="167"/>
      <c r="CF448" s="449" t="s">
        <v>924</v>
      </c>
      <c r="CG448" s="449"/>
      <c r="CH448" s="449"/>
      <c r="CI448" s="449"/>
      <c r="CJ448" s="449"/>
      <c r="CK448" s="449"/>
      <c r="CL448" s="449"/>
      <c r="CM448" s="449"/>
      <c r="CN448" s="449"/>
    </row>
    <row r="449" spans="4:92" ht="14.25" customHeight="1" x14ac:dyDescent="0.35">
      <c r="D449" s="167"/>
      <c r="E449" s="167"/>
      <c r="F449" s="167"/>
      <c r="G449" s="167"/>
      <c r="H449" s="167"/>
      <c r="I449" s="167"/>
      <c r="J449" s="167"/>
      <c r="K449" s="167"/>
      <c r="L449" s="167"/>
      <c r="M449" s="167"/>
      <c r="N449" s="167"/>
      <c r="O449" s="167"/>
      <c r="P449" s="167"/>
      <c r="Q449" s="167"/>
      <c r="R449" s="273"/>
      <c r="S449" s="273"/>
      <c r="T449" s="273"/>
      <c r="U449" s="273"/>
      <c r="V449" s="273"/>
      <c r="W449" s="167"/>
      <c r="X449" s="167"/>
      <c r="Y449" s="167"/>
      <c r="Z449" s="167"/>
      <c r="AA449" s="167"/>
      <c r="AB449" s="179"/>
      <c r="AC449" s="180"/>
      <c r="AD449" s="180"/>
      <c r="AE449" s="180"/>
      <c r="AF449" s="180"/>
      <c r="AG449" s="180"/>
      <c r="AH449" s="180"/>
      <c r="AI449" s="180"/>
      <c r="AJ449" s="180"/>
      <c r="AK449" s="167"/>
      <c r="AL449" s="167"/>
      <c r="AM449" s="167"/>
      <c r="AN449" s="167"/>
      <c r="AO449" s="167"/>
      <c r="AP449" s="167"/>
      <c r="AQ449" s="167"/>
      <c r="AR449" s="167"/>
      <c r="AS449" s="167"/>
      <c r="AT449" s="167"/>
      <c r="AV449" s="167" t="s">
        <v>918</v>
      </c>
      <c r="AW449" s="167"/>
      <c r="AX449" s="167"/>
      <c r="AY449" s="167"/>
      <c r="AZ449" s="167"/>
      <c r="BA449" s="167"/>
      <c r="BB449" s="167"/>
      <c r="BC449" s="167"/>
      <c r="BD449" s="167"/>
      <c r="BE449" s="167"/>
      <c r="BF449" s="167"/>
      <c r="BG449" s="167"/>
      <c r="BH449" s="167"/>
      <c r="BI449" s="167"/>
      <c r="BJ449" s="167"/>
      <c r="BK449" s="167"/>
      <c r="BL449" s="167"/>
      <c r="BM449" s="167"/>
      <c r="BN449" s="167"/>
      <c r="BO449" s="167"/>
      <c r="BP449" s="167"/>
      <c r="BQ449" s="167"/>
      <c r="BR449" s="167"/>
      <c r="BS449" s="167"/>
      <c r="BT449" s="167"/>
      <c r="BU449" s="167"/>
      <c r="BV449" s="167"/>
      <c r="BW449" s="167">
        <v>167</v>
      </c>
      <c r="BX449" s="167"/>
      <c r="BY449" s="167"/>
      <c r="BZ449" s="167"/>
      <c r="CA449" s="167"/>
      <c r="CB449" s="167"/>
      <c r="CC449" s="167"/>
      <c r="CD449" s="167"/>
      <c r="CE449" s="167"/>
      <c r="CF449" s="449" t="s">
        <v>925</v>
      </c>
      <c r="CG449" s="449"/>
      <c r="CH449" s="449"/>
      <c r="CI449" s="449"/>
      <c r="CJ449" s="449"/>
      <c r="CK449" s="449"/>
      <c r="CL449" s="449"/>
      <c r="CM449" s="449"/>
      <c r="CN449" s="449"/>
    </row>
    <row r="450" spans="4:92" ht="14.25" customHeight="1" x14ac:dyDescent="0.35">
      <c r="D450" s="167"/>
      <c r="E450" s="167"/>
      <c r="F450" s="167"/>
      <c r="G450" s="167"/>
      <c r="H450" s="167"/>
      <c r="I450" s="167"/>
      <c r="J450" s="167"/>
      <c r="K450" s="167"/>
      <c r="L450" s="167"/>
      <c r="M450" s="167"/>
      <c r="N450" s="167"/>
      <c r="O450" s="167"/>
      <c r="P450" s="167"/>
      <c r="Q450" s="167"/>
      <c r="R450" s="273"/>
      <c r="S450" s="273"/>
      <c r="T450" s="273"/>
      <c r="U450" s="273"/>
      <c r="V450" s="273"/>
      <c r="W450" s="167"/>
      <c r="X450" s="167"/>
      <c r="Y450" s="167"/>
      <c r="Z450" s="167"/>
      <c r="AA450" s="167"/>
      <c r="AB450" s="179"/>
      <c r="AC450" s="180"/>
      <c r="AD450" s="180"/>
      <c r="AE450" s="180"/>
      <c r="AF450" s="180"/>
      <c r="AG450" s="180"/>
      <c r="AH450" s="180"/>
      <c r="AI450" s="180"/>
      <c r="AJ450" s="180"/>
      <c r="AK450" s="167"/>
      <c r="AL450" s="167"/>
      <c r="AM450" s="167"/>
      <c r="AN450" s="167"/>
      <c r="AO450" s="167"/>
      <c r="AP450" s="167"/>
      <c r="AQ450" s="167"/>
      <c r="AR450" s="167"/>
      <c r="AS450" s="167"/>
      <c r="AT450" s="167"/>
      <c r="AV450" s="167" t="s">
        <v>919</v>
      </c>
      <c r="AW450" s="167"/>
      <c r="AX450" s="167"/>
      <c r="AY450" s="167"/>
      <c r="AZ450" s="167"/>
      <c r="BA450" s="167"/>
      <c r="BB450" s="167"/>
      <c r="BC450" s="167"/>
      <c r="BD450" s="167"/>
      <c r="BE450" s="167"/>
      <c r="BF450" s="167"/>
      <c r="BG450" s="167"/>
      <c r="BH450" s="167"/>
      <c r="BI450" s="167"/>
      <c r="BJ450" s="167"/>
      <c r="BK450" s="167"/>
      <c r="BL450" s="167"/>
      <c r="BM450" s="167"/>
      <c r="BN450" s="167"/>
      <c r="BO450" s="167"/>
      <c r="BP450" s="167"/>
      <c r="BQ450" s="167"/>
      <c r="BR450" s="167"/>
      <c r="BS450" s="167"/>
      <c r="BT450" s="167"/>
      <c r="BU450" s="167"/>
      <c r="BV450" s="167"/>
      <c r="BW450" s="167">
        <v>71</v>
      </c>
      <c r="BX450" s="167"/>
      <c r="BY450" s="167"/>
      <c r="BZ450" s="167"/>
      <c r="CA450" s="167"/>
      <c r="CB450" s="167"/>
      <c r="CC450" s="167"/>
      <c r="CD450" s="167"/>
      <c r="CE450" s="167"/>
      <c r="CF450" s="449" t="s">
        <v>927</v>
      </c>
      <c r="CG450" s="449"/>
      <c r="CH450" s="449"/>
      <c r="CI450" s="449"/>
      <c r="CJ450" s="449"/>
      <c r="CK450" s="449"/>
      <c r="CL450" s="449"/>
      <c r="CM450" s="449"/>
      <c r="CN450" s="449"/>
    </row>
    <row r="451" spans="4:92" ht="14.25" customHeight="1" x14ac:dyDescent="0.35">
      <c r="D451" s="167"/>
      <c r="E451" s="167"/>
      <c r="F451" s="167"/>
      <c r="G451" s="167"/>
      <c r="H451" s="167"/>
      <c r="I451" s="167"/>
      <c r="J451" s="167"/>
      <c r="K451" s="167"/>
      <c r="L451" s="167"/>
      <c r="M451" s="167"/>
      <c r="N451" s="167"/>
      <c r="O451" s="167"/>
      <c r="P451" s="167"/>
      <c r="Q451" s="167"/>
      <c r="R451" s="273"/>
      <c r="S451" s="273"/>
      <c r="T451" s="273"/>
      <c r="U451" s="273"/>
      <c r="V451" s="273"/>
      <c r="W451" s="167"/>
      <c r="X451" s="167"/>
      <c r="Y451" s="167"/>
      <c r="Z451" s="167"/>
      <c r="AA451" s="167"/>
      <c r="AB451" s="179"/>
      <c r="AC451" s="180"/>
      <c r="AD451" s="180"/>
      <c r="AE451" s="180"/>
      <c r="AF451" s="180"/>
      <c r="AG451" s="180"/>
      <c r="AH451" s="180"/>
      <c r="AI451" s="180"/>
      <c r="AJ451" s="180"/>
      <c r="AK451" s="167"/>
      <c r="AL451" s="167"/>
      <c r="AM451" s="167"/>
      <c r="AN451" s="167"/>
      <c r="AO451" s="167"/>
      <c r="AP451" s="167"/>
      <c r="AQ451" s="167"/>
      <c r="AR451" s="167"/>
      <c r="AS451" s="167"/>
      <c r="AT451" s="167"/>
      <c r="AV451" s="167" t="s">
        <v>920</v>
      </c>
      <c r="AW451" s="167"/>
      <c r="AX451" s="167"/>
      <c r="AY451" s="167"/>
      <c r="AZ451" s="167"/>
      <c r="BA451" s="167"/>
      <c r="BB451" s="167"/>
      <c r="BC451" s="167"/>
      <c r="BD451" s="167"/>
      <c r="BE451" s="167"/>
      <c r="BF451" s="167"/>
      <c r="BG451" s="167"/>
      <c r="BH451" s="167"/>
      <c r="BI451" s="167"/>
      <c r="BJ451" s="167"/>
      <c r="BK451" s="167"/>
      <c r="BL451" s="167"/>
      <c r="BM451" s="167"/>
      <c r="BN451" s="167"/>
      <c r="BO451" s="167"/>
      <c r="BP451" s="167"/>
      <c r="BQ451" s="167"/>
      <c r="BR451" s="167"/>
      <c r="BS451" s="167"/>
      <c r="BT451" s="167"/>
      <c r="BU451" s="167"/>
      <c r="BV451" s="167"/>
      <c r="BW451" s="167">
        <v>63</v>
      </c>
      <c r="BX451" s="167"/>
      <c r="BY451" s="167"/>
      <c r="BZ451" s="167"/>
      <c r="CA451" s="167"/>
      <c r="CB451" s="167"/>
      <c r="CC451" s="167"/>
      <c r="CD451" s="167"/>
      <c r="CE451" s="167"/>
      <c r="CF451" s="449" t="s">
        <v>928</v>
      </c>
      <c r="CG451" s="449"/>
      <c r="CH451" s="449"/>
      <c r="CI451" s="449"/>
      <c r="CJ451" s="449"/>
      <c r="CK451" s="449"/>
      <c r="CL451" s="449"/>
      <c r="CM451" s="449"/>
      <c r="CN451" s="449"/>
    </row>
    <row r="452" spans="4:92" ht="14.25" customHeight="1" x14ac:dyDescent="0.35">
      <c r="D452" s="167"/>
      <c r="E452" s="167"/>
      <c r="F452" s="167"/>
      <c r="G452" s="167"/>
      <c r="H452" s="167"/>
      <c r="I452" s="167"/>
      <c r="J452" s="167"/>
      <c r="K452" s="167"/>
      <c r="L452" s="167"/>
      <c r="M452" s="167"/>
      <c r="N452" s="167"/>
      <c r="O452" s="167"/>
      <c r="P452" s="167"/>
      <c r="Q452" s="167"/>
      <c r="R452" s="273"/>
      <c r="S452" s="273"/>
      <c r="T452" s="273"/>
      <c r="U452" s="273"/>
      <c r="V452" s="273"/>
      <c r="W452" s="167"/>
      <c r="X452" s="167"/>
      <c r="Y452" s="167"/>
      <c r="Z452" s="167"/>
      <c r="AA452" s="167"/>
      <c r="AB452" s="179"/>
      <c r="AC452" s="180"/>
      <c r="AD452" s="180"/>
      <c r="AE452" s="180"/>
      <c r="AF452" s="180"/>
      <c r="AG452" s="180"/>
      <c r="AH452" s="180"/>
      <c r="AI452" s="180"/>
      <c r="AJ452" s="180"/>
      <c r="AK452" s="167"/>
      <c r="AL452" s="167"/>
      <c r="AM452" s="167"/>
      <c r="AN452" s="167"/>
      <c r="AO452" s="167"/>
      <c r="AP452" s="167"/>
      <c r="AQ452" s="167"/>
      <c r="AR452" s="167"/>
      <c r="AS452" s="167"/>
      <c r="AT452" s="167"/>
      <c r="AV452" s="167"/>
      <c r="AW452" s="167"/>
      <c r="AX452" s="167"/>
      <c r="AY452" s="167"/>
      <c r="AZ452" s="167"/>
      <c r="BA452" s="167"/>
      <c r="BB452" s="167"/>
      <c r="BC452" s="167"/>
      <c r="BD452" s="167"/>
      <c r="BE452" s="167"/>
      <c r="BF452" s="167"/>
      <c r="BG452" s="167"/>
      <c r="BH452" s="167"/>
      <c r="BI452" s="167"/>
      <c r="BJ452" s="167"/>
      <c r="BK452" s="167"/>
      <c r="BL452" s="167"/>
      <c r="BM452" s="167"/>
      <c r="BN452" s="167"/>
      <c r="BO452" s="167"/>
      <c r="BP452" s="167"/>
      <c r="BQ452" s="167"/>
      <c r="BR452" s="167"/>
      <c r="BS452" s="167"/>
      <c r="BT452" s="167"/>
      <c r="BU452" s="167"/>
      <c r="BV452" s="167"/>
      <c r="BW452" s="167">
        <f>BW446+BW447+BW448+BW449+BW450+BW451</f>
        <v>1146</v>
      </c>
      <c r="BX452" s="167"/>
      <c r="BY452" s="167"/>
      <c r="BZ452" s="167"/>
      <c r="CA452" s="167"/>
      <c r="CB452" s="167"/>
      <c r="CC452" s="167"/>
      <c r="CD452" s="167"/>
      <c r="CE452" s="167"/>
      <c r="CF452" s="167"/>
      <c r="CG452" s="167"/>
      <c r="CH452" s="167"/>
      <c r="CI452" s="167"/>
      <c r="CJ452" s="167"/>
      <c r="CK452" s="167"/>
      <c r="CL452" s="167"/>
      <c r="CM452" s="167"/>
      <c r="CN452" s="167"/>
    </row>
    <row r="453" spans="4:92" ht="14.25" customHeight="1" x14ac:dyDescent="0.35">
      <c r="D453" s="167"/>
      <c r="E453" s="167"/>
      <c r="F453" s="167"/>
      <c r="G453" s="167"/>
      <c r="H453" s="167"/>
      <c r="I453" s="167"/>
      <c r="J453" s="167"/>
      <c r="K453" s="167"/>
      <c r="L453" s="167"/>
      <c r="M453" s="167"/>
      <c r="N453" s="167"/>
      <c r="O453" s="167"/>
      <c r="P453" s="167"/>
      <c r="Q453" s="167"/>
      <c r="R453" s="273"/>
      <c r="S453" s="273"/>
      <c r="T453" s="273"/>
      <c r="U453" s="273"/>
      <c r="V453" s="273"/>
      <c r="W453" s="167"/>
      <c r="X453" s="167"/>
      <c r="Y453" s="167"/>
      <c r="Z453" s="167"/>
      <c r="AA453" s="167"/>
      <c r="AB453" s="179"/>
      <c r="AC453" s="180"/>
      <c r="AD453" s="180"/>
      <c r="AE453" s="180"/>
      <c r="AF453" s="180"/>
      <c r="AG453" s="180"/>
      <c r="AH453" s="180"/>
      <c r="AI453" s="180"/>
      <c r="AJ453" s="180"/>
      <c r="AK453" s="167"/>
      <c r="AL453" s="167"/>
      <c r="AM453" s="167"/>
      <c r="AN453" s="167"/>
      <c r="AO453" s="167"/>
      <c r="AP453" s="167"/>
      <c r="AQ453" s="167"/>
      <c r="AR453" s="167"/>
      <c r="AS453" s="167"/>
      <c r="AT453" s="167"/>
      <c r="AV453" s="167"/>
      <c r="AW453" s="167"/>
      <c r="AX453" s="167"/>
      <c r="AY453" s="167"/>
      <c r="AZ453" s="167"/>
      <c r="BA453" s="167"/>
      <c r="BB453" s="167"/>
      <c r="BC453" s="167"/>
      <c r="BD453" s="167"/>
      <c r="BE453" s="167"/>
      <c r="BF453" s="167"/>
      <c r="BG453" s="167"/>
      <c r="BH453" s="167"/>
      <c r="BI453" s="167"/>
      <c r="BJ453" s="167"/>
      <c r="BK453" s="167"/>
      <c r="BL453" s="167"/>
      <c r="BM453" s="167"/>
      <c r="BN453" s="167"/>
      <c r="BO453" s="167"/>
      <c r="BP453" s="167"/>
      <c r="BQ453" s="167"/>
      <c r="BR453" s="167"/>
      <c r="BS453" s="167"/>
      <c r="BT453" s="167"/>
      <c r="BU453" s="167"/>
      <c r="BV453" s="167"/>
      <c r="BW453" s="167"/>
      <c r="BX453" s="167"/>
      <c r="BY453" s="167"/>
      <c r="BZ453" s="167"/>
      <c r="CA453" s="167"/>
      <c r="CB453" s="167"/>
      <c r="CC453" s="167"/>
      <c r="CD453" s="167"/>
      <c r="CE453" s="167"/>
      <c r="CF453" s="167"/>
      <c r="CG453" s="167"/>
      <c r="CH453" s="167"/>
      <c r="CI453" s="167"/>
      <c r="CJ453" s="167"/>
      <c r="CK453" s="167"/>
      <c r="CL453" s="167"/>
      <c r="CM453" s="167"/>
      <c r="CN453" s="167"/>
    </row>
    <row r="454" spans="4:92" ht="14.25" customHeight="1" x14ac:dyDescent="0.35">
      <c r="D454" s="167"/>
      <c r="E454" s="167"/>
      <c r="F454" s="167"/>
      <c r="G454" s="167"/>
      <c r="H454" s="167"/>
      <c r="I454" s="167"/>
      <c r="J454" s="167"/>
      <c r="K454" s="167"/>
      <c r="L454" s="167"/>
      <c r="M454" s="167"/>
      <c r="N454" s="167"/>
      <c r="O454" s="167"/>
      <c r="P454" s="167"/>
      <c r="Q454" s="167"/>
      <c r="R454" s="273"/>
      <c r="S454" s="273"/>
      <c r="T454" s="273"/>
      <c r="U454" s="273"/>
      <c r="V454" s="273"/>
      <c r="W454" s="167"/>
      <c r="X454" s="167"/>
      <c r="Y454" s="167"/>
      <c r="Z454" s="167"/>
      <c r="AA454" s="167"/>
      <c r="AB454" s="179"/>
      <c r="AC454" s="180"/>
      <c r="AD454" s="180"/>
      <c r="AE454" s="180"/>
      <c r="AF454" s="180"/>
      <c r="AG454" s="180"/>
      <c r="AH454" s="180"/>
      <c r="AI454" s="180"/>
      <c r="AJ454" s="180"/>
      <c r="AK454" s="167"/>
      <c r="AL454" s="167"/>
      <c r="AM454" s="167"/>
      <c r="AN454" s="167"/>
      <c r="AO454" s="167"/>
      <c r="AP454" s="167"/>
      <c r="AQ454" s="167"/>
      <c r="AR454" s="167"/>
      <c r="AS454" s="167"/>
      <c r="AT454" s="167"/>
      <c r="AV454" s="167"/>
      <c r="AW454" s="167"/>
      <c r="AX454" s="167"/>
      <c r="AY454" s="167"/>
      <c r="AZ454" s="167"/>
      <c r="BA454" s="167"/>
      <c r="BB454" s="167"/>
      <c r="BC454" s="167"/>
      <c r="BD454" s="167"/>
      <c r="BE454" s="167"/>
      <c r="BF454" s="167"/>
      <c r="BG454" s="167"/>
      <c r="BH454" s="167"/>
      <c r="BI454" s="167"/>
      <c r="BJ454" s="167"/>
      <c r="BK454" s="167"/>
      <c r="BL454" s="167"/>
      <c r="BM454" s="167"/>
      <c r="BN454" s="167"/>
      <c r="BO454" s="167"/>
      <c r="BP454" s="167"/>
      <c r="BQ454" s="167"/>
      <c r="BR454" s="167"/>
      <c r="BS454" s="167"/>
      <c r="BT454" s="167"/>
      <c r="BU454" s="167"/>
      <c r="BV454" s="167"/>
      <c r="BW454" s="167"/>
      <c r="BX454" s="167"/>
      <c r="BY454" s="167"/>
      <c r="BZ454" s="167"/>
      <c r="CA454" s="167"/>
      <c r="CB454" s="167"/>
      <c r="CC454" s="167"/>
      <c r="CD454" s="167"/>
      <c r="CE454" s="167"/>
      <c r="CF454" s="167"/>
      <c r="CG454" s="167"/>
      <c r="CH454" s="167"/>
      <c r="CI454" s="167"/>
      <c r="CJ454" s="167"/>
      <c r="CK454" s="167"/>
      <c r="CL454" s="167"/>
      <c r="CM454" s="167"/>
      <c r="CN454" s="167"/>
    </row>
    <row r="455" spans="4:92" ht="14.25" customHeight="1" x14ac:dyDescent="0.35">
      <c r="D455" s="167"/>
      <c r="E455" s="167"/>
      <c r="F455" s="167"/>
      <c r="G455" s="167"/>
      <c r="H455" s="167"/>
      <c r="I455" s="167"/>
      <c r="J455" s="167"/>
      <c r="K455" s="167"/>
      <c r="L455" s="167"/>
      <c r="M455" s="167"/>
      <c r="N455" s="167"/>
      <c r="O455" s="167"/>
      <c r="P455" s="167"/>
      <c r="Q455" s="167"/>
      <c r="R455" s="273"/>
      <c r="S455" s="273"/>
      <c r="T455" s="273"/>
      <c r="U455" s="273"/>
      <c r="V455" s="273"/>
      <c r="W455" s="167"/>
      <c r="X455" s="167"/>
      <c r="Y455" s="167"/>
      <c r="Z455" s="167"/>
      <c r="AA455" s="167"/>
      <c r="AB455" s="179"/>
      <c r="AC455" s="180"/>
      <c r="AD455" s="180"/>
      <c r="AE455" s="180"/>
      <c r="AF455" s="180"/>
      <c r="AG455" s="180"/>
      <c r="AH455" s="180"/>
      <c r="AI455" s="180"/>
      <c r="AJ455" s="180"/>
      <c r="AK455" s="167"/>
      <c r="AL455" s="167"/>
      <c r="AM455" s="167"/>
      <c r="AN455" s="167"/>
      <c r="AO455" s="167"/>
      <c r="AP455" s="167"/>
      <c r="AQ455" s="167"/>
      <c r="AR455" s="167"/>
      <c r="AS455" s="167"/>
      <c r="AT455" s="167"/>
      <c r="AV455" s="167"/>
      <c r="AW455" s="167"/>
      <c r="AX455" s="167"/>
      <c r="AY455" s="167"/>
      <c r="AZ455" s="167"/>
      <c r="BA455" s="167"/>
      <c r="BB455" s="167"/>
      <c r="BC455" s="167"/>
      <c r="BD455" s="167"/>
      <c r="BE455" s="167"/>
      <c r="BF455" s="167"/>
      <c r="BG455" s="167"/>
      <c r="BH455" s="167"/>
      <c r="BI455" s="167"/>
      <c r="BJ455" s="167"/>
      <c r="BK455" s="167"/>
      <c r="BL455" s="167"/>
      <c r="BM455" s="167"/>
      <c r="BN455" s="167"/>
      <c r="BO455" s="167"/>
      <c r="BP455" s="167"/>
      <c r="BQ455" s="167"/>
      <c r="BR455" s="167"/>
      <c r="BS455" s="167"/>
      <c r="BT455" s="167"/>
      <c r="BU455" s="167"/>
      <c r="BV455" s="167"/>
      <c r="BW455" s="167"/>
      <c r="BX455" s="167"/>
      <c r="BY455" s="167"/>
      <c r="BZ455" s="167"/>
      <c r="CA455" s="167"/>
      <c r="CB455" s="167"/>
      <c r="CC455" s="167"/>
      <c r="CD455" s="167"/>
      <c r="CE455" s="167"/>
      <c r="CF455" s="167"/>
      <c r="CG455" s="167"/>
      <c r="CH455" s="167"/>
      <c r="CI455" s="167"/>
      <c r="CJ455" s="167"/>
      <c r="CK455" s="167"/>
      <c r="CL455" s="167"/>
      <c r="CM455" s="167"/>
      <c r="CN455" s="167"/>
    </row>
    <row r="456" spans="4:92" ht="14.25" customHeight="1" x14ac:dyDescent="0.35">
      <c r="D456" s="231" t="s">
        <v>921</v>
      </c>
      <c r="E456" s="231"/>
      <c r="F456" s="231"/>
      <c r="G456" s="231"/>
      <c r="H456" s="231"/>
      <c r="I456" s="231"/>
      <c r="J456" s="231"/>
      <c r="K456" s="231"/>
      <c r="L456" s="231"/>
      <c r="M456" s="231"/>
      <c r="N456" s="231"/>
      <c r="O456" s="231"/>
      <c r="P456" s="231"/>
      <c r="Q456" s="231"/>
      <c r="R456" s="231"/>
      <c r="S456" s="231"/>
      <c r="T456" s="231"/>
      <c r="U456" s="231"/>
      <c r="V456" s="231"/>
      <c r="W456" s="231"/>
      <c r="X456" s="231"/>
      <c r="Y456" s="231"/>
      <c r="Z456" s="231"/>
      <c r="AA456" s="231"/>
      <c r="AB456" s="231"/>
      <c r="AC456" s="231"/>
      <c r="AD456" s="231"/>
      <c r="AE456" s="231"/>
      <c r="AF456" s="231"/>
      <c r="AG456" s="231"/>
      <c r="AH456" s="231"/>
      <c r="AI456" s="231"/>
      <c r="AJ456" s="231"/>
      <c r="AK456" s="231"/>
      <c r="AL456" s="231"/>
      <c r="AM456" s="231"/>
      <c r="AN456" s="231"/>
      <c r="AO456" s="231"/>
      <c r="AP456" s="231"/>
      <c r="AQ456" s="231"/>
      <c r="AR456" s="231"/>
      <c r="AS456" s="231"/>
      <c r="AT456" s="231"/>
      <c r="AV456" s="231" t="s">
        <v>921</v>
      </c>
      <c r="AW456" s="231"/>
      <c r="AX456" s="231"/>
      <c r="AY456" s="231"/>
      <c r="AZ456" s="231"/>
      <c r="BA456" s="231"/>
      <c r="BB456" s="231"/>
      <c r="BC456" s="231"/>
      <c r="BD456" s="231"/>
      <c r="BE456" s="231"/>
      <c r="BF456" s="231"/>
      <c r="BG456" s="231"/>
      <c r="BH456" s="231"/>
      <c r="BI456" s="231"/>
      <c r="BJ456" s="231"/>
      <c r="BK456" s="231"/>
      <c r="BL456" s="231"/>
      <c r="BM456" s="231"/>
      <c r="BN456" s="231"/>
      <c r="BO456" s="231"/>
      <c r="BP456" s="231"/>
      <c r="BQ456" s="231"/>
      <c r="BR456" s="231"/>
      <c r="BS456" s="231"/>
      <c r="BT456" s="231"/>
      <c r="BU456" s="231"/>
      <c r="BV456" s="231"/>
      <c r="BW456" s="231"/>
      <c r="BX456" s="231"/>
      <c r="BY456" s="231"/>
      <c r="BZ456" s="231"/>
      <c r="CA456" s="231"/>
      <c r="CB456" s="231"/>
      <c r="CC456" s="231"/>
      <c r="CD456" s="231"/>
      <c r="CE456" s="231"/>
      <c r="CF456" s="231"/>
      <c r="CG456" s="231"/>
      <c r="CH456" s="231"/>
      <c r="CI456" s="231"/>
      <c r="CJ456" s="231"/>
      <c r="CK456" s="231"/>
      <c r="CL456" s="231"/>
      <c r="CM456" s="231"/>
      <c r="CN456" s="231"/>
    </row>
    <row r="457" spans="4:92" ht="14.25" customHeight="1" x14ac:dyDescent="0.35"/>
    <row r="458" spans="4:92" ht="14.25" customHeight="1" x14ac:dyDescent="0.35">
      <c r="D458" s="223" t="s">
        <v>295</v>
      </c>
      <c r="E458" s="223"/>
      <c r="F458" s="223"/>
      <c r="G458" s="223"/>
      <c r="H458" s="223"/>
      <c r="I458" s="223"/>
      <c r="J458" s="223"/>
      <c r="K458" s="223"/>
      <c r="L458" s="223"/>
      <c r="M458" s="223"/>
      <c r="N458" s="223"/>
      <c r="O458" s="223"/>
      <c r="P458" s="223"/>
      <c r="Q458" s="223"/>
      <c r="R458" s="223"/>
      <c r="S458" s="223"/>
      <c r="T458" s="223"/>
      <c r="U458" s="223"/>
      <c r="V458" s="223"/>
      <c r="W458" s="223"/>
      <c r="X458" s="223"/>
      <c r="Y458" s="223"/>
      <c r="Z458" s="223"/>
      <c r="AA458" s="223"/>
      <c r="AB458" s="223"/>
      <c r="AC458" s="223"/>
      <c r="AD458" s="223"/>
      <c r="AE458" s="223"/>
      <c r="AF458" s="223"/>
      <c r="AG458" s="223"/>
      <c r="AH458" s="223"/>
      <c r="AI458" s="223"/>
      <c r="AJ458" s="223"/>
      <c r="AK458" s="223"/>
      <c r="AL458" s="223"/>
      <c r="AM458" s="223"/>
      <c r="AN458" s="223"/>
      <c r="AO458" s="223"/>
      <c r="AP458" s="223"/>
      <c r="AQ458" s="223"/>
      <c r="AR458" s="223"/>
      <c r="AS458" s="223"/>
      <c r="AT458" s="223"/>
      <c r="AV458" s="223" t="s">
        <v>296</v>
      </c>
      <c r="AW458" s="223"/>
      <c r="AX458" s="223"/>
      <c r="AY458" s="223"/>
      <c r="AZ458" s="223"/>
      <c r="BA458" s="223"/>
      <c r="BB458" s="223"/>
      <c r="BC458" s="223"/>
      <c r="BD458" s="223"/>
      <c r="BE458" s="223"/>
      <c r="BF458" s="223"/>
      <c r="BG458" s="223"/>
      <c r="BH458" s="223"/>
      <c r="BI458" s="223"/>
      <c r="BJ458" s="223"/>
      <c r="BK458" s="223"/>
      <c r="BL458" s="223"/>
      <c r="BM458" s="223"/>
      <c r="BN458" s="223"/>
      <c r="BO458" s="223"/>
      <c r="BP458" s="223"/>
      <c r="BQ458" s="223"/>
      <c r="BR458" s="223"/>
      <c r="BS458" s="223"/>
      <c r="BT458" s="223"/>
      <c r="BU458" s="223"/>
      <c r="BV458" s="223"/>
      <c r="BW458" s="223"/>
      <c r="BX458" s="223"/>
      <c r="BY458" s="223"/>
      <c r="BZ458" s="223"/>
      <c r="CA458" s="223"/>
      <c r="CB458" s="223"/>
      <c r="CC458" s="223"/>
      <c r="CD458" s="223"/>
      <c r="CE458" s="223"/>
      <c r="CF458" s="223"/>
      <c r="CG458" s="223"/>
      <c r="CH458" s="223"/>
      <c r="CI458" s="223"/>
      <c r="CJ458" s="223"/>
      <c r="CK458" s="223"/>
      <c r="CL458" s="223"/>
      <c r="CM458" s="223"/>
      <c r="CN458" s="223"/>
    </row>
    <row r="459" spans="4:92" ht="14.25" customHeight="1" x14ac:dyDescent="0.35">
      <c r="D459" s="223"/>
      <c r="E459" s="223"/>
      <c r="F459" s="223"/>
      <c r="G459" s="223"/>
      <c r="H459" s="223"/>
      <c r="I459" s="223"/>
      <c r="J459" s="223"/>
      <c r="K459" s="223"/>
      <c r="L459" s="223"/>
      <c r="M459" s="223"/>
      <c r="N459" s="223"/>
      <c r="O459" s="223"/>
      <c r="P459" s="223"/>
      <c r="Q459" s="223"/>
      <c r="R459" s="223"/>
      <c r="S459" s="223"/>
      <c r="T459" s="223"/>
      <c r="U459" s="223"/>
      <c r="V459" s="223"/>
      <c r="W459" s="223"/>
      <c r="X459" s="223"/>
      <c r="Y459" s="223"/>
      <c r="Z459" s="223"/>
      <c r="AA459" s="223"/>
      <c r="AB459" s="223"/>
      <c r="AC459" s="223"/>
      <c r="AD459" s="223"/>
      <c r="AE459" s="223"/>
      <c r="AF459" s="223"/>
      <c r="AG459" s="223"/>
      <c r="AH459" s="223"/>
      <c r="AI459" s="223"/>
      <c r="AJ459" s="223"/>
      <c r="AK459" s="223"/>
      <c r="AL459" s="223"/>
      <c r="AM459" s="223"/>
      <c r="AN459" s="223"/>
      <c r="AO459" s="223"/>
      <c r="AP459" s="223"/>
      <c r="AQ459" s="223"/>
      <c r="AR459" s="223"/>
      <c r="AS459" s="223"/>
      <c r="AT459" s="223"/>
      <c r="AV459" s="223"/>
      <c r="AW459" s="223"/>
      <c r="AX459" s="223"/>
      <c r="AY459" s="223"/>
      <c r="AZ459" s="223"/>
      <c r="BA459" s="223"/>
      <c r="BB459" s="223"/>
      <c r="BC459" s="223"/>
      <c r="BD459" s="223"/>
      <c r="BE459" s="223"/>
      <c r="BF459" s="223"/>
      <c r="BG459" s="223"/>
      <c r="BH459" s="223"/>
      <c r="BI459" s="223"/>
      <c r="BJ459" s="223"/>
      <c r="BK459" s="223"/>
      <c r="BL459" s="223"/>
      <c r="BM459" s="223"/>
      <c r="BN459" s="223"/>
      <c r="BO459" s="223"/>
      <c r="BP459" s="223"/>
      <c r="BQ459" s="223"/>
      <c r="BR459" s="223"/>
      <c r="BS459" s="223"/>
      <c r="BT459" s="223"/>
      <c r="BU459" s="223"/>
      <c r="BV459" s="223"/>
      <c r="BW459" s="223"/>
      <c r="BX459" s="223"/>
      <c r="BY459" s="223"/>
      <c r="BZ459" s="223"/>
      <c r="CA459" s="223"/>
      <c r="CB459" s="223"/>
      <c r="CC459" s="223"/>
      <c r="CD459" s="223"/>
      <c r="CE459" s="223"/>
      <c r="CF459" s="223"/>
      <c r="CG459" s="223"/>
      <c r="CH459" s="223"/>
      <c r="CI459" s="223"/>
      <c r="CJ459" s="223"/>
      <c r="CK459" s="223"/>
      <c r="CL459" s="223"/>
      <c r="CM459" s="223"/>
      <c r="CN459" s="223"/>
    </row>
    <row r="460" spans="4:92" ht="14.25" customHeight="1" x14ac:dyDescent="0.35">
      <c r="D460" s="175" t="s">
        <v>287</v>
      </c>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V460" s="175" t="s">
        <v>294</v>
      </c>
      <c r="AW460" s="175"/>
      <c r="AX460" s="175"/>
      <c r="AY460" s="175"/>
      <c r="AZ460" s="175"/>
      <c r="BA460" s="175"/>
      <c r="BB460" s="175"/>
      <c r="BC460" s="175"/>
      <c r="BD460" s="175"/>
      <c r="BE460" s="175"/>
      <c r="BF460" s="175"/>
      <c r="BG460" s="175"/>
      <c r="BH460" s="175"/>
      <c r="BI460" s="175"/>
      <c r="BJ460" s="175"/>
      <c r="BK460" s="175"/>
      <c r="BL460" s="175"/>
      <c r="BM460" s="175"/>
      <c r="BN460" s="175"/>
      <c r="BO460" s="175"/>
      <c r="BP460" s="175"/>
      <c r="BQ460" s="175"/>
      <c r="BR460" s="175"/>
      <c r="BS460" s="175"/>
      <c r="BT460" s="175"/>
      <c r="BU460" s="175"/>
      <c r="BV460" s="175"/>
      <c r="BW460" s="175"/>
      <c r="BX460" s="175"/>
      <c r="BY460" s="175"/>
      <c r="BZ460" s="175"/>
      <c r="CA460" s="175"/>
      <c r="CB460" s="175"/>
      <c r="CC460" s="175"/>
      <c r="CD460" s="175"/>
      <c r="CE460" s="175"/>
      <c r="CF460" s="175"/>
      <c r="CG460" s="175"/>
      <c r="CH460" s="175"/>
      <c r="CI460" s="175"/>
      <c r="CJ460" s="175"/>
      <c r="CK460" s="175"/>
      <c r="CL460" s="175"/>
      <c r="CM460" s="175"/>
      <c r="CN460" s="175"/>
    </row>
    <row r="461" spans="4:92" ht="14.25" customHeight="1" x14ac:dyDescent="0.35">
      <c r="D461" s="186" t="s">
        <v>284</v>
      </c>
      <c r="E461" s="187"/>
      <c r="F461" s="187"/>
      <c r="G461" s="187"/>
      <c r="H461" s="187"/>
      <c r="I461" s="187"/>
      <c r="J461" s="187"/>
      <c r="K461" s="187"/>
      <c r="L461" s="187"/>
      <c r="M461" s="187"/>
      <c r="N461" s="187"/>
      <c r="O461" s="187"/>
      <c r="P461" s="187"/>
      <c r="Q461" s="188"/>
      <c r="R461" s="186" t="s">
        <v>285</v>
      </c>
      <c r="S461" s="187"/>
      <c r="T461" s="187"/>
      <c r="U461" s="187"/>
      <c r="V461" s="187"/>
      <c r="W461" s="187"/>
      <c r="X461" s="187"/>
      <c r="Y461" s="187"/>
      <c r="Z461" s="187"/>
      <c r="AA461" s="187"/>
      <c r="AB461" s="187"/>
      <c r="AC461" s="187"/>
      <c r="AD461" s="187"/>
      <c r="AE461" s="188"/>
      <c r="AF461" s="186" t="s">
        <v>286</v>
      </c>
      <c r="AG461" s="187"/>
      <c r="AH461" s="187"/>
      <c r="AI461" s="187"/>
      <c r="AJ461" s="187"/>
      <c r="AK461" s="187"/>
      <c r="AL461" s="187"/>
      <c r="AM461" s="187"/>
      <c r="AN461" s="187"/>
      <c r="AO461" s="187"/>
      <c r="AP461" s="187"/>
      <c r="AQ461" s="187"/>
      <c r="AR461" s="187"/>
      <c r="AS461" s="187"/>
      <c r="AT461" s="188"/>
      <c r="AV461" s="175" t="s">
        <v>125</v>
      </c>
      <c r="AW461" s="175"/>
      <c r="AX461" s="175"/>
      <c r="AY461" s="175"/>
      <c r="AZ461" s="175"/>
      <c r="BA461" s="175"/>
      <c r="BB461" s="175"/>
      <c r="BC461" s="175"/>
      <c r="BD461" s="175"/>
      <c r="BE461" s="175"/>
      <c r="BF461" s="175"/>
      <c r="BG461" s="175"/>
      <c r="BH461" s="175"/>
      <c r="BI461" s="175" t="s">
        <v>290</v>
      </c>
      <c r="BJ461" s="175"/>
      <c r="BK461" s="175"/>
      <c r="BL461" s="175"/>
      <c r="BM461" s="175"/>
      <c r="BN461" s="175"/>
      <c r="BO461" s="175"/>
      <c r="BP461" s="175"/>
      <c r="BQ461" s="175"/>
      <c r="BR461" s="175"/>
      <c r="BS461" s="175"/>
      <c r="BT461" s="175"/>
      <c r="BU461" s="175"/>
      <c r="BV461" s="175"/>
      <c r="BW461" s="175"/>
      <c r="BX461" s="175"/>
      <c r="BY461" s="175"/>
      <c r="BZ461" s="175"/>
      <c r="CA461" s="175" t="s">
        <v>293</v>
      </c>
      <c r="CB461" s="175"/>
      <c r="CC461" s="175"/>
      <c r="CD461" s="175"/>
      <c r="CE461" s="175"/>
      <c r="CF461" s="175"/>
      <c r="CG461" s="175"/>
      <c r="CH461" s="175"/>
      <c r="CI461" s="175"/>
      <c r="CJ461" s="175"/>
      <c r="CK461" s="175"/>
      <c r="CL461" s="175"/>
      <c r="CM461" s="175"/>
      <c r="CN461" s="175"/>
    </row>
    <row r="462" spans="4:92" ht="14.25" customHeight="1" x14ac:dyDescent="0.35">
      <c r="D462" s="192"/>
      <c r="E462" s="193"/>
      <c r="F462" s="193"/>
      <c r="G462" s="193"/>
      <c r="H462" s="193"/>
      <c r="I462" s="193"/>
      <c r="J462" s="193"/>
      <c r="K462" s="193"/>
      <c r="L462" s="193"/>
      <c r="M462" s="193"/>
      <c r="N462" s="193"/>
      <c r="O462" s="193"/>
      <c r="P462" s="193"/>
      <c r="Q462" s="194"/>
      <c r="R462" s="192"/>
      <c r="S462" s="193"/>
      <c r="T462" s="193"/>
      <c r="U462" s="193"/>
      <c r="V462" s="193"/>
      <c r="W462" s="193"/>
      <c r="X462" s="193"/>
      <c r="Y462" s="193"/>
      <c r="Z462" s="193"/>
      <c r="AA462" s="193"/>
      <c r="AB462" s="193"/>
      <c r="AC462" s="193"/>
      <c r="AD462" s="193"/>
      <c r="AE462" s="194"/>
      <c r="AF462" s="192"/>
      <c r="AG462" s="193"/>
      <c r="AH462" s="193"/>
      <c r="AI462" s="193"/>
      <c r="AJ462" s="193"/>
      <c r="AK462" s="193"/>
      <c r="AL462" s="193"/>
      <c r="AM462" s="193"/>
      <c r="AN462" s="193"/>
      <c r="AO462" s="193"/>
      <c r="AP462" s="193"/>
      <c r="AQ462" s="193"/>
      <c r="AR462" s="193"/>
      <c r="AS462" s="193"/>
      <c r="AT462" s="194"/>
      <c r="AV462" s="175"/>
      <c r="AW462" s="175"/>
      <c r="AX462" s="175"/>
      <c r="AY462" s="175"/>
      <c r="AZ462" s="175"/>
      <c r="BA462" s="175"/>
      <c r="BB462" s="175"/>
      <c r="BC462" s="175"/>
      <c r="BD462" s="175"/>
      <c r="BE462" s="175"/>
      <c r="BF462" s="175"/>
      <c r="BG462" s="175"/>
      <c r="BH462" s="175"/>
      <c r="BI462" s="175" t="s">
        <v>288</v>
      </c>
      <c r="BJ462" s="175"/>
      <c r="BK462" s="175"/>
      <c r="BL462" s="175"/>
      <c r="BM462" s="175"/>
      <c r="BN462" s="175"/>
      <c r="BO462" s="175"/>
      <c r="BP462" s="175"/>
      <c r="BQ462" s="175"/>
      <c r="BR462" s="175" t="s">
        <v>289</v>
      </c>
      <c r="BS462" s="175"/>
      <c r="BT462" s="175"/>
      <c r="BU462" s="175"/>
      <c r="BV462" s="175"/>
      <c r="BW462" s="175"/>
      <c r="BX462" s="175"/>
      <c r="BY462" s="175"/>
      <c r="BZ462" s="175"/>
      <c r="CA462" s="175" t="s">
        <v>291</v>
      </c>
      <c r="CB462" s="175"/>
      <c r="CC462" s="175"/>
      <c r="CD462" s="175"/>
      <c r="CE462" s="175"/>
      <c r="CF462" s="175"/>
      <c r="CG462" s="175"/>
      <c r="CH462" s="175" t="s">
        <v>292</v>
      </c>
      <c r="CI462" s="175"/>
      <c r="CJ462" s="175"/>
      <c r="CK462" s="175"/>
      <c r="CL462" s="175"/>
      <c r="CM462" s="175"/>
      <c r="CN462" s="175"/>
    </row>
    <row r="463" spans="4:92" ht="14.25" customHeight="1" x14ac:dyDescent="0.35">
      <c r="D463" s="165">
        <v>0</v>
      </c>
      <c r="E463" s="165"/>
      <c r="F463" s="165"/>
      <c r="G463" s="165"/>
      <c r="H463" s="165"/>
      <c r="I463" s="165"/>
      <c r="J463" s="165"/>
      <c r="K463" s="165"/>
      <c r="L463" s="165"/>
      <c r="M463" s="165"/>
      <c r="N463" s="165"/>
      <c r="O463" s="165"/>
      <c r="P463" s="165"/>
      <c r="Q463" s="165"/>
      <c r="R463" s="166">
        <v>0</v>
      </c>
      <c r="S463" s="166"/>
      <c r="T463" s="166"/>
      <c r="U463" s="166"/>
      <c r="V463" s="166"/>
      <c r="W463" s="166"/>
      <c r="X463" s="166"/>
      <c r="Y463" s="166"/>
      <c r="Z463" s="166"/>
      <c r="AA463" s="166"/>
      <c r="AB463" s="166"/>
      <c r="AC463" s="166"/>
      <c r="AD463" s="166"/>
      <c r="AE463" s="166"/>
      <c r="AF463" s="166">
        <v>0</v>
      </c>
      <c r="AG463" s="166"/>
      <c r="AH463" s="166"/>
      <c r="AI463" s="166"/>
      <c r="AJ463" s="166"/>
      <c r="AK463" s="166"/>
      <c r="AL463" s="166"/>
      <c r="AM463" s="166"/>
      <c r="AN463" s="166"/>
      <c r="AO463" s="166"/>
      <c r="AP463" s="166"/>
      <c r="AQ463" s="166"/>
      <c r="AR463" s="166"/>
      <c r="AS463" s="166"/>
      <c r="AT463" s="166"/>
      <c r="AV463" s="165">
        <v>4</v>
      </c>
      <c r="AW463" s="165"/>
      <c r="AX463" s="165"/>
      <c r="AY463" s="165"/>
      <c r="AZ463" s="165"/>
      <c r="BA463" s="165"/>
      <c r="BB463" s="165"/>
      <c r="BC463" s="165"/>
      <c r="BD463" s="165"/>
      <c r="BE463" s="165"/>
      <c r="BF463" s="165"/>
      <c r="BG463" s="165"/>
      <c r="BH463" s="165"/>
      <c r="BI463" s="165" t="s">
        <v>914</v>
      </c>
      <c r="BJ463" s="165"/>
      <c r="BK463" s="165"/>
      <c r="BL463" s="165"/>
      <c r="BM463" s="165"/>
      <c r="BN463" s="165"/>
      <c r="BO463" s="165"/>
      <c r="BP463" s="165"/>
      <c r="BQ463" s="165"/>
      <c r="BR463" s="165"/>
      <c r="BS463" s="165"/>
      <c r="BT463" s="165"/>
      <c r="BU463" s="165"/>
      <c r="BV463" s="165"/>
      <c r="BW463" s="165"/>
      <c r="BX463" s="165"/>
      <c r="BY463" s="165"/>
      <c r="BZ463" s="165"/>
      <c r="CA463" s="165"/>
      <c r="CB463" s="165"/>
      <c r="CC463" s="165"/>
      <c r="CD463" s="165"/>
      <c r="CE463" s="165"/>
      <c r="CF463" s="165"/>
      <c r="CG463" s="165"/>
      <c r="CH463" s="201"/>
      <c r="CI463" s="201"/>
      <c r="CJ463" s="201"/>
      <c r="CK463" s="201"/>
      <c r="CL463" s="201"/>
      <c r="CM463" s="201"/>
      <c r="CN463" s="201"/>
    </row>
    <row r="464" spans="4:92" ht="14.25" customHeight="1" x14ac:dyDescent="0.35">
      <c r="D464" s="12" t="s">
        <v>926</v>
      </c>
      <c r="AV464" s="231" t="s">
        <v>926</v>
      </c>
      <c r="AW464" s="231"/>
      <c r="AX464" s="231"/>
      <c r="AY464" s="231"/>
      <c r="AZ464" s="231"/>
      <c r="BA464" s="231"/>
      <c r="BB464" s="231"/>
      <c r="BC464" s="231"/>
      <c r="BD464" s="231"/>
      <c r="BE464" s="231"/>
      <c r="BF464" s="231"/>
      <c r="BG464" s="231"/>
      <c r="BH464" s="231"/>
      <c r="BI464" s="231"/>
      <c r="BJ464" s="231"/>
      <c r="BK464" s="231"/>
      <c r="BL464" s="231"/>
      <c r="BM464" s="231"/>
      <c r="BN464" s="231"/>
      <c r="BO464" s="231"/>
      <c r="BP464" s="231"/>
      <c r="BQ464" s="231"/>
      <c r="BR464" s="231"/>
      <c r="BS464" s="231"/>
      <c r="BT464" s="231"/>
      <c r="BU464" s="231"/>
      <c r="BV464" s="231"/>
      <c r="BW464" s="231"/>
      <c r="BX464" s="231"/>
      <c r="BY464" s="231"/>
      <c r="BZ464" s="231"/>
      <c r="CA464" s="231"/>
      <c r="CB464" s="231"/>
      <c r="CC464" s="231"/>
      <c r="CD464" s="231"/>
      <c r="CE464" s="231"/>
      <c r="CF464" s="231"/>
      <c r="CG464" s="231"/>
      <c r="CH464" s="231"/>
      <c r="CI464" s="231"/>
      <c r="CJ464" s="231"/>
      <c r="CK464" s="231"/>
      <c r="CL464" s="231"/>
      <c r="CM464" s="231"/>
      <c r="CN464" s="231"/>
    </row>
    <row r="465" spans="4:102" ht="14.25" customHeight="1" x14ac:dyDescent="0.35">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4:102" ht="14.25" customHeight="1" x14ac:dyDescent="0.35">
      <c r="D466" s="223" t="s">
        <v>297</v>
      </c>
      <c r="E466" s="223"/>
      <c r="F466" s="223"/>
      <c r="G466" s="223"/>
      <c r="H466" s="223"/>
      <c r="I466" s="223"/>
      <c r="J466" s="223"/>
      <c r="K466" s="223"/>
      <c r="L466" s="223"/>
      <c r="M466" s="223"/>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223"/>
      <c r="AL466" s="223"/>
      <c r="AM466" s="223"/>
      <c r="AN466" s="223"/>
      <c r="AO466" s="223"/>
      <c r="AP466" s="223"/>
      <c r="AQ466" s="223"/>
      <c r="AR466" s="223"/>
      <c r="AS466" s="223"/>
      <c r="AT466" s="223"/>
      <c r="AV466" s="233" t="s">
        <v>315</v>
      </c>
      <c r="AW466" s="233"/>
      <c r="AX466" s="233"/>
      <c r="AY466" s="233"/>
      <c r="AZ466" s="233"/>
      <c r="BA466" s="233"/>
      <c r="BB466" s="233"/>
      <c r="BC466" s="233"/>
      <c r="BD466" s="233"/>
      <c r="BE466" s="233"/>
      <c r="BF466" s="233"/>
      <c r="BG466" s="233"/>
      <c r="BH466" s="233"/>
      <c r="BI466" s="233"/>
      <c r="BJ466" s="233"/>
      <c r="BK466" s="233"/>
      <c r="BL466" s="233"/>
      <c r="BM466" s="233"/>
      <c r="BN466" s="233"/>
      <c r="BO466" s="233"/>
      <c r="BP466" s="233"/>
      <c r="BQ466" s="233"/>
      <c r="BR466" s="233"/>
      <c r="BS466" s="233"/>
      <c r="BT466" s="233"/>
      <c r="BU466" s="233"/>
      <c r="BV466" s="233"/>
      <c r="BW466" s="233"/>
      <c r="BX466" s="233"/>
      <c r="BY466" s="233"/>
      <c r="BZ466" s="233"/>
      <c r="CA466" s="233"/>
      <c r="CB466" s="233"/>
      <c r="CC466" s="233"/>
      <c r="CD466" s="233"/>
      <c r="CE466" s="233"/>
      <c r="CF466" s="233"/>
      <c r="CG466" s="233"/>
      <c r="CH466" s="233"/>
      <c r="CI466" s="233"/>
      <c r="CJ466" s="233"/>
      <c r="CK466" s="233"/>
      <c r="CL466" s="233"/>
      <c r="CM466" s="233"/>
      <c r="CN466" s="233"/>
      <c r="CO466" s="9"/>
      <c r="CP466" s="123"/>
      <c r="CQ466" s="123"/>
      <c r="CR466" s="123"/>
      <c r="CS466" s="123"/>
      <c r="CT466" s="123"/>
      <c r="CU466" s="123"/>
      <c r="CV466" s="123"/>
      <c r="CW466" s="123"/>
      <c r="CX466" s="123"/>
    </row>
    <row r="467" spans="4:102" ht="14.25" customHeight="1" x14ac:dyDescent="0.35">
      <c r="D467" s="210"/>
      <c r="E467" s="210"/>
      <c r="F467" s="210"/>
      <c r="G467" s="210"/>
      <c r="H467" s="210"/>
      <c r="I467" s="210"/>
      <c r="J467" s="210"/>
      <c r="K467" s="210"/>
      <c r="L467" s="210"/>
      <c r="M467" s="210"/>
      <c r="N467" s="210"/>
      <c r="O467" s="210"/>
      <c r="P467" s="210"/>
      <c r="Q467" s="210"/>
      <c r="R467" s="210"/>
      <c r="S467" s="210"/>
      <c r="T467" s="210"/>
      <c r="U467" s="210"/>
      <c r="V467" s="210"/>
      <c r="W467" s="210"/>
      <c r="X467" s="210"/>
      <c r="Y467" s="210"/>
      <c r="Z467" s="210"/>
      <c r="AA467" s="210"/>
      <c r="AB467" s="210"/>
      <c r="AC467" s="210"/>
      <c r="AD467" s="210"/>
      <c r="AE467" s="210"/>
      <c r="AF467" s="210"/>
      <c r="AG467" s="210"/>
      <c r="AH467" s="210"/>
      <c r="AI467" s="210"/>
      <c r="AJ467" s="210"/>
      <c r="AK467" s="210"/>
      <c r="AL467" s="210"/>
      <c r="AM467" s="210"/>
      <c r="AN467" s="210"/>
      <c r="AO467" s="210"/>
      <c r="AP467" s="210"/>
      <c r="AQ467" s="210"/>
      <c r="AR467" s="210"/>
      <c r="AS467" s="210"/>
      <c r="AT467" s="210"/>
      <c r="AV467" s="233"/>
      <c r="AW467" s="233"/>
      <c r="AX467" s="233"/>
      <c r="AY467" s="233"/>
      <c r="AZ467" s="233"/>
      <c r="BA467" s="233"/>
      <c r="BB467" s="233"/>
      <c r="BC467" s="233"/>
      <c r="BD467" s="233"/>
      <c r="BE467" s="233"/>
      <c r="BF467" s="233"/>
      <c r="BG467" s="233"/>
      <c r="BH467" s="233"/>
      <c r="BI467" s="233"/>
      <c r="BJ467" s="233"/>
      <c r="BK467" s="233"/>
      <c r="BL467" s="233"/>
      <c r="BM467" s="233"/>
      <c r="BN467" s="233"/>
      <c r="BO467" s="233"/>
      <c r="BP467" s="233"/>
      <c r="BQ467" s="233"/>
      <c r="BR467" s="233"/>
      <c r="BS467" s="233"/>
      <c r="BT467" s="233"/>
      <c r="BU467" s="233"/>
      <c r="BV467" s="233"/>
      <c r="BW467" s="233"/>
      <c r="BX467" s="233"/>
      <c r="BY467" s="233"/>
      <c r="BZ467" s="233"/>
      <c r="CA467" s="233"/>
      <c r="CB467" s="233"/>
      <c r="CC467" s="233"/>
      <c r="CD467" s="233"/>
      <c r="CE467" s="233"/>
      <c r="CF467" s="233"/>
      <c r="CG467" s="233"/>
      <c r="CH467" s="233"/>
      <c r="CI467" s="233"/>
      <c r="CJ467" s="233"/>
      <c r="CK467" s="233"/>
      <c r="CL467" s="233"/>
      <c r="CM467" s="233"/>
      <c r="CN467" s="233"/>
      <c r="CO467" s="9"/>
      <c r="CP467" s="123"/>
      <c r="CQ467" s="123"/>
      <c r="CR467" s="123"/>
      <c r="CS467" s="123"/>
      <c r="CT467" s="123"/>
      <c r="CU467" s="123"/>
      <c r="CV467" s="123"/>
      <c r="CW467" s="123"/>
      <c r="CX467" s="123"/>
    </row>
    <row r="468" spans="4:102" ht="14.25" customHeight="1" x14ac:dyDescent="0.35">
      <c r="D468" s="175" t="s">
        <v>307</v>
      </c>
      <c r="E468" s="175"/>
      <c r="F468" s="175"/>
      <c r="G468" s="175"/>
      <c r="H468" s="175"/>
      <c r="I468" s="175"/>
      <c r="J468" s="175"/>
      <c r="K468" s="175"/>
      <c r="L468" s="175"/>
      <c r="M468" s="375" t="s">
        <v>308</v>
      </c>
      <c r="N468" s="375"/>
      <c r="O468" s="375"/>
      <c r="P468" s="375"/>
      <c r="Q468" s="375"/>
      <c r="R468" s="375"/>
      <c r="S468" s="375"/>
      <c r="T468" s="375"/>
      <c r="U468" s="375"/>
      <c r="V468" s="375"/>
      <c r="W468" s="375"/>
      <c r="X468" s="375"/>
      <c r="Y468" s="375"/>
      <c r="Z468" s="375"/>
      <c r="AA468" s="375"/>
      <c r="AB468" s="375"/>
      <c r="AC468" s="375"/>
      <c r="AD468" s="375"/>
      <c r="AE468" s="375"/>
      <c r="AF468" s="375"/>
      <c r="AG468" s="375"/>
      <c r="AH468" s="375"/>
      <c r="AI468" s="375"/>
      <c r="AJ468" s="375"/>
      <c r="AK468" s="375"/>
      <c r="AL468" s="375"/>
      <c r="AM468" s="375"/>
      <c r="AN468" s="375"/>
      <c r="AO468" s="375"/>
      <c r="AP468" s="375"/>
      <c r="AQ468" s="375"/>
      <c r="AR468" s="375"/>
      <c r="AS468" s="375"/>
      <c r="AT468" s="375"/>
      <c r="AU468" s="105"/>
      <c r="AV468" s="176" t="s">
        <v>316</v>
      </c>
      <c r="AW468" s="176"/>
      <c r="AX468" s="176"/>
      <c r="AY468" s="176"/>
      <c r="AZ468" s="176"/>
      <c r="BA468" s="176"/>
      <c r="BB468" s="176"/>
      <c r="BC468" s="176"/>
      <c r="BD468" s="176"/>
      <c r="BE468" s="176"/>
      <c r="BF468" s="176"/>
      <c r="BG468" s="176"/>
      <c r="BH468" s="176"/>
      <c r="BI468" s="176"/>
      <c r="BJ468" s="176"/>
      <c r="BK468" s="176"/>
      <c r="BL468" s="176"/>
      <c r="BM468" s="176"/>
      <c r="BN468" s="176"/>
      <c r="BO468" s="176"/>
      <c r="BP468" s="176"/>
      <c r="BQ468" s="176"/>
      <c r="BR468" s="176"/>
      <c r="BS468" s="176"/>
      <c r="BT468" s="176"/>
      <c r="BU468" s="176"/>
      <c r="BV468" s="176" t="s">
        <v>317</v>
      </c>
      <c r="BW468" s="176"/>
      <c r="BX468" s="176"/>
      <c r="BY468" s="176"/>
      <c r="BZ468" s="176"/>
      <c r="CA468" s="176"/>
      <c r="CB468" s="176"/>
      <c r="CC468" s="176"/>
      <c r="CD468" s="176"/>
      <c r="CE468" s="176"/>
      <c r="CF468" s="176"/>
      <c r="CG468" s="176"/>
      <c r="CH468" s="176"/>
      <c r="CI468" s="176"/>
      <c r="CJ468" s="176"/>
      <c r="CK468" s="176"/>
      <c r="CL468" s="176"/>
      <c r="CM468" s="176"/>
      <c r="CN468" s="176"/>
    </row>
    <row r="469" spans="4:102" ht="14.25" customHeight="1" x14ac:dyDescent="0.35">
      <c r="D469" s="175"/>
      <c r="E469" s="175"/>
      <c r="F469" s="175"/>
      <c r="G469" s="175"/>
      <c r="H469" s="175"/>
      <c r="I469" s="175"/>
      <c r="J469" s="175"/>
      <c r="K469" s="175"/>
      <c r="L469" s="175"/>
      <c r="M469" s="175" t="s">
        <v>309</v>
      </c>
      <c r="N469" s="175"/>
      <c r="O469" s="175"/>
      <c r="P469" s="175"/>
      <c r="Q469" s="175"/>
      <c r="R469" s="175"/>
      <c r="S469" s="175" t="s">
        <v>310</v>
      </c>
      <c r="T469" s="175"/>
      <c r="U469" s="175"/>
      <c r="V469" s="175"/>
      <c r="W469" s="175" t="s">
        <v>311</v>
      </c>
      <c r="X469" s="175"/>
      <c r="Y469" s="175"/>
      <c r="Z469" s="175"/>
      <c r="AA469" s="175" t="s">
        <v>312</v>
      </c>
      <c r="AB469" s="175"/>
      <c r="AC469" s="175"/>
      <c r="AD469" s="175"/>
      <c r="AE469" s="175"/>
      <c r="AF469" s="175"/>
      <c r="AG469" s="175"/>
      <c r="AH469" s="175" t="s">
        <v>313</v>
      </c>
      <c r="AI469" s="175"/>
      <c r="AJ469" s="175"/>
      <c r="AK469" s="175"/>
      <c r="AL469" s="175"/>
      <c r="AM469" s="175"/>
      <c r="AN469" s="175"/>
      <c r="AO469" s="175" t="s">
        <v>314</v>
      </c>
      <c r="AP469" s="175"/>
      <c r="AQ469" s="175"/>
      <c r="AR469" s="175"/>
      <c r="AS469" s="175"/>
      <c r="AT469" s="175"/>
      <c r="AV469" s="176"/>
      <c r="AW469" s="176"/>
      <c r="AX469" s="176"/>
      <c r="AY469" s="176"/>
      <c r="AZ469" s="176"/>
      <c r="BA469" s="176"/>
      <c r="BB469" s="176"/>
      <c r="BC469" s="176"/>
      <c r="BD469" s="176"/>
      <c r="BE469" s="176"/>
      <c r="BF469" s="176"/>
      <c r="BG469" s="176"/>
      <c r="BH469" s="176"/>
      <c r="BI469" s="176"/>
      <c r="BJ469" s="176"/>
      <c r="BK469" s="176"/>
      <c r="BL469" s="176"/>
      <c r="BM469" s="176"/>
      <c r="BN469" s="176"/>
      <c r="BO469" s="176"/>
      <c r="BP469" s="176"/>
      <c r="BQ469" s="176"/>
      <c r="BR469" s="176"/>
      <c r="BS469" s="176"/>
      <c r="BT469" s="176"/>
      <c r="BU469" s="176"/>
      <c r="BV469" s="176"/>
      <c r="BW469" s="176"/>
      <c r="BX469" s="176"/>
      <c r="BY469" s="176"/>
      <c r="BZ469" s="176"/>
      <c r="CA469" s="176"/>
      <c r="CB469" s="176"/>
      <c r="CC469" s="176"/>
      <c r="CD469" s="176"/>
      <c r="CE469" s="176"/>
      <c r="CF469" s="176"/>
      <c r="CG469" s="176"/>
      <c r="CH469" s="176"/>
      <c r="CI469" s="176"/>
      <c r="CJ469" s="176"/>
      <c r="CK469" s="176"/>
      <c r="CL469" s="176"/>
      <c r="CM469" s="176"/>
      <c r="CN469" s="176"/>
    </row>
    <row r="470" spans="4:102" ht="14.25" customHeight="1" x14ac:dyDescent="0.35">
      <c r="D470" s="220" t="s">
        <v>298</v>
      </c>
      <c r="E470" s="220"/>
      <c r="F470" s="220"/>
      <c r="G470" s="220"/>
      <c r="H470" s="220"/>
      <c r="I470" s="220"/>
      <c r="J470" s="220"/>
      <c r="K470" s="220"/>
      <c r="L470" s="220"/>
      <c r="M470" s="167">
        <v>6</v>
      </c>
      <c r="N470" s="167"/>
      <c r="O470" s="167"/>
      <c r="P470" s="167"/>
      <c r="Q470" s="167"/>
      <c r="R470" s="167"/>
      <c r="S470" s="167">
        <v>1</v>
      </c>
      <c r="T470" s="167"/>
      <c r="U470" s="167"/>
      <c r="V470" s="167"/>
      <c r="W470" s="167"/>
      <c r="X470" s="167"/>
      <c r="Y470" s="167"/>
      <c r="Z470" s="167"/>
      <c r="AA470" s="167"/>
      <c r="AB470" s="167"/>
      <c r="AC470" s="167"/>
      <c r="AD470" s="167"/>
      <c r="AE470" s="167"/>
      <c r="AF470" s="167"/>
      <c r="AG470" s="167"/>
      <c r="AH470" s="167"/>
      <c r="AI470" s="167"/>
      <c r="AJ470" s="167"/>
      <c r="AK470" s="167"/>
      <c r="AL470" s="167"/>
      <c r="AM470" s="167"/>
      <c r="AN470" s="167"/>
      <c r="AO470" s="167"/>
      <c r="AP470" s="167"/>
      <c r="AQ470" s="167"/>
      <c r="AR470" s="167"/>
      <c r="AS470" s="167"/>
      <c r="AT470" s="167"/>
      <c r="AV470" s="176"/>
      <c r="AW470" s="176"/>
      <c r="AX470" s="176"/>
      <c r="AY470" s="176"/>
      <c r="AZ470" s="176"/>
      <c r="BA470" s="176"/>
      <c r="BB470" s="176"/>
      <c r="BC470" s="176"/>
      <c r="BD470" s="176"/>
      <c r="BE470" s="176"/>
      <c r="BF470" s="176"/>
      <c r="BG470" s="176"/>
      <c r="BH470" s="176"/>
      <c r="BI470" s="176"/>
      <c r="BJ470" s="176"/>
      <c r="BK470" s="176"/>
      <c r="BL470" s="176"/>
      <c r="BM470" s="176"/>
      <c r="BN470" s="176"/>
      <c r="BO470" s="176"/>
      <c r="BP470" s="176"/>
      <c r="BQ470" s="176"/>
      <c r="BR470" s="176"/>
      <c r="BS470" s="176"/>
      <c r="BT470" s="176"/>
      <c r="BU470" s="176"/>
      <c r="BV470" s="176"/>
      <c r="BW470" s="176"/>
      <c r="BX470" s="176"/>
      <c r="BY470" s="176"/>
      <c r="BZ470" s="176"/>
      <c r="CA470" s="176"/>
      <c r="CB470" s="176"/>
      <c r="CC470" s="176"/>
      <c r="CD470" s="176"/>
      <c r="CE470" s="176"/>
      <c r="CF470" s="176"/>
      <c r="CG470" s="176"/>
      <c r="CH470" s="176"/>
      <c r="CI470" s="176"/>
      <c r="CJ470" s="176"/>
      <c r="CK470" s="176"/>
      <c r="CL470" s="176"/>
      <c r="CM470" s="176"/>
      <c r="CN470" s="176"/>
    </row>
    <row r="471" spans="4:102" ht="14.25" customHeight="1" x14ac:dyDescent="0.35">
      <c r="D471" s="220" t="s">
        <v>323</v>
      </c>
      <c r="E471" s="220"/>
      <c r="F471" s="220"/>
      <c r="G471" s="220"/>
      <c r="H471" s="220"/>
      <c r="I471" s="220"/>
      <c r="J471" s="220"/>
      <c r="K471" s="220"/>
      <c r="L471" s="220"/>
      <c r="M471" s="167">
        <v>58</v>
      </c>
      <c r="N471" s="167"/>
      <c r="O471" s="167"/>
      <c r="P471" s="167"/>
      <c r="Q471" s="167"/>
      <c r="R471" s="167"/>
      <c r="S471" s="167">
        <v>52</v>
      </c>
      <c r="T471" s="167"/>
      <c r="U471" s="167"/>
      <c r="V471" s="167"/>
      <c r="W471" s="167">
        <v>57</v>
      </c>
      <c r="X471" s="167"/>
      <c r="Y471" s="167"/>
      <c r="Z471" s="167"/>
      <c r="AA471" s="167"/>
      <c r="AB471" s="167"/>
      <c r="AC471" s="167"/>
      <c r="AD471" s="167"/>
      <c r="AE471" s="167"/>
      <c r="AF471" s="167"/>
      <c r="AG471" s="167"/>
      <c r="AH471" s="167"/>
      <c r="AI471" s="167"/>
      <c r="AJ471" s="167"/>
      <c r="AK471" s="167"/>
      <c r="AL471" s="167"/>
      <c r="AM471" s="167"/>
      <c r="AN471" s="167"/>
      <c r="AO471" s="167"/>
      <c r="AP471" s="167"/>
      <c r="AQ471" s="167"/>
      <c r="AR471" s="167"/>
      <c r="AS471" s="167"/>
      <c r="AT471" s="167"/>
      <c r="AV471" s="176"/>
      <c r="AW471" s="176"/>
      <c r="AX471" s="176"/>
      <c r="AY471" s="176"/>
      <c r="AZ471" s="176"/>
      <c r="BA471" s="176"/>
      <c r="BB471" s="176"/>
      <c r="BC471" s="176"/>
      <c r="BD471" s="176"/>
      <c r="BE471" s="176"/>
      <c r="BF471" s="176"/>
      <c r="BG471" s="176"/>
      <c r="BH471" s="176"/>
      <c r="BI471" s="176"/>
      <c r="BJ471" s="176"/>
      <c r="BK471" s="176"/>
      <c r="BL471" s="176"/>
      <c r="BM471" s="176"/>
      <c r="BN471" s="176"/>
      <c r="BO471" s="176"/>
      <c r="BP471" s="176"/>
      <c r="BQ471" s="176"/>
      <c r="BR471" s="176"/>
      <c r="BS471" s="176"/>
      <c r="BT471" s="176"/>
      <c r="BU471" s="176"/>
      <c r="BV471" s="176"/>
      <c r="BW471" s="176"/>
      <c r="BX471" s="176"/>
      <c r="BY471" s="176"/>
      <c r="BZ471" s="176"/>
      <c r="CA471" s="176"/>
      <c r="CB471" s="176"/>
      <c r="CC471" s="176"/>
      <c r="CD471" s="176"/>
      <c r="CE471" s="176"/>
      <c r="CF471" s="176"/>
      <c r="CG471" s="176"/>
      <c r="CH471" s="176"/>
      <c r="CI471" s="176"/>
      <c r="CJ471" s="176"/>
      <c r="CK471" s="176"/>
      <c r="CL471" s="176"/>
      <c r="CM471" s="176"/>
      <c r="CN471" s="176"/>
    </row>
    <row r="472" spans="4:102" ht="14.25" customHeight="1" x14ac:dyDescent="0.35">
      <c r="D472" s="220" t="s">
        <v>299</v>
      </c>
      <c r="E472" s="220"/>
      <c r="F472" s="220"/>
      <c r="G472" s="220"/>
      <c r="H472" s="220"/>
      <c r="I472" s="220"/>
      <c r="J472" s="220"/>
      <c r="K472" s="220"/>
      <c r="L472" s="220"/>
      <c r="M472" s="167">
        <v>27</v>
      </c>
      <c r="N472" s="167"/>
      <c r="O472" s="167"/>
      <c r="P472" s="167"/>
      <c r="Q472" s="167"/>
      <c r="R472" s="167"/>
      <c r="S472" s="167">
        <v>24</v>
      </c>
      <c r="T472" s="167"/>
      <c r="U472" s="167"/>
      <c r="V472" s="167"/>
      <c r="W472" s="167">
        <v>24</v>
      </c>
      <c r="X472" s="167"/>
      <c r="Y472" s="167"/>
      <c r="Z472" s="167"/>
      <c r="AA472" s="167"/>
      <c r="AB472" s="167"/>
      <c r="AC472" s="167"/>
      <c r="AD472" s="167"/>
      <c r="AE472" s="167"/>
      <c r="AF472" s="167"/>
      <c r="AG472" s="167"/>
      <c r="AH472" s="167"/>
      <c r="AI472" s="167"/>
      <c r="AJ472" s="167"/>
      <c r="AK472" s="167"/>
      <c r="AL472" s="167"/>
      <c r="AM472" s="167"/>
      <c r="AN472" s="167"/>
      <c r="AO472" s="167"/>
      <c r="AP472" s="167"/>
      <c r="AQ472" s="167"/>
      <c r="AR472" s="167"/>
      <c r="AS472" s="167"/>
      <c r="AT472" s="167"/>
      <c r="AV472" s="176"/>
      <c r="AW472" s="176"/>
      <c r="AX472" s="176"/>
      <c r="AY472" s="176"/>
      <c r="AZ472" s="176"/>
      <c r="BA472" s="176"/>
      <c r="BB472" s="176"/>
      <c r="BC472" s="176"/>
      <c r="BD472" s="176"/>
      <c r="BE472" s="176"/>
      <c r="BF472" s="176"/>
      <c r="BG472" s="176"/>
      <c r="BH472" s="176"/>
      <c r="BI472" s="176"/>
      <c r="BJ472" s="176"/>
      <c r="BK472" s="176"/>
      <c r="BL472" s="176"/>
      <c r="BM472" s="176"/>
      <c r="BN472" s="176"/>
      <c r="BO472" s="176"/>
      <c r="BP472" s="176"/>
      <c r="BQ472" s="176"/>
      <c r="BR472" s="176"/>
      <c r="BS472" s="176"/>
      <c r="BT472" s="176"/>
      <c r="BU472" s="176"/>
      <c r="BV472" s="176"/>
      <c r="BW472" s="176"/>
      <c r="BX472" s="176"/>
      <c r="BY472" s="176"/>
      <c r="BZ472" s="176"/>
      <c r="CA472" s="176"/>
      <c r="CB472" s="176"/>
      <c r="CC472" s="176"/>
      <c r="CD472" s="176"/>
      <c r="CE472" s="176"/>
      <c r="CF472" s="176"/>
      <c r="CG472" s="176"/>
      <c r="CH472" s="176"/>
      <c r="CI472" s="176"/>
      <c r="CJ472" s="176"/>
      <c r="CK472" s="176"/>
      <c r="CL472" s="176"/>
      <c r="CM472" s="176"/>
      <c r="CN472" s="176"/>
    </row>
    <row r="473" spans="4:102" ht="14.25" customHeight="1" x14ac:dyDescent="0.35">
      <c r="D473" s="220" t="s">
        <v>300</v>
      </c>
      <c r="E473" s="220"/>
      <c r="F473" s="220"/>
      <c r="G473" s="220"/>
      <c r="H473" s="220"/>
      <c r="I473" s="220"/>
      <c r="J473" s="220"/>
      <c r="K473" s="220"/>
      <c r="L473" s="220"/>
      <c r="M473" s="167">
        <v>56</v>
      </c>
      <c r="N473" s="167"/>
      <c r="O473" s="167"/>
      <c r="P473" s="167"/>
      <c r="Q473" s="167"/>
      <c r="R473" s="167"/>
      <c r="S473" s="167">
        <v>53</v>
      </c>
      <c r="T473" s="167"/>
      <c r="U473" s="167"/>
      <c r="V473" s="167"/>
      <c r="W473" s="167">
        <v>56</v>
      </c>
      <c r="X473" s="167"/>
      <c r="Y473" s="167"/>
      <c r="Z473" s="167"/>
      <c r="AA473" s="167"/>
      <c r="AB473" s="167"/>
      <c r="AC473" s="167"/>
      <c r="AD473" s="167"/>
      <c r="AE473" s="167"/>
      <c r="AF473" s="167"/>
      <c r="AG473" s="167"/>
      <c r="AH473" s="167"/>
      <c r="AI473" s="167"/>
      <c r="AJ473" s="167"/>
      <c r="AK473" s="167"/>
      <c r="AL473" s="167"/>
      <c r="AM473" s="167"/>
      <c r="AN473" s="167"/>
      <c r="AO473" s="167"/>
      <c r="AP473" s="167"/>
      <c r="AQ473" s="167"/>
      <c r="AR473" s="167"/>
      <c r="AS473" s="167"/>
      <c r="AT473" s="167"/>
      <c r="AV473" s="176"/>
      <c r="AW473" s="176"/>
      <c r="AX473" s="176"/>
      <c r="AY473" s="176"/>
      <c r="AZ473" s="176"/>
      <c r="BA473" s="176"/>
      <c r="BB473" s="176"/>
      <c r="BC473" s="176"/>
      <c r="BD473" s="176"/>
      <c r="BE473" s="176"/>
      <c r="BF473" s="176"/>
      <c r="BG473" s="176"/>
      <c r="BH473" s="176"/>
      <c r="BI473" s="176"/>
      <c r="BJ473" s="176"/>
      <c r="BK473" s="176"/>
      <c r="BL473" s="176"/>
      <c r="BM473" s="176"/>
      <c r="BN473" s="176"/>
      <c r="BO473" s="176"/>
      <c r="BP473" s="176"/>
      <c r="BQ473" s="176"/>
      <c r="BR473" s="176"/>
      <c r="BS473" s="176"/>
      <c r="BT473" s="176"/>
      <c r="BU473" s="176"/>
      <c r="BV473" s="176"/>
      <c r="BW473" s="176"/>
      <c r="BX473" s="176"/>
      <c r="BY473" s="176"/>
      <c r="BZ473" s="176"/>
      <c r="CA473" s="176"/>
      <c r="CB473" s="176"/>
      <c r="CC473" s="176"/>
      <c r="CD473" s="176"/>
      <c r="CE473" s="176"/>
      <c r="CF473" s="176"/>
      <c r="CG473" s="176"/>
      <c r="CH473" s="176"/>
      <c r="CI473" s="176"/>
      <c r="CJ473" s="176"/>
      <c r="CK473" s="176"/>
      <c r="CL473" s="176"/>
      <c r="CM473" s="176"/>
      <c r="CN473" s="176"/>
    </row>
    <row r="474" spans="4:102" ht="14.25" customHeight="1" x14ac:dyDescent="0.35">
      <c r="D474" s="220" t="s">
        <v>301</v>
      </c>
      <c r="E474" s="220"/>
      <c r="F474" s="220"/>
      <c r="G474" s="220"/>
      <c r="H474" s="220"/>
      <c r="I474" s="220"/>
      <c r="J474" s="220"/>
      <c r="K474" s="220"/>
      <c r="L474" s="220"/>
      <c r="M474" s="167">
        <v>0</v>
      </c>
      <c r="N474" s="167"/>
      <c r="O474" s="167"/>
      <c r="P474" s="167"/>
      <c r="Q474" s="167"/>
      <c r="R474" s="167"/>
      <c r="S474" s="167">
        <v>0</v>
      </c>
      <c r="T474" s="167"/>
      <c r="U474" s="167"/>
      <c r="V474" s="167"/>
      <c r="W474" s="167">
        <v>0</v>
      </c>
      <c r="X474" s="167"/>
      <c r="Y474" s="167"/>
      <c r="Z474" s="167"/>
      <c r="AA474" s="167"/>
      <c r="AB474" s="167"/>
      <c r="AC474" s="167"/>
      <c r="AD474" s="167"/>
      <c r="AE474" s="167"/>
      <c r="AF474" s="167"/>
      <c r="AG474" s="167"/>
      <c r="AH474" s="167"/>
      <c r="AI474" s="167"/>
      <c r="AJ474" s="167"/>
      <c r="AK474" s="167"/>
      <c r="AL474" s="167"/>
      <c r="AM474" s="167"/>
      <c r="AN474" s="167"/>
      <c r="AO474" s="167"/>
      <c r="AP474" s="167"/>
      <c r="AQ474" s="167"/>
      <c r="AR474" s="167"/>
      <c r="AS474" s="167"/>
      <c r="AT474" s="167"/>
      <c r="AV474" s="167" t="s">
        <v>318</v>
      </c>
      <c r="AW474" s="167"/>
      <c r="AX474" s="167"/>
      <c r="AY474" s="167"/>
      <c r="AZ474" s="167"/>
      <c r="BA474" s="167"/>
      <c r="BB474" s="167"/>
      <c r="BC474" s="167"/>
      <c r="BD474" s="167"/>
      <c r="BE474" s="167"/>
      <c r="BF474" s="167"/>
      <c r="BG474" s="167"/>
      <c r="BH474" s="167"/>
      <c r="BI474" s="167"/>
      <c r="BJ474" s="167"/>
      <c r="BK474" s="167"/>
      <c r="BL474" s="167"/>
      <c r="BM474" s="167"/>
      <c r="BN474" s="167"/>
      <c r="BO474" s="167"/>
      <c r="BP474" s="167"/>
      <c r="BQ474" s="167"/>
      <c r="BR474" s="167"/>
      <c r="BS474" s="167"/>
      <c r="BT474" s="167"/>
      <c r="BU474" s="167"/>
      <c r="BV474" s="167">
        <v>3</v>
      </c>
      <c r="BW474" s="167"/>
      <c r="BX474" s="167"/>
      <c r="BY474" s="167"/>
      <c r="BZ474" s="167"/>
      <c r="CA474" s="167"/>
      <c r="CB474" s="167"/>
      <c r="CC474" s="167"/>
      <c r="CD474" s="167"/>
      <c r="CE474" s="167"/>
      <c r="CF474" s="167"/>
      <c r="CG474" s="167"/>
      <c r="CH474" s="167"/>
      <c r="CI474" s="167"/>
      <c r="CJ474" s="167"/>
      <c r="CK474" s="167"/>
      <c r="CL474" s="167"/>
      <c r="CM474" s="167"/>
      <c r="CN474" s="167"/>
    </row>
    <row r="475" spans="4:102" ht="14.25" customHeight="1" x14ac:dyDescent="0.35">
      <c r="D475" s="220" t="s">
        <v>302</v>
      </c>
      <c r="E475" s="220"/>
      <c r="F475" s="220"/>
      <c r="G475" s="220"/>
      <c r="H475" s="220"/>
      <c r="I475" s="220"/>
      <c r="J475" s="220"/>
      <c r="K475" s="220"/>
      <c r="L475" s="220"/>
      <c r="M475" s="167">
        <v>0</v>
      </c>
      <c r="N475" s="167"/>
      <c r="O475" s="167"/>
      <c r="P475" s="167"/>
      <c r="Q475" s="167"/>
      <c r="R475" s="167"/>
      <c r="S475" s="167">
        <v>0</v>
      </c>
      <c r="T475" s="167"/>
      <c r="U475" s="167"/>
      <c r="V475" s="167"/>
      <c r="W475" s="167">
        <v>0</v>
      </c>
      <c r="X475" s="167"/>
      <c r="Y475" s="167"/>
      <c r="Z475" s="167"/>
      <c r="AA475" s="167"/>
      <c r="AB475" s="167"/>
      <c r="AC475" s="167"/>
      <c r="AD475" s="167"/>
      <c r="AE475" s="167"/>
      <c r="AF475" s="167"/>
      <c r="AG475" s="167"/>
      <c r="AH475" s="167"/>
      <c r="AI475" s="167"/>
      <c r="AJ475" s="167"/>
      <c r="AK475" s="167"/>
      <c r="AL475" s="167"/>
      <c r="AM475" s="167"/>
      <c r="AN475" s="167"/>
      <c r="AO475" s="167"/>
      <c r="AP475" s="167"/>
      <c r="AQ475" s="167"/>
      <c r="AR475" s="167"/>
      <c r="AS475" s="167"/>
      <c r="AT475" s="167"/>
      <c r="AV475" s="167" t="s">
        <v>319</v>
      </c>
      <c r="AW475" s="167"/>
      <c r="AX475" s="167"/>
      <c r="AY475" s="167"/>
      <c r="AZ475" s="167"/>
      <c r="BA475" s="167"/>
      <c r="BB475" s="167"/>
      <c r="BC475" s="167"/>
      <c r="BD475" s="167"/>
      <c r="BE475" s="167"/>
      <c r="BF475" s="167"/>
      <c r="BG475" s="167"/>
      <c r="BH475" s="167"/>
      <c r="BI475" s="167"/>
      <c r="BJ475" s="167"/>
      <c r="BK475" s="167"/>
      <c r="BL475" s="167"/>
      <c r="BM475" s="167"/>
      <c r="BN475" s="167"/>
      <c r="BO475" s="167"/>
      <c r="BP475" s="167"/>
      <c r="BQ475" s="167"/>
      <c r="BR475" s="167"/>
      <c r="BS475" s="167"/>
      <c r="BT475" s="167"/>
      <c r="BU475" s="167"/>
      <c r="BV475" s="167">
        <v>0</v>
      </c>
      <c r="BW475" s="167"/>
      <c r="BX475" s="167"/>
      <c r="BY475" s="167"/>
      <c r="BZ475" s="167"/>
      <c r="CA475" s="167"/>
      <c r="CB475" s="167"/>
      <c r="CC475" s="167"/>
      <c r="CD475" s="167"/>
      <c r="CE475" s="167"/>
      <c r="CF475" s="167"/>
      <c r="CG475" s="167"/>
      <c r="CH475" s="167"/>
      <c r="CI475" s="167"/>
      <c r="CJ475" s="167"/>
      <c r="CK475" s="167"/>
      <c r="CL475" s="167"/>
      <c r="CM475" s="167"/>
      <c r="CN475" s="167"/>
    </row>
    <row r="476" spans="4:102" ht="14.25" customHeight="1" x14ac:dyDescent="0.35">
      <c r="D476" s="220" t="s">
        <v>303</v>
      </c>
      <c r="E476" s="220"/>
      <c r="F476" s="220"/>
      <c r="G476" s="220"/>
      <c r="H476" s="220"/>
      <c r="I476" s="220"/>
      <c r="J476" s="220"/>
      <c r="K476" s="220"/>
      <c r="L476" s="220"/>
      <c r="M476" s="167">
        <v>28</v>
      </c>
      <c r="N476" s="167"/>
      <c r="O476" s="167"/>
      <c r="P476" s="167"/>
      <c r="Q476" s="167"/>
      <c r="R476" s="167"/>
      <c r="S476" s="167">
        <v>24</v>
      </c>
      <c r="T476" s="167"/>
      <c r="U476" s="167"/>
      <c r="V476" s="167"/>
      <c r="W476" s="167">
        <v>24</v>
      </c>
      <c r="X476" s="167"/>
      <c r="Y476" s="167"/>
      <c r="Z476" s="167"/>
      <c r="AA476" s="167"/>
      <c r="AB476" s="167"/>
      <c r="AC476" s="167"/>
      <c r="AD476" s="167"/>
      <c r="AE476" s="167"/>
      <c r="AF476" s="167"/>
      <c r="AG476" s="167"/>
      <c r="AH476" s="167"/>
      <c r="AI476" s="167"/>
      <c r="AJ476" s="167"/>
      <c r="AK476" s="167"/>
      <c r="AL476" s="167"/>
      <c r="AM476" s="167"/>
      <c r="AN476" s="167"/>
      <c r="AO476" s="167"/>
      <c r="AP476" s="167"/>
      <c r="AQ476" s="167"/>
      <c r="AR476" s="167"/>
      <c r="AS476" s="167"/>
      <c r="AT476" s="167"/>
      <c r="AV476" s="167" t="s">
        <v>320</v>
      </c>
      <c r="AW476" s="167"/>
      <c r="AX476" s="167"/>
      <c r="AY476" s="167"/>
      <c r="AZ476" s="167"/>
      <c r="BA476" s="167"/>
      <c r="BB476" s="167"/>
      <c r="BC476" s="167"/>
      <c r="BD476" s="167"/>
      <c r="BE476" s="167"/>
      <c r="BF476" s="167"/>
      <c r="BG476" s="167"/>
      <c r="BH476" s="167"/>
      <c r="BI476" s="167"/>
      <c r="BJ476" s="167"/>
      <c r="BK476" s="167"/>
      <c r="BL476" s="167"/>
      <c r="BM476" s="167"/>
      <c r="BN476" s="167"/>
      <c r="BO476" s="167"/>
      <c r="BP476" s="167"/>
      <c r="BQ476" s="167"/>
      <c r="BR476" s="167"/>
      <c r="BS476" s="167"/>
      <c r="BT476" s="167"/>
      <c r="BU476" s="167"/>
      <c r="BV476" s="167">
        <v>0</v>
      </c>
      <c r="BW476" s="167"/>
      <c r="BX476" s="167"/>
      <c r="BY476" s="167"/>
      <c r="BZ476" s="167"/>
      <c r="CA476" s="167"/>
      <c r="CB476" s="167"/>
      <c r="CC476" s="167"/>
      <c r="CD476" s="167"/>
      <c r="CE476" s="167"/>
      <c r="CF476" s="167"/>
      <c r="CG476" s="167"/>
      <c r="CH476" s="167"/>
      <c r="CI476" s="167"/>
      <c r="CJ476" s="167"/>
      <c r="CK476" s="167"/>
      <c r="CL476" s="167"/>
      <c r="CM476" s="167"/>
      <c r="CN476" s="167"/>
    </row>
    <row r="477" spans="4:102" ht="14.25" customHeight="1" x14ac:dyDescent="0.35">
      <c r="D477" s="220" t="s">
        <v>304</v>
      </c>
      <c r="E477" s="220"/>
      <c r="F477" s="220"/>
      <c r="G477" s="220"/>
      <c r="H477" s="220"/>
      <c r="I477" s="220"/>
      <c r="J477" s="220"/>
      <c r="K477" s="220"/>
      <c r="L477" s="220"/>
      <c r="M477" s="167">
        <v>0</v>
      </c>
      <c r="N477" s="167"/>
      <c r="O477" s="167"/>
      <c r="P477" s="167"/>
      <c r="Q477" s="167"/>
      <c r="R477" s="167"/>
      <c r="S477" s="167">
        <v>0</v>
      </c>
      <c r="T477" s="167"/>
      <c r="U477" s="167"/>
      <c r="V477" s="167"/>
      <c r="W477" s="167">
        <v>0</v>
      </c>
      <c r="X477" s="167"/>
      <c r="Y477" s="167"/>
      <c r="Z477" s="167"/>
      <c r="AA477" s="167"/>
      <c r="AB477" s="167"/>
      <c r="AC477" s="167"/>
      <c r="AD477" s="167"/>
      <c r="AE477" s="167"/>
      <c r="AF477" s="167"/>
      <c r="AG477" s="167"/>
      <c r="AH477" s="167"/>
      <c r="AI477" s="167"/>
      <c r="AJ477" s="167"/>
      <c r="AK477" s="167"/>
      <c r="AL477" s="167"/>
      <c r="AM477" s="167"/>
      <c r="AN477" s="167"/>
      <c r="AO477" s="167"/>
      <c r="AP477" s="167"/>
      <c r="AQ477" s="167"/>
      <c r="AR477" s="167"/>
      <c r="AS477" s="167"/>
      <c r="AT477" s="167"/>
      <c r="AV477" s="167" t="s">
        <v>321</v>
      </c>
      <c r="AW477" s="167"/>
      <c r="AX477" s="167"/>
      <c r="AY477" s="167"/>
      <c r="AZ477" s="167"/>
      <c r="BA477" s="167"/>
      <c r="BB477" s="167"/>
      <c r="BC477" s="167"/>
      <c r="BD477" s="167"/>
      <c r="BE477" s="167"/>
      <c r="BF477" s="167"/>
      <c r="BG477" s="167"/>
      <c r="BH477" s="167"/>
      <c r="BI477" s="167"/>
      <c r="BJ477" s="167"/>
      <c r="BK477" s="167"/>
      <c r="BL477" s="167"/>
      <c r="BM477" s="167"/>
      <c r="BN477" s="167"/>
      <c r="BO477" s="167"/>
      <c r="BP477" s="167"/>
      <c r="BQ477" s="167"/>
      <c r="BR477" s="167"/>
      <c r="BS477" s="167"/>
      <c r="BT477" s="167"/>
      <c r="BU477" s="167"/>
      <c r="BV477" s="167">
        <v>0</v>
      </c>
      <c r="BW477" s="167"/>
      <c r="BX477" s="167"/>
      <c r="BY477" s="167"/>
      <c r="BZ477" s="167"/>
      <c r="CA477" s="167"/>
      <c r="CB477" s="167"/>
      <c r="CC477" s="167"/>
      <c r="CD477" s="167"/>
      <c r="CE477" s="167"/>
      <c r="CF477" s="167"/>
      <c r="CG477" s="167"/>
      <c r="CH477" s="167"/>
      <c r="CI477" s="167"/>
      <c r="CJ477" s="167"/>
      <c r="CK477" s="167"/>
      <c r="CL477" s="167"/>
      <c r="CM477" s="167"/>
      <c r="CN477" s="167"/>
    </row>
    <row r="478" spans="4:102" ht="14.25" customHeight="1" x14ac:dyDescent="0.35">
      <c r="D478" s="220" t="s">
        <v>305</v>
      </c>
      <c r="E478" s="220"/>
      <c r="F478" s="220"/>
      <c r="G478" s="220"/>
      <c r="H478" s="220"/>
      <c r="I478" s="220"/>
      <c r="J478" s="220"/>
      <c r="K478" s="220"/>
      <c r="L478" s="220"/>
      <c r="M478" s="167">
        <v>0</v>
      </c>
      <c r="N478" s="167"/>
      <c r="O478" s="167"/>
      <c r="P478" s="167"/>
      <c r="Q478" s="167"/>
      <c r="R478" s="167"/>
      <c r="S478" s="167">
        <v>0</v>
      </c>
      <c r="T478" s="167"/>
      <c r="U478" s="167"/>
      <c r="V478" s="167"/>
      <c r="W478" s="167">
        <v>0</v>
      </c>
      <c r="X478" s="167"/>
      <c r="Y478" s="167"/>
      <c r="Z478" s="167"/>
      <c r="AA478" s="167"/>
      <c r="AB478" s="167"/>
      <c r="AC478" s="167"/>
      <c r="AD478" s="167"/>
      <c r="AE478" s="167"/>
      <c r="AF478" s="167"/>
      <c r="AG478" s="167"/>
      <c r="AH478" s="167"/>
      <c r="AI478" s="167"/>
      <c r="AJ478" s="167"/>
      <c r="AK478" s="167"/>
      <c r="AL478" s="167"/>
      <c r="AM478" s="167"/>
      <c r="AN478" s="167"/>
      <c r="AO478" s="167"/>
      <c r="AP478" s="167"/>
      <c r="AQ478" s="167"/>
      <c r="AR478" s="167"/>
      <c r="AS478" s="167"/>
      <c r="AT478" s="167"/>
      <c r="AV478" s="167" t="s">
        <v>322</v>
      </c>
      <c r="AW478" s="167"/>
      <c r="AX478" s="167"/>
      <c r="AY478" s="167"/>
      <c r="AZ478" s="167"/>
      <c r="BA478" s="167"/>
      <c r="BB478" s="167"/>
      <c r="BC478" s="167"/>
      <c r="BD478" s="167"/>
      <c r="BE478" s="167"/>
      <c r="BF478" s="167"/>
      <c r="BG478" s="167"/>
      <c r="BH478" s="167"/>
      <c r="BI478" s="167"/>
      <c r="BJ478" s="167"/>
      <c r="BK478" s="167"/>
      <c r="BL478" s="167"/>
      <c r="BM478" s="167"/>
      <c r="BN478" s="167"/>
      <c r="BO478" s="167"/>
      <c r="BP478" s="167"/>
      <c r="BQ478" s="167"/>
      <c r="BR478" s="167"/>
      <c r="BS478" s="167"/>
      <c r="BT478" s="167"/>
      <c r="BU478" s="167"/>
      <c r="BV478" s="167">
        <v>0</v>
      </c>
      <c r="BW478" s="167"/>
      <c r="BX478" s="167"/>
      <c r="BY478" s="167"/>
      <c r="BZ478" s="167"/>
      <c r="CA478" s="167"/>
      <c r="CB478" s="167"/>
      <c r="CC478" s="167"/>
      <c r="CD478" s="167"/>
      <c r="CE478" s="167"/>
      <c r="CF478" s="167"/>
      <c r="CG478" s="167"/>
      <c r="CH478" s="167"/>
      <c r="CI478" s="167"/>
      <c r="CJ478" s="167"/>
      <c r="CK478" s="167"/>
      <c r="CL478" s="167"/>
      <c r="CM478" s="167"/>
      <c r="CN478" s="167"/>
    </row>
    <row r="479" spans="4:102" ht="14.25" customHeight="1" x14ac:dyDescent="0.35">
      <c r="D479" s="220" t="s">
        <v>306</v>
      </c>
      <c r="E479" s="220"/>
      <c r="F479" s="220"/>
      <c r="G479" s="220"/>
      <c r="H479" s="220"/>
      <c r="I479" s="220"/>
      <c r="J479" s="220"/>
      <c r="K479" s="220"/>
      <c r="L479" s="220"/>
      <c r="M479" s="167">
        <v>0</v>
      </c>
      <c r="N479" s="167"/>
      <c r="O479" s="167"/>
      <c r="P479" s="167"/>
      <c r="Q479" s="167"/>
      <c r="R479" s="167"/>
      <c r="S479" s="167">
        <v>0</v>
      </c>
      <c r="T479" s="167"/>
      <c r="U479" s="167"/>
      <c r="V479" s="167"/>
      <c r="W479" s="167">
        <v>0</v>
      </c>
      <c r="X479" s="167"/>
      <c r="Y479" s="167"/>
      <c r="Z479" s="167"/>
      <c r="AA479" s="167"/>
      <c r="AB479" s="167"/>
      <c r="AC479" s="167"/>
      <c r="AD479" s="167"/>
      <c r="AE479" s="167"/>
      <c r="AF479" s="167"/>
      <c r="AG479" s="167"/>
      <c r="AH479" s="167"/>
      <c r="AI479" s="167"/>
      <c r="AJ479" s="167"/>
      <c r="AK479" s="167"/>
      <c r="AL479" s="167"/>
      <c r="AM479" s="167"/>
      <c r="AN479" s="167"/>
      <c r="AO479" s="167"/>
      <c r="AP479" s="167"/>
      <c r="AQ479" s="167"/>
      <c r="AR479" s="167"/>
      <c r="AS479" s="167"/>
      <c r="AT479" s="167"/>
      <c r="AV479" s="168" t="s">
        <v>125</v>
      </c>
      <c r="AW479" s="168"/>
      <c r="AX479" s="168"/>
      <c r="AY479" s="168"/>
      <c r="AZ479" s="168"/>
      <c r="BA479" s="168"/>
      <c r="BB479" s="168"/>
      <c r="BC479" s="168"/>
      <c r="BD479" s="168"/>
      <c r="BE479" s="168"/>
      <c r="BF479" s="168"/>
      <c r="BG479" s="168"/>
      <c r="BH479" s="168"/>
      <c r="BI479" s="168"/>
      <c r="BJ479" s="168"/>
      <c r="BK479" s="168"/>
      <c r="BL479" s="168"/>
      <c r="BM479" s="168"/>
      <c r="BN479" s="168"/>
      <c r="BO479" s="168"/>
      <c r="BP479" s="168"/>
      <c r="BQ479" s="168"/>
      <c r="BR479" s="168"/>
      <c r="BS479" s="168"/>
      <c r="BT479" s="168"/>
      <c r="BU479" s="168"/>
      <c r="BV479" s="168">
        <f>SUM(BV474:CC478)</f>
        <v>3</v>
      </c>
      <c r="BW479" s="168"/>
      <c r="BX479" s="168"/>
      <c r="BY479" s="168"/>
      <c r="BZ479" s="168"/>
      <c r="CA479" s="168"/>
      <c r="CB479" s="168"/>
      <c r="CC479" s="168"/>
      <c r="CD479" s="168"/>
      <c r="CE479" s="168"/>
      <c r="CF479" s="168"/>
      <c r="CG479" s="168"/>
      <c r="CH479" s="168"/>
      <c r="CI479" s="168"/>
      <c r="CJ479" s="168"/>
      <c r="CK479" s="168"/>
      <c r="CL479" s="168"/>
      <c r="CM479" s="168"/>
      <c r="CN479" s="168"/>
    </row>
    <row r="480" spans="4:102" ht="14.25" customHeight="1" x14ac:dyDescent="0.35">
      <c r="D480" s="231" t="s">
        <v>926</v>
      </c>
      <c r="E480" s="231"/>
      <c r="F480" s="231"/>
      <c r="G480" s="231"/>
      <c r="H480" s="231"/>
      <c r="I480" s="231"/>
      <c r="J480" s="231"/>
      <c r="K480" s="231"/>
      <c r="L480" s="231"/>
      <c r="M480" s="231"/>
      <c r="N480" s="231"/>
      <c r="O480" s="231"/>
      <c r="P480" s="231"/>
      <c r="Q480" s="231"/>
      <c r="R480" s="231"/>
      <c r="S480" s="231"/>
      <c r="T480" s="231"/>
      <c r="U480" s="231"/>
      <c r="V480" s="231"/>
      <c r="W480" s="231"/>
      <c r="X480" s="231"/>
      <c r="Y480" s="231"/>
      <c r="Z480" s="231"/>
      <c r="AA480" s="231"/>
      <c r="AB480" s="231"/>
      <c r="AC480" s="231"/>
      <c r="AD480" s="231"/>
      <c r="AE480" s="231"/>
      <c r="AF480" s="231"/>
      <c r="AG480" s="231"/>
      <c r="AH480" s="231"/>
      <c r="AI480" s="231"/>
      <c r="AJ480" s="231"/>
      <c r="AK480" s="231"/>
      <c r="AL480" s="231"/>
      <c r="AM480" s="231"/>
      <c r="AN480" s="231"/>
      <c r="AO480" s="231"/>
      <c r="AP480" s="231"/>
      <c r="AQ480" s="231"/>
      <c r="AR480" s="231"/>
      <c r="AS480" s="231"/>
      <c r="AT480" s="231"/>
      <c r="AV480" s="221" t="s">
        <v>929</v>
      </c>
      <c r="AW480" s="221"/>
      <c r="AX480" s="221"/>
      <c r="AY480" s="221"/>
      <c r="AZ480" s="221"/>
      <c r="BA480" s="221"/>
      <c r="BB480" s="221"/>
      <c r="BC480" s="221"/>
      <c r="BD480" s="221"/>
      <c r="BE480" s="221"/>
      <c r="BF480" s="221"/>
      <c r="BG480" s="221"/>
      <c r="BH480" s="221"/>
      <c r="BI480" s="221"/>
      <c r="BJ480" s="221"/>
      <c r="BK480" s="221"/>
      <c r="BL480" s="221"/>
      <c r="BM480" s="221"/>
      <c r="BN480" s="221"/>
      <c r="BO480" s="221"/>
      <c r="BP480" s="221"/>
      <c r="BQ480" s="221"/>
      <c r="BR480" s="221"/>
      <c r="BS480" s="221"/>
      <c r="BT480" s="221"/>
      <c r="BU480" s="221"/>
      <c r="BV480" s="221"/>
      <c r="BW480" s="221"/>
      <c r="BX480" s="221"/>
      <c r="BY480" s="221"/>
      <c r="BZ480" s="221"/>
      <c r="CA480" s="221"/>
      <c r="CB480" s="221"/>
      <c r="CC480" s="221"/>
      <c r="CD480" s="221"/>
      <c r="CE480" s="221"/>
      <c r="CF480" s="221"/>
      <c r="CG480" s="221"/>
      <c r="CH480" s="221"/>
      <c r="CI480" s="221"/>
      <c r="CJ480" s="221"/>
      <c r="CK480" s="221"/>
      <c r="CL480" s="221"/>
      <c r="CM480" s="221"/>
      <c r="CN480" s="221"/>
    </row>
    <row r="481" spans="4:92" ht="14.25" customHeight="1" x14ac:dyDescent="0.35"/>
    <row r="482" spans="4:92" ht="14.25" customHeight="1" x14ac:dyDescent="0.35">
      <c r="D482" s="232" t="s">
        <v>342</v>
      </c>
      <c r="E482" s="232"/>
      <c r="F482" s="232"/>
      <c r="G482" s="232"/>
      <c r="H482" s="232"/>
      <c r="I482" s="232"/>
      <c r="J482" s="232"/>
      <c r="K482" s="232"/>
      <c r="L482" s="232"/>
      <c r="M482" s="232"/>
      <c r="N482" s="232"/>
      <c r="O482" s="232"/>
      <c r="P482" s="232"/>
      <c r="Q482" s="232"/>
      <c r="R482" s="232"/>
      <c r="S482" s="232"/>
      <c r="T482" s="232"/>
      <c r="U482" s="232"/>
      <c r="V482" s="232"/>
      <c r="W482" s="232"/>
      <c r="X482" s="232"/>
      <c r="Y482" s="232"/>
      <c r="Z482" s="232"/>
      <c r="AA482" s="232"/>
      <c r="AB482" s="232"/>
      <c r="AC482" s="232"/>
      <c r="AD482" s="232"/>
      <c r="AE482" s="232"/>
      <c r="AF482" s="232"/>
      <c r="AG482" s="232"/>
      <c r="AH482" s="232"/>
      <c r="AI482" s="232"/>
      <c r="AJ482" s="232"/>
      <c r="AK482" s="232"/>
      <c r="AL482" s="232"/>
      <c r="AM482" s="232"/>
      <c r="AN482" s="232"/>
      <c r="AO482" s="232"/>
      <c r="AP482" s="232"/>
      <c r="AQ482" s="232"/>
      <c r="AR482" s="232"/>
      <c r="AS482" s="232"/>
      <c r="AT482" s="232"/>
      <c r="AU482" s="232"/>
      <c r="AV482" s="232"/>
      <c r="AW482" s="232"/>
      <c r="AX482" s="232"/>
      <c r="AY482" s="232"/>
      <c r="AZ482" s="232"/>
      <c r="BA482" s="232"/>
      <c r="BB482" s="232"/>
      <c r="BC482" s="232"/>
      <c r="BD482" s="232"/>
      <c r="BE482" s="232"/>
      <c r="BF482" s="232"/>
      <c r="BG482" s="232"/>
      <c r="BH482" s="232"/>
      <c r="BI482" s="232"/>
      <c r="BJ482" s="232"/>
      <c r="BK482" s="232"/>
      <c r="BL482" s="232"/>
      <c r="BM482" s="232"/>
      <c r="BN482" s="232"/>
      <c r="BO482" s="232"/>
      <c r="BP482" s="232"/>
      <c r="BQ482" s="232"/>
      <c r="BR482" s="232"/>
      <c r="BS482" s="232"/>
      <c r="BT482" s="232"/>
      <c r="BU482" s="232"/>
      <c r="BV482" s="232"/>
      <c r="BW482" s="232"/>
      <c r="BX482" s="232"/>
      <c r="BY482" s="232"/>
      <c r="BZ482" s="232"/>
      <c r="CA482" s="232"/>
      <c r="CB482" s="232"/>
      <c r="CC482" s="232"/>
      <c r="CD482" s="232"/>
      <c r="CE482" s="232"/>
      <c r="CF482" s="232"/>
      <c r="CG482" s="232"/>
      <c r="CH482" s="232"/>
      <c r="CI482" s="232"/>
      <c r="CJ482" s="232"/>
      <c r="CK482" s="232"/>
      <c r="CL482" s="232"/>
      <c r="CM482" s="232"/>
      <c r="CN482" s="232"/>
    </row>
    <row r="483" spans="4:92" ht="14.25" customHeight="1" x14ac:dyDescent="0.35">
      <c r="D483" s="232"/>
      <c r="E483" s="232"/>
      <c r="F483" s="232"/>
      <c r="G483" s="232"/>
      <c r="H483" s="232"/>
      <c r="I483" s="232"/>
      <c r="J483" s="232"/>
      <c r="K483" s="232"/>
      <c r="L483" s="232"/>
      <c r="M483" s="232"/>
      <c r="N483" s="232"/>
      <c r="O483" s="232"/>
      <c r="P483" s="232"/>
      <c r="Q483" s="232"/>
      <c r="R483" s="232"/>
      <c r="S483" s="232"/>
      <c r="T483" s="232"/>
      <c r="U483" s="232"/>
      <c r="V483" s="232"/>
      <c r="W483" s="232"/>
      <c r="X483" s="232"/>
      <c r="Y483" s="232"/>
      <c r="Z483" s="232"/>
      <c r="AA483" s="232"/>
      <c r="AB483" s="232"/>
      <c r="AC483" s="232"/>
      <c r="AD483" s="232"/>
      <c r="AE483" s="232"/>
      <c r="AF483" s="232"/>
      <c r="AG483" s="232"/>
      <c r="AH483" s="232"/>
      <c r="AI483" s="232"/>
      <c r="AJ483" s="232"/>
      <c r="AK483" s="232"/>
      <c r="AL483" s="232"/>
      <c r="AM483" s="232"/>
      <c r="AN483" s="232"/>
      <c r="AO483" s="232"/>
      <c r="AP483" s="232"/>
      <c r="AQ483" s="232"/>
      <c r="AR483" s="232"/>
      <c r="AS483" s="232"/>
      <c r="AT483" s="232"/>
      <c r="AU483" s="232"/>
      <c r="AV483" s="232"/>
      <c r="AW483" s="232"/>
      <c r="AX483" s="232"/>
      <c r="AY483" s="232"/>
      <c r="AZ483" s="232"/>
      <c r="BA483" s="232"/>
      <c r="BB483" s="232"/>
      <c r="BC483" s="232"/>
      <c r="BD483" s="232"/>
      <c r="BE483" s="232"/>
      <c r="BF483" s="232"/>
      <c r="BG483" s="232"/>
      <c r="BH483" s="232"/>
      <c r="BI483" s="232"/>
      <c r="BJ483" s="232"/>
      <c r="BK483" s="232"/>
      <c r="BL483" s="232"/>
      <c r="BM483" s="232"/>
      <c r="BN483" s="232"/>
      <c r="BO483" s="232"/>
      <c r="BP483" s="232"/>
      <c r="BQ483" s="232"/>
      <c r="BR483" s="232"/>
      <c r="BS483" s="232"/>
      <c r="BT483" s="232"/>
      <c r="BU483" s="232"/>
      <c r="BV483" s="232"/>
      <c r="BW483" s="232"/>
      <c r="BX483" s="232"/>
      <c r="BY483" s="232"/>
      <c r="BZ483" s="232"/>
      <c r="CA483" s="232"/>
      <c r="CB483" s="232"/>
      <c r="CC483" s="232"/>
      <c r="CD483" s="232"/>
      <c r="CE483" s="232"/>
      <c r="CF483" s="232"/>
      <c r="CG483" s="232"/>
      <c r="CH483" s="232"/>
      <c r="CI483" s="232"/>
      <c r="CJ483" s="232"/>
      <c r="CK483" s="232"/>
      <c r="CL483" s="232"/>
      <c r="CM483" s="232"/>
      <c r="CN483" s="232"/>
    </row>
    <row r="484" spans="4:92" ht="14.25" customHeight="1" x14ac:dyDescent="0.35">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6"/>
      <c r="AL484" s="106"/>
      <c r="AM484" s="106"/>
      <c r="AN484" s="106"/>
      <c r="AO484" s="106"/>
      <c r="AP484" s="106"/>
      <c r="AQ484" s="106"/>
      <c r="AR484" s="106"/>
      <c r="AS484" s="106"/>
      <c r="AT484" s="106"/>
      <c r="AU484" s="106"/>
      <c r="AV484" s="106"/>
      <c r="AW484" s="106"/>
      <c r="AX484" s="106"/>
      <c r="AY484" s="106"/>
      <c r="AZ484" s="106"/>
      <c r="BA484" s="106"/>
      <c r="BB484" s="106"/>
      <c r="BC484" s="106"/>
      <c r="BD484" s="106"/>
      <c r="BE484" s="106"/>
      <c r="BF484" s="106"/>
      <c r="BG484" s="106"/>
      <c r="BH484" s="106"/>
      <c r="BI484" s="106"/>
      <c r="BJ484" s="106"/>
      <c r="BK484" s="106"/>
      <c r="BL484" s="106"/>
      <c r="BM484" s="106"/>
      <c r="BN484" s="106"/>
      <c r="BO484" s="106"/>
      <c r="BP484" s="106"/>
      <c r="BQ484" s="106"/>
      <c r="BR484" s="106"/>
      <c r="BS484" s="106"/>
      <c r="BT484" s="106"/>
      <c r="BU484" s="106"/>
      <c r="BV484" s="106"/>
      <c r="BW484" s="106"/>
      <c r="BX484" s="106"/>
      <c r="BY484" s="106"/>
      <c r="BZ484" s="106"/>
      <c r="CA484" s="106"/>
      <c r="CB484" s="106"/>
      <c r="CC484" s="106"/>
      <c r="CD484" s="106"/>
      <c r="CE484" s="106"/>
      <c r="CF484" s="106"/>
      <c r="CG484" s="106"/>
      <c r="CH484" s="106"/>
      <c r="CI484" s="106"/>
      <c r="CJ484" s="106"/>
      <c r="CK484" s="106"/>
      <c r="CL484" s="106"/>
      <c r="CM484" s="106"/>
      <c r="CN484" s="106"/>
    </row>
    <row r="485" spans="4:92" ht="14.25" customHeight="1" x14ac:dyDescent="0.35">
      <c r="D485" s="233" t="s">
        <v>844</v>
      </c>
      <c r="E485" s="233"/>
      <c r="F485" s="233"/>
      <c r="G485" s="233"/>
      <c r="H485" s="233"/>
      <c r="I485" s="233"/>
      <c r="J485" s="233"/>
      <c r="K485" s="233"/>
      <c r="L485" s="233"/>
      <c r="M485" s="233"/>
      <c r="N485" s="233"/>
      <c r="O485" s="233"/>
      <c r="P485" s="233"/>
      <c r="Q485" s="233"/>
      <c r="R485" s="233"/>
      <c r="S485" s="233"/>
      <c r="T485" s="233"/>
      <c r="U485" s="233"/>
      <c r="V485" s="233"/>
      <c r="W485" s="233"/>
      <c r="X485" s="233"/>
      <c r="Y485" s="233"/>
      <c r="Z485" s="233"/>
      <c r="AA485" s="233"/>
      <c r="AB485" s="233"/>
      <c r="AC485" s="233"/>
      <c r="AD485" s="233"/>
      <c r="AE485" s="233"/>
      <c r="AF485" s="233"/>
      <c r="AG485" s="233"/>
      <c r="AH485" s="233"/>
      <c r="AI485" s="233"/>
      <c r="AJ485" s="233"/>
      <c r="AK485" s="233"/>
      <c r="AL485" s="233"/>
      <c r="AM485" s="233"/>
      <c r="AN485" s="233"/>
      <c r="AO485" s="233"/>
      <c r="AP485" s="233"/>
      <c r="AQ485" s="233"/>
      <c r="AR485" s="233"/>
      <c r="AS485" s="233"/>
      <c r="AT485" s="233"/>
      <c r="AU485" s="9"/>
      <c r="AV485" s="233" t="s">
        <v>845</v>
      </c>
      <c r="AW485" s="233"/>
      <c r="AX485" s="233"/>
      <c r="AY485" s="233"/>
      <c r="AZ485" s="233"/>
      <c r="BA485" s="233"/>
      <c r="BB485" s="233"/>
      <c r="BC485" s="233"/>
      <c r="BD485" s="233"/>
      <c r="BE485" s="233"/>
      <c r="BF485" s="233"/>
      <c r="BG485" s="233"/>
      <c r="BH485" s="233"/>
      <c r="BI485" s="233"/>
      <c r="BJ485" s="233"/>
      <c r="BK485" s="233"/>
      <c r="BL485" s="233"/>
      <c r="BM485" s="233"/>
      <c r="BN485" s="233"/>
      <c r="BO485" s="233"/>
      <c r="BP485" s="233"/>
      <c r="BQ485" s="233"/>
      <c r="BR485" s="233"/>
      <c r="BS485" s="233"/>
      <c r="BT485" s="233"/>
      <c r="BU485" s="233"/>
      <c r="BV485" s="233"/>
      <c r="BW485" s="233"/>
      <c r="BX485" s="233"/>
      <c r="BY485" s="233"/>
      <c r="BZ485" s="233"/>
      <c r="CA485" s="233"/>
      <c r="CB485" s="233"/>
      <c r="CC485" s="233"/>
      <c r="CD485" s="233"/>
      <c r="CE485" s="233"/>
      <c r="CF485" s="233"/>
      <c r="CG485" s="233"/>
      <c r="CH485" s="233"/>
      <c r="CI485" s="233"/>
      <c r="CJ485" s="233"/>
      <c r="CK485" s="233"/>
      <c r="CL485" s="233"/>
      <c r="CM485" s="233"/>
      <c r="CN485" s="233"/>
    </row>
    <row r="486" spans="4:92" ht="14.25" customHeight="1" x14ac:dyDescent="0.35">
      <c r="D486" s="234"/>
      <c r="E486" s="234"/>
      <c r="F486" s="234"/>
      <c r="G486" s="234"/>
      <c r="H486" s="234"/>
      <c r="I486" s="234"/>
      <c r="J486" s="234"/>
      <c r="K486" s="234"/>
      <c r="L486" s="234"/>
      <c r="M486" s="234"/>
      <c r="N486" s="234"/>
      <c r="O486" s="234"/>
      <c r="P486" s="234"/>
      <c r="Q486" s="234"/>
      <c r="R486" s="234"/>
      <c r="S486" s="234"/>
      <c r="T486" s="234"/>
      <c r="U486" s="234"/>
      <c r="V486" s="234"/>
      <c r="W486" s="234"/>
      <c r="X486" s="234"/>
      <c r="Y486" s="234"/>
      <c r="Z486" s="234"/>
      <c r="AA486" s="234"/>
      <c r="AB486" s="234"/>
      <c r="AC486" s="234"/>
      <c r="AD486" s="234"/>
      <c r="AE486" s="234"/>
      <c r="AF486" s="234"/>
      <c r="AG486" s="234"/>
      <c r="AH486" s="234"/>
      <c r="AI486" s="234"/>
      <c r="AJ486" s="234"/>
      <c r="AK486" s="234"/>
      <c r="AL486" s="234"/>
      <c r="AM486" s="234"/>
      <c r="AN486" s="234"/>
      <c r="AO486" s="234"/>
      <c r="AP486" s="234"/>
      <c r="AQ486" s="234"/>
      <c r="AR486" s="234"/>
      <c r="AS486" s="234"/>
      <c r="AT486" s="234"/>
      <c r="AU486" s="9"/>
      <c r="AV486" s="234"/>
      <c r="AW486" s="234"/>
      <c r="AX486" s="234"/>
      <c r="AY486" s="234"/>
      <c r="AZ486" s="234"/>
      <c r="BA486" s="234"/>
      <c r="BB486" s="234"/>
      <c r="BC486" s="234"/>
      <c r="BD486" s="234"/>
      <c r="BE486" s="234"/>
      <c r="BF486" s="234"/>
      <c r="BG486" s="234"/>
      <c r="BH486" s="234"/>
      <c r="BI486" s="234"/>
      <c r="BJ486" s="234"/>
      <c r="BK486" s="234"/>
      <c r="BL486" s="234"/>
      <c r="BM486" s="234"/>
      <c r="BN486" s="234"/>
      <c r="BO486" s="234"/>
      <c r="BP486" s="234"/>
      <c r="BQ486" s="234"/>
      <c r="BR486" s="234"/>
      <c r="BS486" s="234"/>
      <c r="BT486" s="234"/>
      <c r="BU486" s="234"/>
      <c r="BV486" s="234"/>
      <c r="BW486" s="234"/>
      <c r="BX486" s="234"/>
      <c r="BY486" s="234"/>
      <c r="BZ486" s="234"/>
      <c r="CA486" s="234"/>
      <c r="CB486" s="234"/>
      <c r="CC486" s="234"/>
      <c r="CD486" s="234"/>
      <c r="CE486" s="234"/>
      <c r="CF486" s="234"/>
      <c r="CG486" s="234"/>
      <c r="CH486" s="234"/>
      <c r="CI486" s="234"/>
      <c r="CJ486" s="234"/>
      <c r="CK486" s="234"/>
      <c r="CL486" s="234"/>
      <c r="CM486" s="234"/>
      <c r="CN486" s="234"/>
    </row>
    <row r="487" spans="4:92" ht="14.25" customHeight="1" x14ac:dyDescent="0.35">
      <c r="D487" s="175" t="s">
        <v>347</v>
      </c>
      <c r="E487" s="175"/>
      <c r="F487" s="175"/>
      <c r="G487" s="175"/>
      <c r="H487" s="175"/>
      <c r="I487" s="175"/>
      <c r="J487" s="175"/>
      <c r="K487" s="186" t="s">
        <v>846</v>
      </c>
      <c r="L487" s="187"/>
      <c r="M487" s="187"/>
      <c r="N487" s="187"/>
      <c r="O487" s="187"/>
      <c r="P487" s="187"/>
      <c r="Q487" s="187"/>
      <c r="R487" s="187"/>
      <c r="S487" s="188"/>
      <c r="T487" s="186" t="s">
        <v>163</v>
      </c>
      <c r="U487" s="187"/>
      <c r="V487" s="187"/>
      <c r="W487" s="187"/>
      <c r="X487" s="187"/>
      <c r="Y487" s="187"/>
      <c r="Z487" s="187"/>
      <c r="AA487" s="187"/>
      <c r="AB487" s="188"/>
      <c r="AC487" s="186" t="s">
        <v>164</v>
      </c>
      <c r="AD487" s="187"/>
      <c r="AE487" s="187"/>
      <c r="AF487" s="187"/>
      <c r="AG487" s="187"/>
      <c r="AH487" s="187"/>
      <c r="AI487" s="187"/>
      <c r="AJ487" s="187"/>
      <c r="AK487" s="188"/>
      <c r="AL487" s="186" t="s">
        <v>125</v>
      </c>
      <c r="AM487" s="187"/>
      <c r="AN487" s="187"/>
      <c r="AO487" s="187"/>
      <c r="AP487" s="187"/>
      <c r="AQ487" s="187"/>
      <c r="AR487" s="187"/>
      <c r="AS487" s="187"/>
      <c r="AT487" s="188"/>
      <c r="AV487" s="186" t="s">
        <v>847</v>
      </c>
      <c r="AW487" s="187"/>
      <c r="AX487" s="187"/>
      <c r="AY487" s="187"/>
      <c r="AZ487" s="187"/>
      <c r="BA487" s="186">
        <v>2008</v>
      </c>
      <c r="BB487" s="187"/>
      <c r="BC487" s="187"/>
      <c r="BD487" s="187"/>
      <c r="BE487" s="187"/>
      <c r="BF487" s="186">
        <v>2009</v>
      </c>
      <c r="BG487" s="187"/>
      <c r="BH487" s="187"/>
      <c r="BI487" s="187"/>
      <c r="BJ487" s="187"/>
      <c r="BK487" s="186">
        <v>2010</v>
      </c>
      <c r="BL487" s="187"/>
      <c r="BM487" s="187"/>
      <c r="BN487" s="187"/>
      <c r="BO487" s="187"/>
      <c r="BP487" s="186">
        <v>2011</v>
      </c>
      <c r="BQ487" s="187"/>
      <c r="BR487" s="187"/>
      <c r="BS487" s="187"/>
      <c r="BT487" s="187"/>
      <c r="BU487" s="186">
        <v>2012</v>
      </c>
      <c r="BV487" s="187"/>
      <c r="BW487" s="187"/>
      <c r="BX487" s="187"/>
      <c r="BY487" s="187"/>
      <c r="BZ487" s="186">
        <v>2013</v>
      </c>
      <c r="CA487" s="187"/>
      <c r="CB487" s="187"/>
      <c r="CC487" s="187"/>
      <c r="CD487" s="187"/>
      <c r="CE487" s="186">
        <v>2014</v>
      </c>
      <c r="CF487" s="187"/>
      <c r="CG487" s="187"/>
      <c r="CH487" s="187"/>
      <c r="CI487" s="187"/>
      <c r="CJ487" s="175">
        <v>2015</v>
      </c>
      <c r="CK487" s="175"/>
      <c r="CL487" s="175"/>
      <c r="CM487" s="175"/>
      <c r="CN487" s="175"/>
    </row>
    <row r="488" spans="4:92" ht="14.25" customHeight="1" x14ac:dyDescent="0.35">
      <c r="D488" s="175"/>
      <c r="E488" s="175"/>
      <c r="F488" s="175"/>
      <c r="G488" s="175"/>
      <c r="H488" s="175"/>
      <c r="I488" s="175"/>
      <c r="J488" s="175"/>
      <c r="K488" s="189"/>
      <c r="L488" s="190"/>
      <c r="M488" s="190"/>
      <c r="N488" s="190"/>
      <c r="O488" s="190"/>
      <c r="P488" s="190"/>
      <c r="Q488" s="190"/>
      <c r="R488" s="190"/>
      <c r="S488" s="191"/>
      <c r="T488" s="189"/>
      <c r="U488" s="190"/>
      <c r="V488" s="190"/>
      <c r="W488" s="190"/>
      <c r="X488" s="190"/>
      <c r="Y488" s="190"/>
      <c r="Z488" s="190"/>
      <c r="AA488" s="190"/>
      <c r="AB488" s="191"/>
      <c r="AC488" s="189"/>
      <c r="AD488" s="190"/>
      <c r="AE488" s="190"/>
      <c r="AF488" s="190"/>
      <c r="AG488" s="190"/>
      <c r="AH488" s="190"/>
      <c r="AI488" s="190"/>
      <c r="AJ488" s="190"/>
      <c r="AK488" s="191"/>
      <c r="AL488" s="189"/>
      <c r="AM488" s="190"/>
      <c r="AN488" s="190"/>
      <c r="AO488" s="190"/>
      <c r="AP488" s="190"/>
      <c r="AQ488" s="190"/>
      <c r="AR488" s="190"/>
      <c r="AS488" s="190"/>
      <c r="AT488" s="191"/>
      <c r="AV488" s="189"/>
      <c r="AW488" s="190"/>
      <c r="AX488" s="190"/>
      <c r="AY488" s="190"/>
      <c r="AZ488" s="190"/>
      <c r="BA488" s="189"/>
      <c r="BB488" s="190"/>
      <c r="BC488" s="190"/>
      <c r="BD488" s="190"/>
      <c r="BE488" s="190"/>
      <c r="BF488" s="189"/>
      <c r="BG488" s="190"/>
      <c r="BH488" s="190"/>
      <c r="BI488" s="190"/>
      <c r="BJ488" s="190"/>
      <c r="BK488" s="189"/>
      <c r="BL488" s="190"/>
      <c r="BM488" s="190"/>
      <c r="BN488" s="190"/>
      <c r="BO488" s="190"/>
      <c r="BP488" s="189"/>
      <c r="BQ488" s="190"/>
      <c r="BR488" s="190"/>
      <c r="BS488" s="190"/>
      <c r="BT488" s="190"/>
      <c r="BU488" s="189"/>
      <c r="BV488" s="190"/>
      <c r="BW488" s="190"/>
      <c r="BX488" s="190"/>
      <c r="BY488" s="190"/>
      <c r="BZ488" s="189"/>
      <c r="CA488" s="190"/>
      <c r="CB488" s="190"/>
      <c r="CC488" s="190"/>
      <c r="CD488" s="190"/>
      <c r="CE488" s="189"/>
      <c r="CF488" s="190"/>
      <c r="CG488" s="190"/>
      <c r="CH488" s="190"/>
      <c r="CI488" s="190"/>
      <c r="CJ488" s="175"/>
      <c r="CK488" s="175"/>
      <c r="CL488" s="175"/>
      <c r="CM488" s="175"/>
      <c r="CN488" s="175"/>
    </row>
    <row r="489" spans="4:92" ht="14.25" customHeight="1" x14ac:dyDescent="0.35">
      <c r="D489" s="175"/>
      <c r="E489" s="175"/>
      <c r="F489" s="175"/>
      <c r="G489" s="175"/>
      <c r="H489" s="175"/>
      <c r="I489" s="175"/>
      <c r="J489" s="175"/>
      <c r="K489" s="192"/>
      <c r="L489" s="193"/>
      <c r="M489" s="193"/>
      <c r="N489" s="193"/>
      <c r="O489" s="193"/>
      <c r="P489" s="193"/>
      <c r="Q489" s="193"/>
      <c r="R489" s="193"/>
      <c r="S489" s="194"/>
      <c r="T489" s="192"/>
      <c r="U489" s="193"/>
      <c r="V489" s="193"/>
      <c r="W489" s="193"/>
      <c r="X489" s="193"/>
      <c r="Y489" s="193"/>
      <c r="Z489" s="193"/>
      <c r="AA489" s="193"/>
      <c r="AB489" s="194"/>
      <c r="AC489" s="192"/>
      <c r="AD489" s="193"/>
      <c r="AE489" s="193"/>
      <c r="AF489" s="193"/>
      <c r="AG489" s="193"/>
      <c r="AH489" s="193"/>
      <c r="AI489" s="193"/>
      <c r="AJ489" s="193"/>
      <c r="AK489" s="194"/>
      <c r="AL489" s="192"/>
      <c r="AM489" s="193"/>
      <c r="AN489" s="193"/>
      <c r="AO489" s="193"/>
      <c r="AP489" s="193"/>
      <c r="AQ489" s="193"/>
      <c r="AR489" s="193"/>
      <c r="AS489" s="193"/>
      <c r="AT489" s="194"/>
      <c r="AV489" s="192"/>
      <c r="AW489" s="193"/>
      <c r="AX489" s="193"/>
      <c r="AY489" s="193"/>
      <c r="AZ489" s="193"/>
      <c r="BA489" s="192"/>
      <c r="BB489" s="193"/>
      <c r="BC489" s="193"/>
      <c r="BD489" s="193"/>
      <c r="BE489" s="193"/>
      <c r="BF489" s="192"/>
      <c r="BG489" s="193"/>
      <c r="BH489" s="193"/>
      <c r="BI489" s="193"/>
      <c r="BJ489" s="193"/>
      <c r="BK489" s="192"/>
      <c r="BL489" s="193"/>
      <c r="BM489" s="193"/>
      <c r="BN489" s="193"/>
      <c r="BO489" s="193"/>
      <c r="BP489" s="192"/>
      <c r="BQ489" s="193"/>
      <c r="BR489" s="193"/>
      <c r="BS489" s="193"/>
      <c r="BT489" s="193"/>
      <c r="BU489" s="192"/>
      <c r="BV489" s="193"/>
      <c r="BW489" s="193"/>
      <c r="BX489" s="193"/>
      <c r="BY489" s="193"/>
      <c r="BZ489" s="192"/>
      <c r="CA489" s="193"/>
      <c r="CB489" s="193"/>
      <c r="CC489" s="193"/>
      <c r="CD489" s="193"/>
      <c r="CE489" s="192"/>
      <c r="CF489" s="193"/>
      <c r="CG489" s="193"/>
      <c r="CH489" s="193"/>
      <c r="CI489" s="193"/>
      <c r="CJ489" s="175"/>
      <c r="CK489" s="175"/>
      <c r="CL489" s="175"/>
      <c r="CM489" s="175"/>
      <c r="CN489" s="175"/>
    </row>
    <row r="490" spans="4:92" ht="14.25" customHeight="1" x14ac:dyDescent="0.35">
      <c r="D490" s="167" t="s">
        <v>324</v>
      </c>
      <c r="E490" s="167"/>
      <c r="F490" s="167"/>
      <c r="G490" s="167"/>
      <c r="H490" s="167"/>
      <c r="I490" s="167"/>
      <c r="J490" s="167"/>
      <c r="K490" s="179">
        <v>0</v>
      </c>
      <c r="L490" s="180"/>
      <c r="M490" s="180"/>
      <c r="N490" s="180"/>
      <c r="O490" s="180"/>
      <c r="P490" s="180"/>
      <c r="Q490" s="180"/>
      <c r="R490" s="180"/>
      <c r="S490" s="181"/>
      <c r="T490" s="270">
        <v>28</v>
      </c>
      <c r="U490" s="271"/>
      <c r="V490" s="271"/>
      <c r="W490" s="271"/>
      <c r="X490" s="271"/>
      <c r="Y490" s="271"/>
      <c r="Z490" s="271"/>
      <c r="AA490" s="271"/>
      <c r="AB490" s="272"/>
      <c r="AC490" s="270">
        <v>31</v>
      </c>
      <c r="AD490" s="271"/>
      <c r="AE490" s="271"/>
      <c r="AF490" s="271"/>
      <c r="AG490" s="271"/>
      <c r="AH490" s="271"/>
      <c r="AI490" s="271"/>
      <c r="AJ490" s="271"/>
      <c r="AK490" s="272"/>
      <c r="AL490" s="270">
        <f>SUM(K490:AK490)</f>
        <v>59</v>
      </c>
      <c r="AM490" s="271"/>
      <c r="AN490" s="271"/>
      <c r="AO490" s="271"/>
      <c r="AP490" s="271"/>
      <c r="AQ490" s="271"/>
      <c r="AR490" s="271"/>
      <c r="AS490" s="271"/>
      <c r="AT490" s="272"/>
      <c r="AV490" s="172" t="s">
        <v>876</v>
      </c>
      <c r="AW490" s="173"/>
      <c r="AX490" s="173"/>
      <c r="AY490" s="173"/>
      <c r="AZ490" s="174"/>
      <c r="BA490" s="172">
        <v>15.2</v>
      </c>
      <c r="BB490" s="173"/>
      <c r="BC490" s="173"/>
      <c r="BD490" s="173"/>
      <c r="BE490" s="174"/>
      <c r="BF490" s="172">
        <v>14.7</v>
      </c>
      <c r="BG490" s="173"/>
      <c r="BH490" s="173"/>
      <c r="BI490" s="173"/>
      <c r="BJ490" s="174"/>
      <c r="BK490" s="172">
        <v>14.2</v>
      </c>
      <c r="BL490" s="173"/>
      <c r="BM490" s="173"/>
      <c r="BN490" s="173"/>
      <c r="BO490" s="174"/>
      <c r="BP490" s="172">
        <v>13.4</v>
      </c>
      <c r="BQ490" s="173"/>
      <c r="BR490" s="173"/>
      <c r="BS490" s="173"/>
      <c r="BT490" s="174"/>
      <c r="BU490" s="172">
        <v>13.4</v>
      </c>
      <c r="BV490" s="173"/>
      <c r="BW490" s="173"/>
      <c r="BX490" s="173"/>
      <c r="BY490" s="174"/>
      <c r="BZ490" s="172">
        <v>12</v>
      </c>
      <c r="CA490" s="173"/>
      <c r="CB490" s="173"/>
      <c r="CC490" s="173"/>
      <c r="CD490" s="174"/>
      <c r="CE490" s="172">
        <v>12</v>
      </c>
      <c r="CF490" s="173"/>
      <c r="CG490" s="173"/>
      <c r="CH490" s="173"/>
      <c r="CI490" s="174"/>
      <c r="CJ490" s="172">
        <v>11.8</v>
      </c>
      <c r="CK490" s="173"/>
      <c r="CL490" s="173"/>
      <c r="CM490" s="173"/>
      <c r="CN490" s="174"/>
    </row>
    <row r="491" spans="4:92" ht="14.25" customHeight="1" x14ac:dyDescent="0.35">
      <c r="D491" s="167" t="s">
        <v>325</v>
      </c>
      <c r="E491" s="167"/>
      <c r="F491" s="167"/>
      <c r="G491" s="167"/>
      <c r="H491" s="167"/>
      <c r="I491" s="167"/>
      <c r="J491" s="167"/>
      <c r="K491" s="179">
        <v>2</v>
      </c>
      <c r="L491" s="180"/>
      <c r="M491" s="180"/>
      <c r="N491" s="180"/>
      <c r="O491" s="180"/>
      <c r="P491" s="180"/>
      <c r="Q491" s="180"/>
      <c r="R491" s="180"/>
      <c r="S491" s="181"/>
      <c r="T491" s="270">
        <v>0</v>
      </c>
      <c r="U491" s="271"/>
      <c r="V491" s="271"/>
      <c r="W491" s="271"/>
      <c r="X491" s="271"/>
      <c r="Y491" s="271"/>
      <c r="Z491" s="271"/>
      <c r="AA491" s="271"/>
      <c r="AB491" s="272"/>
      <c r="AC491" s="270">
        <v>0</v>
      </c>
      <c r="AD491" s="271"/>
      <c r="AE491" s="271"/>
      <c r="AF491" s="271"/>
      <c r="AG491" s="271"/>
      <c r="AH491" s="271"/>
      <c r="AI491" s="271"/>
      <c r="AJ491" s="271"/>
      <c r="AK491" s="272"/>
      <c r="AL491" s="270">
        <f>SUM(K491:AK491)</f>
        <v>2</v>
      </c>
      <c r="AM491" s="271"/>
      <c r="AN491" s="271"/>
      <c r="AO491" s="271"/>
      <c r="AP491" s="271"/>
      <c r="AQ491" s="271"/>
      <c r="AR491" s="271"/>
      <c r="AS491" s="271"/>
      <c r="AT491" s="272"/>
      <c r="AV491" s="172" t="s">
        <v>141</v>
      </c>
      <c r="AW491" s="173"/>
      <c r="AX491" s="173"/>
      <c r="AY491" s="173"/>
      <c r="AZ491" s="174"/>
      <c r="BA491" s="172">
        <v>13.8</v>
      </c>
      <c r="BB491" s="173"/>
      <c r="BC491" s="173"/>
      <c r="BD491" s="173"/>
      <c r="BE491" s="174"/>
      <c r="BF491" s="172">
        <v>13.4</v>
      </c>
      <c r="BG491" s="173"/>
      <c r="BH491" s="173"/>
      <c r="BI491" s="173"/>
      <c r="BJ491" s="174"/>
      <c r="BK491" s="172">
        <v>13</v>
      </c>
      <c r="BL491" s="173"/>
      <c r="BM491" s="173"/>
      <c r="BN491" s="173"/>
      <c r="BO491" s="174"/>
      <c r="BP491" s="172">
        <v>12.4</v>
      </c>
      <c r="BQ491" s="173"/>
      <c r="BR491" s="173"/>
      <c r="BS491" s="173"/>
      <c r="BT491" s="174"/>
      <c r="BU491" s="172">
        <v>12.1</v>
      </c>
      <c r="BV491" s="173"/>
      <c r="BW491" s="173"/>
      <c r="BX491" s="173"/>
      <c r="BY491" s="174"/>
      <c r="BZ491" s="172">
        <v>11.8</v>
      </c>
      <c r="CA491" s="173"/>
      <c r="CB491" s="173"/>
      <c r="CC491" s="173"/>
      <c r="CD491" s="174"/>
      <c r="CE491" s="172">
        <v>11.8</v>
      </c>
      <c r="CF491" s="173"/>
      <c r="CG491" s="173"/>
      <c r="CH491" s="173"/>
      <c r="CI491" s="174"/>
      <c r="CJ491" s="172">
        <v>12</v>
      </c>
      <c r="CK491" s="173"/>
      <c r="CL491" s="173"/>
      <c r="CM491" s="173"/>
      <c r="CN491" s="174"/>
    </row>
    <row r="492" spans="4:92" ht="14.25" customHeight="1" x14ac:dyDescent="0.35">
      <c r="D492" s="168" t="s">
        <v>125</v>
      </c>
      <c r="E492" s="168"/>
      <c r="F492" s="168"/>
      <c r="G492" s="168"/>
      <c r="H492" s="168"/>
      <c r="I492" s="168"/>
      <c r="J492" s="168"/>
      <c r="K492" s="169">
        <f>SUM(K490:S491)</f>
        <v>2</v>
      </c>
      <c r="L492" s="170"/>
      <c r="M492" s="170"/>
      <c r="N492" s="170"/>
      <c r="O492" s="170"/>
      <c r="P492" s="170"/>
      <c r="Q492" s="170"/>
      <c r="R492" s="170"/>
      <c r="S492" s="171"/>
      <c r="T492" s="169">
        <f>SUM(T490:AB491)</f>
        <v>28</v>
      </c>
      <c r="U492" s="170"/>
      <c r="V492" s="170"/>
      <c r="W492" s="170"/>
      <c r="X492" s="170"/>
      <c r="Y492" s="170"/>
      <c r="Z492" s="170"/>
      <c r="AA492" s="170"/>
      <c r="AB492" s="171"/>
      <c r="AC492" s="169">
        <f t="shared" ref="AC492" si="36">SUM(AC490:AK491)</f>
        <v>31</v>
      </c>
      <c r="AD492" s="170"/>
      <c r="AE492" s="170"/>
      <c r="AF492" s="170"/>
      <c r="AG492" s="170"/>
      <c r="AH492" s="170"/>
      <c r="AI492" s="170"/>
      <c r="AJ492" s="170"/>
      <c r="AK492" s="171"/>
      <c r="AL492" s="169">
        <f t="shared" ref="AL492" si="37">SUM(AL490:AT491)</f>
        <v>61</v>
      </c>
      <c r="AM492" s="170"/>
      <c r="AN492" s="170"/>
      <c r="AO492" s="170"/>
      <c r="AP492" s="170"/>
      <c r="AQ492" s="170"/>
      <c r="AR492" s="170"/>
      <c r="AS492" s="170"/>
      <c r="AT492" s="171"/>
      <c r="AV492" s="172" t="s">
        <v>142</v>
      </c>
      <c r="AW492" s="173"/>
      <c r="AX492" s="173"/>
      <c r="AY492" s="173"/>
      <c r="AZ492" s="174"/>
      <c r="BA492" s="172">
        <v>19.2</v>
      </c>
      <c r="BB492" s="173"/>
      <c r="BC492" s="173"/>
      <c r="BD492" s="173"/>
      <c r="BE492" s="174"/>
      <c r="BF492" s="172">
        <v>18.8</v>
      </c>
      <c r="BG492" s="173"/>
      <c r="BH492" s="173"/>
      <c r="BI492" s="173"/>
      <c r="BJ492" s="174"/>
      <c r="BK492" s="172">
        <v>18.399999999999999</v>
      </c>
      <c r="BL492" s="173"/>
      <c r="BM492" s="173"/>
      <c r="BN492" s="173"/>
      <c r="BO492" s="174"/>
      <c r="BP492" s="172">
        <v>17.8</v>
      </c>
      <c r="BQ492" s="173"/>
      <c r="BR492" s="173"/>
      <c r="BS492" s="173"/>
      <c r="BT492" s="174"/>
      <c r="BU492" s="172">
        <v>17.5</v>
      </c>
      <c r="BV492" s="173"/>
      <c r="BW492" s="173"/>
      <c r="BX492" s="173"/>
      <c r="BY492" s="174"/>
      <c r="BZ492" s="172">
        <v>17.2</v>
      </c>
      <c r="CA492" s="173"/>
      <c r="CB492" s="173"/>
      <c r="CC492" s="173"/>
      <c r="CD492" s="174"/>
      <c r="CE492" s="172">
        <v>17.2</v>
      </c>
      <c r="CF492" s="173"/>
      <c r="CG492" s="173"/>
      <c r="CH492" s="173"/>
      <c r="CI492" s="174"/>
      <c r="CJ492" s="172">
        <v>17.100000000000001</v>
      </c>
      <c r="CK492" s="173"/>
      <c r="CL492" s="173"/>
      <c r="CM492" s="173"/>
      <c r="CN492" s="174"/>
    </row>
    <row r="493" spans="4:92" ht="14.25" customHeight="1" x14ac:dyDescent="0.35">
      <c r="D493" s="121" t="s">
        <v>848</v>
      </c>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c r="AN493" s="121"/>
      <c r="AO493" s="121"/>
      <c r="AP493" s="121"/>
      <c r="AQ493" s="121"/>
      <c r="AR493" s="121"/>
      <c r="AS493" s="121"/>
      <c r="AT493" s="121"/>
      <c r="AU493" s="9"/>
      <c r="AV493" s="221" t="s">
        <v>849</v>
      </c>
      <c r="AW493" s="221"/>
      <c r="AX493" s="221"/>
      <c r="AY493" s="221"/>
      <c r="AZ493" s="221"/>
      <c r="BA493" s="221"/>
      <c r="BB493" s="221"/>
      <c r="BC493" s="221"/>
      <c r="BD493" s="221"/>
      <c r="BE493" s="221"/>
      <c r="BF493" s="221"/>
      <c r="BG493" s="221"/>
      <c r="BH493" s="221"/>
      <c r="BI493" s="221"/>
      <c r="BJ493" s="221"/>
      <c r="BK493" s="221"/>
      <c r="BL493" s="221"/>
      <c r="BM493" s="221"/>
      <c r="BN493" s="221"/>
      <c r="BO493" s="221"/>
      <c r="BP493" s="221"/>
      <c r="BQ493" s="221"/>
      <c r="BR493" s="221"/>
      <c r="BS493" s="221"/>
      <c r="BT493" s="221"/>
      <c r="BU493" s="221"/>
      <c r="BV493" s="221"/>
      <c r="BW493" s="221"/>
      <c r="BX493" s="221"/>
      <c r="BY493" s="221"/>
      <c r="BZ493" s="221"/>
      <c r="CA493" s="221"/>
      <c r="CB493" s="221"/>
      <c r="CC493" s="221"/>
      <c r="CD493" s="221"/>
      <c r="CE493" s="221"/>
      <c r="CF493" s="221"/>
      <c r="CG493" s="221"/>
      <c r="CH493" s="221"/>
      <c r="CI493" s="221"/>
      <c r="CJ493" s="221"/>
      <c r="CK493" s="221"/>
      <c r="CL493" s="221"/>
      <c r="CM493" s="221"/>
      <c r="CN493" s="221"/>
    </row>
    <row r="494" spans="4:92" ht="14.25" customHeight="1" x14ac:dyDescent="0.35">
      <c r="AV494" s="5"/>
      <c r="BC494" s="9"/>
      <c r="BD494" s="9"/>
      <c r="BE494" s="9"/>
      <c r="BF494" s="9"/>
      <c r="BG494" s="9"/>
    </row>
    <row r="495" spans="4:92" ht="14.25" customHeight="1" x14ac:dyDescent="0.35">
      <c r="D495" s="233" t="s">
        <v>850</v>
      </c>
      <c r="E495" s="233"/>
      <c r="F495" s="233"/>
      <c r="G495" s="233"/>
      <c r="H495" s="233"/>
      <c r="I495" s="233"/>
      <c r="J495" s="233"/>
      <c r="K495" s="233"/>
      <c r="L495" s="233"/>
      <c r="M495" s="233"/>
      <c r="N495" s="233"/>
      <c r="O495" s="233"/>
      <c r="P495" s="233"/>
      <c r="Q495" s="233"/>
      <c r="R495" s="233"/>
      <c r="S495" s="233"/>
      <c r="T495" s="233"/>
      <c r="U495" s="233"/>
      <c r="V495" s="233"/>
      <c r="W495" s="233"/>
      <c r="X495" s="233"/>
      <c r="Y495" s="233"/>
      <c r="Z495" s="233"/>
      <c r="AA495" s="233"/>
      <c r="AB495" s="233"/>
      <c r="AC495" s="233"/>
      <c r="AD495" s="233"/>
      <c r="AE495" s="233"/>
      <c r="AF495" s="233"/>
      <c r="AG495" s="233"/>
      <c r="AH495" s="233"/>
      <c r="AI495" s="233"/>
      <c r="AJ495" s="233"/>
      <c r="AK495" s="233"/>
      <c r="AL495" s="233"/>
      <c r="AM495" s="233"/>
      <c r="AN495" s="233"/>
      <c r="AO495" s="233"/>
      <c r="AP495" s="233"/>
      <c r="AQ495" s="233"/>
      <c r="AR495" s="233"/>
      <c r="AS495" s="233"/>
      <c r="AT495" s="233"/>
      <c r="AU495" s="9"/>
      <c r="AV495" s="233" t="s">
        <v>851</v>
      </c>
      <c r="AW495" s="233"/>
      <c r="AX495" s="233"/>
      <c r="AY495" s="233"/>
      <c r="AZ495" s="233"/>
      <c r="BA495" s="233"/>
      <c r="BB495" s="233"/>
      <c r="BC495" s="233"/>
      <c r="BD495" s="233"/>
      <c r="BE495" s="233"/>
      <c r="BF495" s="233"/>
      <c r="BG495" s="233"/>
      <c r="BH495" s="233"/>
      <c r="BI495" s="233"/>
      <c r="BJ495" s="233"/>
      <c r="BK495" s="233"/>
      <c r="BL495" s="233"/>
      <c r="BM495" s="233"/>
      <c r="BN495" s="233"/>
      <c r="BO495" s="233"/>
      <c r="BP495" s="233"/>
      <c r="BQ495" s="233"/>
      <c r="BR495" s="233"/>
      <c r="BS495" s="233"/>
      <c r="BT495" s="233"/>
      <c r="BU495" s="233"/>
      <c r="BV495" s="233"/>
      <c r="BW495" s="233"/>
      <c r="BX495" s="233"/>
      <c r="BY495" s="233"/>
      <c r="BZ495" s="233"/>
      <c r="CA495" s="233"/>
      <c r="CB495" s="233"/>
      <c r="CC495" s="233"/>
      <c r="CD495" s="233"/>
      <c r="CE495" s="233"/>
      <c r="CF495" s="233"/>
      <c r="CG495" s="233"/>
      <c r="CH495" s="233"/>
      <c r="CI495" s="233"/>
      <c r="CJ495" s="233"/>
      <c r="CK495" s="233"/>
      <c r="CL495" s="233"/>
      <c r="CM495" s="233"/>
      <c r="CN495" s="233"/>
    </row>
    <row r="496" spans="4:92" ht="14.25" customHeight="1" x14ac:dyDescent="0.35">
      <c r="D496" s="234"/>
      <c r="E496" s="234"/>
      <c r="F496" s="234"/>
      <c r="G496" s="234"/>
      <c r="H496" s="234"/>
      <c r="I496" s="234"/>
      <c r="J496" s="234"/>
      <c r="K496" s="234"/>
      <c r="L496" s="234"/>
      <c r="M496" s="234"/>
      <c r="N496" s="234"/>
      <c r="O496" s="234"/>
      <c r="P496" s="234"/>
      <c r="Q496" s="234"/>
      <c r="R496" s="234"/>
      <c r="S496" s="234"/>
      <c r="T496" s="234"/>
      <c r="U496" s="234"/>
      <c r="V496" s="234"/>
      <c r="W496" s="234"/>
      <c r="X496" s="234"/>
      <c r="Y496" s="234"/>
      <c r="Z496" s="234"/>
      <c r="AA496" s="234"/>
      <c r="AB496" s="234"/>
      <c r="AC496" s="234"/>
      <c r="AD496" s="234"/>
      <c r="AE496" s="234"/>
      <c r="AF496" s="234"/>
      <c r="AG496" s="234"/>
      <c r="AH496" s="234"/>
      <c r="AI496" s="234"/>
      <c r="AJ496" s="234"/>
      <c r="AK496" s="234"/>
      <c r="AL496" s="234"/>
      <c r="AM496" s="234"/>
      <c r="AN496" s="234"/>
      <c r="AO496" s="234"/>
      <c r="AP496" s="234"/>
      <c r="AQ496" s="234"/>
      <c r="AR496" s="234"/>
      <c r="AS496" s="234"/>
      <c r="AT496" s="234"/>
      <c r="AU496" s="9"/>
      <c r="AV496" s="234"/>
      <c r="AW496" s="234"/>
      <c r="AX496" s="234"/>
      <c r="AY496" s="234"/>
      <c r="AZ496" s="234"/>
      <c r="BA496" s="234"/>
      <c r="BB496" s="234"/>
      <c r="BC496" s="234"/>
      <c r="BD496" s="234"/>
      <c r="BE496" s="234"/>
      <c r="BF496" s="234"/>
      <c r="BG496" s="234"/>
      <c r="BH496" s="234"/>
      <c r="BI496" s="234"/>
      <c r="BJ496" s="234"/>
      <c r="BK496" s="234"/>
      <c r="BL496" s="234"/>
      <c r="BM496" s="234"/>
      <c r="BN496" s="234"/>
      <c r="BO496" s="234"/>
      <c r="BP496" s="234"/>
      <c r="BQ496" s="234"/>
      <c r="BR496" s="234"/>
      <c r="BS496" s="234"/>
      <c r="BT496" s="234"/>
      <c r="BU496" s="234"/>
      <c r="BV496" s="234"/>
      <c r="BW496" s="234"/>
      <c r="BX496" s="234"/>
      <c r="BY496" s="234"/>
      <c r="BZ496" s="234"/>
      <c r="CA496" s="234"/>
      <c r="CB496" s="234"/>
      <c r="CC496" s="234"/>
      <c r="CD496" s="234"/>
      <c r="CE496" s="234"/>
      <c r="CF496" s="234"/>
      <c r="CG496" s="234"/>
      <c r="CH496" s="234"/>
      <c r="CI496" s="234"/>
      <c r="CJ496" s="234"/>
      <c r="CK496" s="234"/>
      <c r="CL496" s="234"/>
      <c r="CM496" s="234"/>
      <c r="CN496" s="234"/>
    </row>
    <row r="497" spans="4:92" ht="14.25" customHeight="1" x14ac:dyDescent="0.35">
      <c r="D497" s="175" t="s">
        <v>852</v>
      </c>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V497" s="177" t="s">
        <v>162</v>
      </c>
      <c r="AW497" s="177"/>
      <c r="AX497" s="177"/>
      <c r="AY497" s="177"/>
      <c r="AZ497" s="177"/>
      <c r="BA497" s="177"/>
      <c r="BB497" s="177"/>
      <c r="BC497" s="177"/>
      <c r="BD497" s="177"/>
      <c r="BE497" s="177"/>
      <c r="BF497" s="177"/>
      <c r="BG497" s="177"/>
      <c r="BH497" s="177"/>
      <c r="BI497" s="177"/>
      <c r="BJ497" s="177"/>
      <c r="BK497" s="177"/>
      <c r="BL497" s="177"/>
      <c r="BM497" s="177"/>
      <c r="BN497" s="177"/>
      <c r="BO497" s="177"/>
      <c r="BP497" s="177"/>
      <c r="BQ497" s="177"/>
      <c r="BR497" s="177"/>
      <c r="BS497" s="177"/>
      <c r="BT497" s="269" t="s">
        <v>317</v>
      </c>
      <c r="BU497" s="269"/>
      <c r="BV497" s="269"/>
      <c r="BW497" s="269"/>
      <c r="BX497" s="269"/>
      <c r="BY497" s="269"/>
      <c r="BZ497" s="269"/>
      <c r="CA497" s="269"/>
      <c r="CB497" s="269"/>
      <c r="CC497" s="269"/>
      <c r="CD497" s="269"/>
      <c r="CE497" s="269"/>
      <c r="CF497" s="269"/>
      <c r="CG497" s="177" t="s">
        <v>189</v>
      </c>
      <c r="CH497" s="177"/>
      <c r="CI497" s="177"/>
      <c r="CJ497" s="177"/>
      <c r="CK497" s="177"/>
      <c r="CL497" s="177"/>
      <c r="CM497" s="177"/>
      <c r="CN497" s="177"/>
    </row>
    <row r="498" spans="4:92" ht="14.25" customHeight="1" x14ac:dyDescent="0.35">
      <c r="D498" s="176" t="s">
        <v>853</v>
      </c>
      <c r="E498" s="176"/>
      <c r="F498" s="176"/>
      <c r="G498" s="176"/>
      <c r="H498" s="176"/>
      <c r="I498" s="176"/>
      <c r="J498" s="176"/>
      <c r="K498" s="176"/>
      <c r="L498" s="175" t="s">
        <v>846</v>
      </c>
      <c r="M498" s="175"/>
      <c r="N498" s="175"/>
      <c r="O498" s="175"/>
      <c r="P498" s="175"/>
      <c r="Q498" s="175"/>
      <c r="R498" s="175"/>
      <c r="S498" s="175"/>
      <c r="T498" s="175"/>
      <c r="U498" s="175"/>
      <c r="V498" s="175" t="s">
        <v>163</v>
      </c>
      <c r="W498" s="175"/>
      <c r="X498" s="175"/>
      <c r="Y498" s="175"/>
      <c r="Z498" s="175"/>
      <c r="AA498" s="175"/>
      <c r="AB498" s="175"/>
      <c r="AC498" s="175"/>
      <c r="AD498" s="175"/>
      <c r="AE498" s="175" t="s">
        <v>164</v>
      </c>
      <c r="AF498" s="175"/>
      <c r="AG498" s="175"/>
      <c r="AH498" s="175"/>
      <c r="AI498" s="175"/>
      <c r="AJ498" s="175"/>
      <c r="AK498" s="175"/>
      <c r="AL498" s="175"/>
      <c r="AM498" s="175" t="s">
        <v>125</v>
      </c>
      <c r="AN498" s="175"/>
      <c r="AO498" s="175"/>
      <c r="AP498" s="175"/>
      <c r="AQ498" s="175"/>
      <c r="AR498" s="175"/>
      <c r="AS498" s="175"/>
      <c r="AT498" s="175"/>
      <c r="AV498" s="177"/>
      <c r="AW498" s="177"/>
      <c r="AX498" s="177"/>
      <c r="AY498" s="177"/>
      <c r="AZ498" s="177"/>
      <c r="BA498" s="177"/>
      <c r="BB498" s="177"/>
      <c r="BC498" s="177"/>
      <c r="BD498" s="177"/>
      <c r="BE498" s="177"/>
      <c r="BF498" s="177"/>
      <c r="BG498" s="177"/>
      <c r="BH498" s="177"/>
      <c r="BI498" s="177"/>
      <c r="BJ498" s="177"/>
      <c r="BK498" s="177"/>
      <c r="BL498" s="177"/>
      <c r="BM498" s="177"/>
      <c r="BN498" s="177"/>
      <c r="BO498" s="177"/>
      <c r="BP498" s="177"/>
      <c r="BQ498" s="177"/>
      <c r="BR498" s="177"/>
      <c r="BS498" s="177"/>
      <c r="BT498" s="269"/>
      <c r="BU498" s="269"/>
      <c r="BV498" s="269"/>
      <c r="BW498" s="269"/>
      <c r="BX498" s="269"/>
      <c r="BY498" s="269"/>
      <c r="BZ498" s="269"/>
      <c r="CA498" s="269"/>
      <c r="CB498" s="269"/>
      <c r="CC498" s="269"/>
      <c r="CD498" s="269"/>
      <c r="CE498" s="269"/>
      <c r="CF498" s="269"/>
      <c r="CG498" s="177"/>
      <c r="CH498" s="177"/>
      <c r="CI498" s="177"/>
      <c r="CJ498" s="177"/>
      <c r="CK498" s="177"/>
      <c r="CL498" s="177"/>
      <c r="CM498" s="177"/>
      <c r="CN498" s="177"/>
    </row>
    <row r="499" spans="4:92" ht="14.25" customHeight="1" x14ac:dyDescent="0.35">
      <c r="D499" s="176"/>
      <c r="E499" s="176"/>
      <c r="F499" s="176"/>
      <c r="G499" s="176"/>
      <c r="H499" s="176"/>
      <c r="I499" s="176"/>
      <c r="J499" s="176"/>
      <c r="K499" s="176"/>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V499" s="178" t="s">
        <v>343</v>
      </c>
      <c r="AW499" s="178"/>
      <c r="AX499" s="178"/>
      <c r="AY499" s="178"/>
      <c r="AZ499" s="178"/>
      <c r="BA499" s="178"/>
      <c r="BB499" s="178"/>
      <c r="BC499" s="178"/>
      <c r="BD499" s="178"/>
      <c r="BE499" s="178"/>
      <c r="BF499" s="178"/>
      <c r="BG499" s="178"/>
      <c r="BH499" s="178"/>
      <c r="BI499" s="178"/>
      <c r="BJ499" s="178"/>
      <c r="BK499" s="178"/>
      <c r="BL499" s="178"/>
      <c r="BM499" s="178"/>
      <c r="BN499" s="178"/>
      <c r="BO499" s="178"/>
      <c r="BP499" s="178"/>
      <c r="BQ499" s="178"/>
      <c r="BR499" s="178"/>
      <c r="BS499" s="178"/>
      <c r="BT499" s="178">
        <v>1</v>
      </c>
      <c r="BU499" s="178"/>
      <c r="BV499" s="178"/>
      <c r="BW499" s="178"/>
      <c r="BX499" s="178"/>
      <c r="BY499" s="178"/>
      <c r="BZ499" s="178"/>
      <c r="CA499" s="178"/>
      <c r="CB499" s="178"/>
      <c r="CC499" s="178"/>
      <c r="CD499" s="178"/>
      <c r="CE499" s="178"/>
      <c r="CF499" s="178"/>
      <c r="CG499" s="266">
        <f>+BT499/$BT$503*100</f>
        <v>2.9411764705882351</v>
      </c>
      <c r="CH499" s="266"/>
      <c r="CI499" s="266"/>
      <c r="CJ499" s="266"/>
      <c r="CK499" s="266"/>
      <c r="CL499" s="266"/>
      <c r="CM499" s="266"/>
      <c r="CN499" s="266"/>
    </row>
    <row r="500" spans="4:92" ht="14.25" customHeight="1" x14ac:dyDescent="0.35">
      <c r="D500" s="166" t="s">
        <v>123</v>
      </c>
      <c r="E500" s="166"/>
      <c r="F500" s="166"/>
      <c r="G500" s="166"/>
      <c r="H500" s="166"/>
      <c r="I500" s="166"/>
      <c r="J500" s="166"/>
      <c r="K500" s="166"/>
      <c r="L500" s="165">
        <v>0</v>
      </c>
      <c r="M500" s="165"/>
      <c r="N500" s="165"/>
      <c r="O500" s="165"/>
      <c r="P500" s="165"/>
      <c r="Q500" s="165"/>
      <c r="R500" s="165"/>
      <c r="S500" s="165"/>
      <c r="T500" s="165"/>
      <c r="U500" s="165"/>
      <c r="V500" s="167">
        <v>15</v>
      </c>
      <c r="W500" s="167"/>
      <c r="X500" s="167"/>
      <c r="Y500" s="167"/>
      <c r="Z500" s="167"/>
      <c r="AA500" s="167"/>
      <c r="AB500" s="167"/>
      <c r="AC500" s="167"/>
      <c r="AD500" s="167"/>
      <c r="AE500" s="167">
        <v>9</v>
      </c>
      <c r="AF500" s="167"/>
      <c r="AG500" s="167"/>
      <c r="AH500" s="167"/>
      <c r="AI500" s="167"/>
      <c r="AJ500" s="167"/>
      <c r="AK500" s="167"/>
      <c r="AL500" s="167"/>
      <c r="AM500" s="165">
        <f>SUM(L500:AL500)</f>
        <v>24</v>
      </c>
      <c r="AN500" s="165"/>
      <c r="AO500" s="165"/>
      <c r="AP500" s="165"/>
      <c r="AQ500" s="165"/>
      <c r="AR500" s="165"/>
      <c r="AS500" s="165"/>
      <c r="AT500" s="165"/>
      <c r="AV500" s="178" t="s">
        <v>344</v>
      </c>
      <c r="AW500" s="178"/>
      <c r="AX500" s="178"/>
      <c r="AY500" s="178"/>
      <c r="AZ500" s="178"/>
      <c r="BA500" s="178"/>
      <c r="BB500" s="178"/>
      <c r="BC500" s="178"/>
      <c r="BD500" s="178"/>
      <c r="BE500" s="178"/>
      <c r="BF500" s="178"/>
      <c r="BG500" s="178"/>
      <c r="BH500" s="178"/>
      <c r="BI500" s="178"/>
      <c r="BJ500" s="178"/>
      <c r="BK500" s="178"/>
      <c r="BL500" s="178"/>
      <c r="BM500" s="178"/>
      <c r="BN500" s="178"/>
      <c r="BO500" s="178"/>
      <c r="BP500" s="178"/>
      <c r="BQ500" s="178"/>
      <c r="BR500" s="178"/>
      <c r="BS500" s="178"/>
      <c r="BT500" s="178">
        <v>3</v>
      </c>
      <c r="BU500" s="178"/>
      <c r="BV500" s="178"/>
      <c r="BW500" s="178"/>
      <c r="BX500" s="178"/>
      <c r="BY500" s="178"/>
      <c r="BZ500" s="178"/>
      <c r="CA500" s="178"/>
      <c r="CB500" s="178"/>
      <c r="CC500" s="178"/>
      <c r="CD500" s="178"/>
      <c r="CE500" s="178"/>
      <c r="CF500" s="178"/>
      <c r="CG500" s="266">
        <f t="shared" ref="CG500:CG502" si="38">+BT500/$BT$503*100</f>
        <v>8.8235294117647065</v>
      </c>
      <c r="CH500" s="266"/>
      <c r="CI500" s="266"/>
      <c r="CJ500" s="266"/>
      <c r="CK500" s="266"/>
      <c r="CL500" s="266"/>
      <c r="CM500" s="266"/>
      <c r="CN500" s="266"/>
    </row>
    <row r="501" spans="4:92" ht="14.25" customHeight="1" x14ac:dyDescent="0.35">
      <c r="D501" s="166" t="s">
        <v>110</v>
      </c>
      <c r="E501" s="166"/>
      <c r="F501" s="166"/>
      <c r="G501" s="166"/>
      <c r="H501" s="166"/>
      <c r="I501" s="166"/>
      <c r="J501" s="166"/>
      <c r="K501" s="166"/>
      <c r="L501" s="165">
        <v>0</v>
      </c>
      <c r="M501" s="165"/>
      <c r="N501" s="165"/>
      <c r="O501" s="165"/>
      <c r="P501" s="165"/>
      <c r="Q501" s="165"/>
      <c r="R501" s="165"/>
      <c r="S501" s="165"/>
      <c r="T501" s="165"/>
      <c r="U501" s="165"/>
      <c r="V501" s="167">
        <v>0</v>
      </c>
      <c r="W501" s="167"/>
      <c r="X501" s="167"/>
      <c r="Y501" s="167"/>
      <c r="Z501" s="167"/>
      <c r="AA501" s="167"/>
      <c r="AB501" s="167"/>
      <c r="AC501" s="167"/>
      <c r="AD501" s="167"/>
      <c r="AE501" s="167">
        <v>0</v>
      </c>
      <c r="AF501" s="167"/>
      <c r="AG501" s="167"/>
      <c r="AH501" s="167"/>
      <c r="AI501" s="167"/>
      <c r="AJ501" s="167"/>
      <c r="AK501" s="167"/>
      <c r="AL501" s="167"/>
      <c r="AM501" s="165">
        <f t="shared" ref="AM501:AM503" si="39">SUM(L501:AL501)</f>
        <v>0</v>
      </c>
      <c r="AN501" s="165"/>
      <c r="AO501" s="165"/>
      <c r="AP501" s="165"/>
      <c r="AQ501" s="165"/>
      <c r="AR501" s="165"/>
      <c r="AS501" s="165"/>
      <c r="AT501" s="165"/>
      <c r="AV501" s="178" t="s">
        <v>345</v>
      </c>
      <c r="AW501" s="178"/>
      <c r="AX501" s="178"/>
      <c r="AY501" s="178"/>
      <c r="AZ501" s="178"/>
      <c r="BA501" s="178"/>
      <c r="BB501" s="178"/>
      <c r="BC501" s="178"/>
      <c r="BD501" s="178"/>
      <c r="BE501" s="178"/>
      <c r="BF501" s="178"/>
      <c r="BG501" s="178"/>
      <c r="BH501" s="178"/>
      <c r="BI501" s="178"/>
      <c r="BJ501" s="178"/>
      <c r="BK501" s="178"/>
      <c r="BL501" s="178"/>
      <c r="BM501" s="178"/>
      <c r="BN501" s="178"/>
      <c r="BO501" s="178"/>
      <c r="BP501" s="178"/>
      <c r="BQ501" s="178"/>
      <c r="BR501" s="178"/>
      <c r="BS501" s="178"/>
      <c r="BT501" s="178">
        <v>4</v>
      </c>
      <c r="BU501" s="178"/>
      <c r="BV501" s="178"/>
      <c r="BW501" s="178"/>
      <c r="BX501" s="178"/>
      <c r="BY501" s="178"/>
      <c r="BZ501" s="178"/>
      <c r="CA501" s="178"/>
      <c r="CB501" s="178"/>
      <c r="CC501" s="178"/>
      <c r="CD501" s="178"/>
      <c r="CE501" s="178"/>
      <c r="CF501" s="178"/>
      <c r="CG501" s="266">
        <f t="shared" si="38"/>
        <v>11.76470588235294</v>
      </c>
      <c r="CH501" s="266"/>
      <c r="CI501" s="266"/>
      <c r="CJ501" s="266"/>
      <c r="CK501" s="266"/>
      <c r="CL501" s="266"/>
      <c r="CM501" s="266"/>
      <c r="CN501" s="266"/>
    </row>
    <row r="502" spans="4:92" ht="14.25" customHeight="1" x14ac:dyDescent="0.35">
      <c r="D502" s="166" t="s">
        <v>239</v>
      </c>
      <c r="E502" s="166"/>
      <c r="F502" s="166"/>
      <c r="G502" s="166"/>
      <c r="H502" s="166"/>
      <c r="I502" s="166"/>
      <c r="J502" s="166"/>
      <c r="K502" s="166"/>
      <c r="L502" s="165">
        <v>0</v>
      </c>
      <c r="M502" s="165"/>
      <c r="N502" s="165"/>
      <c r="O502" s="165"/>
      <c r="P502" s="165"/>
      <c r="Q502" s="165"/>
      <c r="R502" s="165"/>
      <c r="S502" s="165"/>
      <c r="T502" s="165"/>
      <c r="U502" s="165"/>
      <c r="V502" s="167">
        <v>7</v>
      </c>
      <c r="W502" s="167"/>
      <c r="X502" s="167"/>
      <c r="Y502" s="167"/>
      <c r="Z502" s="167"/>
      <c r="AA502" s="167"/>
      <c r="AB502" s="167"/>
      <c r="AC502" s="167"/>
      <c r="AD502" s="167"/>
      <c r="AE502" s="167">
        <v>2</v>
      </c>
      <c r="AF502" s="167"/>
      <c r="AG502" s="167"/>
      <c r="AH502" s="167"/>
      <c r="AI502" s="167"/>
      <c r="AJ502" s="167"/>
      <c r="AK502" s="167"/>
      <c r="AL502" s="167"/>
      <c r="AM502" s="165">
        <f t="shared" si="39"/>
        <v>9</v>
      </c>
      <c r="AN502" s="165"/>
      <c r="AO502" s="165"/>
      <c r="AP502" s="165"/>
      <c r="AQ502" s="165"/>
      <c r="AR502" s="165"/>
      <c r="AS502" s="165"/>
      <c r="AT502" s="165"/>
      <c r="AV502" s="178" t="s">
        <v>346</v>
      </c>
      <c r="AW502" s="178"/>
      <c r="AX502" s="178"/>
      <c r="AY502" s="178"/>
      <c r="AZ502" s="178"/>
      <c r="BA502" s="178"/>
      <c r="BB502" s="178"/>
      <c r="BC502" s="178"/>
      <c r="BD502" s="178"/>
      <c r="BE502" s="178"/>
      <c r="BF502" s="178"/>
      <c r="BG502" s="178"/>
      <c r="BH502" s="178"/>
      <c r="BI502" s="178"/>
      <c r="BJ502" s="178"/>
      <c r="BK502" s="178"/>
      <c r="BL502" s="178"/>
      <c r="BM502" s="178"/>
      <c r="BN502" s="178"/>
      <c r="BO502" s="178"/>
      <c r="BP502" s="178"/>
      <c r="BQ502" s="178"/>
      <c r="BR502" s="178"/>
      <c r="BS502" s="178"/>
      <c r="BT502" s="178">
        <v>26</v>
      </c>
      <c r="BU502" s="178"/>
      <c r="BV502" s="178"/>
      <c r="BW502" s="178"/>
      <c r="BX502" s="178"/>
      <c r="BY502" s="178"/>
      <c r="BZ502" s="178"/>
      <c r="CA502" s="178"/>
      <c r="CB502" s="178"/>
      <c r="CC502" s="178"/>
      <c r="CD502" s="178"/>
      <c r="CE502" s="178"/>
      <c r="CF502" s="178"/>
      <c r="CG502" s="266">
        <f t="shared" si="38"/>
        <v>76.470588235294116</v>
      </c>
      <c r="CH502" s="266"/>
      <c r="CI502" s="266"/>
      <c r="CJ502" s="266"/>
      <c r="CK502" s="266"/>
      <c r="CL502" s="266"/>
      <c r="CM502" s="266"/>
      <c r="CN502" s="266"/>
    </row>
    <row r="503" spans="4:92" ht="14.25" customHeight="1" x14ac:dyDescent="0.35">
      <c r="D503" s="166" t="s">
        <v>854</v>
      </c>
      <c r="E503" s="166"/>
      <c r="F503" s="166"/>
      <c r="G503" s="166"/>
      <c r="H503" s="166"/>
      <c r="I503" s="166"/>
      <c r="J503" s="166"/>
      <c r="K503" s="166"/>
      <c r="L503" s="165">
        <v>0</v>
      </c>
      <c r="M503" s="165"/>
      <c r="N503" s="165"/>
      <c r="O503" s="165"/>
      <c r="P503" s="165"/>
      <c r="Q503" s="165"/>
      <c r="R503" s="165"/>
      <c r="S503" s="165"/>
      <c r="T503" s="165"/>
      <c r="U503" s="165"/>
      <c r="V503" s="167">
        <v>1</v>
      </c>
      <c r="W503" s="167"/>
      <c r="X503" s="167"/>
      <c r="Y503" s="167"/>
      <c r="Z503" s="167"/>
      <c r="AA503" s="167"/>
      <c r="AB503" s="167"/>
      <c r="AC503" s="167"/>
      <c r="AD503" s="167"/>
      <c r="AE503" s="167">
        <v>0</v>
      </c>
      <c r="AF503" s="167"/>
      <c r="AG503" s="167"/>
      <c r="AH503" s="167"/>
      <c r="AI503" s="167"/>
      <c r="AJ503" s="167"/>
      <c r="AK503" s="167"/>
      <c r="AL503" s="167"/>
      <c r="AM503" s="165">
        <f t="shared" si="39"/>
        <v>1</v>
      </c>
      <c r="AN503" s="165"/>
      <c r="AO503" s="165"/>
      <c r="AP503" s="165"/>
      <c r="AQ503" s="165"/>
      <c r="AR503" s="165"/>
      <c r="AS503" s="165"/>
      <c r="AT503" s="165"/>
      <c r="AV503" s="267" t="s">
        <v>855</v>
      </c>
      <c r="AW503" s="267"/>
      <c r="AX503" s="267"/>
      <c r="AY503" s="267"/>
      <c r="AZ503" s="267"/>
      <c r="BA503" s="267"/>
      <c r="BB503" s="267"/>
      <c r="BC503" s="267"/>
      <c r="BD503" s="267"/>
      <c r="BE503" s="267"/>
      <c r="BF503" s="267"/>
      <c r="BG503" s="267"/>
      <c r="BH503" s="267"/>
      <c r="BI503" s="267"/>
      <c r="BJ503" s="267"/>
      <c r="BK503" s="267"/>
      <c r="BL503" s="267"/>
      <c r="BM503" s="267"/>
      <c r="BN503" s="267"/>
      <c r="BO503" s="267"/>
      <c r="BP503" s="267"/>
      <c r="BQ503" s="267"/>
      <c r="BR503" s="267"/>
      <c r="BS503" s="267"/>
      <c r="BT503" s="267">
        <f>SUM(BT499:CF502)</f>
        <v>34</v>
      </c>
      <c r="BU503" s="267"/>
      <c r="BV503" s="267"/>
      <c r="BW503" s="267"/>
      <c r="BX503" s="267"/>
      <c r="BY503" s="267"/>
      <c r="BZ503" s="267"/>
      <c r="CA503" s="267"/>
      <c r="CB503" s="267"/>
      <c r="CC503" s="267"/>
      <c r="CD503" s="267"/>
      <c r="CE503" s="267"/>
      <c r="CF503" s="267"/>
      <c r="CG503" s="267">
        <v>100</v>
      </c>
      <c r="CH503" s="267"/>
      <c r="CI503" s="267"/>
      <c r="CJ503" s="267"/>
      <c r="CK503" s="267"/>
      <c r="CL503" s="267"/>
      <c r="CM503" s="267"/>
      <c r="CN503" s="267"/>
    </row>
    <row r="504" spans="4:92" ht="14.25" customHeight="1" x14ac:dyDescent="0.35">
      <c r="D504" s="221" t="s">
        <v>856</v>
      </c>
      <c r="E504" s="221"/>
      <c r="F504" s="221"/>
      <c r="G504" s="221"/>
      <c r="H504" s="221"/>
      <c r="I504" s="221"/>
      <c r="J504" s="221"/>
      <c r="K504" s="221"/>
      <c r="L504" s="221"/>
      <c r="M504" s="221"/>
      <c r="N504" s="221"/>
      <c r="O504" s="221"/>
      <c r="P504" s="221"/>
      <c r="Q504" s="221"/>
      <c r="R504" s="221"/>
      <c r="S504" s="221"/>
      <c r="T504" s="221"/>
      <c r="U504" s="221"/>
      <c r="V504" s="221"/>
      <c r="W504" s="221"/>
      <c r="X504" s="221"/>
      <c r="Y504" s="221"/>
      <c r="Z504" s="221"/>
      <c r="AA504" s="221"/>
      <c r="AB504" s="221"/>
      <c r="AC504" s="221"/>
      <c r="AD504" s="221"/>
      <c r="AE504" s="221"/>
      <c r="AF504" s="221"/>
      <c r="AG504" s="221"/>
      <c r="AH504" s="221"/>
      <c r="AI504" s="221"/>
      <c r="AJ504" s="221"/>
      <c r="AK504" s="221"/>
      <c r="AL504" s="221"/>
      <c r="AM504" s="221"/>
      <c r="AN504" s="221"/>
      <c r="AO504" s="221"/>
      <c r="AP504" s="221"/>
      <c r="AQ504" s="221"/>
      <c r="AR504" s="221"/>
      <c r="AS504" s="221"/>
      <c r="AT504" s="221"/>
      <c r="AV504" s="221" t="s">
        <v>1066</v>
      </c>
      <c r="AW504" s="221"/>
      <c r="AX504" s="221"/>
      <c r="AY504" s="221"/>
      <c r="AZ504" s="221"/>
      <c r="BA504" s="221"/>
      <c r="BB504" s="221"/>
      <c r="BC504" s="221"/>
      <c r="BD504" s="221"/>
      <c r="BE504" s="221"/>
      <c r="BF504" s="221"/>
      <c r="BG504" s="221"/>
      <c r="BH504" s="221"/>
      <c r="BI504" s="221"/>
      <c r="BJ504" s="221"/>
      <c r="BK504" s="221"/>
      <c r="BL504" s="221"/>
      <c r="BM504" s="221"/>
      <c r="BN504" s="221"/>
      <c r="BO504" s="221"/>
      <c r="BP504" s="221"/>
      <c r="BQ504" s="221"/>
      <c r="BR504" s="221"/>
      <c r="BS504" s="221"/>
      <c r="BT504" s="221"/>
      <c r="BU504" s="221"/>
      <c r="BV504" s="221"/>
      <c r="BW504" s="221"/>
      <c r="BX504" s="221"/>
      <c r="BY504" s="221"/>
      <c r="BZ504" s="221"/>
      <c r="CA504" s="221"/>
      <c r="CB504" s="221"/>
      <c r="CC504" s="221"/>
      <c r="CD504" s="221"/>
      <c r="CE504" s="221"/>
      <c r="CF504" s="221"/>
      <c r="CG504" s="221"/>
      <c r="CH504" s="221"/>
      <c r="CI504" s="221"/>
      <c r="CJ504" s="221"/>
      <c r="CK504" s="221"/>
      <c r="CL504" s="221"/>
      <c r="CM504" s="221"/>
      <c r="CN504" s="221"/>
    </row>
    <row r="505" spans="4:92" ht="14.25" customHeight="1" x14ac:dyDescent="0.35"/>
    <row r="506" spans="4:92" ht="14.25" customHeight="1" x14ac:dyDescent="0.35">
      <c r="D506" s="233" t="s">
        <v>857</v>
      </c>
      <c r="E506" s="233"/>
      <c r="F506" s="233"/>
      <c r="G506" s="233"/>
      <c r="H506" s="233"/>
      <c r="I506" s="233"/>
      <c r="J506" s="233"/>
      <c r="K506" s="233"/>
      <c r="L506" s="233"/>
      <c r="M506" s="233"/>
      <c r="N506" s="233"/>
      <c r="O506" s="233"/>
      <c r="P506" s="233"/>
      <c r="Q506" s="233"/>
      <c r="R506" s="233"/>
      <c r="S506" s="233"/>
      <c r="T506" s="233"/>
      <c r="U506" s="233"/>
      <c r="V506" s="233"/>
      <c r="W506" s="233"/>
      <c r="X506" s="233"/>
      <c r="Y506" s="233"/>
      <c r="Z506" s="233"/>
      <c r="AA506" s="233"/>
      <c r="AB506" s="233"/>
      <c r="AC506" s="233"/>
      <c r="AD506" s="233"/>
      <c r="AE506" s="233"/>
      <c r="AF506" s="233"/>
      <c r="AG506" s="233"/>
      <c r="AH506" s="233"/>
      <c r="AI506" s="233"/>
      <c r="AJ506" s="233"/>
      <c r="AK506" s="233"/>
      <c r="AL506" s="233"/>
      <c r="AM506" s="233"/>
      <c r="AN506" s="233"/>
      <c r="AO506" s="233"/>
      <c r="AP506" s="233"/>
      <c r="AQ506" s="233"/>
      <c r="AR506" s="233"/>
      <c r="AS506" s="233"/>
      <c r="AT506" s="233"/>
      <c r="AV506" s="223" t="s">
        <v>858</v>
      </c>
      <c r="AW506" s="223"/>
      <c r="AX506" s="223"/>
      <c r="AY506" s="223"/>
      <c r="AZ506" s="223"/>
      <c r="BA506" s="223"/>
      <c r="BB506" s="223"/>
      <c r="BC506" s="223"/>
      <c r="BD506" s="223"/>
      <c r="BE506" s="223"/>
      <c r="BF506" s="223"/>
      <c r="BG506" s="223"/>
      <c r="BH506" s="223"/>
      <c r="BI506" s="223"/>
      <c r="BJ506" s="223"/>
      <c r="BK506" s="223"/>
      <c r="BL506" s="223"/>
      <c r="BM506" s="223"/>
      <c r="BN506" s="223"/>
      <c r="BO506" s="223"/>
      <c r="BP506" s="223"/>
      <c r="BQ506" s="223"/>
      <c r="BR506" s="223"/>
      <c r="BS506" s="223"/>
      <c r="BT506" s="223"/>
      <c r="BU506" s="223"/>
      <c r="BV506" s="223"/>
      <c r="BW506" s="223"/>
      <c r="BX506" s="223"/>
      <c r="BY506" s="223"/>
      <c r="BZ506" s="223"/>
      <c r="CA506" s="223"/>
      <c r="CB506" s="223"/>
      <c r="CC506" s="223"/>
      <c r="CD506" s="223"/>
      <c r="CE506" s="223"/>
      <c r="CF506" s="223"/>
      <c r="CG506" s="223"/>
      <c r="CH506" s="223"/>
      <c r="CI506" s="223"/>
      <c r="CJ506" s="223"/>
      <c r="CK506" s="223"/>
      <c r="CL506" s="223"/>
      <c r="CM506" s="223"/>
      <c r="CN506" s="223"/>
    </row>
    <row r="507" spans="4:92" ht="14.25" customHeight="1" x14ac:dyDescent="0.35">
      <c r="D507" s="234"/>
      <c r="E507" s="234"/>
      <c r="F507" s="234"/>
      <c r="G507" s="234"/>
      <c r="H507" s="234"/>
      <c r="I507" s="234"/>
      <c r="J507" s="234"/>
      <c r="K507" s="234"/>
      <c r="L507" s="234"/>
      <c r="M507" s="234"/>
      <c r="N507" s="234"/>
      <c r="O507" s="234"/>
      <c r="P507" s="234"/>
      <c r="Q507" s="234"/>
      <c r="R507" s="234"/>
      <c r="S507" s="234"/>
      <c r="T507" s="234"/>
      <c r="U507" s="234"/>
      <c r="V507" s="234"/>
      <c r="W507" s="234"/>
      <c r="X507" s="234"/>
      <c r="Y507" s="234"/>
      <c r="Z507" s="234"/>
      <c r="AA507" s="234"/>
      <c r="AB507" s="234"/>
      <c r="AC507" s="234"/>
      <c r="AD507" s="234"/>
      <c r="AE507" s="234"/>
      <c r="AF507" s="234"/>
      <c r="AG507" s="234"/>
      <c r="AH507" s="234"/>
      <c r="AI507" s="234"/>
      <c r="AJ507" s="234"/>
      <c r="AK507" s="234"/>
      <c r="AL507" s="234"/>
      <c r="AM507" s="234"/>
      <c r="AN507" s="234"/>
      <c r="AO507" s="234"/>
      <c r="AP507" s="234"/>
      <c r="AQ507" s="234"/>
      <c r="AR507" s="234"/>
      <c r="AS507" s="234"/>
      <c r="AT507" s="234"/>
      <c r="AV507" s="223"/>
      <c r="AW507" s="223"/>
      <c r="AX507" s="223"/>
      <c r="AY507" s="223"/>
      <c r="AZ507" s="223"/>
      <c r="BA507" s="223"/>
      <c r="BB507" s="223"/>
      <c r="BC507" s="223"/>
      <c r="BD507" s="223"/>
      <c r="BE507" s="223"/>
      <c r="BF507" s="223"/>
      <c r="BG507" s="223"/>
      <c r="BH507" s="223"/>
      <c r="BI507" s="223"/>
      <c r="BJ507" s="223"/>
      <c r="BK507" s="223"/>
      <c r="BL507" s="223"/>
      <c r="BM507" s="223"/>
      <c r="BN507" s="223"/>
      <c r="BO507" s="223"/>
      <c r="BP507" s="223"/>
      <c r="BQ507" s="223"/>
      <c r="BR507" s="223"/>
      <c r="BS507" s="223"/>
      <c r="BT507" s="223"/>
      <c r="BU507" s="223"/>
      <c r="BV507" s="223"/>
      <c r="BW507" s="223"/>
      <c r="BX507" s="223"/>
      <c r="BY507" s="223"/>
      <c r="BZ507" s="223"/>
      <c r="CA507" s="223"/>
      <c r="CB507" s="223"/>
      <c r="CC507" s="223"/>
      <c r="CD507" s="223"/>
      <c r="CE507" s="223"/>
      <c r="CF507" s="223"/>
      <c r="CG507" s="223"/>
      <c r="CH507" s="223"/>
      <c r="CI507" s="223"/>
      <c r="CJ507" s="223"/>
      <c r="CK507" s="223"/>
      <c r="CL507" s="223"/>
      <c r="CM507" s="223"/>
      <c r="CN507" s="223"/>
    </row>
    <row r="508" spans="4:92" ht="14.25" customHeight="1" x14ac:dyDescent="0.35">
      <c r="D508" s="186" t="s">
        <v>339</v>
      </c>
      <c r="E508" s="187"/>
      <c r="F508" s="187"/>
      <c r="G508" s="187"/>
      <c r="H508" s="187"/>
      <c r="I508" s="187"/>
      <c r="J508" s="187"/>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8"/>
      <c r="AG508" s="175" t="s">
        <v>340</v>
      </c>
      <c r="AH508" s="175"/>
      <c r="AI508" s="175"/>
      <c r="AJ508" s="175"/>
      <c r="AK508" s="175"/>
      <c r="AL508" s="175"/>
      <c r="AM508" s="175"/>
      <c r="AN508" s="175"/>
      <c r="AO508" s="175"/>
      <c r="AP508" s="175"/>
      <c r="AQ508" s="175"/>
      <c r="AR508" s="175"/>
      <c r="AS508" s="175"/>
      <c r="AT508" s="175"/>
      <c r="AV508" s="175" t="s">
        <v>339</v>
      </c>
      <c r="AW508" s="175"/>
      <c r="AX508" s="175"/>
      <c r="AY508" s="175"/>
      <c r="AZ508" s="175"/>
      <c r="BA508" s="175"/>
      <c r="BB508" s="175"/>
      <c r="BC508" s="175"/>
      <c r="BD508" s="175"/>
      <c r="BE508" s="175"/>
      <c r="BF508" s="175"/>
      <c r="BG508" s="175"/>
      <c r="BH508" s="175"/>
      <c r="BI508" s="175"/>
      <c r="BJ508" s="175"/>
      <c r="BK508" s="175"/>
      <c r="BL508" s="175"/>
      <c r="BM508" s="175"/>
      <c r="BN508" s="175"/>
      <c r="BO508" s="175"/>
      <c r="BP508" s="175"/>
      <c r="BQ508" s="175"/>
      <c r="BR508" s="175"/>
      <c r="BS508" s="175"/>
      <c r="BT508" s="175"/>
      <c r="BU508" s="175"/>
      <c r="BV508" s="175"/>
      <c r="BW508" s="175"/>
      <c r="BX508" s="175"/>
      <c r="BY508" s="175"/>
      <c r="BZ508" s="175"/>
      <c r="CA508" s="175"/>
      <c r="CB508" s="175"/>
      <c r="CC508" s="175"/>
      <c r="CD508" s="175" t="s">
        <v>340</v>
      </c>
      <c r="CE508" s="175"/>
      <c r="CF508" s="175"/>
      <c r="CG508" s="175"/>
      <c r="CH508" s="175"/>
      <c r="CI508" s="175"/>
      <c r="CJ508" s="175"/>
      <c r="CK508" s="175"/>
      <c r="CL508" s="175"/>
      <c r="CM508" s="175"/>
      <c r="CN508" s="175"/>
    </row>
    <row r="509" spans="4:92" ht="14.25" customHeight="1" x14ac:dyDescent="0.35">
      <c r="D509" s="192"/>
      <c r="E509" s="193"/>
      <c r="F509" s="193"/>
      <c r="G509" s="193"/>
      <c r="H509" s="193"/>
      <c r="I509" s="193"/>
      <c r="J509" s="193"/>
      <c r="K509" s="193"/>
      <c r="L509" s="193"/>
      <c r="M509" s="193"/>
      <c r="N509" s="193"/>
      <c r="O509" s="193"/>
      <c r="P509" s="193"/>
      <c r="Q509" s="193"/>
      <c r="R509" s="193"/>
      <c r="S509" s="193"/>
      <c r="T509" s="193"/>
      <c r="U509" s="193"/>
      <c r="V509" s="193"/>
      <c r="W509" s="193"/>
      <c r="X509" s="193"/>
      <c r="Y509" s="193"/>
      <c r="Z509" s="193"/>
      <c r="AA509" s="193"/>
      <c r="AB509" s="193"/>
      <c r="AC509" s="193"/>
      <c r="AD509" s="193"/>
      <c r="AE509" s="193"/>
      <c r="AF509" s="194"/>
      <c r="AG509" s="175" t="s">
        <v>125</v>
      </c>
      <c r="AH509" s="175"/>
      <c r="AI509" s="175"/>
      <c r="AJ509" s="175"/>
      <c r="AK509" s="215" t="s">
        <v>859</v>
      </c>
      <c r="AL509" s="216"/>
      <c r="AM509" s="216"/>
      <c r="AN509" s="216"/>
      <c r="AO509" s="175" t="s">
        <v>860</v>
      </c>
      <c r="AP509" s="175"/>
      <c r="AQ509" s="175"/>
      <c r="AR509" s="215" t="s">
        <v>114</v>
      </c>
      <c r="AS509" s="216"/>
      <c r="AT509" s="251"/>
      <c r="AV509" s="175"/>
      <c r="AW509" s="175"/>
      <c r="AX509" s="175"/>
      <c r="AY509" s="175"/>
      <c r="AZ509" s="175"/>
      <c r="BA509" s="175"/>
      <c r="BB509" s="175"/>
      <c r="BC509" s="175"/>
      <c r="BD509" s="175"/>
      <c r="BE509" s="175"/>
      <c r="BF509" s="175"/>
      <c r="BG509" s="175"/>
      <c r="BH509" s="175"/>
      <c r="BI509" s="175"/>
      <c r="BJ509" s="175"/>
      <c r="BK509" s="175"/>
      <c r="BL509" s="175"/>
      <c r="BM509" s="175"/>
      <c r="BN509" s="175"/>
      <c r="BO509" s="175"/>
      <c r="BP509" s="175"/>
      <c r="BQ509" s="175"/>
      <c r="BR509" s="175"/>
      <c r="BS509" s="175"/>
      <c r="BT509" s="175"/>
      <c r="BU509" s="175"/>
      <c r="BV509" s="175"/>
      <c r="BW509" s="175"/>
      <c r="BX509" s="175"/>
      <c r="BY509" s="175"/>
      <c r="BZ509" s="175"/>
      <c r="CA509" s="175"/>
      <c r="CB509" s="175"/>
      <c r="CC509" s="175"/>
      <c r="CD509" s="175"/>
      <c r="CE509" s="175"/>
      <c r="CF509" s="175"/>
      <c r="CG509" s="175"/>
      <c r="CH509" s="175"/>
      <c r="CI509" s="175"/>
      <c r="CJ509" s="175"/>
      <c r="CK509" s="175"/>
      <c r="CL509" s="175"/>
      <c r="CM509" s="175"/>
      <c r="CN509" s="175"/>
    </row>
    <row r="510" spans="4:92" ht="14.25" customHeight="1" x14ac:dyDescent="0.35">
      <c r="D510" s="235" t="s">
        <v>861</v>
      </c>
      <c r="E510" s="236"/>
      <c r="F510" s="236"/>
      <c r="G510" s="236"/>
      <c r="H510" s="236"/>
      <c r="I510" s="236"/>
      <c r="J510" s="236"/>
      <c r="K510" s="236"/>
      <c r="L510" s="236"/>
      <c r="M510" s="236"/>
      <c r="N510" s="236"/>
      <c r="O510" s="236"/>
      <c r="P510" s="236"/>
      <c r="Q510" s="236"/>
      <c r="R510" s="236"/>
      <c r="S510" s="236"/>
      <c r="T510" s="236"/>
      <c r="U510" s="236"/>
      <c r="V510" s="236"/>
      <c r="W510" s="236"/>
      <c r="X510" s="236"/>
      <c r="Y510" s="236"/>
      <c r="Z510" s="236"/>
      <c r="AA510" s="236"/>
      <c r="AB510" s="236"/>
      <c r="AC510" s="236"/>
      <c r="AD510" s="236"/>
      <c r="AE510" s="236"/>
      <c r="AF510" s="237"/>
      <c r="AG510" s="165">
        <v>0</v>
      </c>
      <c r="AH510" s="165"/>
      <c r="AI510" s="165"/>
      <c r="AJ510" s="165"/>
      <c r="AK510" s="165">
        <v>0</v>
      </c>
      <c r="AL510" s="165"/>
      <c r="AM510" s="165"/>
      <c r="AN510" s="165"/>
      <c r="AO510" s="165">
        <v>0</v>
      </c>
      <c r="AP510" s="165"/>
      <c r="AQ510" s="165"/>
      <c r="AR510" s="165">
        <v>0</v>
      </c>
      <c r="AS510" s="165"/>
      <c r="AT510" s="165"/>
      <c r="AV510" s="167" t="s">
        <v>862</v>
      </c>
      <c r="AW510" s="167"/>
      <c r="AX510" s="167"/>
      <c r="AY510" s="167"/>
      <c r="AZ510" s="167"/>
      <c r="BA510" s="167"/>
      <c r="BB510" s="167"/>
      <c r="BC510" s="167"/>
      <c r="BD510" s="167"/>
      <c r="BE510" s="167"/>
      <c r="BF510" s="167"/>
      <c r="BG510" s="167"/>
      <c r="BH510" s="167"/>
      <c r="BI510" s="167"/>
      <c r="BJ510" s="167"/>
      <c r="BK510" s="167"/>
      <c r="BL510" s="167"/>
      <c r="BM510" s="167"/>
      <c r="BN510" s="167"/>
      <c r="BO510" s="167"/>
      <c r="BP510" s="167"/>
      <c r="BQ510" s="167"/>
      <c r="BR510" s="167"/>
      <c r="BS510" s="167"/>
      <c r="BT510" s="167"/>
      <c r="BU510" s="167"/>
      <c r="BV510" s="167"/>
      <c r="BW510" s="167"/>
      <c r="BX510" s="167"/>
      <c r="BY510" s="167"/>
      <c r="BZ510" s="167"/>
      <c r="CA510" s="167"/>
      <c r="CB510" s="167"/>
      <c r="CC510" s="167"/>
      <c r="CD510" s="268">
        <v>0</v>
      </c>
      <c r="CE510" s="268"/>
      <c r="CF510" s="268"/>
      <c r="CG510" s="268"/>
      <c r="CH510" s="268"/>
      <c r="CI510" s="268"/>
      <c r="CJ510" s="268"/>
      <c r="CK510" s="268"/>
      <c r="CL510" s="268"/>
      <c r="CM510" s="268"/>
      <c r="CN510" s="268"/>
    </row>
    <row r="511" spans="4:92" ht="14.25" customHeight="1" x14ac:dyDescent="0.35">
      <c r="D511" s="238" t="s">
        <v>863</v>
      </c>
      <c r="E511" s="239"/>
      <c r="F511" s="239"/>
      <c r="G511" s="239"/>
      <c r="H511" s="239"/>
      <c r="I511" s="239"/>
      <c r="J511" s="239"/>
      <c r="K511" s="239"/>
      <c r="L511" s="239"/>
      <c r="M511" s="239"/>
      <c r="N511" s="239"/>
      <c r="O511" s="239"/>
      <c r="P511" s="239"/>
      <c r="Q511" s="239"/>
      <c r="R511" s="239"/>
      <c r="S511" s="239"/>
      <c r="T511" s="239"/>
      <c r="U511" s="239"/>
      <c r="V511" s="239"/>
      <c r="W511" s="239"/>
      <c r="X511" s="239"/>
      <c r="Y511" s="239"/>
      <c r="Z511" s="239"/>
      <c r="AA511" s="239"/>
      <c r="AB511" s="239"/>
      <c r="AC511" s="239"/>
      <c r="AD511" s="239"/>
      <c r="AE511" s="239"/>
      <c r="AF511" s="240"/>
      <c r="AG511" s="165">
        <v>0</v>
      </c>
      <c r="AH511" s="165"/>
      <c r="AI511" s="165"/>
      <c r="AJ511" s="165"/>
      <c r="AK511" s="165">
        <v>0</v>
      </c>
      <c r="AL511" s="165"/>
      <c r="AM511" s="165"/>
      <c r="AN511" s="165"/>
      <c r="AO511" s="165">
        <v>0</v>
      </c>
      <c r="AP511" s="165"/>
      <c r="AQ511" s="165"/>
      <c r="AR511" s="165">
        <v>0</v>
      </c>
      <c r="AS511" s="165"/>
      <c r="AT511" s="165"/>
      <c r="AV511" s="167" t="s">
        <v>864</v>
      </c>
      <c r="AW511" s="167"/>
      <c r="AX511" s="167"/>
      <c r="AY511" s="167"/>
      <c r="AZ511" s="167"/>
      <c r="BA511" s="167"/>
      <c r="BB511" s="167"/>
      <c r="BC511" s="167"/>
      <c r="BD511" s="167"/>
      <c r="BE511" s="167"/>
      <c r="BF511" s="167"/>
      <c r="BG511" s="167"/>
      <c r="BH511" s="167"/>
      <c r="BI511" s="167"/>
      <c r="BJ511" s="167"/>
      <c r="BK511" s="167"/>
      <c r="BL511" s="167"/>
      <c r="BM511" s="167"/>
      <c r="BN511" s="167"/>
      <c r="BO511" s="167"/>
      <c r="BP511" s="167"/>
      <c r="BQ511" s="167"/>
      <c r="BR511" s="167"/>
      <c r="BS511" s="167"/>
      <c r="BT511" s="167"/>
      <c r="BU511" s="167"/>
      <c r="BV511" s="167"/>
      <c r="BW511" s="167"/>
      <c r="BX511" s="167"/>
      <c r="BY511" s="167"/>
      <c r="BZ511" s="167"/>
      <c r="CA511" s="167"/>
      <c r="CB511" s="167"/>
      <c r="CC511" s="167"/>
      <c r="CD511" s="268">
        <v>15</v>
      </c>
      <c r="CE511" s="268"/>
      <c r="CF511" s="268"/>
      <c r="CG511" s="268"/>
      <c r="CH511" s="268"/>
      <c r="CI511" s="268"/>
      <c r="CJ511" s="268"/>
      <c r="CK511" s="268"/>
      <c r="CL511" s="268"/>
      <c r="CM511" s="268"/>
      <c r="CN511" s="268"/>
    </row>
    <row r="512" spans="4:92" ht="14.25" customHeight="1" x14ac:dyDescent="0.35">
      <c r="D512" s="238" t="s">
        <v>865</v>
      </c>
      <c r="E512" s="239"/>
      <c r="F512" s="239"/>
      <c r="G512" s="239"/>
      <c r="H512" s="239"/>
      <c r="I512" s="239"/>
      <c r="J512" s="239"/>
      <c r="K512" s="239"/>
      <c r="L512" s="239"/>
      <c r="M512" s="239"/>
      <c r="N512" s="239"/>
      <c r="O512" s="239"/>
      <c r="P512" s="239"/>
      <c r="Q512" s="239"/>
      <c r="R512" s="239"/>
      <c r="S512" s="239"/>
      <c r="T512" s="239"/>
      <c r="U512" s="239"/>
      <c r="V512" s="239"/>
      <c r="W512" s="239"/>
      <c r="X512" s="239"/>
      <c r="Y512" s="239"/>
      <c r="Z512" s="239"/>
      <c r="AA512" s="239"/>
      <c r="AB512" s="239"/>
      <c r="AC512" s="239"/>
      <c r="AD512" s="239"/>
      <c r="AE512" s="239"/>
      <c r="AF512" s="240"/>
      <c r="AG512" s="165">
        <v>0</v>
      </c>
      <c r="AH512" s="165"/>
      <c r="AI512" s="165"/>
      <c r="AJ512" s="165"/>
      <c r="AK512" s="165">
        <v>0</v>
      </c>
      <c r="AL512" s="165"/>
      <c r="AM512" s="165"/>
      <c r="AN512" s="165"/>
      <c r="AO512" s="165">
        <v>0</v>
      </c>
      <c r="AP512" s="165"/>
      <c r="AQ512" s="165"/>
      <c r="AR512" s="165">
        <v>0</v>
      </c>
      <c r="AS512" s="165"/>
      <c r="AT512" s="165"/>
      <c r="AV512" s="167" t="s">
        <v>866</v>
      </c>
      <c r="AW512" s="167"/>
      <c r="AX512" s="167"/>
      <c r="AY512" s="167"/>
      <c r="AZ512" s="167"/>
      <c r="BA512" s="167"/>
      <c r="BB512" s="167"/>
      <c r="BC512" s="167"/>
      <c r="BD512" s="167"/>
      <c r="BE512" s="167"/>
      <c r="BF512" s="167"/>
      <c r="BG512" s="167"/>
      <c r="BH512" s="167"/>
      <c r="BI512" s="167"/>
      <c r="BJ512" s="167"/>
      <c r="BK512" s="167"/>
      <c r="BL512" s="167"/>
      <c r="BM512" s="167"/>
      <c r="BN512" s="167"/>
      <c r="BO512" s="167"/>
      <c r="BP512" s="167"/>
      <c r="BQ512" s="167"/>
      <c r="BR512" s="167"/>
      <c r="BS512" s="167"/>
      <c r="BT512" s="167"/>
      <c r="BU512" s="167"/>
      <c r="BV512" s="167"/>
      <c r="BW512" s="167"/>
      <c r="BX512" s="167"/>
      <c r="BY512" s="167"/>
      <c r="BZ512" s="167"/>
      <c r="CA512" s="167"/>
      <c r="CB512" s="167"/>
      <c r="CC512" s="167"/>
      <c r="CD512" s="268">
        <v>25</v>
      </c>
      <c r="CE512" s="268"/>
      <c r="CF512" s="268"/>
      <c r="CG512" s="268"/>
      <c r="CH512" s="268"/>
      <c r="CI512" s="268"/>
      <c r="CJ512" s="268"/>
      <c r="CK512" s="268"/>
      <c r="CL512" s="268"/>
      <c r="CM512" s="268"/>
      <c r="CN512" s="268"/>
    </row>
    <row r="513" spans="4:94" ht="14.25" customHeight="1" x14ac:dyDescent="0.35">
      <c r="D513" s="238" t="s">
        <v>867</v>
      </c>
      <c r="E513" s="239"/>
      <c r="F513" s="239"/>
      <c r="G513" s="239"/>
      <c r="H513" s="239"/>
      <c r="I513" s="239"/>
      <c r="J513" s="239"/>
      <c r="K513" s="239"/>
      <c r="L513" s="239"/>
      <c r="M513" s="239"/>
      <c r="N513" s="239"/>
      <c r="O513" s="239"/>
      <c r="P513" s="239"/>
      <c r="Q513" s="239"/>
      <c r="R513" s="239"/>
      <c r="S513" s="239"/>
      <c r="T513" s="239"/>
      <c r="U513" s="239"/>
      <c r="V513" s="239"/>
      <c r="W513" s="239"/>
      <c r="X513" s="239"/>
      <c r="Y513" s="239"/>
      <c r="Z513" s="239"/>
      <c r="AA513" s="239"/>
      <c r="AB513" s="239"/>
      <c r="AC513" s="239"/>
      <c r="AD513" s="239"/>
      <c r="AE513" s="239"/>
      <c r="AF513" s="240"/>
      <c r="AG513" s="165">
        <v>0</v>
      </c>
      <c r="AH513" s="165"/>
      <c r="AI513" s="165"/>
      <c r="AJ513" s="165"/>
      <c r="AK513" s="165">
        <v>0</v>
      </c>
      <c r="AL513" s="165"/>
      <c r="AM513" s="165"/>
      <c r="AN513" s="165"/>
      <c r="AO513" s="165">
        <v>0</v>
      </c>
      <c r="AP513" s="165"/>
      <c r="AQ513" s="165"/>
      <c r="AR513" s="165">
        <v>0</v>
      </c>
      <c r="AS513" s="165"/>
      <c r="AT513" s="165"/>
      <c r="AU513" s="9"/>
      <c r="AV513" s="167" t="s">
        <v>868</v>
      </c>
      <c r="AW513" s="167"/>
      <c r="AX513" s="167"/>
      <c r="AY513" s="167"/>
      <c r="AZ513" s="167"/>
      <c r="BA513" s="167"/>
      <c r="BB513" s="167"/>
      <c r="BC513" s="167"/>
      <c r="BD513" s="167"/>
      <c r="BE513" s="167"/>
      <c r="BF513" s="167"/>
      <c r="BG513" s="167"/>
      <c r="BH513" s="167"/>
      <c r="BI513" s="167"/>
      <c r="BJ513" s="167"/>
      <c r="BK513" s="167"/>
      <c r="BL513" s="167"/>
      <c r="BM513" s="167"/>
      <c r="BN513" s="167"/>
      <c r="BO513" s="167"/>
      <c r="BP513" s="167"/>
      <c r="BQ513" s="167"/>
      <c r="BR513" s="167"/>
      <c r="BS513" s="167"/>
      <c r="BT513" s="167"/>
      <c r="BU513" s="167"/>
      <c r="BV513" s="167"/>
      <c r="BW513" s="167"/>
      <c r="BX513" s="167"/>
      <c r="BY513" s="167"/>
      <c r="BZ513" s="167"/>
      <c r="CA513" s="167"/>
      <c r="CB513" s="167"/>
      <c r="CC513" s="167"/>
      <c r="CD513" s="268">
        <v>8</v>
      </c>
      <c r="CE513" s="268"/>
      <c r="CF513" s="268"/>
      <c r="CG513" s="268"/>
      <c r="CH513" s="268"/>
      <c r="CI513" s="268"/>
      <c r="CJ513" s="268"/>
      <c r="CK513" s="268"/>
      <c r="CL513" s="268"/>
      <c r="CM513" s="268"/>
      <c r="CN513" s="268"/>
    </row>
    <row r="514" spans="4:94" ht="14.25" customHeight="1" x14ac:dyDescent="0.35">
      <c r="D514" s="238" t="s">
        <v>869</v>
      </c>
      <c r="E514" s="239"/>
      <c r="F514" s="239"/>
      <c r="G514" s="239"/>
      <c r="H514" s="239"/>
      <c r="I514" s="239"/>
      <c r="J514" s="239"/>
      <c r="K514" s="239"/>
      <c r="L514" s="239"/>
      <c r="M514" s="239"/>
      <c r="N514" s="239"/>
      <c r="O514" s="239"/>
      <c r="P514" s="239"/>
      <c r="Q514" s="239"/>
      <c r="R514" s="239"/>
      <c r="S514" s="239"/>
      <c r="T514" s="239"/>
      <c r="U514" s="239"/>
      <c r="V514" s="239"/>
      <c r="W514" s="239"/>
      <c r="X514" s="239"/>
      <c r="Y514" s="239"/>
      <c r="Z514" s="239"/>
      <c r="AA514" s="239"/>
      <c r="AB514" s="239"/>
      <c r="AC514" s="239"/>
      <c r="AD514" s="239"/>
      <c r="AE514" s="239"/>
      <c r="AF514" s="240"/>
      <c r="AG514" s="165">
        <v>2</v>
      </c>
      <c r="AH514" s="165"/>
      <c r="AI514" s="165"/>
      <c r="AJ514" s="165"/>
      <c r="AK514" s="165">
        <v>0</v>
      </c>
      <c r="AL514" s="165"/>
      <c r="AM514" s="165"/>
      <c r="AN514" s="165"/>
      <c r="AO514" s="165">
        <v>0</v>
      </c>
      <c r="AP514" s="165"/>
      <c r="AQ514" s="165"/>
      <c r="AR514" s="165">
        <v>2</v>
      </c>
      <c r="AS514" s="165"/>
      <c r="AT514" s="165"/>
      <c r="AU514" s="9"/>
      <c r="AV514" s="167" t="s">
        <v>870</v>
      </c>
      <c r="AW514" s="167"/>
      <c r="AX514" s="167"/>
      <c r="AY514" s="167"/>
      <c r="AZ514" s="167"/>
      <c r="BA514" s="167"/>
      <c r="BB514" s="167"/>
      <c r="BC514" s="167"/>
      <c r="BD514" s="167"/>
      <c r="BE514" s="167"/>
      <c r="BF514" s="167"/>
      <c r="BG514" s="167"/>
      <c r="BH514" s="167"/>
      <c r="BI514" s="167"/>
      <c r="BJ514" s="167"/>
      <c r="BK514" s="167"/>
      <c r="BL514" s="167"/>
      <c r="BM514" s="167"/>
      <c r="BN514" s="167"/>
      <c r="BO514" s="167"/>
      <c r="BP514" s="167"/>
      <c r="BQ514" s="167"/>
      <c r="BR514" s="167"/>
      <c r="BS514" s="167"/>
      <c r="BT514" s="167"/>
      <c r="BU514" s="167"/>
      <c r="BV514" s="167"/>
      <c r="BW514" s="167"/>
      <c r="BX514" s="167"/>
      <c r="BY514" s="167"/>
      <c r="BZ514" s="167"/>
      <c r="CA514" s="167"/>
      <c r="CB514" s="167"/>
      <c r="CC514" s="167"/>
      <c r="CD514" s="268">
        <v>8</v>
      </c>
      <c r="CE514" s="268"/>
      <c r="CF514" s="268"/>
      <c r="CG514" s="268"/>
      <c r="CH514" s="268"/>
      <c r="CI514" s="268"/>
      <c r="CJ514" s="268"/>
      <c r="CK514" s="268"/>
      <c r="CL514" s="268"/>
      <c r="CM514" s="268"/>
      <c r="CN514" s="268"/>
    </row>
    <row r="515" spans="4:94" ht="14.25" customHeight="1" x14ac:dyDescent="0.35">
      <c r="D515" s="238" t="s">
        <v>871</v>
      </c>
      <c r="E515" s="239"/>
      <c r="F515" s="239"/>
      <c r="G515" s="239"/>
      <c r="H515" s="239"/>
      <c r="I515" s="239"/>
      <c r="J515" s="239"/>
      <c r="K515" s="239"/>
      <c r="L515" s="239"/>
      <c r="M515" s="239"/>
      <c r="N515" s="239"/>
      <c r="O515" s="239"/>
      <c r="P515" s="239"/>
      <c r="Q515" s="239"/>
      <c r="R515" s="239"/>
      <c r="S515" s="239"/>
      <c r="T515" s="239"/>
      <c r="U515" s="239"/>
      <c r="V515" s="239"/>
      <c r="W515" s="239"/>
      <c r="X515" s="239"/>
      <c r="Y515" s="239"/>
      <c r="Z515" s="239"/>
      <c r="AA515" s="239"/>
      <c r="AB515" s="239"/>
      <c r="AC515" s="239"/>
      <c r="AD515" s="239"/>
      <c r="AE515" s="239"/>
      <c r="AF515" s="240"/>
      <c r="AG515" s="165">
        <v>0</v>
      </c>
      <c r="AH515" s="165"/>
      <c r="AI515" s="165"/>
      <c r="AJ515" s="165"/>
      <c r="AK515" s="165">
        <v>0</v>
      </c>
      <c r="AL515" s="165"/>
      <c r="AM515" s="165"/>
      <c r="AN515" s="165"/>
      <c r="AO515" s="165">
        <v>0</v>
      </c>
      <c r="AP515" s="165"/>
      <c r="AQ515" s="165"/>
      <c r="AR515" s="165">
        <v>0</v>
      </c>
      <c r="AS515" s="165"/>
      <c r="AT515" s="165"/>
      <c r="AV515" s="167" t="s">
        <v>872</v>
      </c>
      <c r="AW515" s="167"/>
      <c r="AX515" s="167"/>
      <c r="AY515" s="167"/>
      <c r="AZ515" s="167"/>
      <c r="BA515" s="167"/>
      <c r="BB515" s="167"/>
      <c r="BC515" s="167"/>
      <c r="BD515" s="167"/>
      <c r="BE515" s="167"/>
      <c r="BF515" s="167"/>
      <c r="BG515" s="167"/>
      <c r="BH515" s="167"/>
      <c r="BI515" s="167"/>
      <c r="BJ515" s="167"/>
      <c r="BK515" s="167"/>
      <c r="BL515" s="167"/>
      <c r="BM515" s="167"/>
      <c r="BN515" s="167"/>
      <c r="BO515" s="167"/>
      <c r="BP515" s="167"/>
      <c r="BQ515" s="167"/>
      <c r="BR515" s="167"/>
      <c r="BS515" s="167"/>
      <c r="BT515" s="167"/>
      <c r="BU515" s="167"/>
      <c r="BV515" s="167"/>
      <c r="BW515" s="167"/>
      <c r="BX515" s="167"/>
      <c r="BY515" s="167"/>
      <c r="BZ515" s="167"/>
      <c r="CA515" s="167"/>
      <c r="CB515" s="167"/>
      <c r="CC515" s="167"/>
      <c r="CD515" s="268">
        <v>2</v>
      </c>
      <c r="CE515" s="268"/>
      <c r="CF515" s="268"/>
      <c r="CG515" s="268"/>
      <c r="CH515" s="268"/>
      <c r="CI515" s="268"/>
      <c r="CJ515" s="268"/>
      <c r="CK515" s="268"/>
      <c r="CL515" s="268"/>
      <c r="CM515" s="268"/>
      <c r="CN515" s="268"/>
    </row>
    <row r="516" spans="4:94" ht="14.25" customHeight="1" x14ac:dyDescent="0.35">
      <c r="D516" s="254" t="s">
        <v>397</v>
      </c>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6"/>
      <c r="AG516" s="260">
        <f>SUM(AG510:AJ515)</f>
        <v>2</v>
      </c>
      <c r="AH516" s="261"/>
      <c r="AI516" s="261"/>
      <c r="AJ516" s="262"/>
      <c r="AK516" s="260">
        <f>SUM(AK510:AN515)</f>
        <v>0</v>
      </c>
      <c r="AL516" s="261"/>
      <c r="AM516" s="261"/>
      <c r="AN516" s="262"/>
      <c r="AO516" s="260">
        <f>SUM(AO510:AQ515)</f>
        <v>0</v>
      </c>
      <c r="AP516" s="261"/>
      <c r="AQ516" s="262"/>
      <c r="AR516" s="260">
        <f>SUM(AR510:AT515)</f>
        <v>2</v>
      </c>
      <c r="AS516" s="261"/>
      <c r="AT516" s="262"/>
      <c r="AV516" s="167" t="s">
        <v>873</v>
      </c>
      <c r="AW516" s="167"/>
      <c r="AX516" s="167"/>
      <c r="AY516" s="167"/>
      <c r="AZ516" s="167"/>
      <c r="BA516" s="167"/>
      <c r="BB516" s="167"/>
      <c r="BC516" s="167"/>
      <c r="BD516" s="167"/>
      <c r="BE516" s="167"/>
      <c r="BF516" s="167"/>
      <c r="BG516" s="167"/>
      <c r="BH516" s="167"/>
      <c r="BI516" s="167"/>
      <c r="BJ516" s="167"/>
      <c r="BK516" s="167"/>
      <c r="BL516" s="167"/>
      <c r="BM516" s="167"/>
      <c r="BN516" s="167"/>
      <c r="BO516" s="167"/>
      <c r="BP516" s="167"/>
      <c r="BQ516" s="167"/>
      <c r="BR516" s="167"/>
      <c r="BS516" s="167"/>
      <c r="BT516" s="167"/>
      <c r="BU516" s="167"/>
      <c r="BV516" s="167"/>
      <c r="BW516" s="167"/>
      <c r="BX516" s="167"/>
      <c r="BY516" s="167"/>
      <c r="BZ516" s="167"/>
      <c r="CA516" s="167"/>
      <c r="CB516" s="167"/>
      <c r="CC516" s="167"/>
      <c r="CD516" s="268">
        <v>1</v>
      </c>
      <c r="CE516" s="268"/>
      <c r="CF516" s="268"/>
      <c r="CG516" s="268"/>
      <c r="CH516" s="268"/>
      <c r="CI516" s="268"/>
      <c r="CJ516" s="268"/>
      <c r="CK516" s="268"/>
      <c r="CL516" s="268"/>
      <c r="CM516" s="268"/>
      <c r="CN516" s="268"/>
    </row>
    <row r="517" spans="4:94" ht="14.25" customHeight="1" x14ac:dyDescent="0.35">
      <c r="D517" s="257"/>
      <c r="E517" s="258"/>
      <c r="F517" s="258"/>
      <c r="G517" s="258"/>
      <c r="H517" s="258"/>
      <c r="I517" s="258"/>
      <c r="J517" s="258"/>
      <c r="K517" s="258"/>
      <c r="L517" s="258"/>
      <c r="M517" s="258"/>
      <c r="N517" s="258"/>
      <c r="O517" s="258"/>
      <c r="P517" s="258"/>
      <c r="Q517" s="258"/>
      <c r="R517" s="258"/>
      <c r="S517" s="258"/>
      <c r="T517" s="258"/>
      <c r="U517" s="258"/>
      <c r="V517" s="258"/>
      <c r="W517" s="258"/>
      <c r="X517" s="258"/>
      <c r="Y517" s="258"/>
      <c r="Z517" s="258"/>
      <c r="AA517" s="258"/>
      <c r="AB517" s="258"/>
      <c r="AC517" s="258"/>
      <c r="AD517" s="258"/>
      <c r="AE517" s="258"/>
      <c r="AF517" s="259"/>
      <c r="AG517" s="263"/>
      <c r="AH517" s="264"/>
      <c r="AI517" s="264"/>
      <c r="AJ517" s="265"/>
      <c r="AK517" s="263"/>
      <c r="AL517" s="264"/>
      <c r="AM517" s="264"/>
      <c r="AN517" s="265"/>
      <c r="AO517" s="263"/>
      <c r="AP517" s="264"/>
      <c r="AQ517" s="265"/>
      <c r="AR517" s="263"/>
      <c r="AS517" s="264"/>
      <c r="AT517" s="265"/>
      <c r="AV517" s="167" t="s">
        <v>874</v>
      </c>
      <c r="AW517" s="167"/>
      <c r="AX517" s="167"/>
      <c r="AY517" s="167"/>
      <c r="AZ517" s="167"/>
      <c r="BA517" s="167"/>
      <c r="BB517" s="167"/>
      <c r="BC517" s="167"/>
      <c r="BD517" s="167"/>
      <c r="BE517" s="167"/>
      <c r="BF517" s="167"/>
      <c r="BG517" s="167"/>
      <c r="BH517" s="167"/>
      <c r="BI517" s="167"/>
      <c r="BJ517" s="167"/>
      <c r="BK517" s="167"/>
      <c r="BL517" s="167"/>
      <c r="BM517" s="167"/>
      <c r="BN517" s="167"/>
      <c r="BO517" s="167"/>
      <c r="BP517" s="167"/>
      <c r="BQ517" s="167"/>
      <c r="BR517" s="167"/>
      <c r="BS517" s="167"/>
      <c r="BT517" s="167"/>
      <c r="BU517" s="167"/>
      <c r="BV517" s="167"/>
      <c r="BW517" s="167"/>
      <c r="BX517" s="167"/>
      <c r="BY517" s="167"/>
      <c r="BZ517" s="167"/>
      <c r="CA517" s="167"/>
      <c r="CB517" s="167"/>
      <c r="CC517" s="167"/>
      <c r="CD517" s="268">
        <v>0</v>
      </c>
      <c r="CE517" s="268"/>
      <c r="CF517" s="268"/>
      <c r="CG517" s="268"/>
      <c r="CH517" s="268"/>
      <c r="CI517" s="268"/>
      <c r="CJ517" s="268"/>
      <c r="CK517" s="268"/>
      <c r="CL517" s="268"/>
      <c r="CM517" s="268"/>
      <c r="CN517" s="268"/>
    </row>
    <row r="518" spans="4:94" ht="14.25" customHeight="1" x14ac:dyDescent="0.35">
      <c r="D518" s="121" t="s">
        <v>875</v>
      </c>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c r="AR518" s="121"/>
      <c r="AS518" s="121"/>
      <c r="AT518" s="121"/>
      <c r="AV518" s="121" t="s">
        <v>875</v>
      </c>
    </row>
    <row r="519" spans="4:94" ht="14.25" customHeight="1" x14ac:dyDescent="0.35"/>
    <row r="520" spans="4:94" ht="14.25" customHeight="1" x14ac:dyDescent="0.35">
      <c r="D520" s="232" t="s">
        <v>692</v>
      </c>
      <c r="E520" s="232"/>
      <c r="F520" s="232"/>
      <c r="G520" s="232"/>
      <c r="H520" s="232"/>
      <c r="I520" s="232"/>
      <c r="J520" s="232"/>
      <c r="K520" s="232"/>
      <c r="L520" s="232"/>
      <c r="M520" s="232"/>
      <c r="N520" s="232"/>
      <c r="O520" s="232"/>
      <c r="P520" s="232"/>
      <c r="Q520" s="232"/>
      <c r="R520" s="232"/>
      <c r="S520" s="232"/>
      <c r="T520" s="232"/>
      <c r="U520" s="232"/>
      <c r="V520" s="232"/>
      <c r="W520" s="232"/>
      <c r="X520" s="232"/>
      <c r="Y520" s="232"/>
      <c r="Z520" s="232"/>
      <c r="AA520" s="232"/>
      <c r="AB520" s="232"/>
      <c r="AC520" s="232"/>
      <c r="AD520" s="232"/>
      <c r="AE520" s="232"/>
      <c r="AF520" s="232"/>
      <c r="AG520" s="232"/>
      <c r="AH520" s="232"/>
      <c r="AI520" s="232"/>
      <c r="AJ520" s="232"/>
      <c r="AK520" s="232"/>
      <c r="AL520" s="232"/>
      <c r="AM520" s="232"/>
      <c r="AN520" s="232"/>
      <c r="AO520" s="232"/>
      <c r="AP520" s="232"/>
      <c r="AQ520" s="232"/>
      <c r="AR520" s="232"/>
      <c r="AS520" s="232"/>
      <c r="AT520" s="232"/>
      <c r="AU520" s="232"/>
      <c r="AV520" s="232"/>
      <c r="AW520" s="232"/>
      <c r="AX520" s="232"/>
      <c r="AY520" s="232"/>
      <c r="AZ520" s="232"/>
      <c r="BA520" s="232"/>
      <c r="BB520" s="232"/>
      <c r="BC520" s="232"/>
      <c r="BD520" s="232"/>
      <c r="BE520" s="232"/>
      <c r="BF520" s="232"/>
      <c r="BG520" s="232"/>
      <c r="BH520" s="232"/>
      <c r="BI520" s="232"/>
      <c r="BJ520" s="232"/>
      <c r="BK520" s="232"/>
      <c r="BL520" s="232"/>
      <c r="BM520" s="232"/>
      <c r="BN520" s="232"/>
      <c r="BO520" s="232"/>
      <c r="BP520" s="232"/>
      <c r="BQ520" s="232"/>
      <c r="BR520" s="232"/>
      <c r="BS520" s="232"/>
      <c r="BT520" s="232"/>
      <c r="BU520" s="232"/>
      <c r="BV520" s="232"/>
      <c r="BW520" s="232"/>
      <c r="BX520" s="232"/>
      <c r="BY520" s="232"/>
      <c r="BZ520" s="232"/>
      <c r="CA520" s="232"/>
      <c r="CB520" s="232"/>
      <c r="CC520" s="232"/>
      <c r="CD520" s="232"/>
      <c r="CE520" s="232"/>
      <c r="CF520" s="232"/>
      <c r="CG520" s="232"/>
      <c r="CH520" s="232"/>
      <c r="CI520" s="232"/>
      <c r="CJ520" s="232"/>
      <c r="CK520" s="232"/>
      <c r="CL520" s="232"/>
      <c r="CM520" s="232"/>
      <c r="CN520" s="232"/>
    </row>
    <row r="521" spans="4:94" ht="14.25" customHeight="1" x14ac:dyDescent="0.35">
      <c r="D521" s="232"/>
      <c r="E521" s="232"/>
      <c r="F521" s="232"/>
      <c r="G521" s="232"/>
      <c r="H521" s="232"/>
      <c r="I521" s="232"/>
      <c r="J521" s="232"/>
      <c r="K521" s="232"/>
      <c r="L521" s="232"/>
      <c r="M521" s="232"/>
      <c r="N521" s="232"/>
      <c r="O521" s="232"/>
      <c r="P521" s="232"/>
      <c r="Q521" s="232"/>
      <c r="R521" s="232"/>
      <c r="S521" s="232"/>
      <c r="T521" s="232"/>
      <c r="U521" s="232"/>
      <c r="V521" s="232"/>
      <c r="W521" s="232"/>
      <c r="X521" s="232"/>
      <c r="Y521" s="232"/>
      <c r="Z521" s="232"/>
      <c r="AA521" s="232"/>
      <c r="AB521" s="232"/>
      <c r="AC521" s="232"/>
      <c r="AD521" s="232"/>
      <c r="AE521" s="232"/>
      <c r="AF521" s="232"/>
      <c r="AG521" s="232"/>
      <c r="AH521" s="232"/>
      <c r="AI521" s="232"/>
      <c r="AJ521" s="232"/>
      <c r="AK521" s="232"/>
      <c r="AL521" s="232"/>
      <c r="AM521" s="232"/>
      <c r="AN521" s="232"/>
      <c r="AO521" s="232"/>
      <c r="AP521" s="232"/>
      <c r="AQ521" s="232"/>
      <c r="AR521" s="232"/>
      <c r="AS521" s="232"/>
      <c r="AT521" s="232"/>
      <c r="AU521" s="232"/>
      <c r="AV521" s="232"/>
      <c r="AW521" s="232"/>
      <c r="AX521" s="232"/>
      <c r="AY521" s="232"/>
      <c r="AZ521" s="232"/>
      <c r="BA521" s="232"/>
      <c r="BB521" s="232"/>
      <c r="BC521" s="232"/>
      <c r="BD521" s="232"/>
      <c r="BE521" s="232"/>
      <c r="BF521" s="232"/>
      <c r="BG521" s="232"/>
      <c r="BH521" s="232"/>
      <c r="BI521" s="232"/>
      <c r="BJ521" s="232"/>
      <c r="BK521" s="232"/>
      <c r="BL521" s="232"/>
      <c r="BM521" s="232"/>
      <c r="BN521" s="232"/>
      <c r="BO521" s="232"/>
      <c r="BP521" s="232"/>
      <c r="BQ521" s="232"/>
      <c r="BR521" s="232"/>
      <c r="BS521" s="232"/>
      <c r="BT521" s="232"/>
      <c r="BU521" s="232"/>
      <c r="BV521" s="232"/>
      <c r="BW521" s="232"/>
      <c r="BX521" s="232"/>
      <c r="BY521" s="232"/>
      <c r="BZ521" s="232"/>
      <c r="CA521" s="232"/>
      <c r="CB521" s="232"/>
      <c r="CC521" s="232"/>
      <c r="CD521" s="232"/>
      <c r="CE521" s="232"/>
      <c r="CF521" s="232"/>
      <c r="CG521" s="232"/>
      <c r="CH521" s="232"/>
      <c r="CI521" s="232"/>
      <c r="CJ521" s="232"/>
      <c r="CK521" s="232"/>
      <c r="CL521" s="232"/>
      <c r="CM521" s="232"/>
      <c r="CN521" s="232"/>
    </row>
    <row r="522" spans="4:94" ht="14.25" customHeight="1" x14ac:dyDescent="0.35">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06"/>
      <c r="AJ522" s="106"/>
      <c r="AK522" s="106"/>
      <c r="AL522" s="106"/>
      <c r="AM522" s="106"/>
      <c r="AN522" s="106"/>
      <c r="AO522" s="106"/>
      <c r="AP522" s="106"/>
      <c r="AQ522" s="106"/>
      <c r="AR522" s="106"/>
      <c r="AS522" s="106"/>
      <c r="AT522" s="106"/>
      <c r="AU522" s="106"/>
      <c r="AV522" s="106"/>
      <c r="AW522" s="106"/>
      <c r="AX522" s="106"/>
      <c r="AY522" s="106"/>
      <c r="AZ522" s="106"/>
      <c r="BA522" s="106"/>
      <c r="BB522" s="106"/>
      <c r="BC522" s="106"/>
      <c r="BD522" s="106"/>
      <c r="BE522" s="106"/>
      <c r="BF522" s="106"/>
      <c r="BG522" s="106"/>
      <c r="BH522" s="106"/>
      <c r="BI522" s="106"/>
      <c r="BJ522" s="106"/>
      <c r="BK522" s="106"/>
      <c r="BL522" s="106"/>
      <c r="BM522" s="106"/>
      <c r="BN522" s="106"/>
      <c r="BO522" s="106"/>
      <c r="BP522" s="106"/>
      <c r="BQ522" s="106"/>
      <c r="BR522" s="106"/>
      <c r="BS522" s="106"/>
      <c r="BT522" s="106"/>
      <c r="BU522" s="106"/>
      <c r="BV522" s="106"/>
      <c r="BW522" s="106"/>
      <c r="BX522" s="106"/>
      <c r="BY522" s="106"/>
      <c r="BZ522" s="106"/>
      <c r="CA522" s="106"/>
      <c r="CB522" s="106"/>
      <c r="CC522" s="106"/>
      <c r="CD522" s="106"/>
      <c r="CE522" s="106"/>
      <c r="CF522" s="106"/>
      <c r="CG522" s="106"/>
      <c r="CH522" s="106"/>
      <c r="CI522" s="106"/>
      <c r="CJ522" s="106"/>
      <c r="CK522" s="106"/>
      <c r="CL522" s="106"/>
      <c r="CM522" s="106"/>
      <c r="CN522" s="106"/>
    </row>
    <row r="523" spans="4:94" ht="14.25" customHeight="1" x14ac:dyDescent="0.35">
      <c r="D523" s="223" t="s">
        <v>359</v>
      </c>
      <c r="E523" s="223"/>
      <c r="F523" s="223"/>
      <c r="G523" s="223"/>
      <c r="H523" s="223"/>
      <c r="I523" s="223"/>
      <c r="J523" s="223"/>
      <c r="K523" s="223"/>
      <c r="L523" s="223"/>
      <c r="M523" s="223"/>
      <c r="N523" s="223"/>
      <c r="O523" s="223"/>
      <c r="P523" s="223"/>
      <c r="Q523" s="223"/>
      <c r="R523" s="223"/>
      <c r="S523" s="223"/>
      <c r="T523" s="223"/>
      <c r="U523" s="223"/>
      <c r="V523" s="223"/>
      <c r="W523" s="223"/>
      <c r="X523" s="223"/>
      <c r="Y523" s="223"/>
      <c r="Z523" s="223"/>
      <c r="AA523" s="223"/>
      <c r="AB523" s="223"/>
      <c r="AC523" s="223"/>
      <c r="AD523" s="223"/>
      <c r="AE523" s="223"/>
      <c r="AF523" s="223"/>
      <c r="AG523" s="223"/>
      <c r="AH523" s="223"/>
      <c r="AI523" s="223"/>
      <c r="AJ523" s="223"/>
      <c r="AK523" s="223"/>
      <c r="AL523" s="223"/>
      <c r="AM523" s="223"/>
      <c r="AN523" s="223"/>
      <c r="AO523" s="223"/>
      <c r="AP523" s="223"/>
      <c r="AQ523" s="223"/>
      <c r="AR523" s="223"/>
      <c r="AS523" s="223"/>
      <c r="AT523" s="223"/>
      <c r="AV523" s="223" t="s">
        <v>360</v>
      </c>
      <c r="AW523" s="223"/>
      <c r="AX523" s="223"/>
      <c r="AY523" s="223"/>
      <c r="AZ523" s="223"/>
      <c r="BA523" s="223"/>
      <c r="BB523" s="223"/>
      <c r="BC523" s="223"/>
      <c r="BD523" s="223"/>
      <c r="BE523" s="223"/>
      <c r="BF523" s="223"/>
      <c r="BG523" s="223"/>
      <c r="BH523" s="223"/>
      <c r="BI523" s="223"/>
      <c r="BJ523" s="223"/>
      <c r="BK523" s="223"/>
      <c r="BL523" s="223"/>
      <c r="BM523" s="223"/>
      <c r="BN523" s="223"/>
      <c r="BO523" s="223"/>
      <c r="BP523" s="223"/>
      <c r="BQ523" s="223"/>
      <c r="BR523" s="223"/>
      <c r="BS523" s="223"/>
      <c r="BT523" s="223"/>
      <c r="BU523" s="223"/>
      <c r="BV523" s="223"/>
      <c r="BW523" s="223"/>
      <c r="BX523" s="223"/>
      <c r="BY523" s="223"/>
      <c r="BZ523" s="223"/>
      <c r="CA523" s="223"/>
      <c r="CB523" s="223"/>
      <c r="CC523" s="223"/>
      <c r="CD523" s="223"/>
      <c r="CE523" s="223"/>
      <c r="CF523" s="223"/>
      <c r="CG523" s="223"/>
      <c r="CH523" s="223"/>
      <c r="CI523" s="223"/>
      <c r="CJ523" s="223"/>
      <c r="CK523" s="223"/>
      <c r="CL523" s="223"/>
      <c r="CM523" s="223"/>
      <c r="CN523" s="223"/>
      <c r="CO523" s="9"/>
      <c r="CP523" s="123"/>
    </row>
    <row r="524" spans="4:94" ht="14.25" customHeight="1" x14ac:dyDescent="0.35">
      <c r="D524" s="210"/>
      <c r="E524" s="210"/>
      <c r="F524" s="210"/>
      <c r="G524" s="210"/>
      <c r="H524" s="210"/>
      <c r="I524" s="210"/>
      <c r="J524" s="210"/>
      <c r="K524" s="210"/>
      <c r="L524" s="210"/>
      <c r="M524" s="210"/>
      <c r="N524" s="210"/>
      <c r="O524" s="210"/>
      <c r="P524" s="210"/>
      <c r="Q524" s="210"/>
      <c r="R524" s="210"/>
      <c r="S524" s="210"/>
      <c r="T524" s="210"/>
      <c r="U524" s="210"/>
      <c r="V524" s="210"/>
      <c r="W524" s="210"/>
      <c r="X524" s="210"/>
      <c r="Y524" s="210"/>
      <c r="Z524" s="210"/>
      <c r="AA524" s="210"/>
      <c r="AB524" s="210"/>
      <c r="AC524" s="210"/>
      <c r="AD524" s="210"/>
      <c r="AE524" s="210"/>
      <c r="AF524" s="210"/>
      <c r="AG524" s="210"/>
      <c r="AH524" s="210"/>
      <c r="AI524" s="210"/>
      <c r="AJ524" s="210"/>
      <c r="AK524" s="210"/>
      <c r="AL524" s="210"/>
      <c r="AM524" s="210"/>
      <c r="AN524" s="210"/>
      <c r="AO524" s="210"/>
      <c r="AP524" s="210"/>
      <c r="AQ524" s="210"/>
      <c r="AR524" s="210"/>
      <c r="AS524" s="210"/>
      <c r="AT524" s="210"/>
      <c r="AV524" s="210"/>
      <c r="AW524" s="210"/>
      <c r="AX524" s="210"/>
      <c r="AY524" s="210"/>
      <c r="AZ524" s="210"/>
      <c r="BA524" s="210"/>
      <c r="BB524" s="210"/>
      <c r="BC524" s="210"/>
      <c r="BD524" s="210"/>
      <c r="BE524" s="210"/>
      <c r="BF524" s="210"/>
      <c r="BG524" s="210"/>
      <c r="BH524" s="210"/>
      <c r="BI524" s="210"/>
      <c r="BJ524" s="210"/>
      <c r="BK524" s="210"/>
      <c r="BL524" s="210"/>
      <c r="BM524" s="210"/>
      <c r="BN524" s="210"/>
      <c r="BO524" s="210"/>
      <c r="BP524" s="210"/>
      <c r="BQ524" s="210"/>
      <c r="BR524" s="210"/>
      <c r="BS524" s="210"/>
      <c r="BT524" s="210"/>
      <c r="BU524" s="210"/>
      <c r="BV524" s="210"/>
      <c r="BW524" s="210"/>
      <c r="BX524" s="210"/>
      <c r="BY524" s="210"/>
      <c r="BZ524" s="210"/>
      <c r="CA524" s="210"/>
      <c r="CB524" s="210"/>
      <c r="CC524" s="210"/>
      <c r="CD524" s="210"/>
      <c r="CE524" s="210"/>
      <c r="CF524" s="210"/>
      <c r="CG524" s="210"/>
      <c r="CH524" s="210"/>
      <c r="CI524" s="210"/>
      <c r="CJ524" s="210"/>
      <c r="CK524" s="210"/>
      <c r="CL524" s="210"/>
      <c r="CM524" s="210"/>
      <c r="CN524" s="210"/>
      <c r="CO524" s="14"/>
      <c r="CP524" s="123"/>
    </row>
    <row r="525" spans="4:94" ht="14.25" customHeight="1" x14ac:dyDescent="0.35">
      <c r="D525" s="175" t="s">
        <v>348</v>
      </c>
      <c r="E525" s="175"/>
      <c r="F525" s="175"/>
      <c r="G525" s="175"/>
      <c r="H525" s="175"/>
      <c r="I525" s="175"/>
      <c r="J525" s="175"/>
      <c r="K525" s="175"/>
      <c r="L525" s="175"/>
      <c r="M525" s="175"/>
      <c r="N525" s="175"/>
      <c r="O525" s="175"/>
      <c r="P525" s="175"/>
      <c r="Q525" s="175"/>
      <c r="R525" s="175"/>
      <c r="S525" s="175"/>
      <c r="T525" s="175"/>
      <c r="U525" s="175"/>
      <c r="V525" s="175" t="s">
        <v>340</v>
      </c>
      <c r="W525" s="175"/>
      <c r="X525" s="175"/>
      <c r="Y525" s="175"/>
      <c r="Z525" s="175"/>
      <c r="AA525" s="175"/>
      <c r="AB525" s="175"/>
      <c r="AC525" s="175" t="s">
        <v>349</v>
      </c>
      <c r="AD525" s="175"/>
      <c r="AE525" s="175"/>
      <c r="AF525" s="175"/>
      <c r="AG525" s="175"/>
      <c r="AH525" s="175"/>
      <c r="AI525" s="175"/>
      <c r="AJ525" s="175"/>
      <c r="AK525" s="175"/>
      <c r="AL525" s="175"/>
      <c r="AM525" s="175"/>
      <c r="AN525" s="175"/>
      <c r="AO525" s="175"/>
      <c r="AP525" s="175"/>
      <c r="AQ525" s="175"/>
      <c r="AR525" s="175"/>
      <c r="AS525" s="175"/>
      <c r="AT525" s="175"/>
      <c r="AU525" s="7"/>
      <c r="AV525" s="175" t="s">
        <v>356</v>
      </c>
      <c r="AW525" s="175"/>
      <c r="AX525" s="175"/>
      <c r="AY525" s="175"/>
      <c r="AZ525" s="175"/>
      <c r="BA525" s="175"/>
      <c r="BB525" s="175"/>
      <c r="BC525" s="175"/>
      <c r="BD525" s="175"/>
      <c r="BE525" s="175"/>
      <c r="BF525" s="175" t="s">
        <v>357</v>
      </c>
      <c r="BG525" s="175"/>
      <c r="BH525" s="175"/>
      <c r="BI525" s="175"/>
      <c r="BJ525" s="175"/>
      <c r="BK525" s="175"/>
      <c r="BL525" s="175"/>
      <c r="BM525" s="175" t="s">
        <v>358</v>
      </c>
      <c r="BN525" s="175"/>
      <c r="BO525" s="175"/>
      <c r="BP525" s="175"/>
      <c r="BQ525" s="175"/>
      <c r="BR525" s="175"/>
      <c r="BS525" s="175"/>
      <c r="BT525" s="175" t="s">
        <v>349</v>
      </c>
      <c r="BU525" s="175"/>
      <c r="BV525" s="175"/>
      <c r="BW525" s="175"/>
      <c r="BX525" s="175"/>
      <c r="BY525" s="175"/>
      <c r="BZ525" s="175"/>
      <c r="CA525" s="175"/>
      <c r="CB525" s="175"/>
      <c r="CC525" s="175"/>
      <c r="CD525" s="175"/>
      <c r="CE525" s="175"/>
      <c r="CF525" s="175"/>
      <c r="CG525" s="175"/>
      <c r="CH525" s="175"/>
      <c r="CI525" s="175"/>
      <c r="CJ525" s="175"/>
      <c r="CK525" s="175"/>
      <c r="CL525" s="175"/>
      <c r="CM525" s="175"/>
      <c r="CN525" s="175"/>
      <c r="CO525" s="6"/>
    </row>
    <row r="526" spans="4:94" ht="14.25" customHeight="1" x14ac:dyDescent="0.35">
      <c r="D526" s="175"/>
      <c r="E526" s="175"/>
      <c r="F526" s="175"/>
      <c r="G526" s="175"/>
      <c r="H526" s="175"/>
      <c r="I526" s="175"/>
      <c r="J526" s="175"/>
      <c r="K526" s="175"/>
      <c r="L526" s="175"/>
      <c r="M526" s="175"/>
      <c r="N526" s="175"/>
      <c r="O526" s="175"/>
      <c r="P526" s="175"/>
      <c r="Q526" s="175"/>
      <c r="R526" s="175"/>
      <c r="S526" s="175"/>
      <c r="T526" s="175"/>
      <c r="U526" s="175"/>
      <c r="V526" s="175"/>
      <c r="W526" s="175"/>
      <c r="X526" s="175"/>
      <c r="Y526" s="175"/>
      <c r="Z526" s="175"/>
      <c r="AA526" s="175"/>
      <c r="AB526" s="175"/>
      <c r="AC526" s="175"/>
      <c r="AD526" s="175"/>
      <c r="AE526" s="175"/>
      <c r="AF526" s="175"/>
      <c r="AG526" s="175"/>
      <c r="AH526" s="175"/>
      <c r="AI526" s="175"/>
      <c r="AJ526" s="175"/>
      <c r="AK526" s="175"/>
      <c r="AL526" s="175"/>
      <c r="AM526" s="175"/>
      <c r="AN526" s="175"/>
      <c r="AO526" s="175"/>
      <c r="AP526" s="175"/>
      <c r="AQ526" s="175"/>
      <c r="AR526" s="175"/>
      <c r="AS526" s="175"/>
      <c r="AT526" s="175"/>
      <c r="AU526" s="7"/>
      <c r="AV526" s="175"/>
      <c r="AW526" s="175"/>
      <c r="AX526" s="175"/>
      <c r="AY526" s="175"/>
      <c r="AZ526" s="175"/>
      <c r="BA526" s="175"/>
      <c r="BB526" s="175"/>
      <c r="BC526" s="175"/>
      <c r="BD526" s="175"/>
      <c r="BE526" s="175"/>
      <c r="BF526" s="175"/>
      <c r="BG526" s="175"/>
      <c r="BH526" s="175"/>
      <c r="BI526" s="175"/>
      <c r="BJ526" s="175"/>
      <c r="BK526" s="175"/>
      <c r="BL526" s="175"/>
      <c r="BM526" s="175"/>
      <c r="BN526" s="175"/>
      <c r="BO526" s="175"/>
      <c r="BP526" s="175"/>
      <c r="BQ526" s="175"/>
      <c r="BR526" s="175"/>
      <c r="BS526" s="175"/>
      <c r="BT526" s="175"/>
      <c r="BU526" s="175"/>
      <c r="BV526" s="175"/>
      <c r="BW526" s="175"/>
      <c r="BX526" s="175"/>
      <c r="BY526" s="175"/>
      <c r="BZ526" s="175"/>
      <c r="CA526" s="175"/>
      <c r="CB526" s="175"/>
      <c r="CC526" s="175"/>
      <c r="CD526" s="175"/>
      <c r="CE526" s="175"/>
      <c r="CF526" s="175"/>
      <c r="CG526" s="175"/>
      <c r="CH526" s="175"/>
      <c r="CI526" s="175"/>
      <c r="CJ526" s="175"/>
      <c r="CK526" s="175"/>
      <c r="CL526" s="175"/>
      <c r="CM526" s="175"/>
      <c r="CN526" s="175"/>
    </row>
    <row r="527" spans="4:94" ht="28.5" customHeight="1" x14ac:dyDescent="0.35">
      <c r="D527" s="167" t="s">
        <v>350</v>
      </c>
      <c r="E527" s="167"/>
      <c r="F527" s="167"/>
      <c r="G527" s="167"/>
      <c r="H527" s="167"/>
      <c r="I527" s="167"/>
      <c r="J527" s="167"/>
      <c r="K527" s="167"/>
      <c r="L527" s="167"/>
      <c r="M527" s="167"/>
      <c r="N527" s="167"/>
      <c r="O527" s="167"/>
      <c r="P527" s="167"/>
      <c r="Q527" s="167"/>
      <c r="R527" s="167"/>
      <c r="S527" s="167"/>
      <c r="T527" s="167"/>
      <c r="U527" s="167"/>
      <c r="V527" s="167">
        <v>1</v>
      </c>
      <c r="W527" s="167"/>
      <c r="X527" s="167"/>
      <c r="Y527" s="167"/>
      <c r="Z527" s="167"/>
      <c r="AA527" s="167"/>
      <c r="AB527" s="167"/>
      <c r="AC527" s="167">
        <v>771</v>
      </c>
      <c r="AD527" s="167"/>
      <c r="AE527" s="167"/>
      <c r="AF527" s="167"/>
      <c r="AG527" s="167"/>
      <c r="AH527" s="167"/>
      <c r="AI527" s="167"/>
      <c r="AJ527" s="167"/>
      <c r="AK527" s="167"/>
      <c r="AL527" s="167"/>
      <c r="AM527" s="167"/>
      <c r="AN527" s="167"/>
      <c r="AO527" s="167"/>
      <c r="AP527" s="167"/>
      <c r="AQ527" s="167"/>
      <c r="AR527" s="167"/>
      <c r="AS527" s="167"/>
      <c r="AT527" s="167"/>
      <c r="AU527" s="8"/>
      <c r="AV527" s="211" t="s">
        <v>931</v>
      </c>
      <c r="AW527" s="212"/>
      <c r="AX527" s="212"/>
      <c r="AY527" s="212"/>
      <c r="AZ527" s="212"/>
      <c r="BA527" s="212"/>
      <c r="BB527" s="212"/>
      <c r="BC527" s="212"/>
      <c r="BD527" s="212"/>
      <c r="BE527" s="212"/>
      <c r="BF527" s="167">
        <v>2</v>
      </c>
      <c r="BG527" s="167"/>
      <c r="BH527" s="167"/>
      <c r="BI527" s="167"/>
      <c r="BJ527" s="167"/>
      <c r="BK527" s="167"/>
      <c r="BL527" s="167"/>
      <c r="BM527" s="167">
        <v>24</v>
      </c>
      <c r="BN527" s="167"/>
      <c r="BO527" s="167"/>
      <c r="BP527" s="167"/>
      <c r="BQ527" s="167"/>
      <c r="BR527" s="167"/>
      <c r="BS527" s="167"/>
      <c r="BT527" s="167">
        <v>24</v>
      </c>
      <c r="BU527" s="167"/>
      <c r="BV527" s="167"/>
      <c r="BW527" s="167"/>
      <c r="BX527" s="167"/>
      <c r="BY527" s="167"/>
      <c r="BZ527" s="167"/>
      <c r="CA527" s="167"/>
      <c r="CB527" s="167"/>
      <c r="CC527" s="167"/>
      <c r="CD527" s="167"/>
      <c r="CE527" s="167"/>
      <c r="CF527" s="167"/>
      <c r="CG527" s="167"/>
      <c r="CH527" s="167"/>
      <c r="CI527" s="167"/>
      <c r="CJ527" s="167"/>
      <c r="CK527" s="167"/>
      <c r="CL527" s="167"/>
      <c r="CM527" s="167"/>
      <c r="CN527" s="167"/>
    </row>
    <row r="528" spans="4:94" ht="28.5" customHeight="1" x14ac:dyDescent="0.35">
      <c r="D528" s="167" t="s">
        <v>351</v>
      </c>
      <c r="E528" s="167"/>
      <c r="F528" s="167"/>
      <c r="G528" s="167"/>
      <c r="H528" s="167"/>
      <c r="I528" s="167"/>
      <c r="J528" s="167"/>
      <c r="K528" s="167"/>
      <c r="L528" s="167"/>
      <c r="M528" s="167"/>
      <c r="N528" s="167"/>
      <c r="O528" s="167"/>
      <c r="P528" s="167"/>
      <c r="Q528" s="167"/>
      <c r="R528" s="167"/>
      <c r="S528" s="167"/>
      <c r="T528" s="167"/>
      <c r="U528" s="167"/>
      <c r="V528" s="167">
        <v>0</v>
      </c>
      <c r="W528" s="167"/>
      <c r="X528" s="167"/>
      <c r="Y528" s="167"/>
      <c r="Z528" s="167"/>
      <c r="AA528" s="167"/>
      <c r="AB528" s="167"/>
      <c r="AC528" s="167">
        <v>0</v>
      </c>
      <c r="AD528" s="167"/>
      <c r="AE528" s="167"/>
      <c r="AF528" s="167"/>
      <c r="AG528" s="167"/>
      <c r="AH528" s="167"/>
      <c r="AI528" s="167"/>
      <c r="AJ528" s="167"/>
      <c r="AK528" s="167"/>
      <c r="AL528" s="167"/>
      <c r="AM528" s="167"/>
      <c r="AN528" s="167"/>
      <c r="AO528" s="167"/>
      <c r="AP528" s="167"/>
      <c r="AQ528" s="167"/>
      <c r="AR528" s="167"/>
      <c r="AS528" s="167"/>
      <c r="AT528" s="167"/>
      <c r="AU528" s="8"/>
      <c r="AV528" s="211" t="s">
        <v>932</v>
      </c>
      <c r="AW528" s="212"/>
      <c r="AX528" s="212"/>
      <c r="AY528" s="212"/>
      <c r="AZ528" s="212"/>
      <c r="BA528" s="212"/>
      <c r="BB528" s="212"/>
      <c r="BC528" s="212"/>
      <c r="BD528" s="212"/>
      <c r="BE528" s="212"/>
      <c r="BF528" s="167">
        <v>1</v>
      </c>
      <c r="BG528" s="167"/>
      <c r="BH528" s="167"/>
      <c r="BI528" s="167"/>
      <c r="BJ528" s="167"/>
      <c r="BK528" s="167"/>
      <c r="BL528" s="167"/>
      <c r="BM528" s="167">
        <v>60</v>
      </c>
      <c r="BN528" s="167"/>
      <c r="BO528" s="167"/>
      <c r="BP528" s="167"/>
      <c r="BQ528" s="167"/>
      <c r="BR528" s="167"/>
      <c r="BS528" s="167"/>
      <c r="BT528" s="167">
        <v>60</v>
      </c>
      <c r="BU528" s="167"/>
      <c r="BV528" s="167"/>
      <c r="BW528" s="167"/>
      <c r="BX528" s="167"/>
      <c r="BY528" s="167"/>
      <c r="BZ528" s="167"/>
      <c r="CA528" s="167"/>
      <c r="CB528" s="167"/>
      <c r="CC528" s="167"/>
      <c r="CD528" s="167"/>
      <c r="CE528" s="167"/>
      <c r="CF528" s="167"/>
      <c r="CG528" s="167"/>
      <c r="CH528" s="167"/>
      <c r="CI528" s="167"/>
      <c r="CJ528" s="167"/>
      <c r="CK528" s="167"/>
      <c r="CL528" s="167"/>
      <c r="CM528" s="167"/>
      <c r="CN528" s="167"/>
    </row>
    <row r="529" spans="4:146" ht="28.5" customHeight="1" x14ac:dyDescent="0.35">
      <c r="D529" s="167" t="s">
        <v>352</v>
      </c>
      <c r="E529" s="167"/>
      <c r="F529" s="167"/>
      <c r="G529" s="167"/>
      <c r="H529" s="167"/>
      <c r="I529" s="167"/>
      <c r="J529" s="167"/>
      <c r="K529" s="167"/>
      <c r="L529" s="167"/>
      <c r="M529" s="167"/>
      <c r="N529" s="167"/>
      <c r="O529" s="167"/>
      <c r="P529" s="167"/>
      <c r="Q529" s="167"/>
      <c r="R529" s="167"/>
      <c r="S529" s="167"/>
      <c r="T529" s="167"/>
      <c r="U529" s="167"/>
      <c r="V529" s="167">
        <v>7</v>
      </c>
      <c r="W529" s="167"/>
      <c r="X529" s="167"/>
      <c r="Y529" s="167"/>
      <c r="Z529" s="167"/>
      <c r="AA529" s="167"/>
      <c r="AB529" s="167"/>
      <c r="AC529" s="167">
        <v>76</v>
      </c>
      <c r="AD529" s="167"/>
      <c r="AE529" s="167"/>
      <c r="AF529" s="167"/>
      <c r="AG529" s="167"/>
      <c r="AH529" s="167"/>
      <c r="AI529" s="167"/>
      <c r="AJ529" s="167"/>
      <c r="AK529" s="167"/>
      <c r="AL529" s="167"/>
      <c r="AM529" s="167"/>
      <c r="AN529" s="167"/>
      <c r="AO529" s="167"/>
      <c r="AP529" s="167"/>
      <c r="AQ529" s="167"/>
      <c r="AR529" s="167"/>
      <c r="AS529" s="167"/>
      <c r="AT529" s="167"/>
      <c r="AU529" s="8"/>
      <c r="AV529" s="211" t="s">
        <v>933</v>
      </c>
      <c r="AW529" s="212"/>
      <c r="AX529" s="212"/>
      <c r="AY529" s="212"/>
      <c r="AZ529" s="212"/>
      <c r="BA529" s="212"/>
      <c r="BB529" s="212"/>
      <c r="BC529" s="212"/>
      <c r="BD529" s="212"/>
      <c r="BE529" s="212"/>
      <c r="BF529" s="167">
        <v>1</v>
      </c>
      <c r="BG529" s="167"/>
      <c r="BH529" s="167"/>
      <c r="BI529" s="167"/>
      <c r="BJ529" s="167"/>
      <c r="BK529" s="167"/>
      <c r="BL529" s="167"/>
      <c r="BM529" s="167">
        <v>25</v>
      </c>
      <c r="BN529" s="167"/>
      <c r="BO529" s="167"/>
      <c r="BP529" s="167"/>
      <c r="BQ529" s="167"/>
      <c r="BR529" s="167"/>
      <c r="BS529" s="167"/>
      <c r="BT529" s="167">
        <v>25</v>
      </c>
      <c r="BU529" s="167"/>
      <c r="BV529" s="167"/>
      <c r="BW529" s="167"/>
      <c r="BX529" s="167"/>
      <c r="BY529" s="167"/>
      <c r="BZ529" s="167"/>
      <c r="CA529" s="167"/>
      <c r="CB529" s="167"/>
      <c r="CC529" s="167"/>
      <c r="CD529" s="167"/>
      <c r="CE529" s="167"/>
      <c r="CF529" s="167"/>
      <c r="CG529" s="167"/>
      <c r="CH529" s="167"/>
      <c r="CI529" s="167"/>
      <c r="CJ529" s="167"/>
      <c r="CK529" s="167"/>
      <c r="CL529" s="167"/>
      <c r="CM529" s="167"/>
      <c r="CN529" s="167"/>
    </row>
    <row r="530" spans="4:146" ht="28.5" customHeight="1" x14ac:dyDescent="0.35">
      <c r="D530" s="167" t="s">
        <v>353</v>
      </c>
      <c r="E530" s="167"/>
      <c r="F530" s="167"/>
      <c r="G530" s="167"/>
      <c r="H530" s="167"/>
      <c r="I530" s="167"/>
      <c r="J530" s="167"/>
      <c r="K530" s="167"/>
      <c r="L530" s="167"/>
      <c r="M530" s="167"/>
      <c r="N530" s="167"/>
      <c r="O530" s="167"/>
      <c r="P530" s="167"/>
      <c r="Q530" s="167"/>
      <c r="R530" s="167"/>
      <c r="S530" s="167"/>
      <c r="T530" s="167"/>
      <c r="U530" s="167"/>
      <c r="V530" s="167">
        <v>2</v>
      </c>
      <c r="W530" s="167"/>
      <c r="X530" s="167"/>
      <c r="Y530" s="167"/>
      <c r="Z530" s="167"/>
      <c r="AA530" s="167"/>
      <c r="AB530" s="167"/>
      <c r="AC530" s="167">
        <v>24</v>
      </c>
      <c r="AD530" s="167"/>
      <c r="AE530" s="167"/>
      <c r="AF530" s="167"/>
      <c r="AG530" s="167"/>
      <c r="AH530" s="167"/>
      <c r="AI530" s="167"/>
      <c r="AJ530" s="167"/>
      <c r="AK530" s="167"/>
      <c r="AL530" s="167"/>
      <c r="AM530" s="167"/>
      <c r="AN530" s="167"/>
      <c r="AO530" s="167"/>
      <c r="AP530" s="167"/>
      <c r="AQ530" s="167"/>
      <c r="AR530" s="167"/>
      <c r="AS530" s="167"/>
      <c r="AT530" s="167"/>
      <c r="AU530" s="8"/>
      <c r="AV530" s="211" t="s">
        <v>934</v>
      </c>
      <c r="AW530" s="212"/>
      <c r="AX530" s="212"/>
      <c r="AY530" s="212"/>
      <c r="AZ530" s="212"/>
      <c r="BA530" s="212"/>
      <c r="BB530" s="212"/>
      <c r="BC530" s="212"/>
      <c r="BD530" s="212"/>
      <c r="BE530" s="212"/>
      <c r="BF530" s="167">
        <v>1</v>
      </c>
      <c r="BG530" s="167"/>
      <c r="BH530" s="167"/>
      <c r="BI530" s="167"/>
      <c r="BJ530" s="167"/>
      <c r="BK530" s="167"/>
      <c r="BL530" s="167"/>
      <c r="BM530" s="167">
        <v>105</v>
      </c>
      <c r="BN530" s="167"/>
      <c r="BO530" s="167"/>
      <c r="BP530" s="167"/>
      <c r="BQ530" s="167"/>
      <c r="BR530" s="167"/>
      <c r="BS530" s="167"/>
      <c r="BT530" s="167">
        <v>105</v>
      </c>
      <c r="BU530" s="167"/>
      <c r="BV530" s="167"/>
      <c r="BW530" s="167"/>
      <c r="BX530" s="167"/>
      <c r="BY530" s="167"/>
      <c r="BZ530" s="167"/>
      <c r="CA530" s="167"/>
      <c r="CB530" s="167"/>
      <c r="CC530" s="167"/>
      <c r="CD530" s="167"/>
      <c r="CE530" s="167"/>
      <c r="CF530" s="167"/>
      <c r="CG530" s="167"/>
      <c r="CH530" s="167"/>
      <c r="CI530" s="167"/>
      <c r="CJ530" s="167"/>
      <c r="CK530" s="167"/>
      <c r="CL530" s="167"/>
      <c r="CM530" s="167"/>
      <c r="CN530" s="167"/>
    </row>
    <row r="531" spans="4:146" ht="28.5" customHeight="1" x14ac:dyDescent="0.35">
      <c r="D531" s="202" t="s">
        <v>354</v>
      </c>
      <c r="E531" s="202"/>
      <c r="F531" s="202"/>
      <c r="G531" s="202"/>
      <c r="H531" s="202"/>
      <c r="I531" s="202"/>
      <c r="J531" s="202"/>
      <c r="K531" s="202"/>
      <c r="L531" s="202"/>
      <c r="M531" s="202"/>
      <c r="N531" s="202"/>
      <c r="O531" s="202"/>
      <c r="P531" s="202"/>
      <c r="Q531" s="202"/>
      <c r="R531" s="202"/>
      <c r="S531" s="202"/>
      <c r="T531" s="202"/>
      <c r="U531" s="202"/>
      <c r="V531" s="167">
        <v>0</v>
      </c>
      <c r="W531" s="167"/>
      <c r="X531" s="167"/>
      <c r="Y531" s="167"/>
      <c r="Z531" s="167"/>
      <c r="AA531" s="167"/>
      <c r="AB531" s="167"/>
      <c r="AC531" s="167" t="s">
        <v>930</v>
      </c>
      <c r="AD531" s="167"/>
      <c r="AE531" s="167"/>
      <c r="AF531" s="167"/>
      <c r="AG531" s="167"/>
      <c r="AH531" s="167"/>
      <c r="AI531" s="167"/>
      <c r="AJ531" s="167"/>
      <c r="AK531" s="167"/>
      <c r="AL531" s="167"/>
      <c r="AM531" s="167"/>
      <c r="AN531" s="167"/>
      <c r="AO531" s="167"/>
      <c r="AP531" s="167"/>
      <c r="AQ531" s="167"/>
      <c r="AR531" s="167"/>
      <c r="AS531" s="167"/>
      <c r="AT531" s="167"/>
      <c r="AU531" s="8"/>
      <c r="AV531" s="211" t="s">
        <v>935</v>
      </c>
      <c r="AW531" s="212"/>
      <c r="AX531" s="212"/>
      <c r="AY531" s="212"/>
      <c r="AZ531" s="212"/>
      <c r="BA531" s="212"/>
      <c r="BB531" s="212"/>
      <c r="BC531" s="212"/>
      <c r="BD531" s="212"/>
      <c r="BE531" s="212"/>
      <c r="BF531" s="167">
        <v>1</v>
      </c>
      <c r="BG531" s="167"/>
      <c r="BH531" s="167"/>
      <c r="BI531" s="167"/>
      <c r="BJ531" s="167"/>
      <c r="BK531" s="167"/>
      <c r="BL531" s="167"/>
      <c r="BM531" s="167">
        <v>50</v>
      </c>
      <c r="BN531" s="167"/>
      <c r="BO531" s="167"/>
      <c r="BP531" s="167"/>
      <c r="BQ531" s="167"/>
      <c r="BR531" s="167"/>
      <c r="BS531" s="167"/>
      <c r="BT531" s="167">
        <v>50</v>
      </c>
      <c r="BU531" s="167"/>
      <c r="BV531" s="167"/>
      <c r="BW531" s="167"/>
      <c r="BX531" s="167"/>
      <c r="BY531" s="167"/>
      <c r="BZ531" s="167"/>
      <c r="CA531" s="167"/>
      <c r="CB531" s="167"/>
      <c r="CC531" s="167"/>
      <c r="CD531" s="167"/>
      <c r="CE531" s="167"/>
      <c r="CF531" s="167"/>
      <c r="CG531" s="167"/>
      <c r="CH531" s="167"/>
      <c r="CI531" s="167"/>
      <c r="CJ531" s="167"/>
      <c r="CK531" s="167"/>
      <c r="CL531" s="167"/>
      <c r="CM531" s="167"/>
      <c r="CN531" s="167"/>
    </row>
    <row r="532" spans="4:146" ht="28.5" customHeight="1" x14ac:dyDescent="0.35">
      <c r="D532" s="202"/>
      <c r="E532" s="202"/>
      <c r="F532" s="202"/>
      <c r="G532" s="202"/>
      <c r="H532" s="202"/>
      <c r="I532" s="202"/>
      <c r="J532" s="202"/>
      <c r="K532" s="202"/>
      <c r="L532" s="202"/>
      <c r="M532" s="202"/>
      <c r="N532" s="202"/>
      <c r="O532" s="202"/>
      <c r="P532" s="202"/>
      <c r="Q532" s="202"/>
      <c r="R532" s="202"/>
      <c r="S532" s="202"/>
      <c r="T532" s="202"/>
      <c r="U532" s="202"/>
      <c r="V532" s="167"/>
      <c r="W532" s="167"/>
      <c r="X532" s="167"/>
      <c r="Y532" s="167"/>
      <c r="Z532" s="167"/>
      <c r="AA532" s="167"/>
      <c r="AB532" s="167"/>
      <c r="AC532" s="167" t="s">
        <v>930</v>
      </c>
      <c r="AD532" s="167"/>
      <c r="AE532" s="167"/>
      <c r="AF532" s="167"/>
      <c r="AG532" s="167"/>
      <c r="AH532" s="167"/>
      <c r="AI532" s="167"/>
      <c r="AJ532" s="167"/>
      <c r="AK532" s="167"/>
      <c r="AL532" s="167"/>
      <c r="AM532" s="167"/>
      <c r="AN532" s="167"/>
      <c r="AO532" s="167"/>
      <c r="AP532" s="167"/>
      <c r="AQ532" s="167"/>
      <c r="AR532" s="167"/>
      <c r="AS532" s="167"/>
      <c r="AT532" s="167"/>
      <c r="AU532" s="8"/>
      <c r="AV532" s="211" t="s">
        <v>936</v>
      </c>
      <c r="AW532" s="212"/>
      <c r="AX532" s="212"/>
      <c r="AY532" s="212"/>
      <c r="AZ532" s="212"/>
      <c r="BA532" s="212"/>
      <c r="BB532" s="212"/>
      <c r="BC532" s="212"/>
      <c r="BD532" s="212"/>
      <c r="BE532" s="212"/>
      <c r="BF532" s="167">
        <v>7</v>
      </c>
      <c r="BG532" s="167"/>
      <c r="BH532" s="167"/>
      <c r="BI532" s="167"/>
      <c r="BJ532" s="167"/>
      <c r="BK532" s="167"/>
      <c r="BL532" s="167"/>
      <c r="BM532" s="167">
        <v>76</v>
      </c>
      <c r="BN532" s="167"/>
      <c r="BO532" s="167"/>
      <c r="BP532" s="167"/>
      <c r="BQ532" s="167"/>
      <c r="BR532" s="167"/>
      <c r="BS532" s="167"/>
      <c r="BT532" s="167">
        <v>76</v>
      </c>
      <c r="BU532" s="167"/>
      <c r="BV532" s="167"/>
      <c r="BW532" s="167"/>
      <c r="BX532" s="167"/>
      <c r="BY532" s="167"/>
      <c r="BZ532" s="167"/>
      <c r="CA532" s="167"/>
      <c r="CB532" s="167"/>
      <c r="CC532" s="167"/>
      <c r="CD532" s="167"/>
      <c r="CE532" s="167"/>
      <c r="CF532" s="167"/>
      <c r="CG532" s="167"/>
      <c r="CH532" s="167"/>
      <c r="CI532" s="167"/>
      <c r="CJ532" s="167"/>
      <c r="CK532" s="167"/>
      <c r="CL532" s="167"/>
      <c r="CM532" s="167"/>
      <c r="CN532" s="167"/>
    </row>
    <row r="533" spans="4:146" ht="14.25" customHeight="1" x14ac:dyDescent="0.35">
      <c r="D533" s="202"/>
      <c r="E533" s="202"/>
      <c r="F533" s="202"/>
      <c r="G533" s="202"/>
      <c r="H533" s="202"/>
      <c r="I533" s="202"/>
      <c r="J533" s="202"/>
      <c r="K533" s="202"/>
      <c r="L533" s="202"/>
      <c r="M533" s="202"/>
      <c r="N533" s="202"/>
      <c r="O533" s="202"/>
      <c r="P533" s="202"/>
      <c r="Q533" s="202"/>
      <c r="R533" s="202"/>
      <c r="S533" s="202"/>
      <c r="T533" s="202"/>
      <c r="U533" s="202"/>
      <c r="V533" s="167"/>
      <c r="W533" s="167"/>
      <c r="X533" s="167"/>
      <c r="Y533" s="167"/>
      <c r="Z533" s="167"/>
      <c r="AA533" s="167"/>
      <c r="AB533" s="167"/>
      <c r="AC533" s="167" t="s">
        <v>930</v>
      </c>
      <c r="AD533" s="167"/>
      <c r="AE533" s="167"/>
      <c r="AF533" s="167"/>
      <c r="AG533" s="167"/>
      <c r="AH533" s="167"/>
      <c r="AI533" s="167"/>
      <c r="AJ533" s="167"/>
      <c r="AK533" s="167"/>
      <c r="AL533" s="167"/>
      <c r="AM533" s="167"/>
      <c r="AN533" s="167"/>
      <c r="AO533" s="167"/>
      <c r="AP533" s="167"/>
      <c r="AQ533" s="167"/>
      <c r="AR533" s="167"/>
      <c r="AS533" s="167"/>
      <c r="AT533" s="167"/>
      <c r="AU533" s="8"/>
      <c r="AV533" s="179"/>
      <c r="AW533" s="180"/>
      <c r="AX533" s="180"/>
      <c r="AY533" s="180"/>
      <c r="AZ533" s="180"/>
      <c r="BA533" s="180"/>
      <c r="BB533" s="180"/>
      <c r="BC533" s="180"/>
      <c r="BD533" s="180"/>
      <c r="BE533" s="180"/>
      <c r="BF533" s="167"/>
      <c r="BG533" s="167"/>
      <c r="BH533" s="167"/>
      <c r="BI533" s="167"/>
      <c r="BJ533" s="167"/>
      <c r="BK533" s="167"/>
      <c r="BL533" s="167"/>
      <c r="BM533" s="167"/>
      <c r="BN533" s="167"/>
      <c r="BO533" s="167"/>
      <c r="BP533" s="167"/>
      <c r="BQ533" s="167"/>
      <c r="BR533" s="167"/>
      <c r="BS533" s="167"/>
      <c r="BT533" s="167"/>
      <c r="BU533" s="167"/>
      <c r="BV533" s="167"/>
      <c r="BW533" s="167"/>
      <c r="BX533" s="167"/>
      <c r="BY533" s="167"/>
      <c r="BZ533" s="167"/>
      <c r="CA533" s="167"/>
      <c r="CB533" s="167"/>
      <c r="CC533" s="167"/>
      <c r="CD533" s="167"/>
      <c r="CE533" s="167"/>
      <c r="CF533" s="167"/>
      <c r="CG533" s="167"/>
      <c r="CH533" s="167"/>
      <c r="CI533" s="167"/>
      <c r="CJ533" s="167"/>
      <c r="CK533" s="167"/>
      <c r="CL533" s="167"/>
      <c r="CM533" s="167"/>
      <c r="CN533" s="167"/>
    </row>
    <row r="534" spans="4:146" ht="14.25" customHeight="1" x14ac:dyDescent="0.35">
      <c r="D534" s="221" t="s">
        <v>355</v>
      </c>
      <c r="E534" s="221"/>
      <c r="F534" s="221"/>
      <c r="G534" s="221"/>
      <c r="H534" s="221"/>
      <c r="I534" s="221"/>
      <c r="J534" s="221"/>
      <c r="K534" s="221"/>
      <c r="L534" s="221"/>
      <c r="M534" s="221"/>
      <c r="N534" s="221"/>
      <c r="O534" s="221"/>
      <c r="P534" s="221"/>
      <c r="Q534" s="221"/>
      <c r="R534" s="221"/>
      <c r="S534" s="221"/>
      <c r="T534" s="221"/>
      <c r="U534" s="221"/>
      <c r="V534" s="221"/>
      <c r="W534" s="221"/>
      <c r="X534" s="221"/>
      <c r="Y534" s="221"/>
      <c r="Z534" s="221"/>
      <c r="AA534" s="221"/>
      <c r="AB534" s="221"/>
      <c r="AC534" s="221"/>
      <c r="AD534" s="221"/>
      <c r="AE534" s="221"/>
      <c r="AF534" s="221"/>
      <c r="AG534" s="221"/>
      <c r="AH534" s="221"/>
      <c r="AI534" s="221"/>
      <c r="AJ534" s="221"/>
      <c r="AK534" s="221"/>
      <c r="AL534" s="221"/>
      <c r="AM534" s="221"/>
      <c r="AN534" s="221"/>
      <c r="AO534" s="221"/>
      <c r="AP534" s="221"/>
      <c r="AQ534" s="221"/>
      <c r="AR534" s="221"/>
      <c r="AS534" s="221"/>
      <c r="AT534" s="221"/>
      <c r="AV534" s="221" t="s">
        <v>355</v>
      </c>
      <c r="AW534" s="221"/>
      <c r="AX534" s="221"/>
      <c r="AY534" s="221"/>
      <c r="AZ534" s="221"/>
      <c r="BA534" s="221"/>
      <c r="BB534" s="221"/>
      <c r="BC534" s="221"/>
      <c r="BD534" s="221"/>
      <c r="BE534" s="221"/>
      <c r="BF534" s="221"/>
      <c r="BG534" s="221"/>
      <c r="BH534" s="221"/>
      <c r="BI534" s="221"/>
      <c r="BJ534" s="221"/>
      <c r="BK534" s="221"/>
      <c r="BL534" s="221"/>
      <c r="BM534" s="221"/>
      <c r="BN534" s="221"/>
      <c r="BO534" s="221"/>
      <c r="BP534" s="221"/>
      <c r="BQ534" s="221"/>
      <c r="BR534" s="221"/>
      <c r="BS534" s="221"/>
      <c r="BT534" s="221"/>
      <c r="BU534" s="221"/>
      <c r="BV534" s="221"/>
      <c r="BW534" s="221"/>
      <c r="BX534" s="221"/>
      <c r="BY534" s="221"/>
      <c r="BZ534" s="221"/>
      <c r="CA534" s="221"/>
      <c r="CB534" s="221"/>
      <c r="CC534" s="221"/>
      <c r="CD534" s="221"/>
      <c r="CE534" s="221"/>
      <c r="CF534" s="221"/>
      <c r="CG534" s="221"/>
      <c r="CH534" s="221"/>
      <c r="CI534" s="221"/>
      <c r="CJ534" s="221"/>
      <c r="CK534" s="221"/>
      <c r="CL534" s="221"/>
      <c r="CM534" s="221"/>
      <c r="CN534" s="221"/>
      <c r="EI534" s="230" t="s">
        <v>698</v>
      </c>
      <c r="EJ534" s="230"/>
      <c r="EK534" s="230"/>
      <c r="EL534" s="230"/>
      <c r="EM534" s="230" t="s">
        <v>699</v>
      </c>
      <c r="EN534" s="230"/>
      <c r="EO534" s="230"/>
      <c r="EP534" s="230"/>
    </row>
    <row r="535" spans="4:146" ht="14.25" customHeight="1" x14ac:dyDescent="0.35">
      <c r="EI535" s="122" t="str">
        <f>+O538</f>
        <v>Sobrepeso</v>
      </c>
      <c r="EJ535" s="122" t="s">
        <v>694</v>
      </c>
      <c r="EK535" s="122" t="s">
        <v>695</v>
      </c>
      <c r="EL535" s="122" t="s">
        <v>696</v>
      </c>
      <c r="EM535" s="122" t="str">
        <f>+O545</f>
        <v>Peso Adecuado</v>
      </c>
      <c r="EN535" s="122" t="str">
        <f>+Y545</f>
        <v>Riesgo Talla Baja</v>
      </c>
      <c r="EO535" s="122" t="str">
        <f>+AI545</f>
        <v>DNT Crónica</v>
      </c>
    </row>
    <row r="536" spans="4:146" ht="14.25" customHeight="1" x14ac:dyDescent="0.35">
      <c r="D536" s="223" t="s">
        <v>726</v>
      </c>
      <c r="E536" s="223"/>
      <c r="F536" s="223"/>
      <c r="G536" s="223"/>
      <c r="H536" s="223"/>
      <c r="I536" s="223"/>
      <c r="J536" s="223"/>
      <c r="K536" s="223"/>
      <c r="L536" s="223"/>
      <c r="M536" s="223"/>
      <c r="N536" s="223"/>
      <c r="O536" s="223"/>
      <c r="P536" s="223"/>
      <c r="Q536" s="223"/>
      <c r="R536" s="223"/>
      <c r="S536" s="223"/>
      <c r="T536" s="223"/>
      <c r="U536" s="223"/>
      <c r="V536" s="223"/>
      <c r="W536" s="223"/>
      <c r="X536" s="223"/>
      <c r="Y536" s="223"/>
      <c r="Z536" s="223"/>
      <c r="AA536" s="223"/>
      <c r="AB536" s="223"/>
      <c r="AC536" s="223"/>
      <c r="AD536" s="223"/>
      <c r="AE536" s="223"/>
      <c r="AF536" s="223"/>
      <c r="AG536" s="223"/>
      <c r="AH536" s="223"/>
      <c r="AI536" s="223"/>
      <c r="AJ536" s="223"/>
      <c r="AK536" s="223"/>
      <c r="AL536" s="223"/>
      <c r="AM536" s="223"/>
      <c r="AN536" s="223"/>
      <c r="AO536" s="223"/>
      <c r="AP536" s="223"/>
      <c r="AQ536" s="223"/>
      <c r="AR536" s="223"/>
      <c r="AS536" s="223"/>
      <c r="AT536" s="223"/>
      <c r="AU536" s="9"/>
      <c r="AV536" s="9"/>
      <c r="AW536" s="9"/>
      <c r="AX536" s="9"/>
      <c r="AY536" s="9"/>
      <c r="EI536" s="122">
        <f>+S540</f>
        <v>0</v>
      </c>
      <c r="EJ536" s="122">
        <f>+AA540</f>
        <v>85.7</v>
      </c>
      <c r="EK536" s="122">
        <f>+AI540</f>
        <v>14.3</v>
      </c>
      <c r="EL536" s="122">
        <f>+AQ540</f>
        <v>0</v>
      </c>
      <c r="EM536" s="122">
        <f>+T547</f>
        <v>68.900000000000006</v>
      </c>
      <c r="EN536" s="122">
        <f>+AD547</f>
        <v>21</v>
      </c>
      <c r="EO536" s="122">
        <f>+AO547</f>
        <v>9.6999999999999993</v>
      </c>
    </row>
    <row r="537" spans="4:146" ht="14.25" customHeight="1" x14ac:dyDescent="0.35">
      <c r="D537" s="223"/>
      <c r="E537" s="223"/>
      <c r="F537" s="223"/>
      <c r="G537" s="223"/>
      <c r="H537" s="223"/>
      <c r="I537" s="223"/>
      <c r="J537" s="223"/>
      <c r="K537" s="223"/>
      <c r="L537" s="223"/>
      <c r="M537" s="223"/>
      <c r="N537" s="223"/>
      <c r="O537" s="223"/>
      <c r="P537" s="223"/>
      <c r="Q537" s="223"/>
      <c r="R537" s="223"/>
      <c r="S537" s="223"/>
      <c r="T537" s="223"/>
      <c r="U537" s="223"/>
      <c r="V537" s="223"/>
      <c r="W537" s="223"/>
      <c r="X537" s="223"/>
      <c r="Y537" s="223"/>
      <c r="Z537" s="223"/>
      <c r="AA537" s="223"/>
      <c r="AB537" s="223"/>
      <c r="AC537" s="223"/>
      <c r="AD537" s="223"/>
      <c r="AE537" s="223"/>
      <c r="AF537" s="223"/>
      <c r="AG537" s="223"/>
      <c r="AH537" s="223"/>
      <c r="AI537" s="223"/>
      <c r="AJ537" s="223"/>
      <c r="AK537" s="223"/>
      <c r="AL537" s="223"/>
      <c r="AM537" s="223"/>
      <c r="AN537" s="223"/>
      <c r="AO537" s="223"/>
      <c r="AP537" s="223"/>
      <c r="AQ537" s="223"/>
      <c r="AR537" s="223"/>
      <c r="AS537" s="223"/>
      <c r="AT537" s="223"/>
      <c r="AU537" s="14"/>
      <c r="AV537" s="14"/>
      <c r="AW537" s="14"/>
      <c r="AX537" s="14"/>
      <c r="AY537" s="14"/>
    </row>
    <row r="538" spans="4:146" ht="14.25" customHeight="1" x14ac:dyDescent="0.35">
      <c r="D538" s="176" t="s">
        <v>693</v>
      </c>
      <c r="E538" s="176"/>
      <c r="F538" s="176"/>
      <c r="G538" s="176"/>
      <c r="H538" s="176"/>
      <c r="I538" s="176"/>
      <c r="J538" s="176"/>
      <c r="K538" s="176"/>
      <c r="L538" s="176"/>
      <c r="M538" s="176"/>
      <c r="N538" s="176"/>
      <c r="O538" s="175" t="s">
        <v>712</v>
      </c>
      <c r="P538" s="175"/>
      <c r="Q538" s="175"/>
      <c r="R538" s="175"/>
      <c r="S538" s="175"/>
      <c r="T538" s="175"/>
      <c r="U538" s="175"/>
      <c r="V538" s="175"/>
      <c r="W538" s="175" t="s">
        <v>694</v>
      </c>
      <c r="X538" s="175"/>
      <c r="Y538" s="175"/>
      <c r="Z538" s="175"/>
      <c r="AA538" s="175"/>
      <c r="AB538" s="175"/>
      <c r="AC538" s="175"/>
      <c r="AD538" s="175"/>
      <c r="AE538" s="175" t="s">
        <v>727</v>
      </c>
      <c r="AF538" s="175"/>
      <c r="AG538" s="175"/>
      <c r="AH538" s="175"/>
      <c r="AI538" s="175"/>
      <c r="AJ538" s="175"/>
      <c r="AK538" s="175"/>
      <c r="AL538" s="175"/>
      <c r="AM538" s="175" t="s">
        <v>728</v>
      </c>
      <c r="AN538" s="175"/>
      <c r="AO538" s="175"/>
      <c r="AP538" s="175"/>
      <c r="AQ538" s="175"/>
      <c r="AR538" s="175"/>
      <c r="AS538" s="175"/>
      <c r="AT538" s="175"/>
      <c r="AU538" s="6"/>
      <c r="AV538" s="6"/>
      <c r="AW538" s="6"/>
      <c r="AX538" s="6"/>
      <c r="AY538" s="6"/>
    </row>
    <row r="539" spans="4:146" ht="14.25" customHeight="1" x14ac:dyDescent="0.35">
      <c r="D539" s="176"/>
      <c r="E539" s="176"/>
      <c r="F539" s="176"/>
      <c r="G539" s="176"/>
      <c r="H539" s="176"/>
      <c r="I539" s="176"/>
      <c r="J539" s="176"/>
      <c r="K539" s="176"/>
      <c r="L539" s="176"/>
      <c r="M539" s="176"/>
      <c r="N539" s="176"/>
      <c r="O539" s="175" t="s">
        <v>361</v>
      </c>
      <c r="P539" s="175"/>
      <c r="Q539" s="175"/>
      <c r="R539" s="175"/>
      <c r="S539" s="175" t="s">
        <v>189</v>
      </c>
      <c r="T539" s="175"/>
      <c r="U539" s="175"/>
      <c r="V539" s="175"/>
      <c r="W539" s="175" t="s">
        <v>361</v>
      </c>
      <c r="X539" s="175"/>
      <c r="Y539" s="175"/>
      <c r="Z539" s="175"/>
      <c r="AA539" s="175" t="s">
        <v>189</v>
      </c>
      <c r="AB539" s="175"/>
      <c r="AC539" s="175"/>
      <c r="AD539" s="175"/>
      <c r="AE539" s="175" t="s">
        <v>361</v>
      </c>
      <c r="AF539" s="175"/>
      <c r="AG539" s="175"/>
      <c r="AH539" s="175"/>
      <c r="AI539" s="175" t="s">
        <v>189</v>
      </c>
      <c r="AJ539" s="175"/>
      <c r="AK539" s="175"/>
      <c r="AL539" s="175"/>
      <c r="AM539" s="175" t="s">
        <v>361</v>
      </c>
      <c r="AN539" s="175"/>
      <c r="AO539" s="175"/>
      <c r="AP539" s="175"/>
      <c r="AQ539" s="175" t="s">
        <v>189</v>
      </c>
      <c r="AR539" s="175"/>
      <c r="AS539" s="175"/>
      <c r="AT539" s="175"/>
    </row>
    <row r="540" spans="4:146" ht="14.25" customHeight="1" x14ac:dyDescent="0.35">
      <c r="D540" s="165">
        <v>14</v>
      </c>
      <c r="E540" s="165"/>
      <c r="F540" s="165"/>
      <c r="G540" s="165"/>
      <c r="H540" s="165"/>
      <c r="I540" s="165"/>
      <c r="J540" s="165"/>
      <c r="K540" s="165"/>
      <c r="L540" s="165"/>
      <c r="M540" s="165"/>
      <c r="N540" s="165"/>
      <c r="O540" s="167">
        <v>0</v>
      </c>
      <c r="P540" s="167"/>
      <c r="Q540" s="167"/>
      <c r="R540" s="167"/>
      <c r="S540" s="224">
        <v>0</v>
      </c>
      <c r="T540" s="224"/>
      <c r="U540" s="224"/>
      <c r="V540" s="224"/>
      <c r="W540" s="167">
        <v>12</v>
      </c>
      <c r="X540" s="167"/>
      <c r="Y540" s="167"/>
      <c r="Z540" s="167"/>
      <c r="AA540" s="167">
        <v>85.7</v>
      </c>
      <c r="AB540" s="167"/>
      <c r="AC540" s="167"/>
      <c r="AD540" s="167"/>
      <c r="AE540" s="167">
        <v>2</v>
      </c>
      <c r="AF540" s="167"/>
      <c r="AG540" s="167"/>
      <c r="AH540" s="167"/>
      <c r="AI540" s="167">
        <v>14.3</v>
      </c>
      <c r="AJ540" s="167"/>
      <c r="AK540" s="167"/>
      <c r="AL540" s="167"/>
      <c r="AM540" s="167">
        <v>0</v>
      </c>
      <c r="AN540" s="167"/>
      <c r="AO540" s="167"/>
      <c r="AP540" s="167"/>
      <c r="AQ540" s="224">
        <v>0</v>
      </c>
      <c r="AR540" s="224"/>
      <c r="AS540" s="224"/>
      <c r="AT540" s="224"/>
    </row>
    <row r="541" spans="4:146" ht="14.25" customHeight="1" x14ac:dyDescent="0.35">
      <c r="D541" s="221" t="s">
        <v>691</v>
      </c>
      <c r="E541" s="221"/>
      <c r="F541" s="221"/>
      <c r="G541" s="221"/>
      <c r="H541" s="221"/>
      <c r="I541" s="221"/>
      <c r="J541" s="221"/>
      <c r="K541" s="221"/>
      <c r="L541" s="221"/>
      <c r="M541" s="221"/>
      <c r="N541" s="221"/>
      <c r="O541" s="221"/>
      <c r="P541" s="221"/>
      <c r="Q541" s="221"/>
      <c r="R541" s="221"/>
      <c r="S541" s="221"/>
      <c r="T541" s="221"/>
      <c r="U541" s="221"/>
      <c r="V541" s="221"/>
      <c r="W541" s="221"/>
      <c r="X541" s="221"/>
      <c r="Y541" s="221"/>
      <c r="Z541" s="221"/>
      <c r="AA541" s="221"/>
      <c r="AB541" s="221"/>
      <c r="AC541" s="221"/>
      <c r="AD541" s="221"/>
      <c r="AE541" s="221"/>
      <c r="AF541" s="221"/>
      <c r="AG541" s="221"/>
      <c r="AH541" s="221"/>
      <c r="AI541" s="221"/>
      <c r="AJ541" s="221"/>
      <c r="AK541" s="221"/>
      <c r="AL541" s="221"/>
      <c r="AM541" s="221"/>
      <c r="AN541" s="221"/>
      <c r="AO541" s="221"/>
      <c r="AP541" s="221"/>
      <c r="AQ541" s="221"/>
      <c r="AR541" s="221"/>
      <c r="AS541" s="221"/>
      <c r="AT541" s="221"/>
    </row>
    <row r="542" spans="4:146" ht="14.25" customHeight="1" x14ac:dyDescent="0.35"/>
    <row r="543" spans="4:146" ht="14.25" customHeight="1" x14ac:dyDescent="0.35">
      <c r="D543" s="223" t="s">
        <v>729</v>
      </c>
      <c r="E543" s="223"/>
      <c r="F543" s="223"/>
      <c r="G543" s="223"/>
      <c r="H543" s="223"/>
      <c r="I543" s="223"/>
      <c r="J543" s="223"/>
      <c r="K543" s="223"/>
      <c r="L543" s="223"/>
      <c r="M543" s="223"/>
      <c r="N543" s="223"/>
      <c r="O543" s="223"/>
      <c r="P543" s="223"/>
      <c r="Q543" s="223"/>
      <c r="R543" s="223"/>
      <c r="S543" s="223"/>
      <c r="T543" s="223"/>
      <c r="U543" s="223"/>
      <c r="V543" s="223"/>
      <c r="W543" s="223"/>
      <c r="X543" s="223"/>
      <c r="Y543" s="223"/>
      <c r="Z543" s="223"/>
      <c r="AA543" s="223"/>
      <c r="AB543" s="223"/>
      <c r="AC543" s="223"/>
      <c r="AD543" s="223"/>
      <c r="AE543" s="223"/>
      <c r="AF543" s="223"/>
      <c r="AG543" s="223"/>
      <c r="AH543" s="223"/>
      <c r="AI543" s="223"/>
      <c r="AJ543" s="223"/>
      <c r="AK543" s="223"/>
      <c r="AL543" s="223"/>
      <c r="AM543" s="223"/>
      <c r="AN543" s="223"/>
      <c r="AO543" s="223"/>
      <c r="AP543" s="223"/>
      <c r="AQ543" s="223"/>
      <c r="AR543" s="223"/>
      <c r="AS543" s="223"/>
      <c r="AT543" s="223"/>
      <c r="AY543" s="9"/>
    </row>
    <row r="544" spans="4:146" ht="14.25" customHeight="1" x14ac:dyDescent="0.35">
      <c r="D544" s="210"/>
      <c r="E544" s="210"/>
      <c r="F544" s="210"/>
      <c r="G544" s="210"/>
      <c r="H544" s="210"/>
      <c r="I544" s="210"/>
      <c r="J544" s="210"/>
      <c r="K544" s="210"/>
      <c r="L544" s="210"/>
      <c r="M544" s="210"/>
      <c r="N544" s="210"/>
      <c r="O544" s="210"/>
      <c r="P544" s="210"/>
      <c r="Q544" s="210"/>
      <c r="R544" s="210"/>
      <c r="S544" s="210"/>
      <c r="T544" s="210"/>
      <c r="U544" s="210"/>
      <c r="V544" s="210"/>
      <c r="W544" s="210"/>
      <c r="X544" s="210"/>
      <c r="Y544" s="210"/>
      <c r="Z544" s="210"/>
      <c r="AA544" s="210"/>
      <c r="AB544" s="210"/>
      <c r="AC544" s="210"/>
      <c r="AD544" s="210"/>
      <c r="AE544" s="210"/>
      <c r="AF544" s="210"/>
      <c r="AG544" s="210"/>
      <c r="AH544" s="210"/>
      <c r="AI544" s="209"/>
      <c r="AJ544" s="209"/>
      <c r="AK544" s="209"/>
      <c r="AL544" s="209"/>
      <c r="AM544" s="209"/>
      <c r="AN544" s="209"/>
      <c r="AO544" s="209"/>
      <c r="AP544" s="209"/>
      <c r="AQ544" s="209"/>
      <c r="AR544" s="209"/>
      <c r="AS544" s="209"/>
      <c r="AT544" s="209"/>
      <c r="AY544" s="14"/>
      <c r="BD544" s="222"/>
      <c r="BE544" s="222"/>
      <c r="BF544" s="222"/>
      <c r="BG544" s="222"/>
      <c r="BH544" s="222"/>
      <c r="BI544" s="222"/>
      <c r="BJ544" s="222"/>
      <c r="BK544" s="222"/>
      <c r="BL544" s="222"/>
      <c r="BM544" s="222"/>
      <c r="BN544" s="222"/>
      <c r="BO544" s="222"/>
      <c r="BP544" s="222"/>
      <c r="BQ544" s="222"/>
      <c r="BR544" s="222"/>
      <c r="BS544" s="222"/>
    </row>
    <row r="545" spans="4:145" ht="14.25" customHeight="1" x14ac:dyDescent="0.35">
      <c r="D545" s="176" t="s">
        <v>693</v>
      </c>
      <c r="E545" s="176"/>
      <c r="F545" s="176"/>
      <c r="G545" s="176"/>
      <c r="H545" s="176"/>
      <c r="I545" s="176"/>
      <c r="J545" s="176"/>
      <c r="K545" s="176"/>
      <c r="L545" s="176"/>
      <c r="M545" s="176"/>
      <c r="N545" s="176"/>
      <c r="O545" s="175" t="s">
        <v>732</v>
      </c>
      <c r="P545" s="175"/>
      <c r="Q545" s="175"/>
      <c r="R545" s="175"/>
      <c r="S545" s="175"/>
      <c r="T545" s="175"/>
      <c r="U545" s="175"/>
      <c r="V545" s="175"/>
      <c r="W545" s="175"/>
      <c r="X545" s="175"/>
      <c r="Y545" s="175" t="s">
        <v>730</v>
      </c>
      <c r="Z545" s="175"/>
      <c r="AA545" s="175"/>
      <c r="AB545" s="175"/>
      <c r="AC545" s="175"/>
      <c r="AD545" s="175"/>
      <c r="AE545" s="175"/>
      <c r="AF545" s="175"/>
      <c r="AG545" s="175"/>
      <c r="AH545" s="175"/>
      <c r="AI545" s="175" t="s">
        <v>731</v>
      </c>
      <c r="AJ545" s="175"/>
      <c r="AK545" s="175"/>
      <c r="AL545" s="175"/>
      <c r="AM545" s="175"/>
      <c r="AN545" s="175"/>
      <c r="AO545" s="175"/>
      <c r="AP545" s="175"/>
      <c r="AQ545" s="175"/>
      <c r="AR545" s="175"/>
      <c r="AS545" s="175"/>
      <c r="AT545" s="175"/>
      <c r="AU545" s="6"/>
      <c r="AV545" s="6"/>
      <c r="AW545" s="6"/>
      <c r="AX545" s="6"/>
      <c r="AY545" s="6"/>
      <c r="BD545" s="222"/>
      <c r="BE545" s="222"/>
      <c r="BF545" s="222"/>
      <c r="BG545" s="222"/>
      <c r="BH545" s="222"/>
      <c r="BI545" s="222"/>
      <c r="BJ545" s="222"/>
      <c r="BK545" s="222"/>
      <c r="BL545" s="222"/>
      <c r="BM545" s="222"/>
      <c r="BN545" s="222"/>
      <c r="BO545" s="222"/>
      <c r="BP545" s="222"/>
      <c r="BQ545" s="222"/>
      <c r="BR545" s="222"/>
      <c r="BS545" s="222"/>
    </row>
    <row r="546" spans="4:145" ht="14.25" customHeight="1" x14ac:dyDescent="0.35">
      <c r="D546" s="176"/>
      <c r="E546" s="176"/>
      <c r="F546" s="176"/>
      <c r="G546" s="176"/>
      <c r="H546" s="176"/>
      <c r="I546" s="176"/>
      <c r="J546" s="176"/>
      <c r="K546" s="176"/>
      <c r="L546" s="176"/>
      <c r="M546" s="176"/>
      <c r="N546" s="176"/>
      <c r="O546" s="175" t="s">
        <v>361</v>
      </c>
      <c r="P546" s="175"/>
      <c r="Q546" s="175"/>
      <c r="R546" s="175"/>
      <c r="S546" s="175"/>
      <c r="T546" s="175" t="s">
        <v>189</v>
      </c>
      <c r="U546" s="175"/>
      <c r="V546" s="175"/>
      <c r="W546" s="175"/>
      <c r="X546" s="175"/>
      <c r="Y546" s="175" t="s">
        <v>361</v>
      </c>
      <c r="Z546" s="175"/>
      <c r="AA546" s="175"/>
      <c r="AB546" s="175"/>
      <c r="AC546" s="175"/>
      <c r="AD546" s="175" t="s">
        <v>189</v>
      </c>
      <c r="AE546" s="175"/>
      <c r="AF546" s="175"/>
      <c r="AG546" s="175"/>
      <c r="AH546" s="175"/>
      <c r="AI546" s="175" t="s">
        <v>361</v>
      </c>
      <c r="AJ546" s="175"/>
      <c r="AK546" s="175"/>
      <c r="AL546" s="175"/>
      <c r="AM546" s="175"/>
      <c r="AN546" s="175"/>
      <c r="AO546" s="175" t="s">
        <v>189</v>
      </c>
      <c r="AP546" s="175"/>
      <c r="AQ546" s="175"/>
      <c r="AR546" s="175"/>
      <c r="AS546" s="175"/>
      <c r="AT546" s="175"/>
      <c r="BD546" s="252"/>
      <c r="BE546" s="252"/>
      <c r="BF546" s="252"/>
      <c r="BG546" s="252"/>
      <c r="BH546" s="253"/>
      <c r="BI546" s="253"/>
      <c r="BJ546" s="253"/>
      <c r="BK546" s="253"/>
      <c r="BL546" s="252"/>
      <c r="BM546" s="252"/>
      <c r="BN546" s="252"/>
      <c r="BO546" s="252"/>
      <c r="BP546" s="253"/>
      <c r="BQ546" s="253"/>
      <c r="BR546" s="253"/>
      <c r="BS546" s="253"/>
    </row>
    <row r="547" spans="4:145" ht="14.25" customHeight="1" x14ac:dyDescent="0.35">
      <c r="D547" s="165">
        <v>103</v>
      </c>
      <c r="E547" s="165"/>
      <c r="F547" s="165"/>
      <c r="G547" s="165"/>
      <c r="H547" s="165"/>
      <c r="I547" s="165"/>
      <c r="J547" s="165"/>
      <c r="K547" s="165"/>
      <c r="L547" s="165"/>
      <c r="M547" s="165"/>
      <c r="N547" s="165"/>
      <c r="O547" s="167">
        <v>71</v>
      </c>
      <c r="P547" s="167"/>
      <c r="Q547" s="167"/>
      <c r="R547" s="167"/>
      <c r="S547" s="167"/>
      <c r="T547" s="167">
        <v>68.900000000000006</v>
      </c>
      <c r="U547" s="167"/>
      <c r="V547" s="167"/>
      <c r="W547" s="167"/>
      <c r="X547" s="167"/>
      <c r="Y547" s="167">
        <v>22</v>
      </c>
      <c r="Z547" s="167"/>
      <c r="AA547" s="167"/>
      <c r="AB547" s="167"/>
      <c r="AC547" s="167"/>
      <c r="AD547" s="167">
        <v>21</v>
      </c>
      <c r="AE547" s="167"/>
      <c r="AF547" s="167"/>
      <c r="AG547" s="167"/>
      <c r="AH547" s="167"/>
      <c r="AI547" s="167">
        <v>10</v>
      </c>
      <c r="AJ547" s="167"/>
      <c r="AK547" s="167"/>
      <c r="AL547" s="167"/>
      <c r="AM547" s="167"/>
      <c r="AN547" s="167"/>
      <c r="AO547" s="165">
        <v>9.6999999999999993</v>
      </c>
      <c r="AP547" s="165"/>
      <c r="AQ547" s="165"/>
      <c r="AR547" s="165"/>
      <c r="AS547" s="165"/>
      <c r="AT547" s="165"/>
    </row>
    <row r="548" spans="4:145" ht="14.25" customHeight="1" x14ac:dyDescent="0.35">
      <c r="D548" s="221" t="s">
        <v>691</v>
      </c>
      <c r="E548" s="221"/>
      <c r="F548" s="221"/>
      <c r="G548" s="221"/>
      <c r="H548" s="221"/>
      <c r="I548" s="221"/>
      <c r="J548" s="221"/>
      <c r="K548" s="221"/>
      <c r="L548" s="221"/>
      <c r="M548" s="221"/>
      <c r="N548" s="221"/>
      <c r="O548" s="221"/>
      <c r="P548" s="221"/>
      <c r="Q548" s="221"/>
      <c r="R548" s="221"/>
      <c r="S548" s="221"/>
      <c r="T548" s="221"/>
      <c r="U548" s="221"/>
      <c r="V548" s="221"/>
      <c r="W548" s="221"/>
      <c r="X548" s="221"/>
      <c r="Y548" s="221"/>
      <c r="Z548" s="221"/>
      <c r="AA548" s="221"/>
      <c r="AB548" s="221"/>
      <c r="AC548" s="221"/>
      <c r="AD548" s="221"/>
      <c r="AE548" s="221"/>
      <c r="AF548" s="221"/>
      <c r="AG548" s="221"/>
      <c r="AH548" s="221"/>
      <c r="AI548" s="244"/>
      <c r="AJ548" s="244"/>
      <c r="AK548" s="244"/>
      <c r="AL548" s="244"/>
      <c r="AM548" s="244"/>
      <c r="AN548" s="244"/>
      <c r="AO548" s="244"/>
      <c r="AP548" s="244"/>
      <c r="AQ548" s="244"/>
      <c r="AR548" s="244"/>
      <c r="AS548" s="244"/>
      <c r="AT548" s="244"/>
    </row>
    <row r="549" spans="4:145" ht="14.25" customHeight="1" x14ac:dyDescent="0.35">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11"/>
      <c r="AL549" s="111"/>
      <c r="AM549" s="111"/>
      <c r="AN549" s="111"/>
      <c r="AO549" s="111"/>
      <c r="AP549" s="111"/>
      <c r="AQ549" s="111"/>
      <c r="AR549" s="111"/>
      <c r="AS549" s="111"/>
      <c r="AT549" s="111"/>
    </row>
    <row r="550" spans="4:145" ht="14.25" customHeight="1" x14ac:dyDescent="0.35">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11"/>
      <c r="AL550" s="111"/>
      <c r="AM550" s="111"/>
      <c r="AN550" s="111"/>
      <c r="AO550" s="111"/>
      <c r="AP550" s="111"/>
      <c r="AQ550" s="111"/>
      <c r="AR550" s="111"/>
      <c r="AS550" s="111"/>
      <c r="AT550" s="111"/>
    </row>
    <row r="551" spans="4:145" ht="15.75" customHeight="1" x14ac:dyDescent="0.35">
      <c r="D551" s="247" t="s">
        <v>704</v>
      </c>
      <c r="E551" s="247"/>
      <c r="F551" s="247"/>
      <c r="G551" s="247"/>
      <c r="H551" s="247"/>
      <c r="I551" s="247"/>
      <c r="J551" s="247"/>
      <c r="K551" s="247"/>
      <c r="L551" s="247"/>
      <c r="M551" s="247"/>
      <c r="N551" s="247"/>
      <c r="O551" s="247"/>
      <c r="P551" s="247"/>
      <c r="Q551" s="247"/>
      <c r="R551" s="247"/>
      <c r="S551" s="247"/>
      <c r="T551" s="247"/>
      <c r="U551" s="247"/>
      <c r="V551" s="247"/>
      <c r="W551" s="247"/>
      <c r="X551" s="247"/>
      <c r="Y551" s="247"/>
      <c r="Z551" s="247"/>
      <c r="AA551" s="247"/>
      <c r="AB551" s="247"/>
      <c r="AC551" s="247"/>
      <c r="AD551" s="247"/>
      <c r="AE551" s="247"/>
      <c r="AF551" s="247"/>
      <c r="AG551" s="247"/>
      <c r="AH551" s="247"/>
      <c r="AI551" s="247"/>
      <c r="AJ551" s="247"/>
      <c r="AK551" s="247"/>
      <c r="AL551" s="247"/>
      <c r="AM551" s="247"/>
      <c r="AN551" s="247"/>
      <c r="AO551" s="247"/>
      <c r="AP551" s="247"/>
      <c r="AQ551" s="247"/>
      <c r="AR551" s="247"/>
      <c r="AS551" s="247"/>
      <c r="AT551" s="247"/>
      <c r="AU551" s="247"/>
      <c r="AV551" s="247"/>
      <c r="AW551" s="247"/>
      <c r="AX551" s="247"/>
      <c r="AY551" s="247"/>
      <c r="AZ551" s="247"/>
      <c r="BA551" s="247"/>
      <c r="BB551" s="247"/>
      <c r="BC551" s="247"/>
      <c r="BD551" s="247"/>
      <c r="BE551" s="247"/>
      <c r="BF551" s="247"/>
      <c r="BG551" s="247"/>
      <c r="BH551" s="247"/>
      <c r="BI551" s="247"/>
      <c r="BJ551" s="247"/>
      <c r="BK551" s="247"/>
      <c r="BL551" s="247"/>
      <c r="BM551" s="247"/>
      <c r="BN551" s="247"/>
      <c r="BO551" s="247"/>
      <c r="BP551" s="247"/>
      <c r="BQ551" s="247"/>
      <c r="BR551" s="247"/>
      <c r="BS551" s="247"/>
      <c r="BT551" s="247"/>
      <c r="BU551" s="247"/>
      <c r="BV551" s="247"/>
      <c r="BW551" s="247"/>
      <c r="BX551" s="247"/>
      <c r="BY551" s="247"/>
      <c r="BZ551" s="247"/>
      <c r="CA551" s="247"/>
      <c r="CB551" s="247"/>
      <c r="CC551" s="247"/>
      <c r="CD551" s="247"/>
      <c r="CE551" s="247"/>
      <c r="CF551" s="247"/>
      <c r="CG551" s="247"/>
      <c r="CH551" s="247"/>
      <c r="CI551" s="247"/>
      <c r="CJ551" s="247"/>
      <c r="CK551" s="247"/>
      <c r="CL551" s="247"/>
      <c r="CM551" s="247"/>
      <c r="CN551" s="247"/>
      <c r="EI551" s="122">
        <f>+S559</f>
        <v>0</v>
      </c>
      <c r="EJ551" s="122">
        <f>+AA559</f>
        <v>0</v>
      </c>
      <c r="EK551" s="122">
        <f>+AI559</f>
        <v>95</v>
      </c>
      <c r="EL551" s="122">
        <f>+AQ559</f>
        <v>0</v>
      </c>
      <c r="EM551" s="122">
        <f>+T567</f>
        <v>0</v>
      </c>
      <c r="EN551" s="122">
        <f>+AD567</f>
        <v>0</v>
      </c>
      <c r="EO551" s="122">
        <f>+AO567</f>
        <v>0</v>
      </c>
    </row>
    <row r="552" spans="4:145" ht="15.75" customHeight="1" x14ac:dyDescent="0.35">
      <c r="D552" s="247"/>
      <c r="E552" s="247"/>
      <c r="F552" s="247"/>
      <c r="G552" s="247"/>
      <c r="H552" s="247"/>
      <c r="I552" s="247"/>
      <c r="J552" s="247"/>
      <c r="K552" s="247"/>
      <c r="L552" s="247"/>
      <c r="M552" s="247"/>
      <c r="N552" s="247"/>
      <c r="O552" s="247"/>
      <c r="P552" s="247"/>
      <c r="Q552" s="247"/>
      <c r="R552" s="247"/>
      <c r="S552" s="247"/>
      <c r="T552" s="247"/>
      <c r="U552" s="247"/>
      <c r="V552" s="247"/>
      <c r="W552" s="247"/>
      <c r="X552" s="247"/>
      <c r="Y552" s="247"/>
      <c r="Z552" s="247"/>
      <c r="AA552" s="247"/>
      <c r="AB552" s="247"/>
      <c r="AC552" s="247"/>
      <c r="AD552" s="247"/>
      <c r="AE552" s="247"/>
      <c r="AF552" s="247"/>
      <c r="AG552" s="247"/>
      <c r="AH552" s="247"/>
      <c r="AI552" s="247"/>
      <c r="AJ552" s="247"/>
      <c r="AK552" s="247"/>
      <c r="AL552" s="247"/>
      <c r="AM552" s="247"/>
      <c r="AN552" s="247"/>
      <c r="AO552" s="247"/>
      <c r="AP552" s="247"/>
      <c r="AQ552" s="247"/>
      <c r="AR552" s="247"/>
      <c r="AS552" s="247"/>
      <c r="AT552" s="247"/>
      <c r="AU552" s="247"/>
      <c r="AV552" s="247"/>
      <c r="AW552" s="247"/>
      <c r="AX552" s="247"/>
      <c r="AY552" s="247"/>
      <c r="AZ552" s="247"/>
      <c r="BA552" s="247"/>
      <c r="BB552" s="247"/>
      <c r="BC552" s="247"/>
      <c r="BD552" s="247"/>
      <c r="BE552" s="247"/>
      <c r="BF552" s="247"/>
      <c r="BG552" s="247"/>
      <c r="BH552" s="247"/>
      <c r="BI552" s="247"/>
      <c r="BJ552" s="247"/>
      <c r="BK552" s="247"/>
      <c r="BL552" s="247"/>
      <c r="BM552" s="247"/>
      <c r="BN552" s="247"/>
      <c r="BO552" s="247"/>
      <c r="BP552" s="247"/>
      <c r="BQ552" s="247"/>
      <c r="BR552" s="247"/>
      <c r="BS552" s="247"/>
      <c r="BT552" s="247"/>
      <c r="BU552" s="247"/>
      <c r="BV552" s="247"/>
      <c r="BW552" s="247"/>
      <c r="BX552" s="247"/>
      <c r="BY552" s="247"/>
      <c r="BZ552" s="247"/>
      <c r="CA552" s="247"/>
      <c r="CB552" s="247"/>
      <c r="CC552" s="247"/>
      <c r="CD552" s="247"/>
      <c r="CE552" s="247"/>
      <c r="CF552" s="247"/>
      <c r="CG552" s="247"/>
      <c r="CH552" s="247"/>
      <c r="CI552" s="247"/>
      <c r="CJ552" s="247"/>
      <c r="CK552" s="247"/>
      <c r="CL552" s="247"/>
      <c r="CM552" s="247"/>
      <c r="CN552" s="247"/>
    </row>
    <row r="553" spans="4:145" ht="15.75" customHeight="1" x14ac:dyDescent="0.35">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c r="AO553" s="112"/>
      <c r="AP553" s="112"/>
      <c r="AQ553" s="112"/>
      <c r="AR553" s="112"/>
      <c r="AS553" s="112"/>
      <c r="AT553" s="112"/>
      <c r="AU553" s="112"/>
      <c r="AV553" s="112"/>
      <c r="AW553" s="112"/>
      <c r="AX553" s="112"/>
      <c r="AY553" s="112"/>
      <c r="AZ553" s="112"/>
      <c r="BA553" s="112"/>
      <c r="BB553" s="112"/>
      <c r="BC553" s="112"/>
      <c r="BD553" s="112"/>
      <c r="BE553" s="112"/>
      <c r="BF553" s="112"/>
      <c r="BG553" s="112"/>
      <c r="BH553" s="112"/>
      <c r="BI553" s="112"/>
      <c r="BJ553" s="112"/>
      <c r="BK553" s="112"/>
      <c r="BL553" s="112"/>
      <c r="BM553" s="112"/>
      <c r="BN553" s="112"/>
      <c r="BO553" s="112"/>
      <c r="BP553" s="112"/>
      <c r="BQ553" s="112"/>
      <c r="BR553" s="112"/>
      <c r="BS553" s="112"/>
      <c r="BT553" s="112"/>
      <c r="BU553" s="112"/>
      <c r="BV553" s="112"/>
      <c r="BW553" s="112"/>
      <c r="BX553" s="112"/>
      <c r="BY553" s="112"/>
      <c r="BZ553" s="112"/>
      <c r="CA553" s="112"/>
      <c r="CB553" s="112"/>
      <c r="CC553" s="112"/>
      <c r="CD553" s="112"/>
      <c r="CE553" s="112"/>
      <c r="CF553" s="112"/>
      <c r="CG553" s="112"/>
      <c r="CH553" s="112"/>
      <c r="CI553" s="112"/>
      <c r="CJ553" s="112"/>
      <c r="CK553" s="112"/>
      <c r="CL553" s="112"/>
      <c r="CM553" s="112"/>
      <c r="CN553" s="112"/>
    </row>
    <row r="554" spans="4:145" ht="15.75" customHeight="1" x14ac:dyDescent="0.35">
      <c r="D554" s="110" t="s">
        <v>705</v>
      </c>
      <c r="E554" s="110"/>
      <c r="F554" s="110"/>
      <c r="G554" s="110"/>
      <c r="H554" s="110"/>
      <c r="I554" s="110"/>
      <c r="J554" s="110"/>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c r="AO554" s="112"/>
      <c r="AP554" s="112"/>
      <c r="AQ554" s="112"/>
      <c r="AR554" s="112"/>
      <c r="AS554" s="112"/>
      <c r="AT554" s="112"/>
      <c r="AU554" s="112"/>
      <c r="AV554" s="110" t="s">
        <v>706</v>
      </c>
      <c r="AW554" s="112"/>
      <c r="AX554" s="112"/>
      <c r="AY554" s="112"/>
      <c r="AZ554" s="112"/>
      <c r="BA554" s="112"/>
      <c r="BB554" s="112"/>
      <c r="BC554" s="112"/>
      <c r="BD554" s="112"/>
      <c r="BE554" s="112"/>
      <c r="BF554" s="112"/>
      <c r="BG554" s="112"/>
      <c r="BH554" s="112"/>
      <c r="BI554" s="112"/>
      <c r="BJ554" s="112"/>
      <c r="BK554" s="112"/>
      <c r="BL554" s="112"/>
      <c r="BM554" s="112"/>
      <c r="BN554" s="112"/>
      <c r="BO554" s="112"/>
      <c r="BP554" s="112"/>
      <c r="BQ554" s="112"/>
      <c r="BR554" s="112"/>
      <c r="BS554" s="112"/>
      <c r="BT554" s="112"/>
      <c r="BU554" s="112"/>
      <c r="BV554" s="112"/>
      <c r="BW554" s="112"/>
      <c r="BX554" s="112"/>
      <c r="BY554" s="112"/>
      <c r="BZ554" s="112"/>
      <c r="CA554" s="112"/>
      <c r="CB554" s="112"/>
      <c r="CC554" s="112"/>
      <c r="CD554" s="112"/>
      <c r="CE554" s="112"/>
      <c r="CF554" s="112"/>
      <c r="CG554" s="112"/>
      <c r="CH554" s="112"/>
      <c r="CI554" s="112"/>
      <c r="CJ554" s="112"/>
      <c r="CK554" s="112"/>
      <c r="CL554" s="112"/>
      <c r="CM554" s="112"/>
      <c r="CN554" s="112"/>
    </row>
    <row r="555" spans="4:145" ht="15.75" customHeight="1" x14ac:dyDescent="0.35">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c r="AA555" s="108"/>
      <c r="AB555" s="108"/>
      <c r="AC555" s="108"/>
      <c r="AD555" s="108"/>
      <c r="AE555" s="108"/>
      <c r="AF555" s="108"/>
      <c r="AG555" s="108"/>
      <c r="AH555" s="108"/>
      <c r="AI555" s="108"/>
      <c r="AJ555" s="108"/>
      <c r="AK555" s="108"/>
      <c r="AL555" s="108"/>
      <c r="AM555" s="108"/>
      <c r="AN555" s="108"/>
      <c r="AO555" s="108"/>
      <c r="AP555" s="108"/>
      <c r="AQ555" s="108"/>
      <c r="AR555" s="108"/>
      <c r="AS555" s="108"/>
      <c r="AT555" s="108"/>
      <c r="AU555" s="14"/>
      <c r="AV555" s="14"/>
      <c r="AW555" s="14"/>
      <c r="AX555" s="14"/>
      <c r="AY555" s="14"/>
    </row>
    <row r="556" spans="4:145" ht="15.75" customHeight="1" x14ac:dyDescent="0.35">
      <c r="D556" s="176" t="s">
        <v>697</v>
      </c>
      <c r="E556" s="176"/>
      <c r="F556" s="176"/>
      <c r="G556" s="176"/>
      <c r="H556" s="176"/>
      <c r="I556" s="176"/>
      <c r="J556" s="176"/>
      <c r="K556" s="176"/>
      <c r="L556" s="176"/>
      <c r="M556" s="176"/>
      <c r="N556" s="176"/>
      <c r="O556" s="176"/>
      <c r="P556" s="176"/>
      <c r="Q556" s="176"/>
      <c r="R556" s="176"/>
      <c r="S556" s="176"/>
      <c r="T556" s="176"/>
      <c r="U556" s="176"/>
      <c r="V556" s="176"/>
      <c r="W556" s="175" t="s">
        <v>707</v>
      </c>
      <c r="X556" s="175"/>
      <c r="Y556" s="175"/>
      <c r="Z556" s="175"/>
      <c r="AA556" s="175"/>
      <c r="AB556" s="175"/>
      <c r="AC556" s="175"/>
      <c r="AD556" s="175"/>
      <c r="AE556" s="175"/>
      <c r="AF556" s="175"/>
      <c r="AG556" s="175"/>
      <c r="AH556" s="175"/>
      <c r="AI556" s="175" t="s">
        <v>708</v>
      </c>
      <c r="AJ556" s="175"/>
      <c r="AK556" s="175"/>
      <c r="AL556" s="175"/>
      <c r="AM556" s="175"/>
      <c r="AN556" s="175"/>
      <c r="AO556" s="175"/>
      <c r="AP556" s="175"/>
      <c r="AQ556" s="175"/>
      <c r="AR556" s="175"/>
      <c r="AS556" s="175"/>
      <c r="AT556" s="175"/>
      <c r="AU556" s="14"/>
      <c r="AV556" s="176" t="s">
        <v>709</v>
      </c>
      <c r="AW556" s="176"/>
      <c r="AX556" s="176"/>
      <c r="AY556" s="176"/>
      <c r="AZ556" s="176"/>
      <c r="BA556" s="176"/>
      <c r="BB556" s="176"/>
      <c r="BC556" s="176"/>
      <c r="BD556" s="176" t="s">
        <v>710</v>
      </c>
      <c r="BE556" s="176"/>
      <c r="BF556" s="176"/>
      <c r="BG556" s="176"/>
      <c r="BH556" s="176"/>
      <c r="BI556" s="176"/>
      <c r="BJ556" s="176"/>
      <c r="BK556" s="176"/>
      <c r="BL556" s="176"/>
      <c r="BM556" s="176"/>
      <c r="BN556" s="176" t="s">
        <v>711</v>
      </c>
      <c r="BO556" s="176"/>
      <c r="BP556" s="176"/>
      <c r="BQ556" s="176"/>
      <c r="BR556" s="176"/>
      <c r="BS556" s="176"/>
      <c r="BT556" s="176"/>
      <c r="BU556" s="176"/>
      <c r="BV556" s="176"/>
      <c r="BW556" s="176"/>
      <c r="BX556" s="176" t="s">
        <v>712</v>
      </c>
      <c r="BY556" s="176"/>
      <c r="BZ556" s="176"/>
      <c r="CA556" s="176"/>
      <c r="CB556" s="176"/>
      <c r="CC556" s="176"/>
      <c r="CD556" s="176"/>
      <c r="CE556" s="176"/>
      <c r="CF556" s="176"/>
      <c r="CG556" s="176" t="s">
        <v>713</v>
      </c>
      <c r="CH556" s="176"/>
      <c r="CI556" s="176"/>
      <c r="CJ556" s="176"/>
      <c r="CK556" s="176"/>
      <c r="CL556" s="176"/>
      <c r="CM556" s="176"/>
      <c r="CN556" s="176"/>
    </row>
    <row r="557" spans="4:145" ht="14.25" customHeight="1" x14ac:dyDescent="0.35">
      <c r="D557" s="176"/>
      <c r="E557" s="176"/>
      <c r="F557" s="176"/>
      <c r="G557" s="176"/>
      <c r="H557" s="176"/>
      <c r="I557" s="176"/>
      <c r="J557" s="176"/>
      <c r="K557" s="176"/>
      <c r="L557" s="176"/>
      <c r="M557" s="176"/>
      <c r="N557" s="176"/>
      <c r="O557" s="176"/>
      <c r="P557" s="176"/>
      <c r="Q557" s="176"/>
      <c r="R557" s="176"/>
      <c r="S557" s="176"/>
      <c r="T557" s="176"/>
      <c r="U557" s="176"/>
      <c r="V557" s="176"/>
      <c r="W557" s="175"/>
      <c r="X557" s="175"/>
      <c r="Y557" s="175"/>
      <c r="Z557" s="175"/>
      <c r="AA557" s="175"/>
      <c r="AB557" s="175"/>
      <c r="AC557" s="175"/>
      <c r="AD557" s="175"/>
      <c r="AE557" s="175"/>
      <c r="AF557" s="175"/>
      <c r="AG557" s="175"/>
      <c r="AH557" s="175"/>
      <c r="AI557" s="175"/>
      <c r="AJ557" s="175"/>
      <c r="AK557" s="175"/>
      <c r="AL557" s="175"/>
      <c r="AM557" s="175"/>
      <c r="AN557" s="175"/>
      <c r="AO557" s="175"/>
      <c r="AP557" s="175"/>
      <c r="AQ557" s="175"/>
      <c r="AR557" s="175"/>
      <c r="AS557" s="175"/>
      <c r="AT557" s="175"/>
      <c r="AU557" s="6"/>
      <c r="AV557" s="176"/>
      <c r="AW557" s="176"/>
      <c r="AX557" s="176"/>
      <c r="AY557" s="176"/>
      <c r="AZ557" s="176"/>
      <c r="BA557" s="176"/>
      <c r="BB557" s="176"/>
      <c r="BC557" s="176"/>
      <c r="BD557" s="176"/>
      <c r="BE557" s="176"/>
      <c r="BF557" s="176"/>
      <c r="BG557" s="176"/>
      <c r="BH557" s="176"/>
      <c r="BI557" s="176"/>
      <c r="BJ557" s="176"/>
      <c r="BK557" s="176"/>
      <c r="BL557" s="176"/>
      <c r="BM557" s="176"/>
      <c r="BN557" s="176"/>
      <c r="BO557" s="176"/>
      <c r="BP557" s="176"/>
      <c r="BQ557" s="176"/>
      <c r="BR557" s="176"/>
      <c r="BS557" s="176"/>
      <c r="BT557" s="176"/>
      <c r="BU557" s="176"/>
      <c r="BV557" s="176"/>
      <c r="BW557" s="176"/>
      <c r="BX557" s="176"/>
      <c r="BY557" s="176"/>
      <c r="BZ557" s="176"/>
      <c r="CA557" s="176"/>
      <c r="CB557" s="176"/>
      <c r="CC557" s="176"/>
      <c r="CD557" s="176"/>
      <c r="CE557" s="176"/>
      <c r="CF557" s="176"/>
      <c r="CG557" s="176"/>
      <c r="CH557" s="176"/>
      <c r="CI557" s="176"/>
      <c r="CJ557" s="176"/>
      <c r="CK557" s="176"/>
      <c r="CL557" s="176"/>
      <c r="CM557" s="176"/>
      <c r="CN557" s="176"/>
    </row>
    <row r="558" spans="4:145" ht="14.25" customHeight="1" x14ac:dyDescent="0.35">
      <c r="D558" s="248" t="s">
        <v>340</v>
      </c>
      <c r="E558" s="249"/>
      <c r="F558" s="249"/>
      <c r="G558" s="249"/>
      <c r="H558" s="249"/>
      <c r="I558" s="249"/>
      <c r="J558" s="249"/>
      <c r="K558" s="249"/>
      <c r="L558" s="249"/>
      <c r="M558" s="249"/>
      <c r="N558" s="250"/>
      <c r="O558" s="215" t="s">
        <v>714</v>
      </c>
      <c r="P558" s="216"/>
      <c r="Q558" s="216"/>
      <c r="R558" s="216"/>
      <c r="S558" s="216"/>
      <c r="T558" s="216"/>
      <c r="U558" s="216"/>
      <c r="V558" s="251"/>
      <c r="W558" s="215" t="s">
        <v>340</v>
      </c>
      <c r="X558" s="216"/>
      <c r="Y558" s="216"/>
      <c r="Z558" s="216"/>
      <c r="AA558" s="216"/>
      <c r="AB558" s="251"/>
      <c r="AC558" s="216" t="s">
        <v>714</v>
      </c>
      <c r="AD558" s="216"/>
      <c r="AE558" s="216"/>
      <c r="AF558" s="216"/>
      <c r="AG558" s="216"/>
      <c r="AH558" s="251"/>
      <c r="AI558" s="215" t="s">
        <v>340</v>
      </c>
      <c r="AJ558" s="216"/>
      <c r="AK558" s="216"/>
      <c r="AL558" s="216"/>
      <c r="AM558" s="216"/>
      <c r="AN558" s="251"/>
      <c r="AO558" s="216" t="s">
        <v>714</v>
      </c>
      <c r="AP558" s="216"/>
      <c r="AQ558" s="216"/>
      <c r="AR558" s="216"/>
      <c r="AS558" s="216"/>
      <c r="AT558" s="251"/>
      <c r="AV558" s="176" t="s">
        <v>715</v>
      </c>
      <c r="AW558" s="176"/>
      <c r="AX558" s="176"/>
      <c r="AY558" s="176"/>
      <c r="AZ558" s="176" t="s">
        <v>189</v>
      </c>
      <c r="BA558" s="176"/>
      <c r="BB558" s="176"/>
      <c r="BC558" s="176"/>
      <c r="BD558" s="176" t="s">
        <v>715</v>
      </c>
      <c r="BE558" s="176"/>
      <c r="BF558" s="176"/>
      <c r="BG558" s="176"/>
      <c r="BH558" s="176"/>
      <c r="BI558" s="175" t="s">
        <v>189</v>
      </c>
      <c r="BJ558" s="175"/>
      <c r="BK558" s="175"/>
      <c r="BL558" s="175"/>
      <c r="BM558" s="175"/>
      <c r="BN558" s="176" t="s">
        <v>715</v>
      </c>
      <c r="BO558" s="176"/>
      <c r="BP558" s="176"/>
      <c r="BQ558" s="176"/>
      <c r="BR558" s="176"/>
      <c r="BS558" s="175" t="s">
        <v>189</v>
      </c>
      <c r="BT558" s="175"/>
      <c r="BU558" s="175"/>
      <c r="BV558" s="175"/>
      <c r="BW558" s="175"/>
      <c r="BX558" s="175" t="s">
        <v>715</v>
      </c>
      <c r="BY558" s="175"/>
      <c r="BZ558" s="175"/>
      <c r="CA558" s="175"/>
      <c r="CB558" s="175"/>
      <c r="CC558" s="175" t="s">
        <v>189</v>
      </c>
      <c r="CD558" s="175"/>
      <c r="CE558" s="175"/>
      <c r="CF558" s="175"/>
      <c r="CG558" s="215" t="s">
        <v>715</v>
      </c>
      <c r="CH558" s="216"/>
      <c r="CI558" s="216"/>
      <c r="CJ558" s="216"/>
      <c r="CK558" s="251"/>
      <c r="CL558" s="175" t="s">
        <v>189</v>
      </c>
      <c r="CM558" s="175"/>
      <c r="CN558" s="175"/>
    </row>
    <row r="559" spans="4:145" ht="14.25" customHeight="1" x14ac:dyDescent="0.35">
      <c r="D559" s="516">
        <v>20</v>
      </c>
      <c r="E559" s="517"/>
      <c r="F559" s="517"/>
      <c r="G559" s="517"/>
      <c r="H559" s="517"/>
      <c r="I559" s="517"/>
      <c r="J559" s="517"/>
      <c r="K559" s="517"/>
      <c r="L559" s="517"/>
      <c r="M559" s="517"/>
      <c r="N559" s="518"/>
      <c r="O559" s="509" t="s">
        <v>937</v>
      </c>
      <c r="P559" s="510"/>
      <c r="Q559" s="510"/>
      <c r="R559" s="510"/>
      <c r="S559" s="510"/>
      <c r="T559" s="510"/>
      <c r="U559" s="510"/>
      <c r="V559" s="511"/>
      <c r="W559" s="509">
        <v>48</v>
      </c>
      <c r="X559" s="510"/>
      <c r="Y559" s="510"/>
      <c r="Z559" s="510"/>
      <c r="AA559" s="510"/>
      <c r="AB559" s="511"/>
      <c r="AC559" s="512">
        <v>29.4</v>
      </c>
      <c r="AD559" s="512"/>
      <c r="AE559" s="512"/>
      <c r="AF559" s="512"/>
      <c r="AG559" s="512"/>
      <c r="AH559" s="513"/>
      <c r="AI559" s="514">
        <v>95</v>
      </c>
      <c r="AJ559" s="514"/>
      <c r="AK559" s="514"/>
      <c r="AL559" s="514"/>
      <c r="AM559" s="514"/>
      <c r="AN559" s="514"/>
      <c r="AO559" s="510">
        <v>58.3</v>
      </c>
      <c r="AP559" s="510"/>
      <c r="AQ559" s="510"/>
      <c r="AR559" s="510"/>
      <c r="AS559" s="510"/>
      <c r="AT559" s="511"/>
      <c r="AV559" s="515">
        <v>6</v>
      </c>
      <c r="AW559" s="515"/>
      <c r="AX559" s="515"/>
      <c r="AY559" s="515"/>
      <c r="AZ559" s="515">
        <v>3.7</v>
      </c>
      <c r="BA559" s="515"/>
      <c r="BB559" s="515"/>
      <c r="BC559" s="515"/>
      <c r="BD559" s="515">
        <v>27</v>
      </c>
      <c r="BE559" s="515"/>
      <c r="BF559" s="515"/>
      <c r="BG559" s="515"/>
      <c r="BH559" s="515"/>
      <c r="BI559" s="195">
        <v>26.6</v>
      </c>
      <c r="BJ559" s="195"/>
      <c r="BK559" s="195"/>
      <c r="BL559" s="195"/>
      <c r="BM559" s="195"/>
      <c r="BN559" s="515">
        <v>117</v>
      </c>
      <c r="BO559" s="515"/>
      <c r="BP559" s="515"/>
      <c r="BQ559" s="515"/>
      <c r="BR559" s="515"/>
      <c r="BS559" s="195">
        <v>71.8</v>
      </c>
      <c r="BT559" s="195"/>
      <c r="BU559" s="195"/>
      <c r="BV559" s="195"/>
      <c r="BW559" s="195"/>
      <c r="BX559" s="514">
        <v>12</v>
      </c>
      <c r="BY559" s="514"/>
      <c r="BZ559" s="514"/>
      <c r="CA559" s="514"/>
      <c r="CB559" s="514"/>
      <c r="CC559" s="514">
        <v>7.4</v>
      </c>
      <c r="CD559" s="514"/>
      <c r="CE559" s="514"/>
      <c r="CF559" s="514"/>
      <c r="CG559" s="514">
        <v>1</v>
      </c>
      <c r="CH559" s="514"/>
      <c r="CI559" s="514"/>
      <c r="CJ559" s="514"/>
      <c r="CK559" s="514"/>
      <c r="CL559" s="201">
        <v>0.06</v>
      </c>
      <c r="CM559" s="201"/>
      <c r="CN559" s="201"/>
    </row>
    <row r="560" spans="4:145" ht="14.25" customHeight="1" x14ac:dyDescent="0.35">
      <c r="D560" s="109" t="s">
        <v>716</v>
      </c>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c r="AO560" s="109"/>
      <c r="AP560" s="109"/>
      <c r="AQ560" s="109"/>
      <c r="AR560" s="109"/>
      <c r="AS560" s="109"/>
      <c r="AT560" s="109"/>
      <c r="AV560" s="109" t="s">
        <v>716</v>
      </c>
    </row>
    <row r="561" spans="4:140" ht="14.25" customHeight="1" x14ac:dyDescent="0.35"/>
    <row r="562" spans="4:140" ht="14.25" customHeight="1" x14ac:dyDescent="0.35">
      <c r="D562" s="110" t="s">
        <v>717</v>
      </c>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c r="AD562" s="110"/>
      <c r="AE562" s="110"/>
      <c r="AF562" s="110"/>
      <c r="AG562" s="110"/>
      <c r="AH562" s="110"/>
      <c r="AI562" s="110"/>
      <c r="AJ562" s="110"/>
      <c r="AK562" s="110"/>
      <c r="AL562" s="110"/>
      <c r="AM562" s="110"/>
      <c r="AN562" s="110"/>
      <c r="AO562" s="110"/>
      <c r="AP562" s="110"/>
      <c r="AQ562" s="110"/>
      <c r="AR562" s="110"/>
      <c r="AS562" s="110"/>
      <c r="AT562" s="110"/>
      <c r="AY562" s="9"/>
    </row>
    <row r="563" spans="4:140" ht="14.25" customHeight="1" x14ac:dyDescent="0.35">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c r="AA563" s="113"/>
      <c r="AB563" s="113"/>
      <c r="AC563" s="113"/>
      <c r="AD563" s="113"/>
      <c r="AE563" s="113"/>
      <c r="AF563" s="113"/>
      <c r="AG563" s="113"/>
      <c r="AH563" s="113"/>
      <c r="AI563" s="113"/>
      <c r="AJ563" s="113"/>
      <c r="AK563" s="113"/>
      <c r="AL563" s="113"/>
      <c r="AM563" s="113"/>
      <c r="AN563" s="113"/>
      <c r="AO563" s="113"/>
      <c r="AP563" s="113"/>
      <c r="AQ563" s="113"/>
      <c r="AR563" s="113"/>
      <c r="AS563" s="113"/>
      <c r="AT563" s="113"/>
      <c r="AY563" s="14"/>
      <c r="BD563" s="222"/>
      <c r="BE563" s="222"/>
      <c r="BF563" s="222"/>
      <c r="BG563" s="222"/>
      <c r="BH563" s="222"/>
      <c r="BI563" s="222"/>
      <c r="BJ563" s="222"/>
      <c r="BK563" s="222"/>
      <c r="BL563" s="222"/>
      <c r="BM563" s="222"/>
      <c r="BN563" s="222"/>
      <c r="BO563" s="222"/>
      <c r="BP563" s="222"/>
      <c r="BQ563" s="222"/>
      <c r="BR563" s="222"/>
      <c r="BS563" s="222"/>
    </row>
    <row r="564" spans="4:140" ht="14.25" customHeight="1" x14ac:dyDescent="0.35">
      <c r="D564" s="176" t="s">
        <v>709</v>
      </c>
      <c r="E564" s="176"/>
      <c r="F564" s="176"/>
      <c r="G564" s="176"/>
      <c r="H564" s="176"/>
      <c r="I564" s="176"/>
      <c r="J564" s="176"/>
      <c r="K564" s="176"/>
      <c r="L564" s="176"/>
      <c r="M564" s="176"/>
      <c r="N564" s="176"/>
      <c r="O564" s="176"/>
      <c r="P564" s="176"/>
      <c r="Q564" s="176"/>
      <c r="R564" s="176"/>
      <c r="S564" s="176"/>
      <c r="T564" s="176"/>
      <c r="U564" s="176"/>
      <c r="V564" s="176"/>
      <c r="W564" s="176" t="s">
        <v>710</v>
      </c>
      <c r="X564" s="176"/>
      <c r="Y564" s="176"/>
      <c r="Z564" s="176"/>
      <c r="AA564" s="176"/>
      <c r="AB564" s="176"/>
      <c r="AC564" s="176"/>
      <c r="AD564" s="176"/>
      <c r="AE564" s="176"/>
      <c r="AF564" s="176"/>
      <c r="AG564" s="176"/>
      <c r="AH564" s="176"/>
      <c r="AI564" s="176"/>
      <c r="AJ564" s="176"/>
      <c r="AK564" s="176"/>
      <c r="AL564" s="176"/>
      <c r="AM564" s="176"/>
      <c r="AN564" s="176"/>
      <c r="AO564" s="176"/>
      <c r="AP564" s="283" t="s">
        <v>718</v>
      </c>
      <c r="AQ564" s="284"/>
      <c r="AR564" s="284"/>
      <c r="AS564" s="284"/>
      <c r="AT564" s="284"/>
      <c r="AU564" s="284"/>
      <c r="AV564" s="284"/>
      <c r="AW564" s="284"/>
      <c r="AX564" s="284"/>
      <c r="AY564" s="284"/>
      <c r="AZ564" s="284"/>
      <c r="BA564" s="284"/>
      <c r="BB564" s="284"/>
      <c r="BC564" s="284"/>
      <c r="BD564" s="284"/>
      <c r="BE564" s="284"/>
      <c r="BF564" s="284"/>
      <c r="BG564" s="284"/>
      <c r="BH564" s="285"/>
      <c r="BI564" s="283" t="s">
        <v>712</v>
      </c>
      <c r="BJ564" s="284"/>
      <c r="BK564" s="284"/>
      <c r="BL564" s="284"/>
      <c r="BM564" s="284"/>
      <c r="BN564" s="284"/>
      <c r="BO564" s="284"/>
      <c r="BP564" s="284"/>
      <c r="BQ564" s="284"/>
      <c r="BR564" s="284"/>
      <c r="BS564" s="284"/>
      <c r="BT564" s="284"/>
      <c r="BU564" s="284"/>
      <c r="BV564" s="284"/>
      <c r="BW564" s="284"/>
      <c r="BX564" s="284"/>
      <c r="BY564" s="176" t="s">
        <v>713</v>
      </c>
      <c r="BZ564" s="176"/>
      <c r="CA564" s="176"/>
      <c r="CB564" s="176"/>
      <c r="CC564" s="176"/>
      <c r="CD564" s="176"/>
      <c r="CE564" s="176"/>
      <c r="CF564" s="176"/>
      <c r="CG564" s="176"/>
      <c r="CH564" s="176"/>
      <c r="CI564" s="176"/>
      <c r="CJ564" s="176"/>
      <c r="CK564" s="176"/>
      <c r="CL564" s="176"/>
      <c r="CM564" s="176"/>
      <c r="CN564" s="176"/>
    </row>
    <row r="565" spans="4:140" ht="14.25" customHeight="1" x14ac:dyDescent="0.35">
      <c r="D565" s="176"/>
      <c r="E565" s="176"/>
      <c r="F565" s="176"/>
      <c r="G565" s="176"/>
      <c r="H565" s="176"/>
      <c r="I565" s="176"/>
      <c r="J565" s="176"/>
      <c r="K565" s="176"/>
      <c r="L565" s="176"/>
      <c r="M565" s="176"/>
      <c r="N565" s="176"/>
      <c r="O565" s="176"/>
      <c r="P565" s="176"/>
      <c r="Q565" s="176"/>
      <c r="R565" s="176"/>
      <c r="S565" s="176"/>
      <c r="T565" s="176"/>
      <c r="U565" s="176"/>
      <c r="V565" s="176"/>
      <c r="W565" s="176"/>
      <c r="X565" s="176"/>
      <c r="Y565" s="176"/>
      <c r="Z565" s="176"/>
      <c r="AA565" s="176"/>
      <c r="AB565" s="176"/>
      <c r="AC565" s="176"/>
      <c r="AD565" s="176"/>
      <c r="AE565" s="176"/>
      <c r="AF565" s="176"/>
      <c r="AG565" s="176"/>
      <c r="AH565" s="176"/>
      <c r="AI565" s="176"/>
      <c r="AJ565" s="176"/>
      <c r="AK565" s="176"/>
      <c r="AL565" s="176"/>
      <c r="AM565" s="176"/>
      <c r="AN565" s="176"/>
      <c r="AO565" s="176"/>
      <c r="AP565" s="286"/>
      <c r="AQ565" s="287"/>
      <c r="AR565" s="287"/>
      <c r="AS565" s="287"/>
      <c r="AT565" s="287"/>
      <c r="AU565" s="287"/>
      <c r="AV565" s="287"/>
      <c r="AW565" s="287"/>
      <c r="AX565" s="287"/>
      <c r="AY565" s="287"/>
      <c r="AZ565" s="287"/>
      <c r="BA565" s="287"/>
      <c r="BB565" s="287"/>
      <c r="BC565" s="287"/>
      <c r="BD565" s="287"/>
      <c r="BE565" s="287"/>
      <c r="BF565" s="287"/>
      <c r="BG565" s="287"/>
      <c r="BH565" s="288"/>
      <c r="BI565" s="286"/>
      <c r="BJ565" s="287"/>
      <c r="BK565" s="287"/>
      <c r="BL565" s="287"/>
      <c r="BM565" s="287"/>
      <c r="BN565" s="287"/>
      <c r="BO565" s="287"/>
      <c r="BP565" s="287"/>
      <c r="BQ565" s="287"/>
      <c r="BR565" s="287"/>
      <c r="BS565" s="287"/>
      <c r="BT565" s="287"/>
      <c r="BU565" s="287"/>
      <c r="BV565" s="287"/>
      <c r="BW565" s="287"/>
      <c r="BX565" s="287"/>
      <c r="BY565" s="176"/>
      <c r="BZ565" s="176"/>
      <c r="CA565" s="176"/>
      <c r="CB565" s="176"/>
      <c r="CC565" s="176"/>
      <c r="CD565" s="176"/>
      <c r="CE565" s="176"/>
      <c r="CF565" s="176"/>
      <c r="CG565" s="176"/>
      <c r="CH565" s="176"/>
      <c r="CI565" s="176"/>
      <c r="CJ565" s="176"/>
      <c r="CK565" s="176"/>
      <c r="CL565" s="176"/>
      <c r="CM565" s="176"/>
      <c r="CN565" s="176"/>
    </row>
    <row r="566" spans="4:140" ht="14.25" customHeight="1" x14ac:dyDescent="0.35">
      <c r="D566" s="248" t="s">
        <v>340</v>
      </c>
      <c r="E566" s="249"/>
      <c r="F566" s="249"/>
      <c r="G566" s="249"/>
      <c r="H566" s="249"/>
      <c r="I566" s="249"/>
      <c r="J566" s="249"/>
      <c r="K566" s="249"/>
      <c r="L566" s="249"/>
      <c r="M566" s="249"/>
      <c r="N566" s="250"/>
      <c r="O566" s="215" t="s">
        <v>714</v>
      </c>
      <c r="P566" s="216"/>
      <c r="Q566" s="216"/>
      <c r="R566" s="216"/>
      <c r="S566" s="216"/>
      <c r="T566" s="216"/>
      <c r="U566" s="216"/>
      <c r="V566" s="251"/>
      <c r="W566" s="248" t="s">
        <v>340</v>
      </c>
      <c r="X566" s="249"/>
      <c r="Y566" s="249"/>
      <c r="Z566" s="249"/>
      <c r="AA566" s="249"/>
      <c r="AB566" s="249"/>
      <c r="AC566" s="249"/>
      <c r="AD566" s="249"/>
      <c r="AE566" s="249"/>
      <c r="AF566" s="249"/>
      <c r="AG566" s="250"/>
      <c r="AH566" s="215" t="s">
        <v>714</v>
      </c>
      <c r="AI566" s="216"/>
      <c r="AJ566" s="216"/>
      <c r="AK566" s="216"/>
      <c r="AL566" s="216"/>
      <c r="AM566" s="216"/>
      <c r="AN566" s="216"/>
      <c r="AO566" s="251"/>
      <c r="AP566" s="248" t="s">
        <v>340</v>
      </c>
      <c r="AQ566" s="249"/>
      <c r="AR566" s="249"/>
      <c r="AS566" s="249"/>
      <c r="AT566" s="249"/>
      <c r="AU566" s="249"/>
      <c r="AV566" s="249"/>
      <c r="AW566" s="249"/>
      <c r="AX566" s="249"/>
      <c r="AY566" s="249"/>
      <c r="AZ566" s="250"/>
      <c r="BA566" s="215" t="s">
        <v>714</v>
      </c>
      <c r="BB566" s="216"/>
      <c r="BC566" s="216"/>
      <c r="BD566" s="216"/>
      <c r="BE566" s="216"/>
      <c r="BF566" s="216"/>
      <c r="BG566" s="216"/>
      <c r="BH566" s="251"/>
      <c r="BI566" s="248" t="s">
        <v>340</v>
      </c>
      <c r="BJ566" s="249"/>
      <c r="BK566" s="249"/>
      <c r="BL566" s="249"/>
      <c r="BM566" s="249"/>
      <c r="BN566" s="249"/>
      <c r="BO566" s="249"/>
      <c r="BP566" s="249"/>
      <c r="BQ566" s="175" t="s">
        <v>714</v>
      </c>
      <c r="BR566" s="175"/>
      <c r="BS566" s="175"/>
      <c r="BT566" s="175"/>
      <c r="BU566" s="175"/>
      <c r="BV566" s="175"/>
      <c r="BW566" s="175"/>
      <c r="BX566" s="175"/>
      <c r="BY566" s="248" t="s">
        <v>340</v>
      </c>
      <c r="BZ566" s="249"/>
      <c r="CA566" s="249"/>
      <c r="CB566" s="249"/>
      <c r="CC566" s="249"/>
      <c r="CD566" s="249"/>
      <c r="CE566" s="249"/>
      <c r="CF566" s="249"/>
      <c r="CG566" s="175" t="s">
        <v>714</v>
      </c>
      <c r="CH566" s="175"/>
      <c r="CI566" s="175"/>
      <c r="CJ566" s="175"/>
      <c r="CK566" s="175"/>
      <c r="CL566" s="175"/>
      <c r="CM566" s="175"/>
      <c r="CN566" s="175"/>
    </row>
    <row r="567" spans="4:140" ht="14.25" customHeight="1" x14ac:dyDescent="0.35">
      <c r="D567" s="516">
        <v>3</v>
      </c>
      <c r="E567" s="517"/>
      <c r="F567" s="517"/>
      <c r="G567" s="517"/>
      <c r="H567" s="517"/>
      <c r="I567" s="517"/>
      <c r="J567" s="517"/>
      <c r="K567" s="517"/>
      <c r="L567" s="517"/>
      <c r="M567" s="517"/>
      <c r="N567" s="518"/>
      <c r="O567" s="195">
        <v>1.8</v>
      </c>
      <c r="P567" s="195"/>
      <c r="Q567" s="195"/>
      <c r="R567" s="195"/>
      <c r="S567" s="195"/>
      <c r="T567" s="195"/>
      <c r="U567" s="195"/>
      <c r="V567" s="195"/>
      <c r="W567" s="516">
        <v>14</v>
      </c>
      <c r="X567" s="517"/>
      <c r="Y567" s="517"/>
      <c r="Z567" s="517"/>
      <c r="AA567" s="517"/>
      <c r="AB567" s="517"/>
      <c r="AC567" s="517"/>
      <c r="AD567" s="517"/>
      <c r="AE567" s="517"/>
      <c r="AF567" s="517"/>
      <c r="AG567" s="518"/>
      <c r="AH567" s="195">
        <v>8.5</v>
      </c>
      <c r="AI567" s="195"/>
      <c r="AJ567" s="195"/>
      <c r="AK567" s="195"/>
      <c r="AL567" s="195"/>
      <c r="AM567" s="195"/>
      <c r="AN567" s="195"/>
      <c r="AO567" s="195"/>
      <c r="AP567" s="516">
        <v>114</v>
      </c>
      <c r="AQ567" s="517"/>
      <c r="AR567" s="517"/>
      <c r="AS567" s="517"/>
      <c r="AT567" s="517"/>
      <c r="AU567" s="517"/>
      <c r="AV567" s="517"/>
      <c r="AW567" s="517"/>
      <c r="AX567" s="517"/>
      <c r="AY567" s="517"/>
      <c r="AZ567" s="518"/>
      <c r="BA567" s="195">
        <v>69.900000000000006</v>
      </c>
      <c r="BB567" s="195"/>
      <c r="BC567" s="195"/>
      <c r="BD567" s="195"/>
      <c r="BE567" s="195"/>
      <c r="BF567" s="195"/>
      <c r="BG567" s="195"/>
      <c r="BH567" s="195"/>
      <c r="BI567" s="201">
        <v>6</v>
      </c>
      <c r="BJ567" s="201"/>
      <c r="BK567" s="201"/>
      <c r="BL567" s="201"/>
      <c r="BM567" s="201"/>
      <c r="BN567" s="201"/>
      <c r="BO567" s="201"/>
      <c r="BP567" s="201"/>
      <c r="BQ567" s="201">
        <v>3.7</v>
      </c>
      <c r="BR567" s="201"/>
      <c r="BS567" s="201"/>
      <c r="BT567" s="201"/>
      <c r="BU567" s="201"/>
      <c r="BV567" s="201"/>
      <c r="BW567" s="201"/>
      <c r="BX567" s="201"/>
      <c r="BY567" s="201">
        <v>1</v>
      </c>
      <c r="BZ567" s="201"/>
      <c r="CA567" s="201"/>
      <c r="CB567" s="201"/>
      <c r="CC567" s="201"/>
      <c r="CD567" s="201"/>
      <c r="CE567" s="201"/>
      <c r="CF567" s="201"/>
      <c r="CG567" s="201">
        <v>0.6</v>
      </c>
      <c r="CH567" s="201"/>
      <c r="CI567" s="201"/>
      <c r="CJ567" s="201"/>
      <c r="CK567" s="201"/>
      <c r="CL567" s="201"/>
      <c r="CM567" s="201"/>
      <c r="CN567" s="201"/>
    </row>
    <row r="568" spans="4:140" ht="14.25" customHeight="1" x14ac:dyDescent="0.35">
      <c r="D568" s="109" t="s">
        <v>716</v>
      </c>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c r="AH568" s="109"/>
      <c r="AI568" s="109"/>
      <c r="AJ568" s="109"/>
      <c r="AK568" s="109"/>
      <c r="AL568" s="109"/>
      <c r="AM568" s="109"/>
      <c r="AN568" s="109"/>
      <c r="AO568" s="109"/>
      <c r="AP568" s="109"/>
      <c r="AQ568" s="109"/>
      <c r="AR568" s="109"/>
      <c r="AS568" s="109"/>
      <c r="AT568" s="109"/>
    </row>
    <row r="569" spans="4:140" ht="14.25" customHeight="1" x14ac:dyDescent="0.35"/>
    <row r="570" spans="4:140" ht="14.25" customHeight="1" x14ac:dyDescent="0.35"/>
    <row r="571" spans="4:140" ht="14.25" customHeight="1" x14ac:dyDescent="0.35">
      <c r="D571" s="232" t="s">
        <v>362</v>
      </c>
      <c r="E571" s="232"/>
      <c r="F571" s="232"/>
      <c r="G571" s="232"/>
      <c r="H571" s="232"/>
      <c r="I571" s="232"/>
      <c r="J571" s="232"/>
      <c r="K571" s="232"/>
      <c r="L571" s="232"/>
      <c r="M571" s="232"/>
      <c r="N571" s="232"/>
      <c r="O571" s="232"/>
      <c r="P571" s="232"/>
      <c r="Q571" s="232"/>
      <c r="R571" s="232"/>
      <c r="S571" s="232"/>
      <c r="T571" s="232"/>
      <c r="U571" s="232"/>
      <c r="V571" s="232"/>
      <c r="W571" s="232"/>
      <c r="X571" s="232"/>
      <c r="Y571" s="232"/>
      <c r="Z571" s="232"/>
      <c r="AA571" s="232"/>
      <c r="AB571" s="232"/>
      <c r="AC571" s="232"/>
      <c r="AD571" s="232"/>
      <c r="AE571" s="232"/>
      <c r="AF571" s="232"/>
      <c r="AG571" s="232"/>
      <c r="AH571" s="232"/>
      <c r="AI571" s="232"/>
      <c r="AJ571" s="232"/>
      <c r="AK571" s="232"/>
      <c r="AL571" s="232"/>
      <c r="AM571" s="232"/>
      <c r="AN571" s="232"/>
      <c r="AO571" s="232"/>
      <c r="AP571" s="232"/>
      <c r="AQ571" s="232"/>
      <c r="AR571" s="232"/>
      <c r="AS571" s="232"/>
      <c r="AT571" s="232"/>
      <c r="AU571" s="232"/>
      <c r="AV571" s="232"/>
      <c r="AW571" s="232"/>
      <c r="AX571" s="232"/>
      <c r="AY571" s="232"/>
      <c r="AZ571" s="232"/>
      <c r="BA571" s="232"/>
      <c r="BB571" s="232"/>
      <c r="BC571" s="232"/>
      <c r="BD571" s="232"/>
      <c r="BE571" s="232"/>
      <c r="BF571" s="232"/>
      <c r="BG571" s="232"/>
      <c r="BH571" s="232"/>
      <c r="BI571" s="232"/>
      <c r="BJ571" s="232"/>
      <c r="BK571" s="232"/>
      <c r="BL571" s="232"/>
      <c r="BM571" s="232"/>
      <c r="BN571" s="232"/>
      <c r="BO571" s="232"/>
      <c r="BP571" s="232"/>
      <c r="BQ571" s="232"/>
      <c r="BR571" s="232"/>
      <c r="BS571" s="232"/>
      <c r="BT571" s="232"/>
      <c r="BU571" s="232"/>
      <c r="BV571" s="232"/>
      <c r="BW571" s="232"/>
      <c r="BX571" s="232"/>
      <c r="BY571" s="232"/>
      <c r="BZ571" s="232"/>
      <c r="CA571" s="232"/>
      <c r="CB571" s="232"/>
      <c r="CC571" s="232"/>
      <c r="CD571" s="232"/>
      <c r="CE571" s="232"/>
      <c r="CF571" s="232"/>
      <c r="CG571" s="232"/>
      <c r="CH571" s="232"/>
      <c r="CI571" s="232"/>
      <c r="CJ571" s="232"/>
      <c r="CK571" s="232"/>
      <c r="CL571" s="232"/>
      <c r="CM571" s="232"/>
      <c r="CN571" s="232"/>
    </row>
    <row r="572" spans="4:140" ht="14.25" customHeight="1" x14ac:dyDescent="0.35">
      <c r="D572" s="232"/>
      <c r="E572" s="232"/>
      <c r="F572" s="232"/>
      <c r="G572" s="232"/>
      <c r="H572" s="232"/>
      <c r="I572" s="232"/>
      <c r="J572" s="232"/>
      <c r="K572" s="232"/>
      <c r="L572" s="232"/>
      <c r="M572" s="232"/>
      <c r="N572" s="232"/>
      <c r="O572" s="232"/>
      <c r="P572" s="232"/>
      <c r="Q572" s="232"/>
      <c r="R572" s="232"/>
      <c r="S572" s="232"/>
      <c r="T572" s="232"/>
      <c r="U572" s="232"/>
      <c r="V572" s="232"/>
      <c r="W572" s="232"/>
      <c r="X572" s="232"/>
      <c r="Y572" s="232"/>
      <c r="Z572" s="232"/>
      <c r="AA572" s="232"/>
      <c r="AB572" s="232"/>
      <c r="AC572" s="232"/>
      <c r="AD572" s="232"/>
      <c r="AE572" s="232"/>
      <c r="AF572" s="232"/>
      <c r="AG572" s="232"/>
      <c r="AH572" s="232"/>
      <c r="AI572" s="232"/>
      <c r="AJ572" s="232"/>
      <c r="AK572" s="232"/>
      <c r="AL572" s="232"/>
      <c r="AM572" s="232"/>
      <c r="AN572" s="232"/>
      <c r="AO572" s="232"/>
      <c r="AP572" s="232"/>
      <c r="AQ572" s="232"/>
      <c r="AR572" s="232"/>
      <c r="AS572" s="232"/>
      <c r="AT572" s="232"/>
      <c r="AU572" s="232"/>
      <c r="AV572" s="232"/>
      <c r="AW572" s="232"/>
      <c r="AX572" s="232"/>
      <c r="AY572" s="232"/>
      <c r="AZ572" s="232"/>
      <c r="BA572" s="232"/>
      <c r="BB572" s="232"/>
      <c r="BC572" s="232"/>
      <c r="BD572" s="232"/>
      <c r="BE572" s="232"/>
      <c r="BF572" s="232"/>
      <c r="BG572" s="232"/>
      <c r="BH572" s="232"/>
      <c r="BI572" s="232"/>
      <c r="BJ572" s="232"/>
      <c r="BK572" s="232"/>
      <c r="BL572" s="232"/>
      <c r="BM572" s="232"/>
      <c r="BN572" s="232"/>
      <c r="BO572" s="232"/>
      <c r="BP572" s="232"/>
      <c r="BQ572" s="232"/>
      <c r="BR572" s="232"/>
      <c r="BS572" s="232"/>
      <c r="BT572" s="232"/>
      <c r="BU572" s="232"/>
      <c r="BV572" s="232"/>
      <c r="BW572" s="232"/>
      <c r="BX572" s="232"/>
      <c r="BY572" s="232"/>
      <c r="BZ572" s="232"/>
      <c r="CA572" s="232"/>
      <c r="CB572" s="232"/>
      <c r="CC572" s="232"/>
      <c r="CD572" s="232"/>
      <c r="CE572" s="232"/>
      <c r="CF572" s="232"/>
      <c r="CG572" s="232"/>
      <c r="CH572" s="232"/>
      <c r="CI572" s="232"/>
      <c r="CJ572" s="232"/>
      <c r="CK572" s="232"/>
      <c r="CL572" s="232"/>
      <c r="CM572" s="232"/>
      <c r="CN572" s="232"/>
    </row>
    <row r="573" spans="4:140" ht="14.25" customHeight="1" x14ac:dyDescent="0.35"/>
    <row r="574" spans="4:140" ht="14.25" customHeight="1" x14ac:dyDescent="0.35">
      <c r="D574" s="209" t="s">
        <v>363</v>
      </c>
      <c r="E574" s="209"/>
      <c r="F574" s="209"/>
      <c r="G574" s="209"/>
      <c r="H574" s="209"/>
      <c r="I574" s="209"/>
      <c r="J574" s="209"/>
      <c r="K574" s="209"/>
      <c r="L574" s="209"/>
      <c r="M574" s="209"/>
      <c r="N574" s="209"/>
      <c r="O574" s="209"/>
      <c r="P574" s="209"/>
      <c r="Q574" s="209"/>
      <c r="R574" s="209"/>
      <c r="S574" s="209"/>
      <c r="T574" s="209"/>
      <c r="U574" s="209"/>
      <c r="V574" s="209"/>
      <c r="W574" s="209"/>
      <c r="X574" s="209"/>
      <c r="Y574" s="209"/>
      <c r="Z574" s="209"/>
      <c r="AA574" s="209"/>
      <c r="AB574" s="209"/>
      <c r="AC574" s="209"/>
      <c r="AD574" s="209"/>
      <c r="AE574" s="209"/>
      <c r="AF574" s="209"/>
      <c r="AG574" s="209"/>
      <c r="AH574" s="209"/>
      <c r="AI574" s="209"/>
      <c r="AJ574" s="209"/>
      <c r="AK574" s="209"/>
      <c r="AL574" s="209"/>
      <c r="AM574" s="209"/>
      <c r="AN574" s="209"/>
      <c r="AO574" s="209"/>
      <c r="AP574" s="209"/>
      <c r="AQ574" s="209"/>
      <c r="AR574" s="209"/>
      <c r="AS574" s="209"/>
      <c r="AT574" s="209"/>
    </row>
    <row r="575" spans="4:140" ht="14.25" customHeight="1" x14ac:dyDescent="0.35">
      <c r="D575" s="209"/>
      <c r="E575" s="209"/>
      <c r="F575" s="209"/>
      <c r="G575" s="209"/>
      <c r="H575" s="209"/>
      <c r="I575" s="209"/>
      <c r="J575" s="209"/>
      <c r="K575" s="209"/>
      <c r="L575" s="209"/>
      <c r="M575" s="209"/>
      <c r="N575" s="209"/>
      <c r="O575" s="209"/>
      <c r="P575" s="209"/>
      <c r="Q575" s="209"/>
      <c r="R575" s="209"/>
      <c r="S575" s="209"/>
      <c r="T575" s="209"/>
      <c r="U575" s="209"/>
      <c r="V575" s="209"/>
      <c r="W575" s="209"/>
      <c r="X575" s="209"/>
      <c r="Y575" s="209"/>
      <c r="Z575" s="209"/>
      <c r="AA575" s="209"/>
      <c r="AB575" s="209"/>
      <c r="AC575" s="209"/>
      <c r="AD575" s="209"/>
      <c r="AE575" s="209"/>
      <c r="AF575" s="209"/>
      <c r="AG575" s="209"/>
      <c r="AH575" s="209"/>
      <c r="AI575" s="209"/>
      <c r="AJ575" s="209"/>
      <c r="AK575" s="209"/>
      <c r="AL575" s="209"/>
      <c r="AM575" s="209"/>
      <c r="AN575" s="209"/>
      <c r="AO575" s="209"/>
      <c r="AP575" s="209"/>
      <c r="AQ575" s="209"/>
      <c r="AR575" s="209"/>
      <c r="AS575" s="209"/>
      <c r="AT575" s="209"/>
      <c r="EH575" s="230" t="s">
        <v>369</v>
      </c>
      <c r="EI575" s="230"/>
      <c r="EJ575" s="230"/>
    </row>
    <row r="576" spans="4:140" ht="14.25" customHeight="1" x14ac:dyDescent="0.35">
      <c r="D576" s="175" t="s">
        <v>367</v>
      </c>
      <c r="E576" s="175"/>
      <c r="F576" s="175"/>
      <c r="G576" s="175"/>
      <c r="H576" s="175"/>
      <c r="I576" s="175"/>
      <c r="J576" s="175"/>
      <c r="K576" s="175"/>
      <c r="L576" s="175"/>
      <c r="M576" s="175"/>
      <c r="N576" s="175"/>
      <c r="O576" s="175"/>
      <c r="P576" s="175"/>
      <c r="Q576" s="175"/>
      <c r="R576" s="175"/>
      <c r="S576" s="175"/>
      <c r="T576" s="175"/>
      <c r="U576" s="175"/>
      <c r="V576" s="175"/>
      <c r="W576" s="175"/>
      <c r="X576" s="175"/>
      <c r="Y576" s="175"/>
      <c r="Z576" s="175"/>
      <c r="AA576" s="242">
        <v>42339</v>
      </c>
      <c r="AB576" s="242"/>
      <c r="AC576" s="242"/>
      <c r="AD576" s="242"/>
      <c r="AE576" s="242"/>
      <c r="AF576" s="242"/>
      <c r="AG576" s="242"/>
      <c r="AH576" s="242"/>
      <c r="AI576" s="242"/>
      <c r="AJ576" s="242"/>
      <c r="AK576" s="242">
        <v>42705</v>
      </c>
      <c r="AL576" s="242"/>
      <c r="AM576" s="242"/>
      <c r="AN576" s="242"/>
      <c r="AO576" s="242"/>
      <c r="AP576" s="242"/>
      <c r="AQ576" s="242"/>
      <c r="AR576" s="242"/>
      <c r="AS576" s="242"/>
      <c r="AT576" s="242"/>
      <c r="EH576" s="145" t="s">
        <v>370</v>
      </c>
      <c r="EI576" s="145">
        <v>2015</v>
      </c>
      <c r="EJ576" s="145">
        <v>2016</v>
      </c>
    </row>
    <row r="577" spans="1:140" ht="14.25" customHeight="1" x14ac:dyDescent="0.35">
      <c r="D577" s="175"/>
      <c r="E577" s="175"/>
      <c r="F577" s="175"/>
      <c r="G577" s="175"/>
      <c r="H577" s="175"/>
      <c r="I577" s="175"/>
      <c r="J577" s="175"/>
      <c r="K577" s="175"/>
      <c r="L577" s="175"/>
      <c r="M577" s="175"/>
      <c r="N577" s="175"/>
      <c r="O577" s="175"/>
      <c r="P577" s="175"/>
      <c r="Q577" s="175"/>
      <c r="R577" s="175"/>
      <c r="S577" s="175"/>
      <c r="T577" s="175"/>
      <c r="U577" s="175"/>
      <c r="V577" s="175"/>
      <c r="W577" s="175"/>
      <c r="X577" s="175"/>
      <c r="Y577" s="175"/>
      <c r="Z577" s="175"/>
      <c r="AA577" s="242"/>
      <c r="AB577" s="242"/>
      <c r="AC577" s="242"/>
      <c r="AD577" s="242"/>
      <c r="AE577" s="242"/>
      <c r="AF577" s="242"/>
      <c r="AG577" s="242"/>
      <c r="AH577" s="242"/>
      <c r="AI577" s="242"/>
      <c r="AJ577" s="242"/>
      <c r="AK577" s="242"/>
      <c r="AL577" s="242"/>
      <c r="AM577" s="242"/>
      <c r="AN577" s="242"/>
      <c r="AO577" s="242"/>
      <c r="AP577" s="242"/>
      <c r="AQ577" s="242"/>
      <c r="AR577" s="242"/>
      <c r="AS577" s="242"/>
      <c r="AT577" s="242"/>
      <c r="EH577" s="122" t="s">
        <v>141</v>
      </c>
      <c r="EI577" s="122">
        <f>+AA588</f>
        <v>89.14</v>
      </c>
      <c r="EJ577" s="122">
        <f>+AK588</f>
        <v>88.4</v>
      </c>
    </row>
    <row r="578" spans="1:140" ht="14.25" customHeight="1" x14ac:dyDescent="0.35">
      <c r="D578" s="167" t="s">
        <v>365</v>
      </c>
      <c r="E578" s="167"/>
      <c r="F578" s="167"/>
      <c r="G578" s="167"/>
      <c r="H578" s="167"/>
      <c r="I578" s="167"/>
      <c r="J578" s="167"/>
      <c r="K578" s="167"/>
      <c r="L578" s="167"/>
      <c r="M578" s="167"/>
      <c r="N578" s="167"/>
      <c r="O578" s="167"/>
      <c r="P578" s="167"/>
      <c r="Q578" s="167"/>
      <c r="R578" s="167"/>
      <c r="S578" s="167"/>
      <c r="T578" s="167"/>
      <c r="U578" s="167"/>
      <c r="V578" s="167"/>
      <c r="W578" s="167"/>
      <c r="X578" s="167"/>
      <c r="Y578" s="167"/>
      <c r="Z578" s="167"/>
      <c r="AA578" s="245">
        <v>678</v>
      </c>
      <c r="AB578" s="245"/>
      <c r="AC578" s="245"/>
      <c r="AD578" s="245"/>
      <c r="AE578" s="245"/>
      <c r="AF578" s="245"/>
      <c r="AG578" s="245"/>
      <c r="AH578" s="245"/>
      <c r="AI578" s="245"/>
      <c r="AJ578" s="245"/>
      <c r="AK578" s="245">
        <v>781</v>
      </c>
      <c r="AL578" s="245"/>
      <c r="AM578" s="245"/>
      <c r="AN578" s="245"/>
      <c r="AO578" s="245"/>
      <c r="AP578" s="245"/>
      <c r="AQ578" s="245"/>
      <c r="AR578" s="245"/>
      <c r="AS578" s="245"/>
      <c r="AT578" s="245"/>
      <c r="EH578" s="122" t="str">
        <f>+D589</f>
        <v>Córdoba</v>
      </c>
      <c r="EI578" s="122">
        <f>+AA589</f>
        <v>86.92</v>
      </c>
      <c r="EJ578" s="122">
        <f>+AK589</f>
        <v>87.05</v>
      </c>
    </row>
    <row r="579" spans="1:140" ht="14.25" customHeight="1" x14ac:dyDescent="0.35">
      <c r="D579" s="167" t="s">
        <v>366</v>
      </c>
      <c r="E579" s="167"/>
      <c r="F579" s="167"/>
      <c r="G579" s="167"/>
      <c r="H579" s="167"/>
      <c r="I579" s="167"/>
      <c r="J579" s="167"/>
      <c r="K579" s="167"/>
      <c r="L579" s="167"/>
      <c r="M579" s="167"/>
      <c r="N579" s="167"/>
      <c r="O579" s="167"/>
      <c r="P579" s="167"/>
      <c r="Q579" s="167"/>
      <c r="R579" s="167"/>
      <c r="S579" s="167"/>
      <c r="T579" s="167"/>
      <c r="U579" s="167"/>
      <c r="V579" s="167"/>
      <c r="W579" s="167"/>
      <c r="X579" s="167"/>
      <c r="Y579" s="167"/>
      <c r="Z579" s="167"/>
      <c r="AA579" s="245">
        <v>3909</v>
      </c>
      <c r="AB579" s="245"/>
      <c r="AC579" s="245"/>
      <c r="AD579" s="245"/>
      <c r="AE579" s="245"/>
      <c r="AF579" s="245"/>
      <c r="AG579" s="245"/>
      <c r="AH579" s="245"/>
      <c r="AI579" s="245"/>
      <c r="AJ579" s="245"/>
      <c r="AK579" s="245">
        <v>3787</v>
      </c>
      <c r="AL579" s="245"/>
      <c r="AM579" s="245"/>
      <c r="AN579" s="245"/>
      <c r="AO579" s="245"/>
      <c r="AP579" s="245"/>
      <c r="AQ579" s="245"/>
      <c r="AR579" s="245"/>
      <c r="AS579" s="245"/>
      <c r="AT579" s="245"/>
    </row>
    <row r="580" spans="1:140" ht="14.25" customHeight="1" x14ac:dyDescent="0.35">
      <c r="D580" s="167" t="s">
        <v>368</v>
      </c>
      <c r="E580" s="167"/>
      <c r="F580" s="167"/>
      <c r="G580" s="167"/>
      <c r="H580" s="167"/>
      <c r="I580" s="167"/>
      <c r="J580" s="167"/>
      <c r="K580" s="167"/>
      <c r="L580" s="167"/>
      <c r="M580" s="167"/>
      <c r="N580" s="167"/>
      <c r="O580" s="167"/>
      <c r="P580" s="167"/>
      <c r="Q580" s="167"/>
      <c r="R580" s="167"/>
      <c r="S580" s="167"/>
      <c r="T580" s="167"/>
      <c r="U580" s="167"/>
      <c r="V580" s="167"/>
      <c r="W580" s="167"/>
      <c r="X580" s="167"/>
      <c r="Y580" s="167"/>
      <c r="Z580" s="167"/>
      <c r="AA580" s="245">
        <v>24</v>
      </c>
      <c r="AB580" s="245"/>
      <c r="AC580" s="245"/>
      <c r="AD580" s="245"/>
      <c r="AE580" s="245"/>
      <c r="AF580" s="245"/>
      <c r="AG580" s="245"/>
      <c r="AH580" s="245"/>
      <c r="AI580" s="245"/>
      <c r="AJ580" s="245"/>
      <c r="AK580" s="245">
        <v>42</v>
      </c>
      <c r="AL580" s="245"/>
      <c r="AM580" s="245"/>
      <c r="AN580" s="245"/>
      <c r="AO580" s="245"/>
      <c r="AP580" s="245"/>
      <c r="AQ580" s="245"/>
      <c r="AR580" s="245"/>
      <c r="AS580" s="245"/>
      <c r="AT580" s="245"/>
    </row>
    <row r="581" spans="1:140" ht="14.25" customHeight="1" x14ac:dyDescent="0.35">
      <c r="D581" s="168" t="s">
        <v>364</v>
      </c>
      <c r="E581" s="168"/>
      <c r="F581" s="168"/>
      <c r="G581" s="168"/>
      <c r="H581" s="168"/>
      <c r="I581" s="168"/>
      <c r="J581" s="168"/>
      <c r="K581" s="168"/>
      <c r="L581" s="168"/>
      <c r="M581" s="168"/>
      <c r="N581" s="168"/>
      <c r="O581" s="168"/>
      <c r="P581" s="168"/>
      <c r="Q581" s="168"/>
      <c r="R581" s="168"/>
      <c r="S581" s="168"/>
      <c r="T581" s="168"/>
      <c r="U581" s="168"/>
      <c r="V581" s="168"/>
      <c r="W581" s="168"/>
      <c r="X581" s="168"/>
      <c r="Y581" s="168"/>
      <c r="Z581" s="168"/>
      <c r="AA581" s="246">
        <f>SUM(AA578:AJ580)</f>
        <v>4611</v>
      </c>
      <c r="AB581" s="246"/>
      <c r="AC581" s="246"/>
      <c r="AD581" s="246"/>
      <c r="AE581" s="246"/>
      <c r="AF581" s="246"/>
      <c r="AG581" s="246"/>
      <c r="AH581" s="246"/>
      <c r="AI581" s="246"/>
      <c r="AJ581" s="246"/>
      <c r="AK581" s="246">
        <f>SUM(AK578:AT580)</f>
        <v>4610</v>
      </c>
      <c r="AL581" s="246"/>
      <c r="AM581" s="246"/>
      <c r="AN581" s="246"/>
      <c r="AO581" s="246"/>
      <c r="AP581" s="246"/>
      <c r="AQ581" s="246"/>
      <c r="AR581" s="246"/>
      <c r="AS581" s="246"/>
      <c r="AT581" s="246"/>
    </row>
    <row r="582" spans="1:140" ht="14.25" customHeight="1" x14ac:dyDescent="0.35">
      <c r="D582" s="221" t="s">
        <v>372</v>
      </c>
      <c r="E582" s="221"/>
      <c r="F582" s="221"/>
      <c r="G582" s="221"/>
      <c r="H582" s="221"/>
      <c r="I582" s="221"/>
      <c r="J582" s="221"/>
      <c r="K582" s="221"/>
      <c r="L582" s="221"/>
      <c r="M582" s="221"/>
      <c r="N582" s="221"/>
      <c r="O582" s="221"/>
      <c r="P582" s="221"/>
      <c r="Q582" s="221"/>
      <c r="R582" s="221"/>
      <c r="S582" s="221"/>
      <c r="T582" s="221"/>
      <c r="U582" s="221"/>
      <c r="V582" s="221"/>
      <c r="W582" s="221"/>
      <c r="X582" s="221"/>
      <c r="Y582" s="221"/>
      <c r="Z582" s="221"/>
      <c r="AA582" s="221"/>
      <c r="AB582" s="221"/>
      <c r="AC582" s="221"/>
      <c r="AD582" s="221"/>
      <c r="AE582" s="221"/>
      <c r="AF582" s="221"/>
      <c r="AG582" s="221"/>
      <c r="AH582" s="221"/>
      <c r="AI582" s="221"/>
      <c r="AJ582" s="221"/>
      <c r="AK582" s="221"/>
      <c r="AL582" s="221"/>
      <c r="AM582" s="221"/>
      <c r="AN582" s="221"/>
      <c r="AO582" s="221"/>
      <c r="AP582" s="221"/>
      <c r="AQ582" s="221"/>
      <c r="AR582" s="221"/>
      <c r="AS582" s="221"/>
      <c r="AT582" s="221"/>
    </row>
    <row r="583" spans="1:140" ht="14.25" customHeight="1" x14ac:dyDescent="0.35"/>
    <row r="584" spans="1:140" ht="14.25" customHeight="1" x14ac:dyDescent="0.35">
      <c r="D584" s="209" t="s">
        <v>371</v>
      </c>
      <c r="E584" s="209"/>
      <c r="F584" s="209"/>
      <c r="G584" s="209"/>
      <c r="H584" s="209"/>
      <c r="I584" s="209"/>
      <c r="J584" s="209"/>
      <c r="K584" s="209"/>
      <c r="L584" s="209"/>
      <c r="M584" s="209"/>
      <c r="N584" s="209"/>
      <c r="O584" s="209"/>
      <c r="P584" s="209"/>
      <c r="Q584" s="209"/>
      <c r="R584" s="209"/>
      <c r="S584" s="209"/>
      <c r="T584" s="209"/>
      <c r="U584" s="209"/>
      <c r="V584" s="209"/>
      <c r="W584" s="209"/>
      <c r="X584" s="209"/>
      <c r="Y584" s="209"/>
      <c r="Z584" s="209"/>
      <c r="AA584" s="209"/>
      <c r="AB584" s="209"/>
      <c r="AC584" s="209"/>
      <c r="AD584" s="209"/>
      <c r="AE584" s="209"/>
      <c r="AF584" s="209"/>
      <c r="AG584" s="209"/>
      <c r="AH584" s="209"/>
      <c r="AI584" s="209"/>
      <c r="AJ584" s="209"/>
      <c r="AK584" s="209"/>
      <c r="AL584" s="209"/>
      <c r="AM584" s="209"/>
      <c r="AN584" s="209"/>
      <c r="AO584" s="209"/>
      <c r="AP584" s="209"/>
      <c r="AQ584" s="209"/>
      <c r="AR584" s="209"/>
      <c r="AS584" s="209"/>
      <c r="AT584" s="209"/>
    </row>
    <row r="585" spans="1:140" ht="14.25" customHeight="1" x14ac:dyDescent="0.35">
      <c r="D585" s="209"/>
      <c r="E585" s="209"/>
      <c r="F585" s="209"/>
      <c r="G585" s="209"/>
      <c r="H585" s="209"/>
      <c r="I585" s="209"/>
      <c r="J585" s="209"/>
      <c r="K585" s="209"/>
      <c r="L585" s="209"/>
      <c r="M585" s="209"/>
      <c r="N585" s="209"/>
      <c r="O585" s="209"/>
      <c r="P585" s="209"/>
      <c r="Q585" s="209"/>
      <c r="R585" s="209"/>
      <c r="S585" s="209"/>
      <c r="T585" s="209"/>
      <c r="U585" s="209"/>
      <c r="V585" s="209"/>
      <c r="W585" s="209"/>
      <c r="X585" s="209"/>
      <c r="Y585" s="209"/>
      <c r="Z585" s="209"/>
      <c r="AA585" s="209"/>
      <c r="AB585" s="209"/>
      <c r="AC585" s="209"/>
      <c r="AD585" s="209"/>
      <c r="AE585" s="209"/>
      <c r="AF585" s="209"/>
      <c r="AG585" s="209"/>
      <c r="AH585" s="209"/>
      <c r="AI585" s="209"/>
      <c r="AJ585" s="209"/>
      <c r="AK585" s="209"/>
      <c r="AL585" s="209"/>
      <c r="AM585" s="209"/>
      <c r="AN585" s="209"/>
      <c r="AO585" s="209"/>
      <c r="AP585" s="209"/>
      <c r="AQ585" s="209"/>
      <c r="AR585" s="209"/>
      <c r="AS585" s="209"/>
      <c r="AT585" s="209"/>
    </row>
    <row r="586" spans="1:140" ht="14.25" customHeight="1" x14ac:dyDescent="0.35">
      <c r="D586" s="175" t="s">
        <v>370</v>
      </c>
      <c r="E586" s="175"/>
      <c r="F586" s="175"/>
      <c r="G586" s="175"/>
      <c r="H586" s="175"/>
      <c r="I586" s="175"/>
      <c r="J586" s="175"/>
      <c r="K586" s="175"/>
      <c r="L586" s="175"/>
      <c r="M586" s="175"/>
      <c r="N586" s="175"/>
      <c r="O586" s="175"/>
      <c r="P586" s="175"/>
      <c r="Q586" s="175"/>
      <c r="R586" s="175"/>
      <c r="S586" s="175"/>
      <c r="T586" s="175"/>
      <c r="U586" s="175"/>
      <c r="V586" s="175"/>
      <c r="W586" s="175"/>
      <c r="X586" s="175"/>
      <c r="Y586" s="175"/>
      <c r="Z586" s="175"/>
      <c r="AA586" s="242">
        <v>42339</v>
      </c>
      <c r="AB586" s="242"/>
      <c r="AC586" s="242"/>
      <c r="AD586" s="242"/>
      <c r="AE586" s="242"/>
      <c r="AF586" s="242"/>
      <c r="AG586" s="242"/>
      <c r="AH586" s="242"/>
      <c r="AI586" s="242"/>
      <c r="AJ586" s="242"/>
      <c r="AK586" s="242">
        <v>42705</v>
      </c>
      <c r="AL586" s="242"/>
      <c r="AM586" s="242"/>
      <c r="AN586" s="242"/>
      <c r="AO586" s="242"/>
      <c r="AP586" s="242"/>
      <c r="AQ586" s="242"/>
      <c r="AR586" s="242"/>
      <c r="AS586" s="242"/>
      <c r="AT586" s="242"/>
    </row>
    <row r="587" spans="1:140" ht="14.25" customHeight="1" x14ac:dyDescent="0.35">
      <c r="D587" s="175"/>
      <c r="E587" s="175"/>
      <c r="F587" s="175"/>
      <c r="G587" s="175"/>
      <c r="H587" s="175"/>
      <c r="I587" s="175"/>
      <c r="J587" s="175"/>
      <c r="K587" s="175"/>
      <c r="L587" s="175"/>
      <c r="M587" s="175"/>
      <c r="N587" s="175"/>
      <c r="O587" s="175"/>
      <c r="P587" s="175"/>
      <c r="Q587" s="175"/>
      <c r="R587" s="175"/>
      <c r="S587" s="175"/>
      <c r="T587" s="175"/>
      <c r="U587" s="175"/>
      <c r="V587" s="175"/>
      <c r="W587" s="175"/>
      <c r="X587" s="175"/>
      <c r="Y587" s="175"/>
      <c r="Z587" s="175"/>
      <c r="AA587" s="242"/>
      <c r="AB587" s="242"/>
      <c r="AC587" s="242"/>
      <c r="AD587" s="242"/>
      <c r="AE587" s="242"/>
      <c r="AF587" s="242"/>
      <c r="AG587" s="242"/>
      <c r="AH587" s="242"/>
      <c r="AI587" s="242"/>
      <c r="AJ587" s="242"/>
      <c r="AK587" s="242"/>
      <c r="AL587" s="242"/>
      <c r="AM587" s="242"/>
      <c r="AN587" s="242"/>
      <c r="AO587" s="242"/>
      <c r="AP587" s="242"/>
      <c r="AQ587" s="242"/>
      <c r="AR587" s="242"/>
      <c r="AS587" s="242"/>
      <c r="AT587" s="242"/>
    </row>
    <row r="588" spans="1:140" ht="14.25" customHeight="1" x14ac:dyDescent="0.35">
      <c r="D588" s="243" t="s">
        <v>141</v>
      </c>
      <c r="E588" s="243"/>
      <c r="F588" s="243"/>
      <c r="G588" s="243"/>
      <c r="H588" s="243"/>
      <c r="I588" s="243"/>
      <c r="J588" s="243"/>
      <c r="K588" s="243"/>
      <c r="L588" s="243"/>
      <c r="M588" s="243"/>
      <c r="N588" s="243"/>
      <c r="O588" s="243"/>
      <c r="P588" s="243"/>
      <c r="Q588" s="243"/>
      <c r="R588" s="243"/>
      <c r="S588" s="243"/>
      <c r="T588" s="243"/>
      <c r="U588" s="243"/>
      <c r="V588" s="243"/>
      <c r="W588" s="243"/>
      <c r="X588" s="243"/>
      <c r="Y588" s="243"/>
      <c r="Z588" s="243"/>
      <c r="AA588" s="167">
        <v>89.14</v>
      </c>
      <c r="AB588" s="167"/>
      <c r="AC588" s="167"/>
      <c r="AD588" s="167"/>
      <c r="AE588" s="167"/>
      <c r="AF588" s="167"/>
      <c r="AG588" s="167"/>
      <c r="AH588" s="167"/>
      <c r="AI588" s="167"/>
      <c r="AJ588" s="167"/>
      <c r="AK588" s="179">
        <v>88.4</v>
      </c>
      <c r="AL588" s="180"/>
      <c r="AM588" s="180"/>
      <c r="AN588" s="180"/>
      <c r="AO588" s="180"/>
      <c r="AP588" s="180"/>
      <c r="AQ588" s="180"/>
      <c r="AR588" s="180"/>
      <c r="AS588" s="180"/>
      <c r="AT588" s="181"/>
    </row>
    <row r="589" spans="1:140" ht="14.25" customHeight="1" x14ac:dyDescent="0.35">
      <c r="D589" s="243" t="s">
        <v>840</v>
      </c>
      <c r="E589" s="243"/>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167">
        <v>86.92</v>
      </c>
      <c r="AB589" s="167"/>
      <c r="AC589" s="167"/>
      <c r="AD589" s="167"/>
      <c r="AE589" s="167"/>
      <c r="AF589" s="167"/>
      <c r="AG589" s="167"/>
      <c r="AH589" s="167"/>
      <c r="AI589" s="167"/>
      <c r="AJ589" s="167"/>
      <c r="AK589" s="179">
        <v>87.05</v>
      </c>
      <c r="AL589" s="180"/>
      <c r="AM589" s="180"/>
      <c r="AN589" s="180"/>
      <c r="AO589" s="180"/>
      <c r="AP589" s="180"/>
      <c r="AQ589" s="180"/>
      <c r="AR589" s="180"/>
      <c r="AS589" s="180"/>
      <c r="AT589" s="181"/>
    </row>
    <row r="590" spans="1:140" ht="14.25" customHeight="1" x14ac:dyDescent="0.35">
      <c r="D590" s="221" t="s">
        <v>373</v>
      </c>
      <c r="E590" s="221"/>
      <c r="F590" s="221"/>
      <c r="G590" s="221"/>
      <c r="H590" s="221"/>
      <c r="I590" s="221"/>
      <c r="J590" s="221"/>
      <c r="K590" s="221"/>
      <c r="L590" s="221"/>
      <c r="M590" s="221"/>
      <c r="N590" s="221"/>
      <c r="O590" s="221"/>
      <c r="P590" s="221"/>
      <c r="Q590" s="221"/>
      <c r="R590" s="221"/>
      <c r="S590" s="221"/>
      <c r="T590" s="221"/>
      <c r="U590" s="221"/>
      <c r="V590" s="221"/>
      <c r="W590" s="221"/>
      <c r="X590" s="221"/>
      <c r="Y590" s="221"/>
      <c r="Z590" s="221"/>
      <c r="AA590" s="221"/>
      <c r="AB590" s="221"/>
      <c r="AC590" s="221"/>
      <c r="AD590" s="221"/>
      <c r="AE590" s="221"/>
      <c r="AF590" s="221"/>
      <c r="AG590" s="221"/>
      <c r="AH590" s="221"/>
      <c r="AI590" s="221"/>
      <c r="AJ590" s="221"/>
      <c r="AK590" s="221"/>
      <c r="AL590" s="221"/>
      <c r="AM590" s="221"/>
      <c r="AN590" s="221"/>
      <c r="AO590" s="221"/>
      <c r="AP590" s="221"/>
      <c r="AQ590" s="221"/>
      <c r="AR590" s="221"/>
      <c r="AS590" s="221"/>
      <c r="AT590" s="221"/>
    </row>
    <row r="591" spans="1:140" ht="14.25" customHeight="1" x14ac:dyDescent="0.35"/>
    <row r="592" spans="1:140" ht="14.25" customHeight="1" x14ac:dyDescent="0.35">
      <c r="A592" s="282"/>
      <c r="B592" s="282"/>
      <c r="C592" s="282"/>
      <c r="D592" s="282"/>
      <c r="E592" s="282"/>
      <c r="F592" s="282"/>
      <c r="G592" s="282"/>
      <c r="H592" s="282"/>
      <c r="I592" s="282"/>
      <c r="J592" s="282"/>
      <c r="K592" s="282"/>
      <c r="L592" s="282"/>
      <c r="M592" s="282"/>
      <c r="N592" s="282"/>
      <c r="O592" s="282"/>
      <c r="P592" s="282"/>
      <c r="Q592" s="282"/>
      <c r="R592" s="282"/>
      <c r="S592" s="282"/>
      <c r="T592" s="282"/>
      <c r="U592" s="282"/>
      <c r="V592" s="282"/>
      <c r="W592" s="282"/>
      <c r="X592" s="282"/>
      <c r="Y592" s="282"/>
      <c r="Z592" s="282"/>
      <c r="AA592" s="282"/>
      <c r="AB592" s="282"/>
      <c r="AC592" s="282"/>
      <c r="AD592" s="282"/>
      <c r="AE592" s="282"/>
      <c r="AF592" s="282"/>
      <c r="AG592" s="282"/>
      <c r="AH592" s="282"/>
      <c r="AI592" s="282"/>
      <c r="AJ592" s="282"/>
      <c r="AK592" s="282"/>
      <c r="AL592" s="282"/>
      <c r="AM592" s="282"/>
      <c r="AN592" s="282"/>
      <c r="AO592" s="282"/>
      <c r="AP592" s="282"/>
      <c r="AQ592" s="282"/>
      <c r="AR592" s="282"/>
      <c r="AS592" s="282"/>
      <c r="AT592" s="282"/>
      <c r="AU592" s="282"/>
      <c r="AV592" s="282"/>
      <c r="AW592" s="282"/>
      <c r="AX592" s="282"/>
      <c r="AY592" s="282"/>
      <c r="AZ592" s="282"/>
      <c r="BA592" s="282"/>
      <c r="BB592" s="282"/>
      <c r="BC592" s="282"/>
      <c r="BD592" s="282"/>
      <c r="BE592" s="282"/>
      <c r="BF592" s="282"/>
      <c r="BG592" s="282"/>
      <c r="BH592" s="282"/>
      <c r="BI592" s="282"/>
      <c r="BJ592" s="282"/>
      <c r="BK592" s="282"/>
      <c r="BL592" s="282"/>
      <c r="BM592" s="282"/>
      <c r="BN592" s="282"/>
      <c r="BO592" s="282"/>
      <c r="BP592" s="282"/>
      <c r="BQ592" s="282"/>
      <c r="BR592" s="282"/>
      <c r="BS592" s="282"/>
      <c r="BT592" s="282"/>
      <c r="BU592" s="282"/>
      <c r="BV592" s="282"/>
      <c r="BW592" s="282"/>
      <c r="BX592" s="282"/>
      <c r="BY592" s="282"/>
      <c r="BZ592" s="282"/>
      <c r="CA592" s="282"/>
      <c r="CB592" s="282"/>
      <c r="CC592" s="282"/>
      <c r="CD592" s="282"/>
      <c r="CE592" s="282"/>
      <c r="CF592" s="282"/>
      <c r="CG592" s="282"/>
      <c r="CH592" s="282"/>
      <c r="CI592" s="282"/>
      <c r="CJ592" s="282"/>
      <c r="CK592" s="282"/>
      <c r="CL592" s="282"/>
      <c r="CM592" s="282"/>
      <c r="CN592" s="282"/>
    </row>
    <row r="593" spans="1:142" ht="14.25" customHeight="1" x14ac:dyDescent="0.35">
      <c r="A593" s="282"/>
      <c r="B593" s="282"/>
      <c r="C593" s="282"/>
      <c r="D593" s="282"/>
      <c r="E593" s="282"/>
      <c r="F593" s="282"/>
      <c r="G593" s="282"/>
      <c r="H593" s="282"/>
      <c r="I593" s="282"/>
      <c r="J593" s="282"/>
      <c r="K593" s="282"/>
      <c r="L593" s="282"/>
      <c r="M593" s="282"/>
      <c r="N593" s="282"/>
      <c r="O593" s="282"/>
      <c r="P593" s="282"/>
      <c r="Q593" s="282"/>
      <c r="R593" s="282"/>
      <c r="S593" s="282"/>
      <c r="T593" s="282"/>
      <c r="U593" s="282"/>
      <c r="V593" s="282"/>
      <c r="W593" s="282"/>
      <c r="X593" s="282"/>
      <c r="Y593" s="282"/>
      <c r="Z593" s="282"/>
      <c r="AA593" s="282"/>
      <c r="AB593" s="282"/>
      <c r="AC593" s="282"/>
      <c r="AD593" s="282"/>
      <c r="AE593" s="282"/>
      <c r="AF593" s="282"/>
      <c r="AG593" s="282"/>
      <c r="AH593" s="282"/>
      <c r="AI593" s="282"/>
      <c r="AJ593" s="282"/>
      <c r="AK593" s="282"/>
      <c r="AL593" s="282"/>
      <c r="AM593" s="282"/>
      <c r="AN593" s="282"/>
      <c r="AO593" s="282"/>
      <c r="AP593" s="282"/>
      <c r="AQ593" s="282"/>
      <c r="AR593" s="282"/>
      <c r="AS593" s="282"/>
      <c r="AT593" s="282"/>
      <c r="AU593" s="282"/>
      <c r="AV593" s="282"/>
      <c r="AW593" s="282"/>
      <c r="AX593" s="282"/>
      <c r="AY593" s="282"/>
      <c r="AZ593" s="282"/>
      <c r="BA593" s="282"/>
      <c r="BB593" s="282"/>
      <c r="BC593" s="282"/>
      <c r="BD593" s="282"/>
      <c r="BE593" s="282"/>
      <c r="BF593" s="282"/>
      <c r="BG593" s="282"/>
      <c r="BH593" s="282"/>
      <c r="BI593" s="282"/>
      <c r="BJ593" s="282"/>
      <c r="BK593" s="282"/>
      <c r="BL593" s="282"/>
      <c r="BM593" s="282"/>
      <c r="BN593" s="282"/>
      <c r="BO593" s="282"/>
      <c r="BP593" s="282"/>
      <c r="BQ593" s="282"/>
      <c r="BR593" s="282"/>
      <c r="BS593" s="282"/>
      <c r="BT593" s="282"/>
      <c r="BU593" s="282"/>
      <c r="BV593" s="282"/>
      <c r="BW593" s="282"/>
      <c r="BX593" s="282"/>
      <c r="BY593" s="282"/>
      <c r="BZ593" s="282"/>
      <c r="CA593" s="282"/>
      <c r="CB593" s="282"/>
      <c r="CC593" s="282"/>
      <c r="CD593" s="282"/>
      <c r="CE593" s="282"/>
      <c r="CF593" s="282"/>
      <c r="CG593" s="282"/>
      <c r="CH593" s="282"/>
      <c r="CI593" s="282"/>
      <c r="CJ593" s="282"/>
      <c r="CK593" s="282"/>
      <c r="CL593" s="282"/>
      <c r="CM593" s="282"/>
      <c r="CN593" s="282"/>
    </row>
    <row r="594" spans="1:142" ht="14.25" customHeight="1" x14ac:dyDescent="0.35"/>
    <row r="595" spans="1:142" ht="14.25" customHeight="1" x14ac:dyDescent="0.35">
      <c r="D595" s="209" t="s">
        <v>388</v>
      </c>
      <c r="E595" s="209"/>
      <c r="F595" s="209"/>
      <c r="G595" s="209"/>
      <c r="H595" s="209"/>
      <c r="I595" s="209"/>
      <c r="J595" s="209"/>
      <c r="K595" s="209"/>
      <c r="L595" s="209"/>
      <c r="M595" s="209"/>
      <c r="N595" s="209"/>
      <c r="O595" s="209"/>
      <c r="P595" s="209"/>
      <c r="Q595" s="209"/>
      <c r="R595" s="209"/>
      <c r="S595" s="209"/>
      <c r="T595" s="209"/>
      <c r="U595" s="209"/>
      <c r="V595" s="209"/>
      <c r="W595" s="209"/>
      <c r="X595" s="209"/>
      <c r="Y595" s="209"/>
      <c r="Z595" s="209"/>
      <c r="AA595" s="209"/>
      <c r="AB595" s="209"/>
      <c r="AC595" s="209"/>
      <c r="AD595" s="209"/>
      <c r="AE595" s="209"/>
      <c r="AF595" s="209"/>
      <c r="AG595" s="209"/>
      <c r="AH595" s="209"/>
      <c r="AI595" s="209"/>
      <c r="AJ595" s="209"/>
      <c r="AK595" s="209"/>
      <c r="AL595" s="209"/>
      <c r="AM595" s="209"/>
      <c r="AN595" s="209"/>
      <c r="AO595" s="209"/>
      <c r="AP595" s="209"/>
      <c r="AQ595" s="209"/>
      <c r="AR595" s="209"/>
      <c r="AS595" s="209"/>
      <c r="AT595" s="209"/>
      <c r="AU595" s="209"/>
      <c r="AV595" s="209"/>
      <c r="AW595" s="209"/>
      <c r="AX595" s="209"/>
      <c r="AY595" s="209"/>
      <c r="AZ595" s="209"/>
      <c r="BA595" s="209"/>
      <c r="BB595" s="209"/>
      <c r="BC595" s="209"/>
      <c r="BD595" s="209"/>
      <c r="BE595" s="209"/>
    </row>
    <row r="596" spans="1:142" ht="14.25" customHeight="1" x14ac:dyDescent="0.35">
      <c r="D596" s="209"/>
      <c r="E596" s="209"/>
      <c r="F596" s="209"/>
      <c r="G596" s="209"/>
      <c r="H596" s="209"/>
      <c r="I596" s="209"/>
      <c r="J596" s="209"/>
      <c r="K596" s="209"/>
      <c r="L596" s="209"/>
      <c r="M596" s="209"/>
      <c r="N596" s="209"/>
      <c r="O596" s="209"/>
      <c r="P596" s="209"/>
      <c r="Q596" s="209"/>
      <c r="R596" s="209"/>
      <c r="S596" s="209"/>
      <c r="T596" s="209"/>
      <c r="U596" s="209"/>
      <c r="V596" s="209"/>
      <c r="W596" s="209"/>
      <c r="X596" s="209"/>
      <c r="Y596" s="209"/>
      <c r="Z596" s="209"/>
      <c r="AA596" s="209"/>
      <c r="AB596" s="209"/>
      <c r="AC596" s="209"/>
      <c r="AD596" s="209"/>
      <c r="AE596" s="209"/>
      <c r="AF596" s="209"/>
      <c r="AG596" s="209"/>
      <c r="AH596" s="209"/>
      <c r="AI596" s="209"/>
      <c r="AJ596" s="209"/>
      <c r="AK596" s="209"/>
      <c r="AL596" s="209"/>
      <c r="AM596" s="209"/>
      <c r="AN596" s="209"/>
      <c r="AO596" s="209"/>
      <c r="AP596" s="209"/>
      <c r="AQ596" s="209"/>
      <c r="AR596" s="209"/>
      <c r="AS596" s="209"/>
      <c r="AT596" s="209"/>
      <c r="AU596" s="209"/>
      <c r="AV596" s="209"/>
      <c r="AW596" s="209"/>
      <c r="AX596" s="209"/>
      <c r="AY596" s="209"/>
      <c r="AZ596" s="209"/>
      <c r="BA596" s="209"/>
      <c r="BB596" s="209"/>
      <c r="BC596" s="209"/>
      <c r="BD596" s="209"/>
      <c r="BE596" s="209"/>
    </row>
    <row r="597" spans="1:142" ht="14.25" customHeight="1" x14ac:dyDescent="0.35">
      <c r="D597" s="371" t="s">
        <v>389</v>
      </c>
      <c r="E597" s="372"/>
      <c r="F597" s="372"/>
      <c r="G597" s="372"/>
      <c r="H597" s="372"/>
      <c r="I597" s="372"/>
      <c r="J597" s="372"/>
      <c r="K597" s="372"/>
      <c r="L597" s="372"/>
      <c r="M597" s="372"/>
      <c r="N597" s="372"/>
      <c r="O597" s="372"/>
      <c r="P597" s="372"/>
      <c r="Q597" s="372"/>
      <c r="R597" s="361" t="s">
        <v>392</v>
      </c>
      <c r="S597" s="361"/>
      <c r="T597" s="361"/>
      <c r="U597" s="361"/>
      <c r="V597" s="361"/>
      <c r="W597" s="361"/>
      <c r="X597" s="361"/>
      <c r="Y597" s="361"/>
      <c r="Z597" s="365" t="s">
        <v>396</v>
      </c>
      <c r="AA597" s="365"/>
      <c r="AB597" s="365"/>
      <c r="AC597" s="365"/>
      <c r="AD597" s="365"/>
      <c r="AE597" s="365"/>
      <c r="AF597" s="365"/>
      <c r="AG597" s="365"/>
      <c r="AH597" s="365"/>
      <c r="AI597" s="365"/>
      <c r="AJ597" s="365"/>
      <c r="AK597" s="365"/>
      <c r="AL597" s="365"/>
      <c r="AM597" s="365" t="s">
        <v>48</v>
      </c>
      <c r="AN597" s="365"/>
      <c r="AO597" s="365"/>
      <c r="AP597" s="365"/>
      <c r="AQ597" s="365"/>
      <c r="AR597" s="365"/>
      <c r="AS597" s="365"/>
      <c r="AT597" s="365"/>
      <c r="AV597" s="361" t="s">
        <v>389</v>
      </c>
      <c r="AW597" s="361"/>
      <c r="AX597" s="361"/>
      <c r="AY597" s="361"/>
      <c r="AZ597" s="361"/>
      <c r="BA597" s="361"/>
      <c r="BB597" s="361"/>
      <c r="BC597" s="361"/>
      <c r="BD597" s="361"/>
      <c r="BE597" s="361"/>
      <c r="BF597" s="361"/>
      <c r="BG597" s="361"/>
      <c r="BH597" s="361"/>
      <c r="BI597" s="361"/>
      <c r="BJ597" s="361"/>
      <c r="BK597" s="361"/>
      <c r="BL597" s="361" t="s">
        <v>392</v>
      </c>
      <c r="BM597" s="361"/>
      <c r="BN597" s="361"/>
      <c r="BO597" s="361"/>
      <c r="BP597" s="361"/>
      <c r="BQ597" s="361"/>
      <c r="BR597" s="361"/>
      <c r="BS597" s="361"/>
      <c r="BT597" s="365" t="s">
        <v>396</v>
      </c>
      <c r="BU597" s="365"/>
      <c r="BV597" s="365"/>
      <c r="BW597" s="365"/>
      <c r="BX597" s="365"/>
      <c r="BY597" s="365"/>
      <c r="BZ597" s="365"/>
      <c r="CA597" s="365"/>
      <c r="CB597" s="365"/>
      <c r="CC597" s="365"/>
      <c r="CD597" s="365"/>
      <c r="CE597" s="365"/>
      <c r="CF597" s="365"/>
      <c r="CG597" s="365" t="s">
        <v>48</v>
      </c>
      <c r="CH597" s="365"/>
      <c r="CI597" s="365"/>
      <c r="CJ597" s="365"/>
      <c r="CK597" s="365"/>
      <c r="CL597" s="365"/>
      <c r="CM597" s="365"/>
      <c r="CN597" s="365"/>
    </row>
    <row r="598" spans="1:142" ht="14.25" customHeight="1" x14ac:dyDescent="0.35">
      <c r="D598" s="373"/>
      <c r="E598" s="374"/>
      <c r="F598" s="374"/>
      <c r="G598" s="374"/>
      <c r="H598" s="374"/>
      <c r="I598" s="374"/>
      <c r="J598" s="374"/>
      <c r="K598" s="374"/>
      <c r="L598" s="374"/>
      <c r="M598" s="374"/>
      <c r="N598" s="374"/>
      <c r="O598" s="374"/>
      <c r="P598" s="374"/>
      <c r="Q598" s="374"/>
      <c r="R598" s="361" t="s">
        <v>391</v>
      </c>
      <c r="S598" s="361"/>
      <c r="T598" s="361"/>
      <c r="U598" s="361"/>
      <c r="V598" s="361" t="s">
        <v>390</v>
      </c>
      <c r="W598" s="361"/>
      <c r="X598" s="361"/>
      <c r="Y598" s="361"/>
      <c r="Z598" s="361" t="s">
        <v>407</v>
      </c>
      <c r="AA598" s="361"/>
      <c r="AB598" s="361"/>
      <c r="AC598" s="361"/>
      <c r="AD598" s="361" t="s">
        <v>393</v>
      </c>
      <c r="AE598" s="361"/>
      <c r="AF598" s="361"/>
      <c r="AG598" s="361" t="s">
        <v>394</v>
      </c>
      <c r="AH598" s="361"/>
      <c r="AI598" s="361"/>
      <c r="AJ598" s="361" t="s">
        <v>395</v>
      </c>
      <c r="AK598" s="361"/>
      <c r="AL598" s="361"/>
      <c r="AM598" s="361" t="s">
        <v>127</v>
      </c>
      <c r="AN598" s="361"/>
      <c r="AO598" s="361"/>
      <c r="AP598" s="361"/>
      <c r="AQ598" s="361" t="s">
        <v>128</v>
      </c>
      <c r="AR598" s="361"/>
      <c r="AS598" s="361"/>
      <c r="AT598" s="361"/>
      <c r="AV598" s="361"/>
      <c r="AW598" s="361"/>
      <c r="AX598" s="361"/>
      <c r="AY598" s="361"/>
      <c r="AZ598" s="361"/>
      <c r="BA598" s="361"/>
      <c r="BB598" s="361"/>
      <c r="BC598" s="361"/>
      <c r="BD598" s="361"/>
      <c r="BE598" s="361"/>
      <c r="BF598" s="361"/>
      <c r="BG598" s="361"/>
      <c r="BH598" s="361"/>
      <c r="BI598" s="361"/>
      <c r="BJ598" s="361"/>
      <c r="BK598" s="361"/>
      <c r="BL598" s="361" t="s">
        <v>391</v>
      </c>
      <c r="BM598" s="361"/>
      <c r="BN598" s="361"/>
      <c r="BO598" s="361"/>
      <c r="BP598" s="361" t="s">
        <v>390</v>
      </c>
      <c r="BQ598" s="361"/>
      <c r="BR598" s="361"/>
      <c r="BS598" s="361"/>
      <c r="BT598" s="361" t="s">
        <v>407</v>
      </c>
      <c r="BU598" s="361"/>
      <c r="BV598" s="361"/>
      <c r="BW598" s="361"/>
      <c r="BX598" s="361" t="s">
        <v>393</v>
      </c>
      <c r="BY598" s="361"/>
      <c r="BZ598" s="361"/>
      <c r="CA598" s="361" t="s">
        <v>394</v>
      </c>
      <c r="CB598" s="361"/>
      <c r="CC598" s="361"/>
      <c r="CD598" s="361" t="s">
        <v>395</v>
      </c>
      <c r="CE598" s="361"/>
      <c r="CF598" s="361"/>
      <c r="CG598" s="361" t="s">
        <v>127</v>
      </c>
      <c r="CH598" s="361"/>
      <c r="CI598" s="361"/>
      <c r="CJ598" s="361"/>
      <c r="CK598" s="361" t="s">
        <v>128</v>
      </c>
      <c r="CL598" s="361"/>
      <c r="CM598" s="361"/>
      <c r="CN598" s="361"/>
    </row>
    <row r="599" spans="1:142" ht="14.25" customHeight="1" x14ac:dyDescent="0.35">
      <c r="D599" s="360" t="s">
        <v>938</v>
      </c>
      <c r="E599" s="360"/>
      <c r="F599" s="360"/>
      <c r="G599" s="360"/>
      <c r="H599" s="360"/>
      <c r="I599" s="360"/>
      <c r="J599" s="360"/>
      <c r="K599" s="360"/>
      <c r="L599" s="360"/>
      <c r="M599" s="360"/>
      <c r="N599" s="360"/>
      <c r="O599" s="360"/>
      <c r="P599" s="360"/>
      <c r="Q599" s="360"/>
      <c r="R599" s="338"/>
      <c r="S599" s="338"/>
      <c r="T599" s="338"/>
      <c r="U599" s="338"/>
      <c r="V599" s="338" t="s">
        <v>914</v>
      </c>
      <c r="W599" s="338"/>
      <c r="X599" s="338"/>
      <c r="Y599" s="338"/>
      <c r="Z599" s="338">
        <v>42</v>
      </c>
      <c r="AA599" s="338"/>
      <c r="AB599" s="338"/>
      <c r="AC599" s="338"/>
      <c r="AD599" s="338">
        <f>260+21</f>
        <v>281</v>
      </c>
      <c r="AE599" s="338"/>
      <c r="AF599" s="338"/>
      <c r="AG599" s="338">
        <f>308+17</f>
        <v>325</v>
      </c>
      <c r="AH599" s="338"/>
      <c r="AI599" s="338"/>
      <c r="AJ599" s="338">
        <f>89+46</f>
        <v>135</v>
      </c>
      <c r="AK599" s="338"/>
      <c r="AL599" s="338"/>
      <c r="AM599" s="338" t="s">
        <v>842</v>
      </c>
      <c r="AN599" s="338"/>
      <c r="AO599" s="338"/>
      <c r="AP599" s="338"/>
      <c r="AQ599" s="338"/>
      <c r="AR599" s="338"/>
      <c r="AS599" s="338"/>
      <c r="AT599" s="338"/>
      <c r="AV599" s="366"/>
      <c r="AW599" s="366"/>
      <c r="AX599" s="366"/>
      <c r="AY599" s="366"/>
      <c r="AZ599" s="366"/>
      <c r="BA599" s="366"/>
      <c r="BB599" s="366"/>
      <c r="BC599" s="366"/>
      <c r="BD599" s="366"/>
      <c r="BE599" s="366"/>
      <c r="BF599" s="366"/>
      <c r="BG599" s="366"/>
      <c r="BH599" s="366"/>
      <c r="BI599" s="366"/>
      <c r="BJ599" s="366"/>
      <c r="BK599" s="366"/>
      <c r="BL599" s="338"/>
      <c r="BM599" s="338"/>
      <c r="BN599" s="338"/>
      <c r="BO599" s="338"/>
      <c r="BP599" s="338"/>
      <c r="BQ599" s="338"/>
      <c r="BR599" s="338"/>
      <c r="BS599" s="338"/>
      <c r="BT599" s="338"/>
      <c r="BU599" s="338"/>
      <c r="BV599" s="338"/>
      <c r="BW599" s="338"/>
      <c r="BX599" s="338"/>
      <c r="BY599" s="338"/>
      <c r="BZ599" s="338"/>
      <c r="CA599" s="338"/>
      <c r="CB599" s="338"/>
      <c r="CC599" s="338"/>
      <c r="CD599" s="338"/>
      <c r="CE599" s="338"/>
      <c r="CF599" s="338"/>
      <c r="CG599" s="338"/>
      <c r="CH599" s="338"/>
      <c r="CI599" s="338"/>
      <c r="CJ599" s="338"/>
      <c r="CK599" s="338"/>
      <c r="CL599" s="338"/>
      <c r="CM599" s="338"/>
      <c r="CN599" s="338"/>
    </row>
    <row r="600" spans="1:142" ht="14.25" customHeight="1" x14ac:dyDescent="0.35">
      <c r="D600" s="360" t="s">
        <v>939</v>
      </c>
      <c r="E600" s="360"/>
      <c r="F600" s="360"/>
      <c r="G600" s="360"/>
      <c r="H600" s="360"/>
      <c r="I600" s="360"/>
      <c r="J600" s="360"/>
      <c r="K600" s="360"/>
      <c r="L600" s="360"/>
      <c r="M600" s="360"/>
      <c r="N600" s="360"/>
      <c r="O600" s="360"/>
      <c r="P600" s="360"/>
      <c r="Q600" s="360"/>
      <c r="R600" s="338"/>
      <c r="S600" s="338"/>
      <c r="T600" s="338"/>
      <c r="U600" s="338"/>
      <c r="V600" s="338" t="s">
        <v>914</v>
      </c>
      <c r="W600" s="338"/>
      <c r="X600" s="338"/>
      <c r="Y600" s="338"/>
      <c r="Z600" s="338"/>
      <c r="AA600" s="338"/>
      <c r="AB600" s="338"/>
      <c r="AC600" s="338"/>
      <c r="AD600" s="338">
        <v>51</v>
      </c>
      <c r="AE600" s="338"/>
      <c r="AF600" s="338"/>
      <c r="AG600" s="338">
        <v>8</v>
      </c>
      <c r="AH600" s="338"/>
      <c r="AI600" s="338"/>
      <c r="AJ600" s="338"/>
      <c r="AK600" s="338"/>
      <c r="AL600" s="338"/>
      <c r="AM600" s="338"/>
      <c r="AN600" s="338"/>
      <c r="AO600" s="338"/>
      <c r="AP600" s="338"/>
      <c r="AQ600" s="338" t="s">
        <v>914</v>
      </c>
      <c r="AR600" s="338"/>
      <c r="AS600" s="338"/>
      <c r="AT600" s="338"/>
      <c r="AV600" s="366"/>
      <c r="AW600" s="366"/>
      <c r="AX600" s="366"/>
      <c r="AY600" s="366"/>
      <c r="AZ600" s="366"/>
      <c r="BA600" s="366"/>
      <c r="BB600" s="366"/>
      <c r="BC600" s="366"/>
      <c r="BD600" s="366"/>
      <c r="BE600" s="366"/>
      <c r="BF600" s="366"/>
      <c r="BG600" s="366"/>
      <c r="BH600" s="366"/>
      <c r="BI600" s="366"/>
      <c r="BJ600" s="366"/>
      <c r="BK600" s="366"/>
      <c r="BL600" s="338"/>
      <c r="BM600" s="338"/>
      <c r="BN600" s="338"/>
      <c r="BO600" s="338"/>
      <c r="BP600" s="338"/>
      <c r="BQ600" s="338"/>
      <c r="BR600" s="338"/>
      <c r="BS600" s="338"/>
      <c r="BT600" s="338"/>
      <c r="BU600" s="338"/>
      <c r="BV600" s="338"/>
      <c r="BW600" s="338"/>
      <c r="BX600" s="338"/>
      <c r="BY600" s="338"/>
      <c r="BZ600" s="338"/>
      <c r="CA600" s="338"/>
      <c r="CB600" s="338"/>
      <c r="CC600" s="338"/>
      <c r="CD600" s="338"/>
      <c r="CE600" s="338"/>
      <c r="CF600" s="338"/>
      <c r="CG600" s="338"/>
      <c r="CH600" s="338"/>
      <c r="CI600" s="338"/>
      <c r="CJ600" s="338"/>
      <c r="CK600" s="338"/>
      <c r="CL600" s="338"/>
      <c r="CM600" s="338"/>
      <c r="CN600" s="338"/>
      <c r="EH600" s="136" t="s">
        <v>402</v>
      </c>
      <c r="EI600" s="136" t="s">
        <v>400</v>
      </c>
      <c r="EJ600" s="136" t="s">
        <v>401</v>
      </c>
      <c r="EK600" s="136" t="s">
        <v>395</v>
      </c>
      <c r="EL600" s="136" t="s">
        <v>125</v>
      </c>
    </row>
    <row r="601" spans="1:142" ht="14.25" customHeight="1" x14ac:dyDescent="0.35">
      <c r="D601" s="360" t="s">
        <v>940</v>
      </c>
      <c r="E601" s="360"/>
      <c r="F601" s="360"/>
      <c r="G601" s="360"/>
      <c r="H601" s="360"/>
      <c r="I601" s="360"/>
      <c r="J601" s="360"/>
      <c r="K601" s="360"/>
      <c r="L601" s="360"/>
      <c r="M601" s="360"/>
      <c r="N601" s="360"/>
      <c r="O601" s="360"/>
      <c r="P601" s="360"/>
      <c r="Q601" s="360"/>
      <c r="R601" s="338"/>
      <c r="S601" s="338"/>
      <c r="T601" s="338"/>
      <c r="U601" s="338"/>
      <c r="V601" s="338" t="s">
        <v>914</v>
      </c>
      <c r="W601" s="338"/>
      <c r="X601" s="338"/>
      <c r="Y601" s="338"/>
      <c r="Z601" s="338"/>
      <c r="AA601" s="338"/>
      <c r="AB601" s="338"/>
      <c r="AC601" s="338"/>
      <c r="AD601" s="338">
        <v>8</v>
      </c>
      <c r="AE601" s="338"/>
      <c r="AF601" s="338"/>
      <c r="AG601" s="338"/>
      <c r="AH601" s="338"/>
      <c r="AI601" s="338"/>
      <c r="AJ601" s="338"/>
      <c r="AK601" s="338"/>
      <c r="AL601" s="338"/>
      <c r="AM601" s="338"/>
      <c r="AN601" s="338"/>
      <c r="AO601" s="338"/>
      <c r="AP601" s="338"/>
      <c r="AQ601" s="338" t="s">
        <v>914</v>
      </c>
      <c r="AR601" s="338"/>
      <c r="AS601" s="338"/>
      <c r="AT601" s="338"/>
      <c r="AV601" s="366"/>
      <c r="AW601" s="366"/>
      <c r="AX601" s="366"/>
      <c r="AY601" s="366"/>
      <c r="AZ601" s="366"/>
      <c r="BA601" s="366"/>
      <c r="BB601" s="366"/>
      <c r="BC601" s="366"/>
      <c r="BD601" s="366"/>
      <c r="BE601" s="366"/>
      <c r="BF601" s="366"/>
      <c r="BG601" s="366"/>
      <c r="BH601" s="366"/>
      <c r="BI601" s="366"/>
      <c r="BJ601" s="366"/>
      <c r="BK601" s="366"/>
      <c r="BL601" s="338"/>
      <c r="BM601" s="338"/>
      <c r="BN601" s="338"/>
      <c r="BO601" s="338"/>
      <c r="BP601" s="338"/>
      <c r="BQ601" s="338"/>
      <c r="BR601" s="338"/>
      <c r="BS601" s="338"/>
      <c r="BT601" s="338"/>
      <c r="BU601" s="338"/>
      <c r="BV601" s="338"/>
      <c r="BW601" s="338"/>
      <c r="BX601" s="338"/>
      <c r="BY601" s="338"/>
      <c r="BZ601" s="338"/>
      <c r="CA601" s="338"/>
      <c r="CB601" s="338"/>
      <c r="CC601" s="338"/>
      <c r="CD601" s="338"/>
      <c r="CE601" s="338"/>
      <c r="CF601" s="338"/>
      <c r="CG601" s="338"/>
      <c r="CH601" s="338"/>
      <c r="CI601" s="338"/>
      <c r="CJ601" s="338"/>
      <c r="CK601" s="338"/>
      <c r="CL601" s="338"/>
      <c r="CM601" s="338"/>
      <c r="CN601" s="338"/>
      <c r="EH601" s="146">
        <f>+BT633</f>
        <v>42</v>
      </c>
      <c r="EI601" s="146">
        <f>+BX633</f>
        <v>448</v>
      </c>
      <c r="EJ601" s="146">
        <f>+CA633</f>
        <v>333</v>
      </c>
      <c r="EK601" s="146">
        <f>+CD633</f>
        <v>135</v>
      </c>
      <c r="EL601" s="146">
        <f>SUM(EH601:EK601)</f>
        <v>958</v>
      </c>
    </row>
    <row r="602" spans="1:142" ht="14.25" customHeight="1" x14ac:dyDescent="0.35">
      <c r="D602" s="360" t="s">
        <v>941</v>
      </c>
      <c r="E602" s="360"/>
      <c r="F602" s="360"/>
      <c r="G602" s="360"/>
      <c r="H602" s="360"/>
      <c r="I602" s="360"/>
      <c r="J602" s="360"/>
      <c r="K602" s="360"/>
      <c r="L602" s="360"/>
      <c r="M602" s="360"/>
      <c r="N602" s="360"/>
      <c r="O602" s="360"/>
      <c r="P602" s="360"/>
      <c r="Q602" s="360"/>
      <c r="R602" s="338"/>
      <c r="S602" s="338"/>
      <c r="T602" s="338"/>
      <c r="U602" s="338"/>
      <c r="V602" s="338" t="s">
        <v>914</v>
      </c>
      <c r="W602" s="338"/>
      <c r="X602" s="338"/>
      <c r="Y602" s="338"/>
      <c r="Z602" s="338"/>
      <c r="AA602" s="338"/>
      <c r="AB602" s="338"/>
      <c r="AC602" s="338"/>
      <c r="AD602" s="338">
        <v>21</v>
      </c>
      <c r="AE602" s="338"/>
      <c r="AF602" s="338"/>
      <c r="AG602" s="338"/>
      <c r="AH602" s="338"/>
      <c r="AI602" s="338"/>
      <c r="AJ602" s="338"/>
      <c r="AK602" s="338"/>
      <c r="AL602" s="338"/>
      <c r="AM602" s="338"/>
      <c r="AN602" s="338"/>
      <c r="AO602" s="338"/>
      <c r="AP602" s="338"/>
      <c r="AQ602" s="338" t="s">
        <v>914</v>
      </c>
      <c r="AR602" s="338"/>
      <c r="AS602" s="338"/>
      <c r="AT602" s="338"/>
      <c r="AV602" s="366"/>
      <c r="AW602" s="366"/>
      <c r="AX602" s="366"/>
      <c r="AY602" s="366"/>
      <c r="AZ602" s="366"/>
      <c r="BA602" s="366"/>
      <c r="BB602" s="366"/>
      <c r="BC602" s="366"/>
      <c r="BD602" s="366"/>
      <c r="BE602" s="366"/>
      <c r="BF602" s="366"/>
      <c r="BG602" s="366"/>
      <c r="BH602" s="366"/>
      <c r="BI602" s="366"/>
      <c r="BJ602" s="366"/>
      <c r="BK602" s="366"/>
      <c r="BL602" s="338"/>
      <c r="BM602" s="338"/>
      <c r="BN602" s="338"/>
      <c r="BO602" s="338"/>
      <c r="BP602" s="338"/>
      <c r="BQ602" s="338"/>
      <c r="BR602" s="338"/>
      <c r="BS602" s="338"/>
      <c r="BT602" s="338"/>
      <c r="BU602" s="338"/>
      <c r="BV602" s="338"/>
      <c r="BW602" s="338"/>
      <c r="BX602" s="338"/>
      <c r="BY602" s="338"/>
      <c r="BZ602" s="338"/>
      <c r="CA602" s="338"/>
      <c r="CB602" s="338"/>
      <c r="CC602" s="338"/>
      <c r="CD602" s="338"/>
      <c r="CE602" s="338"/>
      <c r="CF602" s="338"/>
      <c r="CG602" s="338"/>
      <c r="CH602" s="338"/>
      <c r="CI602" s="338"/>
      <c r="CJ602" s="338"/>
      <c r="CK602" s="338"/>
      <c r="CL602" s="338"/>
      <c r="CM602" s="338"/>
      <c r="CN602" s="338"/>
      <c r="EH602" s="147">
        <f>+EH601/$EL$601</f>
        <v>4.3841336116910233E-2</v>
      </c>
      <c r="EI602" s="147">
        <f>+EI601/$EL$601</f>
        <v>0.46764091858037576</v>
      </c>
      <c r="EJ602" s="147">
        <f>+EJ601/$EL$601</f>
        <v>0.3475991649269311</v>
      </c>
      <c r="EK602" s="147">
        <f>+EK601/$EL$601</f>
        <v>0.14091858037578289</v>
      </c>
      <c r="EL602" s="136"/>
    </row>
    <row r="603" spans="1:142" ht="14.25" customHeight="1" x14ac:dyDescent="0.35">
      <c r="D603" s="360" t="s">
        <v>942</v>
      </c>
      <c r="E603" s="360"/>
      <c r="F603" s="360"/>
      <c r="G603" s="360"/>
      <c r="H603" s="360"/>
      <c r="I603" s="360"/>
      <c r="J603" s="360"/>
      <c r="K603" s="360"/>
      <c r="L603" s="360"/>
      <c r="M603" s="360"/>
      <c r="N603" s="360"/>
      <c r="O603" s="360"/>
      <c r="P603" s="360"/>
      <c r="Q603" s="360"/>
      <c r="R603" s="338"/>
      <c r="S603" s="338"/>
      <c r="T603" s="338"/>
      <c r="U603" s="338"/>
      <c r="V603" s="338" t="s">
        <v>914</v>
      </c>
      <c r="W603" s="338"/>
      <c r="X603" s="338"/>
      <c r="Y603" s="338"/>
      <c r="Z603" s="338"/>
      <c r="AA603" s="338"/>
      <c r="AB603" s="338"/>
      <c r="AC603" s="338"/>
      <c r="AD603" s="338">
        <v>8</v>
      </c>
      <c r="AE603" s="338"/>
      <c r="AF603" s="338"/>
      <c r="AG603" s="338"/>
      <c r="AH603" s="338"/>
      <c r="AI603" s="338"/>
      <c r="AJ603" s="338"/>
      <c r="AK603" s="338"/>
      <c r="AL603" s="338"/>
      <c r="AM603" s="338"/>
      <c r="AN603" s="338"/>
      <c r="AO603" s="338"/>
      <c r="AP603" s="338"/>
      <c r="AQ603" s="338" t="s">
        <v>914</v>
      </c>
      <c r="AR603" s="338"/>
      <c r="AS603" s="338"/>
      <c r="AT603" s="338"/>
      <c r="AV603" s="366"/>
      <c r="AW603" s="366"/>
      <c r="AX603" s="366"/>
      <c r="AY603" s="366"/>
      <c r="AZ603" s="366"/>
      <c r="BA603" s="366"/>
      <c r="BB603" s="366"/>
      <c r="BC603" s="366"/>
      <c r="BD603" s="366"/>
      <c r="BE603" s="366"/>
      <c r="BF603" s="366"/>
      <c r="BG603" s="366"/>
      <c r="BH603" s="366"/>
      <c r="BI603" s="366"/>
      <c r="BJ603" s="366"/>
      <c r="BK603" s="366"/>
      <c r="BL603" s="338"/>
      <c r="BM603" s="338"/>
      <c r="BN603" s="338"/>
      <c r="BO603" s="338"/>
      <c r="BP603" s="338"/>
      <c r="BQ603" s="338"/>
      <c r="BR603" s="338"/>
      <c r="BS603" s="338"/>
      <c r="BT603" s="338"/>
      <c r="BU603" s="338"/>
      <c r="BV603" s="338"/>
      <c r="BW603" s="338"/>
      <c r="BX603" s="338"/>
      <c r="BY603" s="338"/>
      <c r="BZ603" s="338"/>
      <c r="CA603" s="338"/>
      <c r="CB603" s="338"/>
      <c r="CC603" s="338"/>
      <c r="CD603" s="338"/>
      <c r="CE603" s="338"/>
      <c r="CF603" s="338"/>
      <c r="CG603" s="338"/>
      <c r="CH603" s="338"/>
      <c r="CI603" s="338"/>
      <c r="CJ603" s="338"/>
      <c r="CK603" s="338"/>
      <c r="CL603" s="338"/>
      <c r="CM603" s="338"/>
      <c r="CN603" s="338"/>
    </row>
    <row r="604" spans="1:142" ht="14.25" customHeight="1" x14ac:dyDescent="0.35">
      <c r="D604" s="360" t="s">
        <v>943</v>
      </c>
      <c r="E604" s="360"/>
      <c r="F604" s="360"/>
      <c r="G604" s="360"/>
      <c r="H604" s="360"/>
      <c r="I604" s="360"/>
      <c r="J604" s="360"/>
      <c r="K604" s="360"/>
      <c r="L604" s="360"/>
      <c r="M604" s="360"/>
      <c r="N604" s="360"/>
      <c r="O604" s="360"/>
      <c r="P604" s="360"/>
      <c r="Q604" s="360"/>
      <c r="R604" s="338"/>
      <c r="S604" s="338"/>
      <c r="T604" s="338"/>
      <c r="U604" s="338"/>
      <c r="V604" s="338" t="s">
        <v>914</v>
      </c>
      <c r="W604" s="338"/>
      <c r="X604" s="338"/>
      <c r="Y604" s="338"/>
      <c r="Z604" s="338"/>
      <c r="AA604" s="338"/>
      <c r="AB604" s="338"/>
      <c r="AC604" s="338"/>
      <c r="AD604" s="338">
        <v>21</v>
      </c>
      <c r="AE604" s="338"/>
      <c r="AF604" s="338"/>
      <c r="AG604" s="338"/>
      <c r="AH604" s="338"/>
      <c r="AI604" s="338"/>
      <c r="AJ604" s="338"/>
      <c r="AK604" s="338"/>
      <c r="AL604" s="338"/>
      <c r="AM604" s="338"/>
      <c r="AN604" s="338"/>
      <c r="AO604" s="338"/>
      <c r="AP604" s="338"/>
      <c r="AQ604" s="338" t="s">
        <v>914</v>
      </c>
      <c r="AR604" s="338"/>
      <c r="AS604" s="338"/>
      <c r="AT604" s="338"/>
      <c r="AV604" s="366"/>
      <c r="AW604" s="366"/>
      <c r="AX604" s="366"/>
      <c r="AY604" s="366"/>
      <c r="AZ604" s="366"/>
      <c r="BA604" s="366"/>
      <c r="BB604" s="366"/>
      <c r="BC604" s="366"/>
      <c r="BD604" s="366"/>
      <c r="BE604" s="366"/>
      <c r="BF604" s="366"/>
      <c r="BG604" s="366"/>
      <c r="BH604" s="366"/>
      <c r="BI604" s="366"/>
      <c r="BJ604" s="366"/>
      <c r="BK604" s="366"/>
      <c r="BL604" s="338"/>
      <c r="BM604" s="338"/>
      <c r="BN604" s="338"/>
      <c r="BO604" s="338"/>
      <c r="BP604" s="338"/>
      <c r="BQ604" s="338"/>
      <c r="BR604" s="338"/>
      <c r="BS604" s="338"/>
      <c r="BT604" s="338"/>
      <c r="BU604" s="338"/>
      <c r="BV604" s="338"/>
      <c r="BW604" s="338"/>
      <c r="BX604" s="338"/>
      <c r="BY604" s="338"/>
      <c r="BZ604" s="338"/>
      <c r="CA604" s="338"/>
      <c r="CB604" s="338"/>
      <c r="CC604" s="338"/>
      <c r="CD604" s="338"/>
      <c r="CE604" s="338"/>
      <c r="CF604" s="338"/>
      <c r="CG604" s="338"/>
      <c r="CH604" s="338"/>
      <c r="CI604" s="338"/>
      <c r="CJ604" s="338"/>
      <c r="CK604" s="338"/>
      <c r="CL604" s="338"/>
      <c r="CM604" s="338"/>
      <c r="CN604" s="338"/>
    </row>
    <row r="605" spans="1:142" ht="14.25" customHeight="1" x14ac:dyDescent="0.35">
      <c r="D605" s="360" t="s">
        <v>944</v>
      </c>
      <c r="E605" s="360"/>
      <c r="F605" s="360"/>
      <c r="G605" s="360"/>
      <c r="H605" s="360"/>
      <c r="I605" s="360"/>
      <c r="J605" s="360"/>
      <c r="K605" s="360"/>
      <c r="L605" s="360"/>
      <c r="M605" s="360"/>
      <c r="N605" s="360"/>
      <c r="O605" s="360"/>
      <c r="P605" s="360"/>
      <c r="Q605" s="360"/>
      <c r="R605" s="338"/>
      <c r="S605" s="338"/>
      <c r="T605" s="338"/>
      <c r="U605" s="338"/>
      <c r="V605" s="338" t="s">
        <v>914</v>
      </c>
      <c r="W605" s="338"/>
      <c r="X605" s="338"/>
      <c r="Y605" s="338"/>
      <c r="Z605" s="338"/>
      <c r="AA605" s="338"/>
      <c r="AB605" s="338"/>
      <c r="AC605" s="338"/>
      <c r="AD605" s="338">
        <v>11</v>
      </c>
      <c r="AE605" s="338"/>
      <c r="AF605" s="338"/>
      <c r="AG605" s="338"/>
      <c r="AH605" s="338"/>
      <c r="AI605" s="338"/>
      <c r="AJ605" s="338"/>
      <c r="AK605" s="338"/>
      <c r="AL605" s="338"/>
      <c r="AM605" s="338"/>
      <c r="AN605" s="338"/>
      <c r="AO605" s="338"/>
      <c r="AP605" s="338"/>
      <c r="AQ605" s="338" t="s">
        <v>914</v>
      </c>
      <c r="AR605" s="338"/>
      <c r="AS605" s="338"/>
      <c r="AT605" s="338"/>
      <c r="AV605" s="366"/>
      <c r="AW605" s="366"/>
      <c r="AX605" s="366"/>
      <c r="AY605" s="366"/>
      <c r="AZ605" s="366"/>
      <c r="BA605" s="366"/>
      <c r="BB605" s="366"/>
      <c r="BC605" s="366"/>
      <c r="BD605" s="366"/>
      <c r="BE605" s="366"/>
      <c r="BF605" s="366"/>
      <c r="BG605" s="366"/>
      <c r="BH605" s="366"/>
      <c r="BI605" s="366"/>
      <c r="BJ605" s="366"/>
      <c r="BK605" s="366"/>
      <c r="BL605" s="338"/>
      <c r="BM605" s="338"/>
      <c r="BN605" s="338"/>
      <c r="BO605" s="338"/>
      <c r="BP605" s="338"/>
      <c r="BQ605" s="338"/>
      <c r="BR605" s="338"/>
      <c r="BS605" s="338"/>
      <c r="BT605" s="338"/>
      <c r="BU605" s="338"/>
      <c r="BV605" s="338"/>
      <c r="BW605" s="338"/>
      <c r="BX605" s="338"/>
      <c r="BY605" s="338"/>
      <c r="BZ605" s="338"/>
      <c r="CA605" s="338"/>
      <c r="CB605" s="338"/>
      <c r="CC605" s="338"/>
      <c r="CD605" s="338"/>
      <c r="CE605" s="338"/>
      <c r="CF605" s="338"/>
      <c r="CG605" s="338"/>
      <c r="CH605" s="338"/>
      <c r="CI605" s="338"/>
      <c r="CJ605" s="338"/>
      <c r="CK605" s="338"/>
      <c r="CL605" s="338"/>
      <c r="CM605" s="338"/>
      <c r="CN605" s="338"/>
      <c r="EH605" s="136" t="s">
        <v>391</v>
      </c>
      <c r="EI605" s="136" t="s">
        <v>403</v>
      </c>
      <c r="EJ605" s="136" t="s">
        <v>188</v>
      </c>
      <c r="EK605" s="136" t="s">
        <v>128</v>
      </c>
      <c r="EL605" s="136" t="s">
        <v>125</v>
      </c>
    </row>
    <row r="606" spans="1:142" ht="14.25" customHeight="1" x14ac:dyDescent="0.35">
      <c r="D606" s="360" t="s">
        <v>945</v>
      </c>
      <c r="E606" s="360"/>
      <c r="F606" s="360"/>
      <c r="G606" s="360"/>
      <c r="H606" s="360"/>
      <c r="I606" s="360"/>
      <c r="J606" s="360"/>
      <c r="K606" s="360"/>
      <c r="L606" s="360"/>
      <c r="M606" s="360"/>
      <c r="N606" s="360"/>
      <c r="O606" s="360"/>
      <c r="P606" s="360"/>
      <c r="Q606" s="360"/>
      <c r="R606" s="338"/>
      <c r="S606" s="338"/>
      <c r="T606" s="338"/>
      <c r="U606" s="338"/>
      <c r="V606" s="338" t="s">
        <v>914</v>
      </c>
      <c r="W606" s="338"/>
      <c r="X606" s="338"/>
      <c r="Y606" s="338"/>
      <c r="Z606" s="338"/>
      <c r="AA606" s="338"/>
      <c r="AB606" s="338"/>
      <c r="AC606" s="338"/>
      <c r="AD606" s="338">
        <v>8</v>
      </c>
      <c r="AE606" s="338"/>
      <c r="AF606" s="338"/>
      <c r="AG606" s="338"/>
      <c r="AH606" s="338"/>
      <c r="AI606" s="338"/>
      <c r="AJ606" s="338"/>
      <c r="AK606" s="338"/>
      <c r="AL606" s="338"/>
      <c r="AM606" s="338"/>
      <c r="AN606" s="338"/>
      <c r="AO606" s="338"/>
      <c r="AP606" s="338"/>
      <c r="AQ606" s="338" t="s">
        <v>914</v>
      </c>
      <c r="AR606" s="338"/>
      <c r="AS606" s="338"/>
      <c r="AT606" s="338"/>
      <c r="AV606" s="366"/>
      <c r="AW606" s="366"/>
      <c r="AX606" s="366"/>
      <c r="AY606" s="366"/>
      <c r="AZ606" s="366"/>
      <c r="BA606" s="366"/>
      <c r="BB606" s="366"/>
      <c r="BC606" s="366"/>
      <c r="BD606" s="366"/>
      <c r="BE606" s="366"/>
      <c r="BF606" s="366"/>
      <c r="BG606" s="366"/>
      <c r="BH606" s="366"/>
      <c r="BI606" s="366"/>
      <c r="BJ606" s="366"/>
      <c r="BK606" s="366"/>
      <c r="BL606" s="338"/>
      <c r="BM606" s="338"/>
      <c r="BN606" s="338"/>
      <c r="BO606" s="338"/>
      <c r="BP606" s="338"/>
      <c r="BQ606" s="338"/>
      <c r="BR606" s="338"/>
      <c r="BS606" s="338"/>
      <c r="BT606" s="338"/>
      <c r="BU606" s="338"/>
      <c r="BV606" s="338"/>
      <c r="BW606" s="338"/>
      <c r="BX606" s="338"/>
      <c r="BY606" s="338"/>
      <c r="BZ606" s="338"/>
      <c r="CA606" s="338"/>
      <c r="CB606" s="338"/>
      <c r="CC606" s="338"/>
      <c r="CD606" s="338"/>
      <c r="CE606" s="338"/>
      <c r="CF606" s="338"/>
      <c r="CG606" s="338"/>
      <c r="CH606" s="338"/>
      <c r="CI606" s="338"/>
      <c r="CJ606" s="338"/>
      <c r="CK606" s="338"/>
      <c r="CL606" s="338"/>
      <c r="CM606" s="338"/>
      <c r="CN606" s="338"/>
      <c r="EH606" s="146">
        <f>+BL633</f>
        <v>0</v>
      </c>
      <c r="EI606" s="146">
        <f>+BP633</f>
        <v>14</v>
      </c>
      <c r="EJ606" s="146">
        <f>+CG633</f>
        <v>1</v>
      </c>
      <c r="EK606" s="146">
        <f>+CK633</f>
        <v>13</v>
      </c>
      <c r="EL606" s="146">
        <f>+EH606+EI606</f>
        <v>14</v>
      </c>
    </row>
    <row r="607" spans="1:142" ht="14.25" customHeight="1" x14ac:dyDescent="0.35">
      <c r="D607" s="360" t="s">
        <v>946</v>
      </c>
      <c r="E607" s="360"/>
      <c r="F607" s="360"/>
      <c r="G607" s="360"/>
      <c r="H607" s="360"/>
      <c r="I607" s="360"/>
      <c r="J607" s="360"/>
      <c r="K607" s="360"/>
      <c r="L607" s="360"/>
      <c r="M607" s="360"/>
      <c r="N607" s="360"/>
      <c r="O607" s="360"/>
      <c r="P607" s="360"/>
      <c r="Q607" s="360"/>
      <c r="R607" s="338"/>
      <c r="S607" s="338"/>
      <c r="T607" s="338"/>
      <c r="U607" s="338"/>
      <c r="V607" s="338" t="s">
        <v>914</v>
      </c>
      <c r="W607" s="338"/>
      <c r="X607" s="338"/>
      <c r="Y607" s="338"/>
      <c r="Z607" s="338"/>
      <c r="AA607" s="338"/>
      <c r="AB607" s="338"/>
      <c r="AC607" s="338"/>
      <c r="AD607" s="338">
        <v>7</v>
      </c>
      <c r="AE607" s="338"/>
      <c r="AF607" s="338"/>
      <c r="AG607" s="338"/>
      <c r="AH607" s="338"/>
      <c r="AI607" s="338"/>
      <c r="AJ607" s="338"/>
      <c r="AK607" s="338"/>
      <c r="AL607" s="338"/>
      <c r="AM607" s="338"/>
      <c r="AN607" s="338"/>
      <c r="AO607" s="338"/>
      <c r="AP607" s="338"/>
      <c r="AQ607" s="338" t="s">
        <v>914</v>
      </c>
      <c r="AR607" s="338"/>
      <c r="AS607" s="338"/>
      <c r="AT607" s="338"/>
      <c r="AV607" s="366"/>
      <c r="AW607" s="366"/>
      <c r="AX607" s="366"/>
      <c r="AY607" s="366"/>
      <c r="AZ607" s="366"/>
      <c r="BA607" s="366"/>
      <c r="BB607" s="366"/>
      <c r="BC607" s="366"/>
      <c r="BD607" s="366"/>
      <c r="BE607" s="366"/>
      <c r="BF607" s="366"/>
      <c r="BG607" s="366"/>
      <c r="BH607" s="366"/>
      <c r="BI607" s="366"/>
      <c r="BJ607" s="366"/>
      <c r="BK607" s="366"/>
      <c r="BL607" s="338"/>
      <c r="BM607" s="338"/>
      <c r="BN607" s="338"/>
      <c r="BO607" s="338"/>
      <c r="BP607" s="338"/>
      <c r="BQ607" s="338"/>
      <c r="BR607" s="338"/>
      <c r="BS607" s="338"/>
      <c r="BT607" s="338"/>
      <c r="BU607" s="338"/>
      <c r="BV607" s="338"/>
      <c r="BW607" s="338"/>
      <c r="BX607" s="338"/>
      <c r="BY607" s="338"/>
      <c r="BZ607" s="338"/>
      <c r="CA607" s="338"/>
      <c r="CB607" s="338"/>
      <c r="CC607" s="338"/>
      <c r="CD607" s="338"/>
      <c r="CE607" s="338"/>
      <c r="CF607" s="338"/>
      <c r="CG607" s="338"/>
      <c r="CH607" s="338"/>
      <c r="CI607" s="338"/>
      <c r="CJ607" s="338"/>
      <c r="CK607" s="338"/>
      <c r="CL607" s="338"/>
      <c r="CM607" s="338"/>
      <c r="CN607" s="338"/>
      <c r="EH607" s="147">
        <f>+EH606/$EL$606</f>
        <v>0</v>
      </c>
      <c r="EI607" s="147">
        <f>+EI606/$EL$606</f>
        <v>1</v>
      </c>
      <c r="EJ607" s="147">
        <f>+EJ606/$EL$606</f>
        <v>7.1428571428571425E-2</v>
      </c>
      <c r="EK607" s="147">
        <f>+EK606/$EL$606</f>
        <v>0.9285714285714286</v>
      </c>
      <c r="EL607" s="136"/>
    </row>
    <row r="608" spans="1:142" ht="14.25" customHeight="1" x14ac:dyDescent="0.35">
      <c r="D608" s="360" t="s">
        <v>947</v>
      </c>
      <c r="E608" s="360"/>
      <c r="F608" s="360"/>
      <c r="G608" s="360"/>
      <c r="H608" s="360"/>
      <c r="I608" s="360"/>
      <c r="J608" s="360"/>
      <c r="K608" s="360"/>
      <c r="L608" s="360"/>
      <c r="M608" s="360"/>
      <c r="N608" s="360"/>
      <c r="O608" s="360"/>
      <c r="P608" s="360"/>
      <c r="Q608" s="360"/>
      <c r="R608" s="338"/>
      <c r="S608" s="338"/>
      <c r="T608" s="338"/>
      <c r="U608" s="338"/>
      <c r="V608" s="338" t="s">
        <v>914</v>
      </c>
      <c r="W608" s="338"/>
      <c r="X608" s="338"/>
      <c r="Y608" s="338"/>
      <c r="Z608" s="338"/>
      <c r="AA608" s="338"/>
      <c r="AB608" s="338"/>
      <c r="AC608" s="338"/>
      <c r="AD608" s="338">
        <v>8</v>
      </c>
      <c r="AE608" s="338"/>
      <c r="AF608" s="338"/>
      <c r="AG608" s="338"/>
      <c r="AH608" s="338"/>
      <c r="AI608" s="338"/>
      <c r="AJ608" s="338"/>
      <c r="AK608" s="338"/>
      <c r="AL608" s="338"/>
      <c r="AM608" s="338"/>
      <c r="AN608" s="338"/>
      <c r="AO608" s="338"/>
      <c r="AP608" s="338"/>
      <c r="AQ608" s="338" t="s">
        <v>914</v>
      </c>
      <c r="AR608" s="338"/>
      <c r="AS608" s="338"/>
      <c r="AT608" s="338"/>
      <c r="AV608" s="366"/>
      <c r="AW608" s="366"/>
      <c r="AX608" s="366"/>
      <c r="AY608" s="366"/>
      <c r="AZ608" s="366"/>
      <c r="BA608" s="366"/>
      <c r="BB608" s="366"/>
      <c r="BC608" s="366"/>
      <c r="BD608" s="366"/>
      <c r="BE608" s="366"/>
      <c r="BF608" s="366"/>
      <c r="BG608" s="366"/>
      <c r="BH608" s="366"/>
      <c r="BI608" s="366"/>
      <c r="BJ608" s="366"/>
      <c r="BK608" s="366"/>
      <c r="BL608" s="338"/>
      <c r="BM608" s="338"/>
      <c r="BN608" s="338"/>
      <c r="BO608" s="338"/>
      <c r="BP608" s="338"/>
      <c r="BQ608" s="338"/>
      <c r="BR608" s="338"/>
      <c r="BS608" s="338"/>
      <c r="BT608" s="338"/>
      <c r="BU608" s="338"/>
      <c r="BV608" s="338"/>
      <c r="BW608" s="338"/>
      <c r="BX608" s="338"/>
      <c r="BY608" s="338"/>
      <c r="BZ608" s="338"/>
      <c r="CA608" s="338"/>
      <c r="CB608" s="338"/>
      <c r="CC608" s="338"/>
      <c r="CD608" s="338"/>
      <c r="CE608" s="338"/>
      <c r="CF608" s="338"/>
      <c r="CG608" s="338"/>
      <c r="CH608" s="338"/>
      <c r="CI608" s="338"/>
      <c r="CJ608" s="338"/>
      <c r="CK608" s="338"/>
      <c r="CL608" s="338"/>
      <c r="CM608" s="338"/>
      <c r="CN608" s="338"/>
    </row>
    <row r="609" spans="4:92" ht="14.25" customHeight="1" x14ac:dyDescent="0.35">
      <c r="D609" s="360" t="s">
        <v>948</v>
      </c>
      <c r="E609" s="360"/>
      <c r="F609" s="360"/>
      <c r="G609" s="360"/>
      <c r="H609" s="360"/>
      <c r="I609" s="360"/>
      <c r="J609" s="360"/>
      <c r="K609" s="360"/>
      <c r="L609" s="360"/>
      <c r="M609" s="360"/>
      <c r="N609" s="360"/>
      <c r="O609" s="360"/>
      <c r="P609" s="360"/>
      <c r="Q609" s="360"/>
      <c r="R609" s="338"/>
      <c r="S609" s="338"/>
      <c r="T609" s="338"/>
      <c r="U609" s="338"/>
      <c r="V609" s="338" t="s">
        <v>914</v>
      </c>
      <c r="W609" s="338"/>
      <c r="X609" s="338"/>
      <c r="Y609" s="338"/>
      <c r="Z609" s="338"/>
      <c r="AA609" s="338"/>
      <c r="AB609" s="338"/>
      <c r="AC609" s="338"/>
      <c r="AD609" s="338">
        <v>4</v>
      </c>
      <c r="AE609" s="338"/>
      <c r="AF609" s="338"/>
      <c r="AG609" s="338"/>
      <c r="AH609" s="338"/>
      <c r="AI609" s="338"/>
      <c r="AJ609" s="338"/>
      <c r="AK609" s="338"/>
      <c r="AL609" s="338"/>
      <c r="AM609" s="338"/>
      <c r="AN609" s="338"/>
      <c r="AO609" s="338"/>
      <c r="AP609" s="338"/>
      <c r="AQ609" s="338" t="s">
        <v>914</v>
      </c>
      <c r="AR609" s="338"/>
      <c r="AS609" s="338"/>
      <c r="AT609" s="338"/>
      <c r="AV609" s="366"/>
      <c r="AW609" s="366"/>
      <c r="AX609" s="366"/>
      <c r="AY609" s="366"/>
      <c r="AZ609" s="366"/>
      <c r="BA609" s="366"/>
      <c r="BB609" s="366"/>
      <c r="BC609" s="366"/>
      <c r="BD609" s="366"/>
      <c r="BE609" s="366"/>
      <c r="BF609" s="366"/>
      <c r="BG609" s="366"/>
      <c r="BH609" s="366"/>
      <c r="BI609" s="366"/>
      <c r="BJ609" s="366"/>
      <c r="BK609" s="366"/>
      <c r="BL609" s="338"/>
      <c r="BM609" s="338"/>
      <c r="BN609" s="338"/>
      <c r="BO609" s="338"/>
      <c r="BP609" s="338"/>
      <c r="BQ609" s="338"/>
      <c r="BR609" s="338"/>
      <c r="BS609" s="338"/>
      <c r="BT609" s="338"/>
      <c r="BU609" s="338"/>
      <c r="BV609" s="338"/>
      <c r="BW609" s="338"/>
      <c r="BX609" s="338"/>
      <c r="BY609" s="338"/>
      <c r="BZ609" s="338"/>
      <c r="CA609" s="338"/>
      <c r="CB609" s="338"/>
      <c r="CC609" s="338"/>
      <c r="CD609" s="338"/>
      <c r="CE609" s="338"/>
      <c r="CF609" s="338"/>
      <c r="CG609" s="338"/>
      <c r="CH609" s="338"/>
      <c r="CI609" s="338"/>
      <c r="CJ609" s="338"/>
      <c r="CK609" s="338"/>
      <c r="CL609" s="338"/>
      <c r="CM609" s="338"/>
      <c r="CN609" s="338"/>
    </row>
    <row r="610" spans="4:92" ht="14.25" customHeight="1" x14ac:dyDescent="0.35">
      <c r="D610" s="360" t="s">
        <v>949</v>
      </c>
      <c r="E610" s="360"/>
      <c r="F610" s="360"/>
      <c r="G610" s="360"/>
      <c r="H610" s="360"/>
      <c r="I610" s="360"/>
      <c r="J610" s="360"/>
      <c r="K610" s="360"/>
      <c r="L610" s="360"/>
      <c r="M610" s="360"/>
      <c r="N610" s="360"/>
      <c r="O610" s="360"/>
      <c r="P610" s="360"/>
      <c r="Q610" s="360"/>
      <c r="R610" s="338"/>
      <c r="S610" s="338"/>
      <c r="T610" s="338"/>
      <c r="U610" s="338"/>
      <c r="V610" s="338" t="s">
        <v>914</v>
      </c>
      <c r="W610" s="338"/>
      <c r="X610" s="338"/>
      <c r="Y610" s="338"/>
      <c r="Z610" s="338"/>
      <c r="AA610" s="338"/>
      <c r="AB610" s="338"/>
      <c r="AC610" s="338"/>
      <c r="AD610" s="338">
        <v>7</v>
      </c>
      <c r="AE610" s="338"/>
      <c r="AF610" s="338"/>
      <c r="AG610" s="338"/>
      <c r="AH610" s="338"/>
      <c r="AI610" s="338"/>
      <c r="AJ610" s="338"/>
      <c r="AK610" s="338"/>
      <c r="AL610" s="338"/>
      <c r="AM610" s="338"/>
      <c r="AN610" s="338"/>
      <c r="AO610" s="338"/>
      <c r="AP610" s="338"/>
      <c r="AQ610" s="338" t="s">
        <v>914</v>
      </c>
      <c r="AR610" s="338"/>
      <c r="AS610" s="338"/>
      <c r="AT610" s="338"/>
      <c r="AV610" s="366"/>
      <c r="AW610" s="366"/>
      <c r="AX610" s="366"/>
      <c r="AY610" s="366"/>
      <c r="AZ610" s="366"/>
      <c r="BA610" s="366"/>
      <c r="BB610" s="366"/>
      <c r="BC610" s="366"/>
      <c r="BD610" s="366"/>
      <c r="BE610" s="366"/>
      <c r="BF610" s="366"/>
      <c r="BG610" s="366"/>
      <c r="BH610" s="366"/>
      <c r="BI610" s="366"/>
      <c r="BJ610" s="366"/>
      <c r="BK610" s="366"/>
      <c r="BL610" s="338"/>
      <c r="BM610" s="338"/>
      <c r="BN610" s="338"/>
      <c r="BO610" s="338"/>
      <c r="BP610" s="338"/>
      <c r="BQ610" s="338"/>
      <c r="BR610" s="338"/>
      <c r="BS610" s="338"/>
      <c r="BT610" s="338"/>
      <c r="BU610" s="338"/>
      <c r="BV610" s="338"/>
      <c r="BW610" s="338"/>
      <c r="BX610" s="338"/>
      <c r="BY610" s="338"/>
      <c r="BZ610" s="338"/>
      <c r="CA610" s="338"/>
      <c r="CB610" s="338"/>
      <c r="CC610" s="338"/>
      <c r="CD610" s="338"/>
      <c r="CE610" s="338"/>
      <c r="CF610" s="338"/>
      <c r="CG610" s="338"/>
      <c r="CH610" s="338"/>
      <c r="CI610" s="338"/>
      <c r="CJ610" s="338"/>
      <c r="CK610" s="338"/>
      <c r="CL610" s="338"/>
      <c r="CM610" s="338"/>
      <c r="CN610" s="338"/>
    </row>
    <row r="611" spans="4:92" ht="14.25" customHeight="1" x14ac:dyDescent="0.35">
      <c r="D611" s="360" t="s">
        <v>950</v>
      </c>
      <c r="E611" s="360"/>
      <c r="F611" s="360"/>
      <c r="G611" s="360"/>
      <c r="H611" s="360"/>
      <c r="I611" s="360"/>
      <c r="J611" s="360"/>
      <c r="K611" s="360"/>
      <c r="L611" s="360"/>
      <c r="M611" s="360"/>
      <c r="N611" s="360"/>
      <c r="O611" s="360"/>
      <c r="P611" s="360"/>
      <c r="Q611" s="360"/>
      <c r="R611" s="338"/>
      <c r="S611" s="338"/>
      <c r="T611" s="338"/>
      <c r="U611" s="338"/>
      <c r="V611" s="338" t="s">
        <v>914</v>
      </c>
      <c r="W611" s="338"/>
      <c r="X611" s="338"/>
      <c r="Y611" s="338"/>
      <c r="Z611" s="338"/>
      <c r="AA611" s="338"/>
      <c r="AB611" s="338"/>
      <c r="AC611" s="338"/>
      <c r="AD611" s="338">
        <v>7</v>
      </c>
      <c r="AE611" s="338"/>
      <c r="AF611" s="338"/>
      <c r="AG611" s="338"/>
      <c r="AH611" s="338"/>
      <c r="AI611" s="338"/>
      <c r="AJ611" s="338"/>
      <c r="AK611" s="338"/>
      <c r="AL611" s="338"/>
      <c r="AM611" s="338"/>
      <c r="AN611" s="338"/>
      <c r="AO611" s="338"/>
      <c r="AP611" s="338"/>
      <c r="AQ611" s="338" t="s">
        <v>914</v>
      </c>
      <c r="AR611" s="338"/>
      <c r="AS611" s="338"/>
      <c r="AT611" s="338"/>
      <c r="AV611" s="366"/>
      <c r="AW611" s="366"/>
      <c r="AX611" s="366"/>
      <c r="AY611" s="366"/>
      <c r="AZ611" s="366"/>
      <c r="BA611" s="366"/>
      <c r="BB611" s="366"/>
      <c r="BC611" s="366"/>
      <c r="BD611" s="366"/>
      <c r="BE611" s="366"/>
      <c r="BF611" s="366"/>
      <c r="BG611" s="366"/>
      <c r="BH611" s="366"/>
      <c r="BI611" s="366"/>
      <c r="BJ611" s="366"/>
      <c r="BK611" s="366"/>
      <c r="BL611" s="338"/>
      <c r="BM611" s="338"/>
      <c r="BN611" s="338"/>
      <c r="BO611" s="338"/>
      <c r="BP611" s="338"/>
      <c r="BQ611" s="338"/>
      <c r="BR611" s="338"/>
      <c r="BS611" s="338"/>
      <c r="BT611" s="338"/>
      <c r="BU611" s="338"/>
      <c r="BV611" s="338"/>
      <c r="BW611" s="338"/>
      <c r="BX611" s="338"/>
      <c r="BY611" s="338"/>
      <c r="BZ611" s="338"/>
      <c r="CA611" s="338"/>
      <c r="CB611" s="338"/>
      <c r="CC611" s="338"/>
      <c r="CD611" s="338"/>
      <c r="CE611" s="338"/>
      <c r="CF611" s="338"/>
      <c r="CG611" s="338"/>
      <c r="CH611" s="338"/>
      <c r="CI611" s="338"/>
      <c r="CJ611" s="338"/>
      <c r="CK611" s="338"/>
      <c r="CL611" s="338"/>
      <c r="CM611" s="338"/>
      <c r="CN611" s="338"/>
    </row>
    <row r="612" spans="4:92" ht="14.25" customHeight="1" x14ac:dyDescent="0.35">
      <c r="D612" s="360" t="s">
        <v>951</v>
      </c>
      <c r="E612" s="360"/>
      <c r="F612" s="360"/>
      <c r="G612" s="360"/>
      <c r="H612" s="360"/>
      <c r="I612" s="360"/>
      <c r="J612" s="360"/>
      <c r="K612" s="360"/>
      <c r="L612" s="360"/>
      <c r="M612" s="360"/>
      <c r="N612" s="360"/>
      <c r="O612" s="360"/>
      <c r="P612" s="360"/>
      <c r="Q612" s="360"/>
      <c r="R612" s="338"/>
      <c r="S612" s="338"/>
      <c r="T612" s="338"/>
      <c r="U612" s="338"/>
      <c r="V612" s="338" t="s">
        <v>914</v>
      </c>
      <c r="W612" s="338"/>
      <c r="X612" s="338"/>
      <c r="Y612" s="338"/>
      <c r="Z612" s="338"/>
      <c r="AA612" s="338"/>
      <c r="AB612" s="338"/>
      <c r="AC612" s="338"/>
      <c r="AD612" s="338">
        <v>6</v>
      </c>
      <c r="AE612" s="338"/>
      <c r="AF612" s="338"/>
      <c r="AG612" s="338"/>
      <c r="AH612" s="338"/>
      <c r="AI612" s="338"/>
      <c r="AJ612" s="338"/>
      <c r="AK612" s="338"/>
      <c r="AL612" s="338"/>
      <c r="AM612" s="338"/>
      <c r="AN612" s="338"/>
      <c r="AO612" s="338"/>
      <c r="AP612" s="338"/>
      <c r="AQ612" s="338" t="s">
        <v>914</v>
      </c>
      <c r="AR612" s="338"/>
      <c r="AS612" s="338"/>
      <c r="AT612" s="338"/>
      <c r="AV612" s="366"/>
      <c r="AW612" s="366"/>
      <c r="AX612" s="366"/>
      <c r="AY612" s="366"/>
      <c r="AZ612" s="366"/>
      <c r="BA612" s="366"/>
      <c r="BB612" s="366"/>
      <c r="BC612" s="366"/>
      <c r="BD612" s="366"/>
      <c r="BE612" s="366"/>
      <c r="BF612" s="366"/>
      <c r="BG612" s="366"/>
      <c r="BH612" s="366"/>
      <c r="BI612" s="366"/>
      <c r="BJ612" s="366"/>
      <c r="BK612" s="366"/>
      <c r="BL612" s="338"/>
      <c r="BM612" s="338"/>
      <c r="BN612" s="338"/>
      <c r="BO612" s="338"/>
      <c r="BP612" s="338"/>
      <c r="BQ612" s="338"/>
      <c r="BR612" s="338"/>
      <c r="BS612" s="338"/>
      <c r="BT612" s="338"/>
      <c r="BU612" s="338"/>
      <c r="BV612" s="338"/>
      <c r="BW612" s="338"/>
      <c r="BX612" s="338"/>
      <c r="BY612" s="338"/>
      <c r="BZ612" s="338"/>
      <c r="CA612" s="338"/>
      <c r="CB612" s="338"/>
      <c r="CC612" s="338"/>
      <c r="CD612" s="338"/>
      <c r="CE612" s="338"/>
      <c r="CF612" s="338"/>
      <c r="CG612" s="338"/>
      <c r="CH612" s="338"/>
      <c r="CI612" s="338"/>
      <c r="CJ612" s="338"/>
      <c r="CK612" s="338"/>
      <c r="CL612" s="338"/>
      <c r="CM612" s="338"/>
      <c r="CN612" s="338"/>
    </row>
    <row r="613" spans="4:92" ht="14.25" customHeight="1" x14ac:dyDescent="0.35">
      <c r="D613" s="360"/>
      <c r="E613" s="360"/>
      <c r="F613" s="360"/>
      <c r="G613" s="360"/>
      <c r="H613" s="360"/>
      <c r="I613" s="360"/>
      <c r="J613" s="360"/>
      <c r="K613" s="360"/>
      <c r="L613" s="360"/>
      <c r="M613" s="360"/>
      <c r="N613" s="360"/>
      <c r="O613" s="360"/>
      <c r="P613" s="360"/>
      <c r="Q613" s="360"/>
      <c r="R613" s="338"/>
      <c r="S613" s="338"/>
      <c r="T613" s="338"/>
      <c r="U613" s="338"/>
      <c r="V613" s="338"/>
      <c r="W613" s="338"/>
      <c r="X613" s="338"/>
      <c r="Y613" s="338"/>
      <c r="Z613" s="338"/>
      <c r="AA613" s="338"/>
      <c r="AB613" s="338"/>
      <c r="AC613" s="338"/>
      <c r="AD613" s="338"/>
      <c r="AE613" s="338"/>
      <c r="AF613" s="338"/>
      <c r="AG613" s="338"/>
      <c r="AH613" s="338"/>
      <c r="AI613" s="338"/>
      <c r="AJ613" s="338"/>
      <c r="AK613" s="338"/>
      <c r="AL613" s="338"/>
      <c r="AM613" s="338"/>
      <c r="AN613" s="338"/>
      <c r="AO613" s="338"/>
      <c r="AP613" s="338"/>
      <c r="AQ613" s="338"/>
      <c r="AR613" s="338"/>
      <c r="AS613" s="338"/>
      <c r="AT613" s="338"/>
      <c r="AV613" s="366"/>
      <c r="AW613" s="366"/>
      <c r="AX613" s="366"/>
      <c r="AY613" s="366"/>
      <c r="AZ613" s="366"/>
      <c r="BA613" s="366"/>
      <c r="BB613" s="366"/>
      <c r="BC613" s="366"/>
      <c r="BD613" s="366"/>
      <c r="BE613" s="366"/>
      <c r="BF613" s="366"/>
      <c r="BG613" s="366"/>
      <c r="BH613" s="366"/>
      <c r="BI613" s="366"/>
      <c r="BJ613" s="366"/>
      <c r="BK613" s="366"/>
      <c r="BL613" s="338"/>
      <c r="BM613" s="338"/>
      <c r="BN613" s="338"/>
      <c r="BO613" s="338"/>
      <c r="BP613" s="338"/>
      <c r="BQ613" s="338"/>
      <c r="BR613" s="338"/>
      <c r="BS613" s="338"/>
      <c r="BT613" s="338"/>
      <c r="BU613" s="338"/>
      <c r="BV613" s="338"/>
      <c r="BW613" s="338"/>
      <c r="BX613" s="338"/>
      <c r="BY613" s="338"/>
      <c r="BZ613" s="338"/>
      <c r="CA613" s="338"/>
      <c r="CB613" s="338"/>
      <c r="CC613" s="338"/>
      <c r="CD613" s="338"/>
      <c r="CE613" s="338"/>
      <c r="CF613" s="338"/>
      <c r="CG613" s="338"/>
      <c r="CH613" s="338"/>
      <c r="CI613" s="338"/>
      <c r="CJ613" s="338"/>
      <c r="CK613" s="338"/>
      <c r="CL613" s="338"/>
      <c r="CM613" s="338"/>
      <c r="CN613" s="338"/>
    </row>
    <row r="614" spans="4:92" ht="14.25" customHeight="1" x14ac:dyDescent="0.35">
      <c r="D614" s="360"/>
      <c r="E614" s="360"/>
      <c r="F614" s="360"/>
      <c r="G614" s="360"/>
      <c r="H614" s="360"/>
      <c r="I614" s="360"/>
      <c r="J614" s="360"/>
      <c r="K614" s="360"/>
      <c r="L614" s="360"/>
      <c r="M614" s="360"/>
      <c r="N614" s="360"/>
      <c r="O614" s="360"/>
      <c r="P614" s="360"/>
      <c r="Q614" s="360"/>
      <c r="R614" s="338"/>
      <c r="S614" s="338"/>
      <c r="T614" s="338"/>
      <c r="U614" s="338"/>
      <c r="V614" s="338"/>
      <c r="W614" s="338"/>
      <c r="X614" s="338"/>
      <c r="Y614" s="338"/>
      <c r="Z614" s="338"/>
      <c r="AA614" s="338"/>
      <c r="AB614" s="338"/>
      <c r="AC614" s="338"/>
      <c r="AD614" s="338"/>
      <c r="AE614" s="338"/>
      <c r="AF614" s="338"/>
      <c r="AG614" s="338"/>
      <c r="AH614" s="338"/>
      <c r="AI614" s="338"/>
      <c r="AJ614" s="338"/>
      <c r="AK614" s="338"/>
      <c r="AL614" s="338"/>
      <c r="AM614" s="338"/>
      <c r="AN614" s="338"/>
      <c r="AO614" s="338"/>
      <c r="AP614" s="338"/>
      <c r="AQ614" s="338"/>
      <c r="AR614" s="338"/>
      <c r="AS614" s="338"/>
      <c r="AT614" s="338"/>
      <c r="AV614" s="366"/>
      <c r="AW614" s="366"/>
      <c r="AX614" s="366"/>
      <c r="AY614" s="366"/>
      <c r="AZ614" s="366"/>
      <c r="BA614" s="366"/>
      <c r="BB614" s="366"/>
      <c r="BC614" s="366"/>
      <c r="BD614" s="366"/>
      <c r="BE614" s="366"/>
      <c r="BF614" s="366"/>
      <c r="BG614" s="366"/>
      <c r="BH614" s="366"/>
      <c r="BI614" s="366"/>
      <c r="BJ614" s="366"/>
      <c r="BK614" s="366"/>
      <c r="BL614" s="338"/>
      <c r="BM614" s="338"/>
      <c r="BN614" s="338"/>
      <c r="BO614" s="338"/>
      <c r="BP614" s="338"/>
      <c r="BQ614" s="338"/>
      <c r="BR614" s="338"/>
      <c r="BS614" s="338"/>
      <c r="BT614" s="338"/>
      <c r="BU614" s="338"/>
      <c r="BV614" s="338"/>
      <c r="BW614" s="338"/>
      <c r="BX614" s="338"/>
      <c r="BY614" s="338"/>
      <c r="BZ614" s="338"/>
      <c r="CA614" s="338"/>
      <c r="CB614" s="338"/>
      <c r="CC614" s="338"/>
      <c r="CD614" s="338"/>
      <c r="CE614" s="338"/>
      <c r="CF614" s="338"/>
      <c r="CG614" s="338"/>
      <c r="CH614" s="338"/>
      <c r="CI614" s="338"/>
      <c r="CJ614" s="338"/>
      <c r="CK614" s="338"/>
      <c r="CL614" s="338"/>
      <c r="CM614" s="338"/>
      <c r="CN614" s="338"/>
    </row>
    <row r="615" spans="4:92" ht="14.25" customHeight="1" x14ac:dyDescent="0.35">
      <c r="D615" s="360"/>
      <c r="E615" s="360"/>
      <c r="F615" s="360"/>
      <c r="G615" s="360"/>
      <c r="H615" s="360"/>
      <c r="I615" s="360"/>
      <c r="J615" s="360"/>
      <c r="K615" s="360"/>
      <c r="L615" s="360"/>
      <c r="M615" s="360"/>
      <c r="N615" s="360"/>
      <c r="O615" s="360"/>
      <c r="P615" s="360"/>
      <c r="Q615" s="360"/>
      <c r="R615" s="338"/>
      <c r="S615" s="338"/>
      <c r="T615" s="338"/>
      <c r="U615" s="338"/>
      <c r="V615" s="338"/>
      <c r="W615" s="338"/>
      <c r="X615" s="338"/>
      <c r="Y615" s="338"/>
      <c r="Z615" s="338"/>
      <c r="AA615" s="338"/>
      <c r="AB615" s="338"/>
      <c r="AC615" s="338"/>
      <c r="AD615" s="338"/>
      <c r="AE615" s="338"/>
      <c r="AF615" s="338"/>
      <c r="AG615" s="338"/>
      <c r="AH615" s="338"/>
      <c r="AI615" s="338"/>
      <c r="AJ615" s="338"/>
      <c r="AK615" s="338"/>
      <c r="AL615" s="338"/>
      <c r="AM615" s="338"/>
      <c r="AN615" s="338"/>
      <c r="AO615" s="338"/>
      <c r="AP615" s="338"/>
      <c r="AQ615" s="338"/>
      <c r="AR615" s="338"/>
      <c r="AS615" s="338"/>
      <c r="AT615" s="338"/>
      <c r="AV615" s="366"/>
      <c r="AW615" s="366"/>
      <c r="AX615" s="366"/>
      <c r="AY615" s="366"/>
      <c r="AZ615" s="366"/>
      <c r="BA615" s="366"/>
      <c r="BB615" s="366"/>
      <c r="BC615" s="366"/>
      <c r="BD615" s="366"/>
      <c r="BE615" s="366"/>
      <c r="BF615" s="366"/>
      <c r="BG615" s="366"/>
      <c r="BH615" s="366"/>
      <c r="BI615" s="366"/>
      <c r="BJ615" s="366"/>
      <c r="BK615" s="366"/>
      <c r="BL615" s="338"/>
      <c r="BM615" s="338"/>
      <c r="BN615" s="338"/>
      <c r="BO615" s="338"/>
      <c r="BP615" s="338"/>
      <c r="BQ615" s="338"/>
      <c r="BR615" s="338"/>
      <c r="BS615" s="338"/>
      <c r="BT615" s="338"/>
      <c r="BU615" s="338"/>
      <c r="BV615" s="338"/>
      <c r="BW615" s="338"/>
      <c r="BX615" s="338"/>
      <c r="BY615" s="338"/>
      <c r="BZ615" s="338"/>
      <c r="CA615" s="338"/>
      <c r="CB615" s="338"/>
      <c r="CC615" s="338"/>
      <c r="CD615" s="338"/>
      <c r="CE615" s="338"/>
      <c r="CF615" s="338"/>
      <c r="CG615" s="338"/>
      <c r="CH615" s="338"/>
      <c r="CI615" s="338"/>
      <c r="CJ615" s="338"/>
      <c r="CK615" s="338"/>
      <c r="CL615" s="338"/>
      <c r="CM615" s="338"/>
      <c r="CN615" s="338"/>
    </row>
    <row r="616" spans="4:92" ht="14.25" customHeight="1" x14ac:dyDescent="0.35">
      <c r="D616" s="360"/>
      <c r="E616" s="360"/>
      <c r="F616" s="360"/>
      <c r="G616" s="360"/>
      <c r="H616" s="360"/>
      <c r="I616" s="360"/>
      <c r="J616" s="360"/>
      <c r="K616" s="360"/>
      <c r="L616" s="360"/>
      <c r="M616" s="360"/>
      <c r="N616" s="360"/>
      <c r="O616" s="360"/>
      <c r="P616" s="360"/>
      <c r="Q616" s="360"/>
      <c r="R616" s="338"/>
      <c r="S616" s="338"/>
      <c r="T616" s="338"/>
      <c r="U616" s="338"/>
      <c r="V616" s="338"/>
      <c r="W616" s="338"/>
      <c r="X616" s="338"/>
      <c r="Y616" s="338"/>
      <c r="Z616" s="338"/>
      <c r="AA616" s="338"/>
      <c r="AB616" s="338"/>
      <c r="AC616" s="338"/>
      <c r="AD616" s="338"/>
      <c r="AE616" s="338"/>
      <c r="AF616" s="338"/>
      <c r="AG616" s="338"/>
      <c r="AH616" s="338"/>
      <c r="AI616" s="338"/>
      <c r="AJ616" s="338"/>
      <c r="AK616" s="338"/>
      <c r="AL616" s="338"/>
      <c r="AM616" s="338"/>
      <c r="AN616" s="338"/>
      <c r="AO616" s="338"/>
      <c r="AP616" s="338"/>
      <c r="AQ616" s="338"/>
      <c r="AR616" s="338"/>
      <c r="AS616" s="338"/>
      <c r="AT616" s="338"/>
      <c r="AV616" s="366"/>
      <c r="AW616" s="366"/>
      <c r="AX616" s="366"/>
      <c r="AY616" s="366"/>
      <c r="AZ616" s="366"/>
      <c r="BA616" s="366"/>
      <c r="BB616" s="366"/>
      <c r="BC616" s="366"/>
      <c r="BD616" s="366"/>
      <c r="BE616" s="366"/>
      <c r="BF616" s="366"/>
      <c r="BG616" s="366"/>
      <c r="BH616" s="366"/>
      <c r="BI616" s="366"/>
      <c r="BJ616" s="366"/>
      <c r="BK616" s="366"/>
      <c r="BL616" s="338"/>
      <c r="BM616" s="338"/>
      <c r="BN616" s="338"/>
      <c r="BO616" s="338"/>
      <c r="BP616" s="338"/>
      <c r="BQ616" s="338"/>
      <c r="BR616" s="338"/>
      <c r="BS616" s="338"/>
      <c r="BT616" s="338"/>
      <c r="BU616" s="338"/>
      <c r="BV616" s="338"/>
      <c r="BW616" s="338"/>
      <c r="BX616" s="338"/>
      <c r="BY616" s="338"/>
      <c r="BZ616" s="338"/>
      <c r="CA616" s="338"/>
      <c r="CB616" s="338"/>
      <c r="CC616" s="338"/>
      <c r="CD616" s="338"/>
      <c r="CE616" s="338"/>
      <c r="CF616" s="338"/>
      <c r="CG616" s="338"/>
      <c r="CH616" s="338"/>
      <c r="CI616" s="338"/>
      <c r="CJ616" s="338"/>
      <c r="CK616" s="338"/>
      <c r="CL616" s="338"/>
      <c r="CM616" s="338"/>
      <c r="CN616" s="338"/>
    </row>
    <row r="617" spans="4:92" ht="14.25" customHeight="1" x14ac:dyDescent="0.35">
      <c r="D617" s="360"/>
      <c r="E617" s="360"/>
      <c r="F617" s="360"/>
      <c r="G617" s="360"/>
      <c r="H617" s="360"/>
      <c r="I617" s="360"/>
      <c r="J617" s="360"/>
      <c r="K617" s="360"/>
      <c r="L617" s="360"/>
      <c r="M617" s="360"/>
      <c r="N617" s="360"/>
      <c r="O617" s="360"/>
      <c r="P617" s="360"/>
      <c r="Q617" s="360"/>
      <c r="R617" s="338"/>
      <c r="S617" s="338"/>
      <c r="T617" s="338"/>
      <c r="U617" s="338"/>
      <c r="V617" s="338"/>
      <c r="W617" s="338"/>
      <c r="X617" s="338"/>
      <c r="Y617" s="338"/>
      <c r="Z617" s="338"/>
      <c r="AA617" s="338"/>
      <c r="AB617" s="338"/>
      <c r="AC617" s="338"/>
      <c r="AD617" s="338"/>
      <c r="AE617" s="338"/>
      <c r="AF617" s="338"/>
      <c r="AG617" s="338"/>
      <c r="AH617" s="338"/>
      <c r="AI617" s="338"/>
      <c r="AJ617" s="338"/>
      <c r="AK617" s="338"/>
      <c r="AL617" s="338"/>
      <c r="AM617" s="338"/>
      <c r="AN617" s="338"/>
      <c r="AO617" s="338"/>
      <c r="AP617" s="338"/>
      <c r="AQ617" s="338"/>
      <c r="AR617" s="338"/>
      <c r="AS617" s="338"/>
      <c r="AT617" s="338"/>
      <c r="AV617" s="366"/>
      <c r="AW617" s="366"/>
      <c r="AX617" s="366"/>
      <c r="AY617" s="366"/>
      <c r="AZ617" s="366"/>
      <c r="BA617" s="366"/>
      <c r="BB617" s="366"/>
      <c r="BC617" s="366"/>
      <c r="BD617" s="366"/>
      <c r="BE617" s="366"/>
      <c r="BF617" s="366"/>
      <c r="BG617" s="366"/>
      <c r="BH617" s="366"/>
      <c r="BI617" s="366"/>
      <c r="BJ617" s="366"/>
      <c r="BK617" s="366"/>
      <c r="BL617" s="338"/>
      <c r="BM617" s="338"/>
      <c r="BN617" s="338"/>
      <c r="BO617" s="338"/>
      <c r="BP617" s="338"/>
      <c r="BQ617" s="338"/>
      <c r="BR617" s="338"/>
      <c r="BS617" s="338"/>
      <c r="BT617" s="338"/>
      <c r="BU617" s="338"/>
      <c r="BV617" s="338"/>
      <c r="BW617" s="338"/>
      <c r="BX617" s="338"/>
      <c r="BY617" s="338"/>
      <c r="BZ617" s="338"/>
      <c r="CA617" s="338"/>
      <c r="CB617" s="338"/>
      <c r="CC617" s="338"/>
      <c r="CD617" s="338"/>
      <c r="CE617" s="338"/>
      <c r="CF617" s="338"/>
      <c r="CG617" s="338"/>
      <c r="CH617" s="338"/>
      <c r="CI617" s="338"/>
      <c r="CJ617" s="338"/>
      <c r="CK617" s="338"/>
      <c r="CL617" s="338"/>
      <c r="CM617" s="338"/>
      <c r="CN617" s="338"/>
    </row>
    <row r="618" spans="4:92" ht="14.25" customHeight="1" x14ac:dyDescent="0.35">
      <c r="D618" s="360"/>
      <c r="E618" s="360"/>
      <c r="F618" s="360"/>
      <c r="G618" s="360"/>
      <c r="H618" s="360"/>
      <c r="I618" s="360"/>
      <c r="J618" s="360"/>
      <c r="K618" s="360"/>
      <c r="L618" s="360"/>
      <c r="M618" s="360"/>
      <c r="N618" s="360"/>
      <c r="O618" s="360"/>
      <c r="P618" s="360"/>
      <c r="Q618" s="360"/>
      <c r="R618" s="338"/>
      <c r="S618" s="338"/>
      <c r="T618" s="338"/>
      <c r="U618" s="338"/>
      <c r="V618" s="338"/>
      <c r="W618" s="338"/>
      <c r="X618" s="338"/>
      <c r="Y618" s="338"/>
      <c r="Z618" s="338"/>
      <c r="AA618" s="338"/>
      <c r="AB618" s="338"/>
      <c r="AC618" s="338"/>
      <c r="AD618" s="338"/>
      <c r="AE618" s="338"/>
      <c r="AF618" s="338"/>
      <c r="AG618" s="338"/>
      <c r="AH618" s="338"/>
      <c r="AI618" s="338"/>
      <c r="AJ618" s="338"/>
      <c r="AK618" s="338"/>
      <c r="AL618" s="338"/>
      <c r="AM618" s="338"/>
      <c r="AN618" s="338"/>
      <c r="AO618" s="338"/>
      <c r="AP618" s="338"/>
      <c r="AQ618" s="338"/>
      <c r="AR618" s="338"/>
      <c r="AS618" s="338"/>
      <c r="AT618" s="338"/>
      <c r="AV618" s="366"/>
      <c r="AW618" s="366"/>
      <c r="AX618" s="366"/>
      <c r="AY618" s="366"/>
      <c r="AZ618" s="366"/>
      <c r="BA618" s="366"/>
      <c r="BB618" s="366"/>
      <c r="BC618" s="366"/>
      <c r="BD618" s="366"/>
      <c r="BE618" s="366"/>
      <c r="BF618" s="366"/>
      <c r="BG618" s="366"/>
      <c r="BH618" s="366"/>
      <c r="BI618" s="366"/>
      <c r="BJ618" s="366"/>
      <c r="BK618" s="366"/>
      <c r="BL618" s="338"/>
      <c r="BM618" s="338"/>
      <c r="BN618" s="338"/>
      <c r="BO618" s="338"/>
      <c r="BP618" s="338"/>
      <c r="BQ618" s="338"/>
      <c r="BR618" s="338"/>
      <c r="BS618" s="338"/>
      <c r="BT618" s="338"/>
      <c r="BU618" s="338"/>
      <c r="BV618" s="338"/>
      <c r="BW618" s="338"/>
      <c r="BX618" s="338"/>
      <c r="BY618" s="338"/>
      <c r="BZ618" s="338"/>
      <c r="CA618" s="338"/>
      <c r="CB618" s="338"/>
      <c r="CC618" s="338"/>
      <c r="CD618" s="338"/>
      <c r="CE618" s="338"/>
      <c r="CF618" s="338"/>
      <c r="CG618" s="338"/>
      <c r="CH618" s="338"/>
      <c r="CI618" s="338"/>
      <c r="CJ618" s="338"/>
      <c r="CK618" s="338"/>
      <c r="CL618" s="338"/>
      <c r="CM618" s="338"/>
      <c r="CN618" s="338"/>
    </row>
    <row r="619" spans="4:92" ht="14.25" customHeight="1" x14ac:dyDescent="0.35">
      <c r="D619" s="360"/>
      <c r="E619" s="360"/>
      <c r="F619" s="360"/>
      <c r="G619" s="360"/>
      <c r="H619" s="360"/>
      <c r="I619" s="360"/>
      <c r="J619" s="360"/>
      <c r="K619" s="360"/>
      <c r="L619" s="360"/>
      <c r="M619" s="360"/>
      <c r="N619" s="360"/>
      <c r="O619" s="360"/>
      <c r="P619" s="360"/>
      <c r="Q619" s="360"/>
      <c r="R619" s="338"/>
      <c r="S619" s="338"/>
      <c r="T619" s="338"/>
      <c r="U619" s="338"/>
      <c r="V619" s="338"/>
      <c r="W619" s="338"/>
      <c r="X619" s="338"/>
      <c r="Y619" s="338"/>
      <c r="Z619" s="338"/>
      <c r="AA619" s="338"/>
      <c r="AB619" s="338"/>
      <c r="AC619" s="338"/>
      <c r="AD619" s="338"/>
      <c r="AE619" s="338"/>
      <c r="AF619" s="338"/>
      <c r="AG619" s="338"/>
      <c r="AH619" s="338"/>
      <c r="AI619" s="338"/>
      <c r="AJ619" s="338"/>
      <c r="AK619" s="338"/>
      <c r="AL619" s="338"/>
      <c r="AM619" s="338"/>
      <c r="AN619" s="338"/>
      <c r="AO619" s="338"/>
      <c r="AP619" s="338"/>
      <c r="AQ619" s="338"/>
      <c r="AR619" s="338"/>
      <c r="AS619" s="338"/>
      <c r="AT619" s="338"/>
      <c r="AV619" s="366"/>
      <c r="AW619" s="366"/>
      <c r="AX619" s="366"/>
      <c r="AY619" s="366"/>
      <c r="AZ619" s="366"/>
      <c r="BA619" s="366"/>
      <c r="BB619" s="366"/>
      <c r="BC619" s="366"/>
      <c r="BD619" s="366"/>
      <c r="BE619" s="366"/>
      <c r="BF619" s="366"/>
      <c r="BG619" s="366"/>
      <c r="BH619" s="366"/>
      <c r="BI619" s="366"/>
      <c r="BJ619" s="366"/>
      <c r="BK619" s="366"/>
      <c r="BL619" s="338"/>
      <c r="BM619" s="338"/>
      <c r="BN619" s="338"/>
      <c r="BO619" s="338"/>
      <c r="BP619" s="338"/>
      <c r="BQ619" s="338"/>
      <c r="BR619" s="338"/>
      <c r="BS619" s="338"/>
      <c r="BT619" s="338"/>
      <c r="BU619" s="338"/>
      <c r="BV619" s="338"/>
      <c r="BW619" s="338"/>
      <c r="BX619" s="338"/>
      <c r="BY619" s="338"/>
      <c r="BZ619" s="338"/>
      <c r="CA619" s="338"/>
      <c r="CB619" s="338"/>
      <c r="CC619" s="338"/>
      <c r="CD619" s="338"/>
      <c r="CE619" s="338"/>
      <c r="CF619" s="338"/>
      <c r="CG619" s="338"/>
      <c r="CH619" s="338"/>
      <c r="CI619" s="338"/>
      <c r="CJ619" s="338"/>
      <c r="CK619" s="338"/>
      <c r="CL619" s="338"/>
      <c r="CM619" s="338"/>
      <c r="CN619" s="338"/>
    </row>
    <row r="620" spans="4:92" ht="14.25" customHeight="1" x14ac:dyDescent="0.35">
      <c r="D620" s="360"/>
      <c r="E620" s="360"/>
      <c r="F620" s="360"/>
      <c r="G620" s="360"/>
      <c r="H620" s="360"/>
      <c r="I620" s="360"/>
      <c r="J620" s="360"/>
      <c r="K620" s="360"/>
      <c r="L620" s="360"/>
      <c r="M620" s="360"/>
      <c r="N620" s="360"/>
      <c r="O620" s="360"/>
      <c r="P620" s="360"/>
      <c r="Q620" s="360"/>
      <c r="R620" s="338"/>
      <c r="S620" s="338"/>
      <c r="T620" s="338"/>
      <c r="U620" s="338"/>
      <c r="V620" s="338"/>
      <c r="W620" s="338"/>
      <c r="X620" s="338"/>
      <c r="Y620" s="338"/>
      <c r="Z620" s="338"/>
      <c r="AA620" s="338"/>
      <c r="AB620" s="338"/>
      <c r="AC620" s="338"/>
      <c r="AD620" s="338"/>
      <c r="AE620" s="338"/>
      <c r="AF620" s="338"/>
      <c r="AG620" s="338"/>
      <c r="AH620" s="338"/>
      <c r="AI620" s="338"/>
      <c r="AJ620" s="338"/>
      <c r="AK620" s="338"/>
      <c r="AL620" s="338"/>
      <c r="AM620" s="338"/>
      <c r="AN620" s="338"/>
      <c r="AO620" s="338"/>
      <c r="AP620" s="338"/>
      <c r="AQ620" s="338"/>
      <c r="AR620" s="338"/>
      <c r="AS620" s="338"/>
      <c r="AT620" s="338"/>
      <c r="AV620" s="366"/>
      <c r="AW620" s="366"/>
      <c r="AX620" s="366"/>
      <c r="AY620" s="366"/>
      <c r="AZ620" s="366"/>
      <c r="BA620" s="366"/>
      <c r="BB620" s="366"/>
      <c r="BC620" s="366"/>
      <c r="BD620" s="366"/>
      <c r="BE620" s="366"/>
      <c r="BF620" s="366"/>
      <c r="BG620" s="366"/>
      <c r="BH620" s="366"/>
      <c r="BI620" s="366"/>
      <c r="BJ620" s="366"/>
      <c r="BK620" s="366"/>
      <c r="BL620" s="338"/>
      <c r="BM620" s="338"/>
      <c r="BN620" s="338"/>
      <c r="BO620" s="338"/>
      <c r="BP620" s="338"/>
      <c r="BQ620" s="338"/>
      <c r="BR620" s="338"/>
      <c r="BS620" s="338"/>
      <c r="BT620" s="338"/>
      <c r="BU620" s="338"/>
      <c r="BV620" s="338"/>
      <c r="BW620" s="338"/>
      <c r="BX620" s="338"/>
      <c r="BY620" s="338"/>
      <c r="BZ620" s="338"/>
      <c r="CA620" s="338"/>
      <c r="CB620" s="338"/>
      <c r="CC620" s="338"/>
      <c r="CD620" s="338"/>
      <c r="CE620" s="338"/>
      <c r="CF620" s="338"/>
      <c r="CG620" s="338"/>
      <c r="CH620" s="338"/>
      <c r="CI620" s="338"/>
      <c r="CJ620" s="338"/>
      <c r="CK620" s="338"/>
      <c r="CL620" s="338"/>
      <c r="CM620" s="338"/>
      <c r="CN620" s="338"/>
    </row>
    <row r="621" spans="4:92" ht="14.25" customHeight="1" x14ac:dyDescent="0.35">
      <c r="D621" s="360"/>
      <c r="E621" s="360"/>
      <c r="F621" s="360"/>
      <c r="G621" s="360"/>
      <c r="H621" s="360"/>
      <c r="I621" s="360"/>
      <c r="J621" s="360"/>
      <c r="K621" s="360"/>
      <c r="L621" s="360"/>
      <c r="M621" s="360"/>
      <c r="N621" s="360"/>
      <c r="O621" s="360"/>
      <c r="P621" s="360"/>
      <c r="Q621" s="360"/>
      <c r="R621" s="338"/>
      <c r="S621" s="338"/>
      <c r="T621" s="338"/>
      <c r="U621" s="338"/>
      <c r="V621" s="338"/>
      <c r="W621" s="338"/>
      <c r="X621" s="338"/>
      <c r="Y621" s="338"/>
      <c r="Z621" s="338"/>
      <c r="AA621" s="338"/>
      <c r="AB621" s="338"/>
      <c r="AC621" s="338"/>
      <c r="AD621" s="338"/>
      <c r="AE621" s="338"/>
      <c r="AF621" s="338"/>
      <c r="AG621" s="338"/>
      <c r="AH621" s="338"/>
      <c r="AI621" s="338"/>
      <c r="AJ621" s="338"/>
      <c r="AK621" s="338"/>
      <c r="AL621" s="338"/>
      <c r="AM621" s="338"/>
      <c r="AN621" s="338"/>
      <c r="AO621" s="338"/>
      <c r="AP621" s="338"/>
      <c r="AQ621" s="338"/>
      <c r="AR621" s="338"/>
      <c r="AS621" s="338"/>
      <c r="AT621" s="338"/>
      <c r="AV621" s="366"/>
      <c r="AW621" s="366"/>
      <c r="AX621" s="366"/>
      <c r="AY621" s="366"/>
      <c r="AZ621" s="366"/>
      <c r="BA621" s="366"/>
      <c r="BB621" s="366"/>
      <c r="BC621" s="366"/>
      <c r="BD621" s="366"/>
      <c r="BE621" s="366"/>
      <c r="BF621" s="366"/>
      <c r="BG621" s="366"/>
      <c r="BH621" s="366"/>
      <c r="BI621" s="366"/>
      <c r="BJ621" s="366"/>
      <c r="BK621" s="366"/>
      <c r="BL621" s="338"/>
      <c r="BM621" s="338"/>
      <c r="BN621" s="338"/>
      <c r="BO621" s="338"/>
      <c r="BP621" s="338"/>
      <c r="BQ621" s="338"/>
      <c r="BR621" s="338"/>
      <c r="BS621" s="338"/>
      <c r="BT621" s="338"/>
      <c r="BU621" s="338"/>
      <c r="BV621" s="338"/>
      <c r="BW621" s="338"/>
      <c r="BX621" s="338"/>
      <c r="BY621" s="338"/>
      <c r="BZ621" s="338"/>
      <c r="CA621" s="338"/>
      <c r="CB621" s="338"/>
      <c r="CC621" s="338"/>
      <c r="CD621" s="338"/>
      <c r="CE621" s="338"/>
      <c r="CF621" s="338"/>
      <c r="CG621" s="338"/>
      <c r="CH621" s="338"/>
      <c r="CI621" s="338"/>
      <c r="CJ621" s="338"/>
      <c r="CK621" s="338"/>
      <c r="CL621" s="338"/>
      <c r="CM621" s="338"/>
      <c r="CN621" s="338"/>
    </row>
    <row r="622" spans="4:92" ht="14.25" customHeight="1" x14ac:dyDescent="0.35">
      <c r="D622" s="360"/>
      <c r="E622" s="360"/>
      <c r="F622" s="360"/>
      <c r="G622" s="360"/>
      <c r="H622" s="360"/>
      <c r="I622" s="360"/>
      <c r="J622" s="360"/>
      <c r="K622" s="360"/>
      <c r="L622" s="360"/>
      <c r="M622" s="360"/>
      <c r="N622" s="360"/>
      <c r="O622" s="360"/>
      <c r="P622" s="360"/>
      <c r="Q622" s="360"/>
      <c r="R622" s="338"/>
      <c r="S622" s="338"/>
      <c r="T622" s="338"/>
      <c r="U622" s="338"/>
      <c r="V622" s="338"/>
      <c r="W622" s="338"/>
      <c r="X622" s="338"/>
      <c r="Y622" s="338"/>
      <c r="Z622" s="338"/>
      <c r="AA622" s="338"/>
      <c r="AB622" s="338"/>
      <c r="AC622" s="338"/>
      <c r="AD622" s="338"/>
      <c r="AE622" s="338"/>
      <c r="AF622" s="338"/>
      <c r="AG622" s="338"/>
      <c r="AH622" s="338"/>
      <c r="AI622" s="338"/>
      <c r="AJ622" s="338"/>
      <c r="AK622" s="338"/>
      <c r="AL622" s="338"/>
      <c r="AM622" s="338"/>
      <c r="AN622" s="338"/>
      <c r="AO622" s="338"/>
      <c r="AP622" s="338"/>
      <c r="AQ622" s="338"/>
      <c r="AR622" s="338"/>
      <c r="AS622" s="338"/>
      <c r="AT622" s="338"/>
      <c r="AV622" s="366"/>
      <c r="AW622" s="366"/>
      <c r="AX622" s="366"/>
      <c r="AY622" s="366"/>
      <c r="AZ622" s="366"/>
      <c r="BA622" s="366"/>
      <c r="BB622" s="366"/>
      <c r="BC622" s="366"/>
      <c r="BD622" s="366"/>
      <c r="BE622" s="366"/>
      <c r="BF622" s="366"/>
      <c r="BG622" s="366"/>
      <c r="BH622" s="366"/>
      <c r="BI622" s="366"/>
      <c r="BJ622" s="366"/>
      <c r="BK622" s="366"/>
      <c r="BL622" s="338"/>
      <c r="BM622" s="338"/>
      <c r="BN622" s="338"/>
      <c r="BO622" s="338"/>
      <c r="BP622" s="338"/>
      <c r="BQ622" s="338"/>
      <c r="BR622" s="338"/>
      <c r="BS622" s="338"/>
      <c r="BT622" s="338"/>
      <c r="BU622" s="338"/>
      <c r="BV622" s="338"/>
      <c r="BW622" s="338"/>
      <c r="BX622" s="338"/>
      <c r="BY622" s="338"/>
      <c r="BZ622" s="338"/>
      <c r="CA622" s="338"/>
      <c r="CB622" s="338"/>
      <c r="CC622" s="338"/>
      <c r="CD622" s="338"/>
      <c r="CE622" s="338"/>
      <c r="CF622" s="338"/>
      <c r="CG622" s="338"/>
      <c r="CH622" s="338"/>
      <c r="CI622" s="338"/>
      <c r="CJ622" s="338"/>
      <c r="CK622" s="338"/>
      <c r="CL622" s="338"/>
      <c r="CM622" s="338"/>
      <c r="CN622" s="338"/>
    </row>
    <row r="623" spans="4:92" ht="14.25" customHeight="1" x14ac:dyDescent="0.35">
      <c r="D623" s="360"/>
      <c r="E623" s="360"/>
      <c r="F623" s="360"/>
      <c r="G623" s="360"/>
      <c r="H623" s="360"/>
      <c r="I623" s="360"/>
      <c r="J623" s="360"/>
      <c r="K623" s="360"/>
      <c r="L623" s="360"/>
      <c r="M623" s="360"/>
      <c r="N623" s="360"/>
      <c r="O623" s="360"/>
      <c r="P623" s="360"/>
      <c r="Q623" s="360"/>
      <c r="R623" s="338"/>
      <c r="S623" s="338"/>
      <c r="T623" s="338"/>
      <c r="U623" s="338"/>
      <c r="V623" s="338"/>
      <c r="W623" s="338"/>
      <c r="X623" s="338"/>
      <c r="Y623" s="338"/>
      <c r="Z623" s="338"/>
      <c r="AA623" s="338"/>
      <c r="AB623" s="338"/>
      <c r="AC623" s="338"/>
      <c r="AD623" s="338"/>
      <c r="AE623" s="338"/>
      <c r="AF623" s="338"/>
      <c r="AG623" s="338"/>
      <c r="AH623" s="338"/>
      <c r="AI623" s="338"/>
      <c r="AJ623" s="338"/>
      <c r="AK623" s="338"/>
      <c r="AL623" s="338"/>
      <c r="AM623" s="338"/>
      <c r="AN623" s="338"/>
      <c r="AO623" s="338"/>
      <c r="AP623" s="338"/>
      <c r="AQ623" s="338"/>
      <c r="AR623" s="338"/>
      <c r="AS623" s="338"/>
      <c r="AT623" s="338"/>
      <c r="AV623" s="366"/>
      <c r="AW623" s="366"/>
      <c r="AX623" s="366"/>
      <c r="AY623" s="366"/>
      <c r="AZ623" s="366"/>
      <c r="BA623" s="366"/>
      <c r="BB623" s="366"/>
      <c r="BC623" s="366"/>
      <c r="BD623" s="366"/>
      <c r="BE623" s="366"/>
      <c r="BF623" s="366"/>
      <c r="BG623" s="366"/>
      <c r="BH623" s="366"/>
      <c r="BI623" s="366"/>
      <c r="BJ623" s="366"/>
      <c r="BK623" s="366"/>
      <c r="BL623" s="338"/>
      <c r="BM623" s="338"/>
      <c r="BN623" s="338"/>
      <c r="BO623" s="338"/>
      <c r="BP623" s="338"/>
      <c r="BQ623" s="338"/>
      <c r="BR623" s="338"/>
      <c r="BS623" s="338"/>
      <c r="BT623" s="338"/>
      <c r="BU623" s="338"/>
      <c r="BV623" s="338"/>
      <c r="BW623" s="338"/>
      <c r="BX623" s="338"/>
      <c r="BY623" s="338"/>
      <c r="BZ623" s="338"/>
      <c r="CA623" s="338"/>
      <c r="CB623" s="338"/>
      <c r="CC623" s="338"/>
      <c r="CD623" s="338"/>
      <c r="CE623" s="338"/>
      <c r="CF623" s="338"/>
      <c r="CG623" s="338"/>
      <c r="CH623" s="338"/>
      <c r="CI623" s="338"/>
      <c r="CJ623" s="338"/>
      <c r="CK623" s="338"/>
      <c r="CL623" s="338"/>
      <c r="CM623" s="338"/>
      <c r="CN623" s="338"/>
    </row>
    <row r="624" spans="4:92" ht="14.25" customHeight="1" x14ac:dyDescent="0.35">
      <c r="D624" s="360"/>
      <c r="E624" s="360"/>
      <c r="F624" s="360"/>
      <c r="G624" s="360"/>
      <c r="H624" s="360"/>
      <c r="I624" s="360"/>
      <c r="J624" s="360"/>
      <c r="K624" s="360"/>
      <c r="L624" s="360"/>
      <c r="M624" s="360"/>
      <c r="N624" s="360"/>
      <c r="O624" s="360"/>
      <c r="P624" s="360"/>
      <c r="Q624" s="360"/>
      <c r="R624" s="338"/>
      <c r="S624" s="338"/>
      <c r="T624" s="338"/>
      <c r="U624" s="338"/>
      <c r="V624" s="338"/>
      <c r="W624" s="338"/>
      <c r="X624" s="338"/>
      <c r="Y624" s="338"/>
      <c r="Z624" s="338"/>
      <c r="AA624" s="338"/>
      <c r="AB624" s="338"/>
      <c r="AC624" s="338"/>
      <c r="AD624" s="338"/>
      <c r="AE624" s="338"/>
      <c r="AF624" s="338"/>
      <c r="AG624" s="338"/>
      <c r="AH624" s="338"/>
      <c r="AI624" s="338"/>
      <c r="AJ624" s="338"/>
      <c r="AK624" s="338"/>
      <c r="AL624" s="338"/>
      <c r="AM624" s="338"/>
      <c r="AN624" s="338"/>
      <c r="AO624" s="338"/>
      <c r="AP624" s="338"/>
      <c r="AQ624" s="338"/>
      <c r="AR624" s="338"/>
      <c r="AS624" s="338"/>
      <c r="AT624" s="338"/>
      <c r="AV624" s="366"/>
      <c r="AW624" s="366"/>
      <c r="AX624" s="366"/>
      <c r="AY624" s="366"/>
      <c r="AZ624" s="366"/>
      <c r="BA624" s="366"/>
      <c r="BB624" s="366"/>
      <c r="BC624" s="366"/>
      <c r="BD624" s="366"/>
      <c r="BE624" s="366"/>
      <c r="BF624" s="366"/>
      <c r="BG624" s="366"/>
      <c r="BH624" s="366"/>
      <c r="BI624" s="366"/>
      <c r="BJ624" s="366"/>
      <c r="BK624" s="366"/>
      <c r="BL624" s="338"/>
      <c r="BM624" s="338"/>
      <c r="BN624" s="338"/>
      <c r="BO624" s="338"/>
      <c r="BP624" s="338"/>
      <c r="BQ624" s="338"/>
      <c r="BR624" s="338"/>
      <c r="BS624" s="338"/>
      <c r="BT624" s="338"/>
      <c r="BU624" s="338"/>
      <c r="BV624" s="338"/>
      <c r="BW624" s="338"/>
      <c r="BX624" s="338"/>
      <c r="BY624" s="338"/>
      <c r="BZ624" s="338"/>
      <c r="CA624" s="338"/>
      <c r="CB624" s="338"/>
      <c r="CC624" s="338"/>
      <c r="CD624" s="338"/>
      <c r="CE624" s="338"/>
      <c r="CF624" s="338"/>
      <c r="CG624" s="338"/>
      <c r="CH624" s="338"/>
      <c r="CI624" s="338"/>
      <c r="CJ624" s="338"/>
      <c r="CK624" s="338"/>
      <c r="CL624" s="338"/>
      <c r="CM624" s="338"/>
      <c r="CN624" s="338"/>
    </row>
    <row r="625" spans="4:92" ht="14.25" customHeight="1" x14ac:dyDescent="0.35">
      <c r="D625" s="360"/>
      <c r="E625" s="360"/>
      <c r="F625" s="360"/>
      <c r="G625" s="360"/>
      <c r="H625" s="360"/>
      <c r="I625" s="360"/>
      <c r="J625" s="360"/>
      <c r="K625" s="360"/>
      <c r="L625" s="360"/>
      <c r="M625" s="360"/>
      <c r="N625" s="360"/>
      <c r="O625" s="360"/>
      <c r="P625" s="360"/>
      <c r="Q625" s="360"/>
      <c r="R625" s="338"/>
      <c r="S625" s="338"/>
      <c r="T625" s="338"/>
      <c r="U625" s="338"/>
      <c r="V625" s="338"/>
      <c r="W625" s="338"/>
      <c r="X625" s="338"/>
      <c r="Y625" s="338"/>
      <c r="Z625" s="338"/>
      <c r="AA625" s="338"/>
      <c r="AB625" s="338"/>
      <c r="AC625" s="338"/>
      <c r="AD625" s="338"/>
      <c r="AE625" s="338"/>
      <c r="AF625" s="338"/>
      <c r="AG625" s="338"/>
      <c r="AH625" s="338"/>
      <c r="AI625" s="338"/>
      <c r="AJ625" s="338"/>
      <c r="AK625" s="338"/>
      <c r="AL625" s="338"/>
      <c r="AM625" s="338"/>
      <c r="AN625" s="338"/>
      <c r="AO625" s="338"/>
      <c r="AP625" s="338"/>
      <c r="AQ625" s="338"/>
      <c r="AR625" s="338"/>
      <c r="AS625" s="338"/>
      <c r="AT625" s="338"/>
      <c r="AV625" s="366"/>
      <c r="AW625" s="366"/>
      <c r="AX625" s="366"/>
      <c r="AY625" s="366"/>
      <c r="AZ625" s="366"/>
      <c r="BA625" s="366"/>
      <c r="BB625" s="366"/>
      <c r="BC625" s="366"/>
      <c r="BD625" s="366"/>
      <c r="BE625" s="366"/>
      <c r="BF625" s="366"/>
      <c r="BG625" s="366"/>
      <c r="BH625" s="366"/>
      <c r="BI625" s="366"/>
      <c r="BJ625" s="366"/>
      <c r="BK625" s="366"/>
      <c r="BL625" s="338"/>
      <c r="BM625" s="338"/>
      <c r="BN625" s="338"/>
      <c r="BO625" s="338"/>
      <c r="BP625" s="338"/>
      <c r="BQ625" s="338"/>
      <c r="BR625" s="338"/>
      <c r="BS625" s="338"/>
      <c r="BT625" s="338"/>
      <c r="BU625" s="338"/>
      <c r="BV625" s="338"/>
      <c r="BW625" s="338"/>
      <c r="BX625" s="338"/>
      <c r="BY625" s="338"/>
      <c r="BZ625" s="338"/>
      <c r="CA625" s="338"/>
      <c r="CB625" s="338"/>
      <c r="CC625" s="338"/>
      <c r="CD625" s="338"/>
      <c r="CE625" s="338"/>
      <c r="CF625" s="338"/>
      <c r="CG625" s="338"/>
      <c r="CH625" s="338"/>
      <c r="CI625" s="338"/>
      <c r="CJ625" s="338"/>
      <c r="CK625" s="338"/>
      <c r="CL625" s="338"/>
      <c r="CM625" s="338"/>
      <c r="CN625" s="338"/>
    </row>
    <row r="626" spans="4:92" ht="14.25" customHeight="1" x14ac:dyDescent="0.35">
      <c r="D626" s="360"/>
      <c r="E626" s="360"/>
      <c r="F626" s="360"/>
      <c r="G626" s="360"/>
      <c r="H626" s="360"/>
      <c r="I626" s="360"/>
      <c r="J626" s="360"/>
      <c r="K626" s="360"/>
      <c r="L626" s="360"/>
      <c r="M626" s="360"/>
      <c r="N626" s="360"/>
      <c r="O626" s="360"/>
      <c r="P626" s="360"/>
      <c r="Q626" s="360"/>
      <c r="R626" s="338"/>
      <c r="S626" s="338"/>
      <c r="T626" s="338"/>
      <c r="U626" s="338"/>
      <c r="V626" s="338"/>
      <c r="W626" s="338"/>
      <c r="X626" s="338"/>
      <c r="Y626" s="338"/>
      <c r="Z626" s="338"/>
      <c r="AA626" s="338"/>
      <c r="AB626" s="338"/>
      <c r="AC626" s="338"/>
      <c r="AD626" s="338"/>
      <c r="AE626" s="338"/>
      <c r="AF626" s="338"/>
      <c r="AG626" s="338"/>
      <c r="AH626" s="338"/>
      <c r="AI626" s="338"/>
      <c r="AJ626" s="338"/>
      <c r="AK626" s="338"/>
      <c r="AL626" s="338"/>
      <c r="AM626" s="338"/>
      <c r="AN626" s="338"/>
      <c r="AO626" s="338"/>
      <c r="AP626" s="338"/>
      <c r="AQ626" s="338"/>
      <c r="AR626" s="338"/>
      <c r="AS626" s="338"/>
      <c r="AT626" s="338"/>
      <c r="AV626" s="366"/>
      <c r="AW626" s="366"/>
      <c r="AX626" s="366"/>
      <c r="AY626" s="366"/>
      <c r="AZ626" s="366"/>
      <c r="BA626" s="366"/>
      <c r="BB626" s="366"/>
      <c r="BC626" s="366"/>
      <c r="BD626" s="366"/>
      <c r="BE626" s="366"/>
      <c r="BF626" s="366"/>
      <c r="BG626" s="366"/>
      <c r="BH626" s="366"/>
      <c r="BI626" s="366"/>
      <c r="BJ626" s="366"/>
      <c r="BK626" s="366"/>
      <c r="BL626" s="338"/>
      <c r="BM626" s="338"/>
      <c r="BN626" s="338"/>
      <c r="BO626" s="338"/>
      <c r="BP626" s="338"/>
      <c r="BQ626" s="338"/>
      <c r="BR626" s="338"/>
      <c r="BS626" s="338"/>
      <c r="BT626" s="338"/>
      <c r="BU626" s="338"/>
      <c r="BV626" s="338"/>
      <c r="BW626" s="338"/>
      <c r="BX626" s="338"/>
      <c r="BY626" s="338"/>
      <c r="BZ626" s="338"/>
      <c r="CA626" s="338"/>
      <c r="CB626" s="338"/>
      <c r="CC626" s="338"/>
      <c r="CD626" s="338"/>
      <c r="CE626" s="338"/>
      <c r="CF626" s="338"/>
      <c r="CG626" s="338"/>
      <c r="CH626" s="338"/>
      <c r="CI626" s="338"/>
      <c r="CJ626" s="338"/>
      <c r="CK626" s="338"/>
      <c r="CL626" s="338"/>
      <c r="CM626" s="338"/>
      <c r="CN626" s="338"/>
    </row>
    <row r="627" spans="4:92" ht="14.25" customHeight="1" x14ac:dyDescent="0.35">
      <c r="D627" s="360"/>
      <c r="E627" s="360"/>
      <c r="F627" s="360"/>
      <c r="G627" s="360"/>
      <c r="H627" s="360"/>
      <c r="I627" s="360"/>
      <c r="J627" s="360"/>
      <c r="K627" s="360"/>
      <c r="L627" s="360"/>
      <c r="M627" s="360"/>
      <c r="N627" s="360"/>
      <c r="O627" s="360"/>
      <c r="P627" s="360"/>
      <c r="Q627" s="360"/>
      <c r="R627" s="338"/>
      <c r="S627" s="338"/>
      <c r="T627" s="338"/>
      <c r="U627" s="338"/>
      <c r="V627" s="338"/>
      <c r="W627" s="338"/>
      <c r="X627" s="338"/>
      <c r="Y627" s="338"/>
      <c r="Z627" s="338"/>
      <c r="AA627" s="338"/>
      <c r="AB627" s="338"/>
      <c r="AC627" s="338"/>
      <c r="AD627" s="338"/>
      <c r="AE627" s="338"/>
      <c r="AF627" s="338"/>
      <c r="AG627" s="338"/>
      <c r="AH627" s="338"/>
      <c r="AI627" s="338"/>
      <c r="AJ627" s="338"/>
      <c r="AK627" s="338"/>
      <c r="AL627" s="338"/>
      <c r="AM627" s="338"/>
      <c r="AN627" s="338"/>
      <c r="AO627" s="338"/>
      <c r="AP627" s="338"/>
      <c r="AQ627" s="338"/>
      <c r="AR627" s="338"/>
      <c r="AS627" s="338"/>
      <c r="AT627" s="338"/>
      <c r="AV627" s="366"/>
      <c r="AW627" s="366"/>
      <c r="AX627" s="366"/>
      <c r="AY627" s="366"/>
      <c r="AZ627" s="366"/>
      <c r="BA627" s="366"/>
      <c r="BB627" s="366"/>
      <c r="BC627" s="366"/>
      <c r="BD627" s="366"/>
      <c r="BE627" s="366"/>
      <c r="BF627" s="366"/>
      <c r="BG627" s="366"/>
      <c r="BH627" s="366"/>
      <c r="BI627" s="366"/>
      <c r="BJ627" s="366"/>
      <c r="BK627" s="366"/>
      <c r="BL627" s="338"/>
      <c r="BM627" s="338"/>
      <c r="BN627" s="338"/>
      <c r="BO627" s="338"/>
      <c r="BP627" s="338"/>
      <c r="BQ627" s="338"/>
      <c r="BR627" s="338"/>
      <c r="BS627" s="338"/>
      <c r="BT627" s="338"/>
      <c r="BU627" s="338"/>
      <c r="BV627" s="338"/>
      <c r="BW627" s="338"/>
      <c r="BX627" s="338"/>
      <c r="BY627" s="338"/>
      <c r="BZ627" s="338"/>
      <c r="CA627" s="338"/>
      <c r="CB627" s="338"/>
      <c r="CC627" s="338"/>
      <c r="CD627" s="338"/>
      <c r="CE627" s="338"/>
      <c r="CF627" s="338"/>
      <c r="CG627" s="338"/>
      <c r="CH627" s="338"/>
      <c r="CI627" s="338"/>
      <c r="CJ627" s="338"/>
      <c r="CK627" s="338"/>
      <c r="CL627" s="338"/>
      <c r="CM627" s="338"/>
      <c r="CN627" s="338"/>
    </row>
    <row r="628" spans="4:92" ht="14.25" customHeight="1" x14ac:dyDescent="0.35">
      <c r="D628" s="360"/>
      <c r="E628" s="360"/>
      <c r="F628" s="360"/>
      <c r="G628" s="360"/>
      <c r="H628" s="360"/>
      <c r="I628" s="360"/>
      <c r="J628" s="360"/>
      <c r="K628" s="360"/>
      <c r="L628" s="360"/>
      <c r="M628" s="360"/>
      <c r="N628" s="360"/>
      <c r="O628" s="360"/>
      <c r="P628" s="360"/>
      <c r="Q628" s="360"/>
      <c r="R628" s="338"/>
      <c r="S628" s="338"/>
      <c r="T628" s="338"/>
      <c r="U628" s="338"/>
      <c r="V628" s="338"/>
      <c r="W628" s="338"/>
      <c r="X628" s="338"/>
      <c r="Y628" s="338"/>
      <c r="Z628" s="338"/>
      <c r="AA628" s="338"/>
      <c r="AB628" s="338"/>
      <c r="AC628" s="338"/>
      <c r="AD628" s="338"/>
      <c r="AE628" s="338"/>
      <c r="AF628" s="338"/>
      <c r="AG628" s="338"/>
      <c r="AH628" s="338"/>
      <c r="AI628" s="338"/>
      <c r="AJ628" s="338"/>
      <c r="AK628" s="338"/>
      <c r="AL628" s="338"/>
      <c r="AM628" s="338"/>
      <c r="AN628" s="338"/>
      <c r="AO628" s="338"/>
      <c r="AP628" s="338"/>
      <c r="AQ628" s="338"/>
      <c r="AR628" s="338"/>
      <c r="AS628" s="338"/>
      <c r="AT628" s="338"/>
      <c r="AV628" s="366"/>
      <c r="AW628" s="366"/>
      <c r="AX628" s="366"/>
      <c r="AY628" s="366"/>
      <c r="AZ628" s="366"/>
      <c r="BA628" s="366"/>
      <c r="BB628" s="366"/>
      <c r="BC628" s="366"/>
      <c r="BD628" s="366"/>
      <c r="BE628" s="366"/>
      <c r="BF628" s="366"/>
      <c r="BG628" s="366"/>
      <c r="BH628" s="366"/>
      <c r="BI628" s="366"/>
      <c r="BJ628" s="366"/>
      <c r="BK628" s="366"/>
      <c r="BL628" s="338"/>
      <c r="BM628" s="338"/>
      <c r="BN628" s="338"/>
      <c r="BO628" s="338"/>
      <c r="BP628" s="338"/>
      <c r="BQ628" s="338"/>
      <c r="BR628" s="338"/>
      <c r="BS628" s="338"/>
      <c r="BT628" s="338"/>
      <c r="BU628" s="338"/>
      <c r="BV628" s="338"/>
      <c r="BW628" s="338"/>
      <c r="BX628" s="338"/>
      <c r="BY628" s="338"/>
      <c r="BZ628" s="338"/>
      <c r="CA628" s="338"/>
      <c r="CB628" s="338"/>
      <c r="CC628" s="338"/>
      <c r="CD628" s="338"/>
      <c r="CE628" s="338"/>
      <c r="CF628" s="338"/>
      <c r="CG628" s="338"/>
      <c r="CH628" s="338"/>
      <c r="CI628" s="338"/>
      <c r="CJ628" s="338"/>
      <c r="CK628" s="338"/>
      <c r="CL628" s="338"/>
      <c r="CM628" s="338"/>
      <c r="CN628" s="338"/>
    </row>
    <row r="629" spans="4:92" ht="14.25" customHeight="1" x14ac:dyDescent="0.35">
      <c r="D629" s="360"/>
      <c r="E629" s="360"/>
      <c r="F629" s="360"/>
      <c r="G629" s="360"/>
      <c r="H629" s="360"/>
      <c r="I629" s="360"/>
      <c r="J629" s="360"/>
      <c r="K629" s="360"/>
      <c r="L629" s="360"/>
      <c r="M629" s="360"/>
      <c r="N629" s="360"/>
      <c r="O629" s="360"/>
      <c r="P629" s="360"/>
      <c r="Q629" s="360"/>
      <c r="R629" s="338"/>
      <c r="S629" s="338"/>
      <c r="T629" s="338"/>
      <c r="U629" s="338"/>
      <c r="V629" s="338"/>
      <c r="W629" s="338"/>
      <c r="X629" s="338"/>
      <c r="Y629" s="338"/>
      <c r="Z629" s="338"/>
      <c r="AA629" s="338"/>
      <c r="AB629" s="338"/>
      <c r="AC629" s="338"/>
      <c r="AD629" s="338"/>
      <c r="AE629" s="338"/>
      <c r="AF629" s="338"/>
      <c r="AG629" s="338"/>
      <c r="AH629" s="338"/>
      <c r="AI629" s="338"/>
      <c r="AJ629" s="338"/>
      <c r="AK629" s="338"/>
      <c r="AL629" s="338"/>
      <c r="AM629" s="338"/>
      <c r="AN629" s="338"/>
      <c r="AO629" s="338"/>
      <c r="AP629" s="338"/>
      <c r="AQ629" s="338"/>
      <c r="AR629" s="338"/>
      <c r="AS629" s="338"/>
      <c r="AT629" s="338"/>
      <c r="AV629" s="366"/>
      <c r="AW629" s="366"/>
      <c r="AX629" s="366"/>
      <c r="AY629" s="366"/>
      <c r="AZ629" s="366"/>
      <c r="BA629" s="366"/>
      <c r="BB629" s="366"/>
      <c r="BC629" s="366"/>
      <c r="BD629" s="366"/>
      <c r="BE629" s="366"/>
      <c r="BF629" s="366"/>
      <c r="BG629" s="366"/>
      <c r="BH629" s="366"/>
      <c r="BI629" s="366"/>
      <c r="BJ629" s="366"/>
      <c r="BK629" s="366"/>
      <c r="BL629" s="338"/>
      <c r="BM629" s="338"/>
      <c r="BN629" s="338"/>
      <c r="BO629" s="338"/>
      <c r="BP629" s="338"/>
      <c r="BQ629" s="338"/>
      <c r="BR629" s="338"/>
      <c r="BS629" s="338"/>
      <c r="BT629" s="338"/>
      <c r="BU629" s="338"/>
      <c r="BV629" s="338"/>
      <c r="BW629" s="338"/>
      <c r="BX629" s="338"/>
      <c r="BY629" s="338"/>
      <c r="BZ629" s="338"/>
      <c r="CA629" s="338"/>
      <c r="CB629" s="338"/>
      <c r="CC629" s="338"/>
      <c r="CD629" s="338"/>
      <c r="CE629" s="338"/>
      <c r="CF629" s="338"/>
      <c r="CG629" s="338"/>
      <c r="CH629" s="338"/>
      <c r="CI629" s="338"/>
      <c r="CJ629" s="338"/>
      <c r="CK629" s="338"/>
      <c r="CL629" s="338"/>
      <c r="CM629" s="338"/>
      <c r="CN629" s="338"/>
    </row>
    <row r="630" spans="4:92" ht="14.25" customHeight="1" x14ac:dyDescent="0.35">
      <c r="D630" s="360"/>
      <c r="E630" s="360"/>
      <c r="F630" s="360"/>
      <c r="G630" s="360"/>
      <c r="H630" s="360"/>
      <c r="I630" s="360"/>
      <c r="J630" s="360"/>
      <c r="K630" s="360"/>
      <c r="L630" s="360"/>
      <c r="M630" s="360"/>
      <c r="N630" s="360"/>
      <c r="O630" s="360"/>
      <c r="P630" s="360"/>
      <c r="Q630" s="360"/>
      <c r="R630" s="338"/>
      <c r="S630" s="338"/>
      <c r="T630" s="338"/>
      <c r="U630" s="338"/>
      <c r="V630" s="338"/>
      <c r="W630" s="338"/>
      <c r="X630" s="338"/>
      <c r="Y630" s="338"/>
      <c r="Z630" s="338"/>
      <c r="AA630" s="338"/>
      <c r="AB630" s="338"/>
      <c r="AC630" s="338"/>
      <c r="AD630" s="338"/>
      <c r="AE630" s="338"/>
      <c r="AF630" s="338"/>
      <c r="AG630" s="338"/>
      <c r="AH630" s="338"/>
      <c r="AI630" s="338"/>
      <c r="AJ630" s="338"/>
      <c r="AK630" s="338"/>
      <c r="AL630" s="338"/>
      <c r="AM630" s="338"/>
      <c r="AN630" s="338"/>
      <c r="AO630" s="338"/>
      <c r="AP630" s="338"/>
      <c r="AQ630" s="338"/>
      <c r="AR630" s="338"/>
      <c r="AS630" s="338"/>
      <c r="AT630" s="338"/>
      <c r="AV630" s="366"/>
      <c r="AW630" s="366"/>
      <c r="AX630" s="366"/>
      <c r="AY630" s="366"/>
      <c r="AZ630" s="366"/>
      <c r="BA630" s="366"/>
      <c r="BB630" s="366"/>
      <c r="BC630" s="366"/>
      <c r="BD630" s="366"/>
      <c r="BE630" s="366"/>
      <c r="BF630" s="366"/>
      <c r="BG630" s="366"/>
      <c r="BH630" s="366"/>
      <c r="BI630" s="366"/>
      <c r="BJ630" s="366"/>
      <c r="BK630" s="366"/>
      <c r="BL630" s="338"/>
      <c r="BM630" s="338"/>
      <c r="BN630" s="338"/>
      <c r="BO630" s="338"/>
      <c r="BP630" s="338"/>
      <c r="BQ630" s="338"/>
      <c r="BR630" s="338"/>
      <c r="BS630" s="338"/>
      <c r="BT630" s="338"/>
      <c r="BU630" s="338"/>
      <c r="BV630" s="338"/>
      <c r="BW630" s="338"/>
      <c r="BX630" s="338"/>
      <c r="BY630" s="338"/>
      <c r="BZ630" s="338"/>
      <c r="CA630" s="338"/>
      <c r="CB630" s="338"/>
      <c r="CC630" s="338"/>
      <c r="CD630" s="338"/>
      <c r="CE630" s="338"/>
      <c r="CF630" s="338"/>
      <c r="CG630" s="338"/>
      <c r="CH630" s="338"/>
      <c r="CI630" s="338"/>
      <c r="CJ630" s="338"/>
      <c r="CK630" s="338"/>
      <c r="CL630" s="338"/>
      <c r="CM630" s="338"/>
      <c r="CN630" s="338"/>
    </row>
    <row r="631" spans="4:92" ht="14.25" customHeight="1" x14ac:dyDescent="0.35">
      <c r="D631" s="360"/>
      <c r="E631" s="360"/>
      <c r="F631" s="360"/>
      <c r="G631" s="360"/>
      <c r="H631" s="360"/>
      <c r="I631" s="360"/>
      <c r="J631" s="360"/>
      <c r="K631" s="360"/>
      <c r="L631" s="360"/>
      <c r="M631" s="360"/>
      <c r="N631" s="360"/>
      <c r="O631" s="360"/>
      <c r="P631" s="360"/>
      <c r="Q631" s="360"/>
      <c r="R631" s="338"/>
      <c r="S631" s="338"/>
      <c r="T631" s="338"/>
      <c r="U631" s="338"/>
      <c r="V631" s="338"/>
      <c r="W631" s="338"/>
      <c r="X631" s="338"/>
      <c r="Y631" s="338"/>
      <c r="Z631" s="338"/>
      <c r="AA631" s="338"/>
      <c r="AB631" s="338"/>
      <c r="AC631" s="338"/>
      <c r="AD631" s="338"/>
      <c r="AE631" s="338"/>
      <c r="AF631" s="338"/>
      <c r="AG631" s="338"/>
      <c r="AH631" s="338"/>
      <c r="AI631" s="338"/>
      <c r="AJ631" s="338"/>
      <c r="AK631" s="338"/>
      <c r="AL631" s="338"/>
      <c r="AM631" s="338"/>
      <c r="AN631" s="338"/>
      <c r="AO631" s="338"/>
      <c r="AP631" s="338"/>
      <c r="AQ631" s="338"/>
      <c r="AR631" s="338"/>
      <c r="AS631" s="338"/>
      <c r="AT631" s="338"/>
      <c r="AV631" s="366"/>
      <c r="AW631" s="366"/>
      <c r="AX631" s="366"/>
      <c r="AY631" s="366"/>
      <c r="AZ631" s="366"/>
      <c r="BA631" s="366"/>
      <c r="BB631" s="366"/>
      <c r="BC631" s="366"/>
      <c r="BD631" s="366"/>
      <c r="BE631" s="366"/>
      <c r="BF631" s="366"/>
      <c r="BG631" s="366"/>
      <c r="BH631" s="366"/>
      <c r="BI631" s="366"/>
      <c r="BJ631" s="366"/>
      <c r="BK631" s="366"/>
      <c r="BL631" s="338"/>
      <c r="BM631" s="338"/>
      <c r="BN631" s="338"/>
      <c r="BO631" s="338"/>
      <c r="BP631" s="338"/>
      <c r="BQ631" s="338"/>
      <c r="BR631" s="338"/>
      <c r="BS631" s="338"/>
      <c r="BT631" s="338"/>
      <c r="BU631" s="338"/>
      <c r="BV631" s="338"/>
      <c r="BW631" s="338"/>
      <c r="BX631" s="338"/>
      <c r="BY631" s="338"/>
      <c r="BZ631" s="338"/>
      <c r="CA631" s="338"/>
      <c r="CB631" s="338"/>
      <c r="CC631" s="338"/>
      <c r="CD631" s="338"/>
      <c r="CE631" s="338"/>
      <c r="CF631" s="338"/>
      <c r="CG631" s="338"/>
      <c r="CH631" s="338"/>
      <c r="CI631" s="338"/>
      <c r="CJ631" s="338"/>
      <c r="CK631" s="338"/>
      <c r="CL631" s="338"/>
      <c r="CM631" s="338"/>
      <c r="CN631" s="338"/>
    </row>
    <row r="632" spans="4:92" ht="14.25" customHeight="1" x14ac:dyDescent="0.35">
      <c r="D632" s="360"/>
      <c r="E632" s="360"/>
      <c r="F632" s="360"/>
      <c r="G632" s="360"/>
      <c r="H632" s="360"/>
      <c r="I632" s="360"/>
      <c r="J632" s="360"/>
      <c r="K632" s="360"/>
      <c r="L632" s="360"/>
      <c r="M632" s="360"/>
      <c r="N632" s="360"/>
      <c r="O632" s="360"/>
      <c r="P632" s="360"/>
      <c r="Q632" s="360"/>
      <c r="R632" s="338"/>
      <c r="S632" s="338"/>
      <c r="T632" s="338"/>
      <c r="U632" s="338"/>
      <c r="V632" s="338"/>
      <c r="W632" s="338"/>
      <c r="X632" s="338"/>
      <c r="Y632" s="338"/>
      <c r="Z632" s="338"/>
      <c r="AA632" s="338"/>
      <c r="AB632" s="338"/>
      <c r="AC632" s="338"/>
      <c r="AD632" s="338"/>
      <c r="AE632" s="338"/>
      <c r="AF632" s="338"/>
      <c r="AG632" s="338"/>
      <c r="AH632" s="338"/>
      <c r="AI632" s="338"/>
      <c r="AJ632" s="338"/>
      <c r="AK632" s="338"/>
      <c r="AL632" s="338"/>
      <c r="AM632" s="338"/>
      <c r="AN632" s="338"/>
      <c r="AO632" s="338"/>
      <c r="AP632" s="338"/>
      <c r="AQ632" s="338"/>
      <c r="AR632" s="338"/>
      <c r="AS632" s="338"/>
      <c r="AT632" s="338"/>
      <c r="AV632" s="366"/>
      <c r="AW632" s="366"/>
      <c r="AX632" s="366"/>
      <c r="AY632" s="366"/>
      <c r="AZ632" s="366"/>
      <c r="BA632" s="366"/>
      <c r="BB632" s="366"/>
      <c r="BC632" s="366"/>
      <c r="BD632" s="366"/>
      <c r="BE632" s="366"/>
      <c r="BF632" s="366"/>
      <c r="BG632" s="366"/>
      <c r="BH632" s="366"/>
      <c r="BI632" s="366"/>
      <c r="BJ632" s="366"/>
      <c r="BK632" s="366"/>
      <c r="BL632" s="338"/>
      <c r="BM632" s="338"/>
      <c r="BN632" s="338"/>
      <c r="BO632" s="338"/>
      <c r="BP632" s="338"/>
      <c r="BQ632" s="338"/>
      <c r="BR632" s="338"/>
      <c r="BS632" s="338"/>
      <c r="BT632" s="338"/>
      <c r="BU632" s="338"/>
      <c r="BV632" s="338"/>
      <c r="BW632" s="338"/>
      <c r="BX632" s="338"/>
      <c r="BY632" s="338"/>
      <c r="BZ632" s="338"/>
      <c r="CA632" s="338"/>
      <c r="CB632" s="338"/>
      <c r="CC632" s="338"/>
      <c r="CD632" s="338"/>
      <c r="CE632" s="338"/>
      <c r="CF632" s="338"/>
      <c r="CG632" s="338"/>
      <c r="CH632" s="338"/>
      <c r="CI632" s="338"/>
      <c r="CJ632" s="338"/>
      <c r="CK632" s="338"/>
      <c r="CL632" s="338"/>
      <c r="CM632" s="338"/>
      <c r="CN632" s="338"/>
    </row>
    <row r="633" spans="4:92" ht="14.25" customHeight="1" x14ac:dyDescent="0.35">
      <c r="D633" s="360"/>
      <c r="E633" s="360"/>
      <c r="F633" s="360"/>
      <c r="G633" s="360"/>
      <c r="H633" s="360"/>
      <c r="I633" s="360"/>
      <c r="J633" s="360"/>
      <c r="K633" s="360"/>
      <c r="L633" s="360"/>
      <c r="M633" s="360"/>
      <c r="N633" s="360"/>
      <c r="O633" s="360"/>
      <c r="P633" s="360"/>
      <c r="Q633" s="360"/>
      <c r="R633" s="338"/>
      <c r="S633" s="338"/>
      <c r="T633" s="338"/>
      <c r="U633" s="338"/>
      <c r="V633" s="338"/>
      <c r="W633" s="338"/>
      <c r="X633" s="338"/>
      <c r="Y633" s="338"/>
      <c r="Z633" s="338"/>
      <c r="AA633" s="338"/>
      <c r="AB633" s="338"/>
      <c r="AC633" s="338"/>
      <c r="AD633" s="338"/>
      <c r="AE633" s="338"/>
      <c r="AF633" s="338"/>
      <c r="AG633" s="338"/>
      <c r="AH633" s="338"/>
      <c r="AI633" s="338"/>
      <c r="AJ633" s="338"/>
      <c r="AK633" s="338"/>
      <c r="AL633" s="338"/>
      <c r="AM633" s="338"/>
      <c r="AN633" s="338"/>
      <c r="AO633" s="338"/>
      <c r="AP633" s="338"/>
      <c r="AQ633" s="338"/>
      <c r="AR633" s="338"/>
      <c r="AS633" s="338"/>
      <c r="AT633" s="338"/>
      <c r="AV633" s="370" t="s">
        <v>397</v>
      </c>
      <c r="AW633" s="370"/>
      <c r="AX633" s="370"/>
      <c r="AY633" s="370"/>
      <c r="AZ633" s="370"/>
      <c r="BA633" s="370"/>
      <c r="BB633" s="370"/>
      <c r="BC633" s="370"/>
      <c r="BD633" s="370"/>
      <c r="BE633" s="370"/>
      <c r="BF633" s="370"/>
      <c r="BG633" s="370"/>
      <c r="BH633" s="370"/>
      <c r="BI633" s="370"/>
      <c r="BJ633" s="370"/>
      <c r="BK633" s="370"/>
      <c r="BL633" s="355">
        <f>+(COUNTIF(R599:U633,"x")+COUNTIF(BL599:BO632,"x"))</f>
        <v>0</v>
      </c>
      <c r="BM633" s="355"/>
      <c r="BN633" s="355"/>
      <c r="BO633" s="355"/>
      <c r="BP633" s="355">
        <f>+(COUNTIF(V599:Y633,"x")+COUNTIF(BP599:BS632,"x"))</f>
        <v>14</v>
      </c>
      <c r="BQ633" s="355"/>
      <c r="BR633" s="355"/>
      <c r="BS633" s="355"/>
      <c r="BT633" s="367">
        <f>SUM(Z599:AC633,BT599:BW632)</f>
        <v>42</v>
      </c>
      <c r="BU633" s="368"/>
      <c r="BV633" s="368"/>
      <c r="BW633" s="369"/>
      <c r="BX633" s="355">
        <f>SUM(AD599:AF633,BX599:BZ632)</f>
        <v>448</v>
      </c>
      <c r="BY633" s="355"/>
      <c r="BZ633" s="355"/>
      <c r="CA633" s="367">
        <f>SUM(AG599:AI633,CA599:CC632)</f>
        <v>333</v>
      </c>
      <c r="CB633" s="368"/>
      <c r="CC633" s="369"/>
      <c r="CD633" s="367">
        <f>SUM(AJ599:AL633,CD599:CF632)</f>
        <v>135</v>
      </c>
      <c r="CE633" s="368"/>
      <c r="CF633" s="369"/>
      <c r="CG633" s="355">
        <f>+(COUNTIF(AM599:AP633,"x")+COUNTIF(CG599:CJ632,"x"))</f>
        <v>1</v>
      </c>
      <c r="CH633" s="355"/>
      <c r="CI633" s="355"/>
      <c r="CJ633" s="355"/>
      <c r="CK633" s="355">
        <f>+(COUNTIF(AQ599:AT633,"x")+COUNTIF(CK599:CN632,"x"))</f>
        <v>13</v>
      </c>
      <c r="CL633" s="355"/>
      <c r="CM633" s="355"/>
      <c r="CN633" s="355"/>
    </row>
    <row r="634" spans="4:92" ht="14.25" customHeight="1" x14ac:dyDescent="0.35">
      <c r="D634" s="356" t="s">
        <v>399</v>
      </c>
      <c r="E634" s="356"/>
      <c r="F634" s="356"/>
      <c r="G634" s="356"/>
      <c r="H634" s="356"/>
      <c r="I634" s="356"/>
      <c r="J634" s="356"/>
      <c r="K634" s="356"/>
      <c r="L634" s="356"/>
      <c r="M634" s="356"/>
      <c r="N634" s="356"/>
      <c r="O634" s="356"/>
      <c r="P634" s="356"/>
      <c r="Q634" s="356"/>
      <c r="R634" s="356"/>
      <c r="S634" s="356"/>
      <c r="T634" s="356"/>
      <c r="U634" s="356"/>
      <c r="V634" s="356"/>
      <c r="W634" s="356"/>
      <c r="X634" s="356"/>
      <c r="Y634" s="356"/>
      <c r="Z634" s="356"/>
      <c r="AA634" s="356"/>
      <c r="AB634" s="356"/>
      <c r="AC634" s="356"/>
      <c r="AD634" s="356"/>
      <c r="AE634" s="356"/>
      <c r="AF634" s="356"/>
      <c r="AG634" s="356"/>
      <c r="AH634" s="356"/>
      <c r="AI634" s="356"/>
      <c r="AJ634" s="356"/>
      <c r="AK634" s="356"/>
      <c r="AL634" s="356"/>
      <c r="AM634" s="356"/>
      <c r="AN634" s="356"/>
      <c r="AO634" s="356"/>
      <c r="AP634" s="356"/>
      <c r="AQ634" s="356"/>
      <c r="AR634" s="356"/>
      <c r="AS634" s="356"/>
      <c r="AT634" s="356"/>
      <c r="AV634" s="356" t="s">
        <v>399</v>
      </c>
      <c r="AW634" s="356"/>
      <c r="AX634" s="356"/>
      <c r="AY634" s="356"/>
      <c r="AZ634" s="356"/>
      <c r="BA634" s="356"/>
      <c r="BB634" s="356"/>
      <c r="BC634" s="356"/>
      <c r="BD634" s="356"/>
      <c r="BE634" s="356"/>
      <c r="BF634" s="356"/>
      <c r="BG634" s="356"/>
      <c r="BH634" s="356"/>
      <c r="BI634" s="356"/>
      <c r="BJ634" s="356"/>
      <c r="BK634" s="356"/>
      <c r="BL634" s="356"/>
      <c r="BM634" s="356"/>
      <c r="BN634" s="356"/>
      <c r="BO634" s="356"/>
      <c r="BP634" s="356"/>
      <c r="BQ634" s="356"/>
      <c r="BR634" s="356"/>
      <c r="BS634" s="356"/>
      <c r="BT634" s="356"/>
      <c r="BU634" s="356"/>
      <c r="BV634" s="356"/>
      <c r="BW634" s="356"/>
      <c r="BX634" s="356"/>
      <c r="BY634" s="356"/>
      <c r="BZ634" s="356"/>
      <c r="CA634" s="356"/>
      <c r="CB634" s="356"/>
      <c r="CC634" s="356"/>
      <c r="CD634" s="356"/>
      <c r="CE634" s="356"/>
      <c r="CF634" s="356"/>
      <c r="CG634" s="356"/>
      <c r="CH634" s="356"/>
      <c r="CI634" s="356"/>
      <c r="CJ634" s="356"/>
      <c r="CK634" s="356"/>
      <c r="CL634" s="356"/>
    </row>
    <row r="635" spans="4:92" ht="14.25" customHeight="1" x14ac:dyDescent="0.35"/>
    <row r="636" spans="4:92" ht="14.25" customHeight="1" x14ac:dyDescent="0.35"/>
    <row r="637" spans="4:92" ht="14.25" customHeight="1" x14ac:dyDescent="0.35"/>
    <row r="638" spans="4:92" ht="14.25" customHeight="1" x14ac:dyDescent="0.35"/>
    <row r="639" spans="4:92" ht="14.25" customHeight="1" x14ac:dyDescent="0.35"/>
    <row r="640" spans="4:92" ht="14.25" customHeight="1" x14ac:dyDescent="0.35"/>
    <row r="641" spans="4:92" ht="14.25" customHeight="1" x14ac:dyDescent="0.35"/>
    <row r="642" spans="4:92" ht="14.25" customHeight="1" x14ac:dyDescent="0.35"/>
    <row r="643" spans="4:92" ht="14.25" customHeight="1" x14ac:dyDescent="0.35"/>
    <row r="644" spans="4:92" ht="14.25" customHeight="1" x14ac:dyDescent="0.35"/>
    <row r="645" spans="4:92" ht="14.25" customHeight="1" x14ac:dyDescent="0.35"/>
    <row r="646" spans="4:92" ht="14.25" customHeight="1" x14ac:dyDescent="0.35"/>
    <row r="647" spans="4:92" ht="14.25" customHeight="1" x14ac:dyDescent="0.35"/>
    <row r="648" spans="4:92" ht="14.25" customHeight="1" x14ac:dyDescent="0.35"/>
    <row r="649" spans="4:92" ht="14.25" customHeight="1" x14ac:dyDescent="0.35"/>
    <row r="650" spans="4:92" ht="14.25" customHeight="1" x14ac:dyDescent="0.35"/>
    <row r="651" spans="4:92" ht="14.25" customHeight="1" x14ac:dyDescent="0.35">
      <c r="D651" s="356" t="s">
        <v>404</v>
      </c>
      <c r="E651" s="356"/>
      <c r="F651" s="356"/>
      <c r="G651" s="356"/>
      <c r="H651" s="356"/>
      <c r="I651" s="356"/>
      <c r="J651" s="356"/>
      <c r="K651" s="356"/>
      <c r="L651" s="356"/>
      <c r="M651" s="356"/>
      <c r="N651" s="356"/>
      <c r="O651" s="356"/>
      <c r="P651" s="356"/>
      <c r="Q651" s="356"/>
      <c r="R651" s="356"/>
      <c r="S651" s="356"/>
      <c r="T651" s="356"/>
      <c r="U651" s="356"/>
      <c r="V651" s="356"/>
      <c r="W651" s="356"/>
      <c r="X651" s="356"/>
      <c r="Y651" s="356"/>
      <c r="Z651" s="356"/>
      <c r="AA651" s="356"/>
      <c r="AB651" s="356"/>
      <c r="AC651" s="356"/>
      <c r="AD651" s="356"/>
      <c r="AE651" s="356"/>
      <c r="AF651" s="356"/>
      <c r="AG651" s="356"/>
      <c r="AH651" s="356"/>
      <c r="AI651" s="356"/>
      <c r="AJ651" s="356"/>
      <c r="AK651" s="356"/>
      <c r="AL651" s="356"/>
      <c r="AM651" s="356"/>
      <c r="AN651" s="356"/>
      <c r="AO651" s="356"/>
      <c r="AP651" s="356"/>
      <c r="AQ651" s="356"/>
      <c r="AR651" s="356"/>
      <c r="AS651" s="356"/>
      <c r="AT651" s="356"/>
      <c r="AV651" s="349" t="s">
        <v>404</v>
      </c>
      <c r="AW651" s="349"/>
      <c r="AX651" s="349"/>
      <c r="AY651" s="349"/>
      <c r="AZ651" s="349"/>
      <c r="BA651" s="349"/>
      <c r="BB651" s="349"/>
      <c r="BC651" s="349"/>
      <c r="BD651" s="349"/>
      <c r="BE651" s="349"/>
      <c r="BF651" s="349"/>
      <c r="BG651" s="349"/>
      <c r="BH651" s="349"/>
      <c r="BI651" s="349"/>
      <c r="BJ651" s="349"/>
      <c r="BK651" s="349"/>
      <c r="BL651" s="349"/>
      <c r="BM651" s="349"/>
      <c r="BN651" s="349"/>
      <c r="BO651" s="349"/>
      <c r="BP651" s="349"/>
      <c r="BQ651" s="349"/>
      <c r="BR651" s="349"/>
      <c r="BS651" s="349"/>
      <c r="BT651" s="349"/>
      <c r="BU651" s="349"/>
      <c r="BV651" s="349"/>
      <c r="BW651" s="349"/>
      <c r="BX651" s="349"/>
      <c r="BY651" s="349"/>
      <c r="BZ651" s="349"/>
      <c r="CA651" s="349"/>
      <c r="CB651" s="349"/>
      <c r="CC651" s="349"/>
      <c r="CD651" s="349"/>
      <c r="CE651" s="349"/>
      <c r="CF651" s="349"/>
      <c r="CG651" s="349"/>
      <c r="CH651" s="349"/>
      <c r="CI651" s="349"/>
      <c r="CJ651" s="349"/>
      <c r="CK651" s="349"/>
      <c r="CL651" s="349"/>
      <c r="CM651" s="349"/>
      <c r="CN651" s="349"/>
    </row>
    <row r="652" spans="4:92" ht="14.25" customHeight="1" x14ac:dyDescent="0.35"/>
    <row r="653" spans="4:92" ht="14.25" customHeight="1" x14ac:dyDescent="0.35">
      <c r="D653" s="209" t="s">
        <v>405</v>
      </c>
      <c r="E653" s="209"/>
      <c r="F653" s="209"/>
      <c r="G653" s="209"/>
      <c r="H653" s="209"/>
      <c r="I653" s="209"/>
      <c r="J653" s="209"/>
      <c r="K653" s="209"/>
      <c r="L653" s="209"/>
      <c r="M653" s="209"/>
      <c r="N653" s="209"/>
      <c r="O653" s="209"/>
      <c r="P653" s="209"/>
      <c r="Q653" s="209"/>
      <c r="R653" s="209"/>
      <c r="S653" s="209"/>
      <c r="T653" s="209"/>
      <c r="U653" s="209"/>
      <c r="V653" s="209"/>
      <c r="W653" s="209"/>
      <c r="X653" s="209"/>
      <c r="Y653" s="209"/>
      <c r="Z653" s="209"/>
      <c r="AA653" s="209"/>
      <c r="AB653" s="209"/>
      <c r="AC653" s="209"/>
      <c r="AD653" s="209"/>
      <c r="AE653" s="209"/>
      <c r="AF653" s="209"/>
      <c r="AG653" s="209"/>
      <c r="AH653" s="209"/>
      <c r="AI653" s="209"/>
      <c r="AJ653" s="209"/>
      <c r="AK653" s="209"/>
      <c r="AL653" s="209"/>
      <c r="AM653" s="209"/>
      <c r="AN653" s="209"/>
      <c r="AO653" s="209"/>
      <c r="AP653" s="209"/>
      <c r="AQ653" s="209"/>
      <c r="AR653" s="209"/>
      <c r="AS653" s="209"/>
      <c r="AT653" s="209"/>
      <c r="AU653" s="14"/>
      <c r="AV653" s="14"/>
      <c r="AW653" s="14"/>
      <c r="AX653" s="14"/>
      <c r="AY653" s="14"/>
      <c r="AZ653" s="14"/>
      <c r="BA653" s="14"/>
      <c r="BB653" s="14"/>
      <c r="BC653" s="14"/>
      <c r="BD653" s="14"/>
      <c r="BE653" s="14"/>
    </row>
    <row r="654" spans="4:92" ht="14.25" customHeight="1" x14ac:dyDescent="0.35">
      <c r="D654" s="210"/>
      <c r="E654" s="210"/>
      <c r="F654" s="210"/>
      <c r="G654" s="210"/>
      <c r="H654" s="210"/>
      <c r="I654" s="210"/>
      <c r="J654" s="210"/>
      <c r="K654" s="210"/>
      <c r="L654" s="210"/>
      <c r="M654" s="210"/>
      <c r="N654" s="210"/>
      <c r="O654" s="210"/>
      <c r="P654" s="210"/>
      <c r="Q654" s="210"/>
      <c r="R654" s="210"/>
      <c r="S654" s="210"/>
      <c r="T654" s="210"/>
      <c r="U654" s="210"/>
      <c r="V654" s="210"/>
      <c r="W654" s="210"/>
      <c r="X654" s="210"/>
      <c r="Y654" s="210"/>
      <c r="Z654" s="210"/>
      <c r="AA654" s="210"/>
      <c r="AB654" s="210"/>
      <c r="AC654" s="210"/>
      <c r="AD654" s="210"/>
      <c r="AE654" s="210"/>
      <c r="AF654" s="210"/>
      <c r="AG654" s="210"/>
      <c r="AH654" s="210"/>
      <c r="AI654" s="210"/>
      <c r="AJ654" s="210"/>
      <c r="AK654" s="210"/>
      <c r="AL654" s="210"/>
      <c r="AM654" s="210"/>
      <c r="AN654" s="210"/>
      <c r="AO654" s="210"/>
      <c r="AP654" s="210"/>
      <c r="AQ654" s="210"/>
      <c r="AR654" s="210"/>
      <c r="AS654" s="210"/>
      <c r="AT654" s="210"/>
      <c r="AU654" s="14"/>
      <c r="AV654" s="14"/>
      <c r="AW654" s="14"/>
      <c r="AX654" s="14"/>
      <c r="AY654" s="14"/>
      <c r="AZ654" s="14"/>
      <c r="BA654" s="14"/>
      <c r="BB654" s="14"/>
      <c r="BC654" s="14"/>
      <c r="BD654" s="14"/>
      <c r="BE654" s="14"/>
    </row>
    <row r="655" spans="4:92" ht="14.25" customHeight="1" x14ac:dyDescent="0.35">
      <c r="D655" s="361" t="s">
        <v>389</v>
      </c>
      <c r="E655" s="361"/>
      <c r="F655" s="361"/>
      <c r="G655" s="361"/>
      <c r="H655" s="361"/>
      <c r="I655" s="361"/>
      <c r="J655" s="361"/>
      <c r="K655" s="361"/>
      <c r="L655" s="361"/>
      <c r="M655" s="361"/>
      <c r="N655" s="361"/>
      <c r="O655" s="361"/>
      <c r="P655" s="361"/>
      <c r="Q655" s="361"/>
      <c r="R655" s="361"/>
      <c r="S655" s="361"/>
      <c r="T655" s="361"/>
      <c r="U655" s="361"/>
      <c r="V655" s="361" t="s">
        <v>392</v>
      </c>
      <c r="W655" s="361"/>
      <c r="X655" s="361"/>
      <c r="Y655" s="361"/>
      <c r="Z655" s="361"/>
      <c r="AA655" s="361"/>
      <c r="AB655" s="361"/>
      <c r="AC655" s="361"/>
      <c r="AD655" s="365" t="s">
        <v>406</v>
      </c>
      <c r="AE655" s="365"/>
      <c r="AF655" s="365"/>
      <c r="AG655" s="365"/>
      <c r="AH655" s="365"/>
      <c r="AI655" s="365"/>
      <c r="AJ655" s="365"/>
      <c r="AK655" s="365"/>
      <c r="AL655" s="365"/>
      <c r="AM655" s="365"/>
      <c r="AN655" s="365"/>
      <c r="AO655" s="365"/>
      <c r="AP655" s="365"/>
      <c r="AQ655" s="365"/>
      <c r="AR655" s="365"/>
      <c r="AS655" s="365"/>
      <c r="AT655" s="365"/>
      <c r="AV655" s="361" t="s">
        <v>389</v>
      </c>
      <c r="AW655" s="361"/>
      <c r="AX655" s="361"/>
      <c r="AY655" s="361"/>
      <c r="AZ655" s="361"/>
      <c r="BA655" s="361"/>
      <c r="BB655" s="361"/>
      <c r="BC655" s="361"/>
      <c r="BD655" s="361"/>
      <c r="BE655" s="361"/>
      <c r="BF655" s="361"/>
      <c r="BG655" s="361"/>
      <c r="BH655" s="361"/>
      <c r="BI655" s="361"/>
      <c r="BJ655" s="361"/>
      <c r="BK655" s="361"/>
      <c r="BL655" s="361"/>
      <c r="BM655" s="361"/>
      <c r="BN655" s="361"/>
      <c r="BO655" s="361"/>
      <c r="BP655" s="361" t="s">
        <v>392</v>
      </c>
      <c r="BQ655" s="361"/>
      <c r="BR655" s="361"/>
      <c r="BS655" s="361"/>
      <c r="BT655" s="361"/>
      <c r="BU655" s="361"/>
      <c r="BV655" s="361"/>
      <c r="BW655" s="361"/>
      <c r="BX655" s="365" t="s">
        <v>406</v>
      </c>
      <c r="BY655" s="365"/>
      <c r="BZ655" s="365"/>
      <c r="CA655" s="365"/>
      <c r="CB655" s="365"/>
      <c r="CC655" s="365"/>
      <c r="CD655" s="365"/>
      <c r="CE655" s="365"/>
      <c r="CF655" s="365"/>
      <c r="CG655" s="365"/>
      <c r="CH655" s="365"/>
      <c r="CI655" s="365"/>
      <c r="CJ655" s="365"/>
      <c r="CK655" s="365"/>
      <c r="CL655" s="365"/>
      <c r="CM655" s="365"/>
      <c r="CN655" s="365"/>
    </row>
    <row r="656" spans="4:92" ht="14.25" customHeight="1" x14ac:dyDescent="0.35">
      <c r="D656" s="361"/>
      <c r="E656" s="361"/>
      <c r="F656" s="361"/>
      <c r="G656" s="361"/>
      <c r="H656" s="361"/>
      <c r="I656" s="361"/>
      <c r="J656" s="361"/>
      <c r="K656" s="361"/>
      <c r="L656" s="361"/>
      <c r="M656" s="361"/>
      <c r="N656" s="361"/>
      <c r="O656" s="361"/>
      <c r="P656" s="361"/>
      <c r="Q656" s="361"/>
      <c r="R656" s="361"/>
      <c r="S656" s="361"/>
      <c r="T656" s="361"/>
      <c r="U656" s="361"/>
      <c r="V656" s="361" t="s">
        <v>391</v>
      </c>
      <c r="W656" s="361"/>
      <c r="X656" s="361"/>
      <c r="Y656" s="361"/>
      <c r="Z656" s="361" t="s">
        <v>390</v>
      </c>
      <c r="AA656" s="361"/>
      <c r="AB656" s="361"/>
      <c r="AC656" s="361"/>
      <c r="AD656" s="361" t="s">
        <v>407</v>
      </c>
      <c r="AE656" s="361"/>
      <c r="AF656" s="361"/>
      <c r="AG656" s="361"/>
      <c r="AH656" s="361" t="s">
        <v>393</v>
      </c>
      <c r="AI656" s="361"/>
      <c r="AJ656" s="361"/>
      <c r="AK656" s="361"/>
      <c r="AL656" s="361" t="s">
        <v>394</v>
      </c>
      <c r="AM656" s="361"/>
      <c r="AN656" s="361"/>
      <c r="AO656" s="361"/>
      <c r="AP656" s="361" t="s">
        <v>395</v>
      </c>
      <c r="AQ656" s="361"/>
      <c r="AR656" s="361"/>
      <c r="AS656" s="361"/>
      <c r="AT656" s="361"/>
      <c r="AV656" s="361"/>
      <c r="AW656" s="361"/>
      <c r="AX656" s="361"/>
      <c r="AY656" s="361"/>
      <c r="AZ656" s="361"/>
      <c r="BA656" s="361"/>
      <c r="BB656" s="361"/>
      <c r="BC656" s="361"/>
      <c r="BD656" s="361"/>
      <c r="BE656" s="361"/>
      <c r="BF656" s="361"/>
      <c r="BG656" s="361"/>
      <c r="BH656" s="361"/>
      <c r="BI656" s="361"/>
      <c r="BJ656" s="361"/>
      <c r="BK656" s="361"/>
      <c r="BL656" s="361"/>
      <c r="BM656" s="361"/>
      <c r="BN656" s="361"/>
      <c r="BO656" s="361"/>
      <c r="BP656" s="361" t="s">
        <v>391</v>
      </c>
      <c r="BQ656" s="361"/>
      <c r="BR656" s="361"/>
      <c r="BS656" s="361"/>
      <c r="BT656" s="361" t="s">
        <v>390</v>
      </c>
      <c r="BU656" s="361"/>
      <c r="BV656" s="361"/>
      <c r="BW656" s="361"/>
      <c r="BX656" s="361" t="s">
        <v>407</v>
      </c>
      <c r="BY656" s="361"/>
      <c r="BZ656" s="361"/>
      <c r="CA656" s="361"/>
      <c r="CB656" s="361" t="s">
        <v>393</v>
      </c>
      <c r="CC656" s="361"/>
      <c r="CD656" s="361"/>
      <c r="CE656" s="361"/>
      <c r="CF656" s="361" t="s">
        <v>394</v>
      </c>
      <c r="CG656" s="361"/>
      <c r="CH656" s="361"/>
      <c r="CI656" s="361"/>
      <c r="CJ656" s="361" t="s">
        <v>395</v>
      </c>
      <c r="CK656" s="361"/>
      <c r="CL656" s="361"/>
      <c r="CM656" s="361"/>
      <c r="CN656" s="361"/>
    </row>
    <row r="657" spans="4:92" ht="14.25" customHeight="1" x14ac:dyDescent="0.35">
      <c r="D657" s="352"/>
      <c r="E657" s="353"/>
      <c r="F657" s="353"/>
      <c r="G657" s="353"/>
      <c r="H657" s="353"/>
      <c r="I657" s="353"/>
      <c r="J657" s="353"/>
      <c r="K657" s="353"/>
      <c r="L657" s="353"/>
      <c r="M657" s="353"/>
      <c r="N657" s="353"/>
      <c r="O657" s="353"/>
      <c r="P657" s="353"/>
      <c r="Q657" s="353"/>
      <c r="R657" s="353"/>
      <c r="S657" s="353"/>
      <c r="T657" s="353"/>
      <c r="U657" s="354"/>
      <c r="V657" s="338"/>
      <c r="W657" s="338"/>
      <c r="X657" s="338"/>
      <c r="Y657" s="338"/>
      <c r="Z657" s="338"/>
      <c r="AA657" s="338"/>
      <c r="AB657" s="338"/>
      <c r="AC657" s="338"/>
      <c r="AD657" s="338"/>
      <c r="AE657" s="338"/>
      <c r="AF657" s="338"/>
      <c r="AG657" s="338"/>
      <c r="AH657" s="338"/>
      <c r="AI657" s="338"/>
      <c r="AJ657" s="338"/>
      <c r="AK657" s="338"/>
      <c r="AL657" s="338"/>
      <c r="AM657" s="338"/>
      <c r="AN657" s="338"/>
      <c r="AO657" s="338"/>
      <c r="AP657" s="338"/>
      <c r="AQ657" s="338"/>
      <c r="AR657" s="338"/>
      <c r="AS657" s="338"/>
      <c r="AT657" s="338"/>
      <c r="AU657" s="107"/>
      <c r="AV657" s="362"/>
      <c r="AW657" s="363"/>
      <c r="AX657" s="363"/>
      <c r="AY657" s="363"/>
      <c r="AZ657" s="363"/>
      <c r="BA657" s="363"/>
      <c r="BB657" s="363"/>
      <c r="BC657" s="363"/>
      <c r="BD657" s="363"/>
      <c r="BE657" s="363"/>
      <c r="BF657" s="363"/>
      <c r="BG657" s="363"/>
      <c r="BH657" s="363"/>
      <c r="BI657" s="363"/>
      <c r="BJ657" s="363"/>
      <c r="BK657" s="363"/>
      <c r="BL657" s="363"/>
      <c r="BM657" s="363"/>
      <c r="BN657" s="363"/>
      <c r="BO657" s="364"/>
      <c r="BP657" s="338"/>
      <c r="BQ657" s="338"/>
      <c r="BR657" s="338"/>
      <c r="BS657" s="338"/>
      <c r="BT657" s="338"/>
      <c r="BU657" s="338"/>
      <c r="BV657" s="338"/>
      <c r="BW657" s="338"/>
      <c r="BX657" s="338"/>
      <c r="BY657" s="338"/>
      <c r="BZ657" s="338"/>
      <c r="CA657" s="338"/>
      <c r="CB657" s="338"/>
      <c r="CC657" s="338"/>
      <c r="CD657" s="338"/>
      <c r="CE657" s="338"/>
      <c r="CF657" s="338"/>
      <c r="CG657" s="338"/>
      <c r="CH657" s="338"/>
      <c r="CI657" s="338"/>
      <c r="CJ657" s="338"/>
      <c r="CK657" s="338"/>
      <c r="CL657" s="338"/>
      <c r="CM657" s="338"/>
      <c r="CN657" s="338"/>
    </row>
    <row r="658" spans="4:92" ht="14.25" customHeight="1" x14ac:dyDescent="0.35">
      <c r="D658" s="352"/>
      <c r="E658" s="353"/>
      <c r="F658" s="353"/>
      <c r="G658" s="353"/>
      <c r="H658" s="353"/>
      <c r="I658" s="353"/>
      <c r="J658" s="353"/>
      <c r="K658" s="353"/>
      <c r="L658" s="353"/>
      <c r="M658" s="353"/>
      <c r="N658" s="353"/>
      <c r="O658" s="353"/>
      <c r="P658" s="353"/>
      <c r="Q658" s="353"/>
      <c r="R658" s="353"/>
      <c r="S658" s="353"/>
      <c r="T658" s="353"/>
      <c r="U658" s="354"/>
      <c r="V658" s="338"/>
      <c r="W658" s="338"/>
      <c r="X658" s="338"/>
      <c r="Y658" s="338"/>
      <c r="Z658" s="338"/>
      <c r="AA658" s="338"/>
      <c r="AB658" s="338"/>
      <c r="AC658" s="338"/>
      <c r="AD658" s="338"/>
      <c r="AE658" s="338"/>
      <c r="AF658" s="338"/>
      <c r="AG658" s="338"/>
      <c r="AH658" s="338"/>
      <c r="AI658" s="338"/>
      <c r="AJ658" s="338"/>
      <c r="AK658" s="338"/>
      <c r="AL658" s="338"/>
      <c r="AM658" s="338"/>
      <c r="AN658" s="338"/>
      <c r="AO658" s="338"/>
      <c r="AP658" s="338"/>
      <c r="AQ658" s="338"/>
      <c r="AR658" s="338"/>
      <c r="AS658" s="338"/>
      <c r="AT658" s="338"/>
      <c r="AU658" s="107"/>
      <c r="AV658" s="360"/>
      <c r="AW658" s="360"/>
      <c r="AX658" s="360"/>
      <c r="AY658" s="360"/>
      <c r="AZ658" s="360"/>
      <c r="BA658" s="360"/>
      <c r="BB658" s="360"/>
      <c r="BC658" s="360"/>
      <c r="BD658" s="360"/>
      <c r="BE658" s="360"/>
      <c r="BF658" s="360"/>
      <c r="BG658" s="360"/>
      <c r="BH658" s="360"/>
      <c r="BI658" s="360"/>
      <c r="BJ658" s="360"/>
      <c r="BK658" s="360"/>
      <c r="BL658" s="360"/>
      <c r="BM658" s="360"/>
      <c r="BN658" s="360"/>
      <c r="BO658" s="360"/>
      <c r="BP658" s="338"/>
      <c r="BQ658" s="338"/>
      <c r="BR658" s="338"/>
      <c r="BS658" s="338"/>
      <c r="BT658" s="338"/>
      <c r="BU658" s="338"/>
      <c r="BV658" s="338"/>
      <c r="BW658" s="338"/>
      <c r="BX658" s="338"/>
      <c r="BY658" s="338"/>
      <c r="BZ658" s="338"/>
      <c r="CA658" s="338"/>
      <c r="CB658" s="338"/>
      <c r="CC658" s="338"/>
      <c r="CD658" s="338"/>
      <c r="CE658" s="338"/>
      <c r="CF658" s="338"/>
      <c r="CG658" s="338"/>
      <c r="CH658" s="338"/>
      <c r="CI658" s="338"/>
      <c r="CJ658" s="338"/>
      <c r="CK658" s="338"/>
      <c r="CL658" s="338"/>
      <c r="CM658" s="338"/>
      <c r="CN658" s="338"/>
    </row>
    <row r="659" spans="4:92" ht="14.25" customHeight="1" x14ac:dyDescent="0.35">
      <c r="D659" s="352"/>
      <c r="E659" s="353"/>
      <c r="F659" s="353"/>
      <c r="G659" s="353"/>
      <c r="H659" s="353"/>
      <c r="I659" s="353"/>
      <c r="J659" s="353"/>
      <c r="K659" s="353"/>
      <c r="L659" s="353"/>
      <c r="M659" s="353"/>
      <c r="N659" s="353"/>
      <c r="O659" s="353"/>
      <c r="P659" s="353"/>
      <c r="Q659" s="353"/>
      <c r="R659" s="353"/>
      <c r="S659" s="353"/>
      <c r="T659" s="353"/>
      <c r="U659" s="354"/>
      <c r="V659" s="338"/>
      <c r="W659" s="338"/>
      <c r="X659" s="338"/>
      <c r="Y659" s="338"/>
      <c r="Z659" s="338"/>
      <c r="AA659" s="338"/>
      <c r="AB659" s="338"/>
      <c r="AC659" s="338"/>
      <c r="AD659" s="338"/>
      <c r="AE659" s="338"/>
      <c r="AF659" s="338"/>
      <c r="AG659" s="338"/>
      <c r="AH659" s="338"/>
      <c r="AI659" s="338"/>
      <c r="AJ659" s="338"/>
      <c r="AK659" s="338"/>
      <c r="AL659" s="338"/>
      <c r="AM659" s="338"/>
      <c r="AN659" s="338"/>
      <c r="AO659" s="338"/>
      <c r="AP659" s="338"/>
      <c r="AQ659" s="338"/>
      <c r="AR659" s="338"/>
      <c r="AS659" s="338"/>
      <c r="AT659" s="338"/>
      <c r="AU659" s="107"/>
      <c r="AV659" s="360"/>
      <c r="AW659" s="360"/>
      <c r="AX659" s="360"/>
      <c r="AY659" s="360"/>
      <c r="AZ659" s="360"/>
      <c r="BA659" s="360"/>
      <c r="BB659" s="360"/>
      <c r="BC659" s="360"/>
      <c r="BD659" s="360"/>
      <c r="BE659" s="360"/>
      <c r="BF659" s="360"/>
      <c r="BG659" s="360"/>
      <c r="BH659" s="360"/>
      <c r="BI659" s="360"/>
      <c r="BJ659" s="360"/>
      <c r="BK659" s="360"/>
      <c r="BL659" s="360"/>
      <c r="BM659" s="360"/>
      <c r="BN659" s="360"/>
      <c r="BO659" s="360"/>
      <c r="BP659" s="338"/>
      <c r="BQ659" s="338"/>
      <c r="BR659" s="338"/>
      <c r="BS659" s="338"/>
      <c r="BT659" s="338"/>
      <c r="BU659" s="338"/>
      <c r="BV659" s="338"/>
      <c r="BW659" s="338"/>
      <c r="BX659" s="338"/>
      <c r="BY659" s="338"/>
      <c r="BZ659" s="338"/>
      <c r="CA659" s="338"/>
      <c r="CB659" s="338"/>
      <c r="CC659" s="338"/>
      <c r="CD659" s="338"/>
      <c r="CE659" s="338"/>
      <c r="CF659" s="338"/>
      <c r="CG659" s="338"/>
      <c r="CH659" s="338"/>
      <c r="CI659" s="338"/>
      <c r="CJ659" s="338"/>
      <c r="CK659" s="338"/>
      <c r="CL659" s="338"/>
      <c r="CM659" s="338"/>
      <c r="CN659" s="338"/>
    </row>
    <row r="660" spans="4:92" ht="14.25" customHeight="1" x14ac:dyDescent="0.35">
      <c r="D660" s="352"/>
      <c r="E660" s="353"/>
      <c r="F660" s="353"/>
      <c r="G660" s="353"/>
      <c r="H660" s="353"/>
      <c r="I660" s="353"/>
      <c r="J660" s="353"/>
      <c r="K660" s="353"/>
      <c r="L660" s="353"/>
      <c r="M660" s="353"/>
      <c r="N660" s="353"/>
      <c r="O660" s="353"/>
      <c r="P660" s="353"/>
      <c r="Q660" s="353"/>
      <c r="R660" s="353"/>
      <c r="S660" s="353"/>
      <c r="T660" s="353"/>
      <c r="U660" s="354"/>
      <c r="V660" s="338"/>
      <c r="W660" s="338"/>
      <c r="X660" s="338"/>
      <c r="Y660" s="338"/>
      <c r="Z660" s="338"/>
      <c r="AA660" s="338"/>
      <c r="AB660" s="338"/>
      <c r="AC660" s="338"/>
      <c r="AD660" s="338"/>
      <c r="AE660" s="338"/>
      <c r="AF660" s="338"/>
      <c r="AG660" s="338"/>
      <c r="AH660" s="338"/>
      <c r="AI660" s="338"/>
      <c r="AJ660" s="338"/>
      <c r="AK660" s="338"/>
      <c r="AL660" s="338"/>
      <c r="AM660" s="338"/>
      <c r="AN660" s="338"/>
      <c r="AO660" s="338"/>
      <c r="AP660" s="338"/>
      <c r="AQ660" s="338"/>
      <c r="AR660" s="338"/>
      <c r="AS660" s="338"/>
      <c r="AT660" s="338"/>
      <c r="AU660" s="107"/>
      <c r="AV660" s="360"/>
      <c r="AW660" s="360"/>
      <c r="AX660" s="360"/>
      <c r="AY660" s="360"/>
      <c r="AZ660" s="360"/>
      <c r="BA660" s="360"/>
      <c r="BB660" s="360"/>
      <c r="BC660" s="360"/>
      <c r="BD660" s="360"/>
      <c r="BE660" s="360"/>
      <c r="BF660" s="360"/>
      <c r="BG660" s="360"/>
      <c r="BH660" s="360"/>
      <c r="BI660" s="360"/>
      <c r="BJ660" s="360"/>
      <c r="BK660" s="360"/>
      <c r="BL660" s="360"/>
      <c r="BM660" s="360"/>
      <c r="BN660" s="360"/>
      <c r="BO660" s="360"/>
      <c r="BP660" s="338"/>
      <c r="BQ660" s="338"/>
      <c r="BR660" s="338"/>
      <c r="BS660" s="338"/>
      <c r="BT660" s="338"/>
      <c r="BU660" s="338"/>
      <c r="BV660" s="338"/>
      <c r="BW660" s="338"/>
      <c r="BX660" s="338"/>
      <c r="BY660" s="338"/>
      <c r="BZ660" s="338"/>
      <c r="CA660" s="338"/>
      <c r="CB660" s="338"/>
      <c r="CC660" s="338"/>
      <c r="CD660" s="338"/>
      <c r="CE660" s="338"/>
      <c r="CF660" s="338"/>
      <c r="CG660" s="338"/>
      <c r="CH660" s="338"/>
      <c r="CI660" s="338"/>
      <c r="CJ660" s="338"/>
      <c r="CK660" s="338"/>
      <c r="CL660" s="338"/>
      <c r="CM660" s="338"/>
      <c r="CN660" s="338"/>
    </row>
    <row r="661" spans="4:92" ht="14.25" customHeight="1" x14ac:dyDescent="0.35">
      <c r="D661" s="352"/>
      <c r="E661" s="353"/>
      <c r="F661" s="353"/>
      <c r="G661" s="353"/>
      <c r="H661" s="353"/>
      <c r="I661" s="353"/>
      <c r="J661" s="353"/>
      <c r="K661" s="353"/>
      <c r="L661" s="353"/>
      <c r="M661" s="353"/>
      <c r="N661" s="353"/>
      <c r="O661" s="353"/>
      <c r="P661" s="353"/>
      <c r="Q661" s="353"/>
      <c r="R661" s="353"/>
      <c r="S661" s="353"/>
      <c r="T661" s="353"/>
      <c r="U661" s="354"/>
      <c r="V661" s="338"/>
      <c r="W661" s="338"/>
      <c r="X661" s="338"/>
      <c r="Y661" s="338"/>
      <c r="Z661" s="338"/>
      <c r="AA661" s="338"/>
      <c r="AB661" s="338"/>
      <c r="AC661" s="338"/>
      <c r="AD661" s="338"/>
      <c r="AE661" s="338"/>
      <c r="AF661" s="338"/>
      <c r="AG661" s="338"/>
      <c r="AH661" s="338"/>
      <c r="AI661" s="338"/>
      <c r="AJ661" s="338"/>
      <c r="AK661" s="338"/>
      <c r="AL661" s="338"/>
      <c r="AM661" s="338"/>
      <c r="AN661" s="338"/>
      <c r="AO661" s="338"/>
      <c r="AP661" s="338"/>
      <c r="AQ661" s="338"/>
      <c r="AR661" s="338"/>
      <c r="AS661" s="338"/>
      <c r="AT661" s="338"/>
      <c r="AU661" s="107"/>
      <c r="AV661" s="360"/>
      <c r="AW661" s="360"/>
      <c r="AX661" s="360"/>
      <c r="AY661" s="360"/>
      <c r="AZ661" s="360"/>
      <c r="BA661" s="360"/>
      <c r="BB661" s="360"/>
      <c r="BC661" s="360"/>
      <c r="BD661" s="360"/>
      <c r="BE661" s="360"/>
      <c r="BF661" s="360"/>
      <c r="BG661" s="360"/>
      <c r="BH661" s="360"/>
      <c r="BI661" s="360"/>
      <c r="BJ661" s="360"/>
      <c r="BK661" s="360"/>
      <c r="BL661" s="360"/>
      <c r="BM661" s="360"/>
      <c r="BN661" s="360"/>
      <c r="BO661" s="360"/>
      <c r="BP661" s="338"/>
      <c r="BQ661" s="338"/>
      <c r="BR661" s="338"/>
      <c r="BS661" s="338"/>
      <c r="BT661" s="338"/>
      <c r="BU661" s="338"/>
      <c r="BV661" s="338"/>
      <c r="BW661" s="338"/>
      <c r="BX661" s="338"/>
      <c r="BY661" s="338"/>
      <c r="BZ661" s="338"/>
      <c r="CA661" s="338"/>
      <c r="CB661" s="338"/>
      <c r="CC661" s="338"/>
      <c r="CD661" s="338"/>
      <c r="CE661" s="338"/>
      <c r="CF661" s="338"/>
      <c r="CG661" s="338"/>
      <c r="CH661" s="338"/>
      <c r="CI661" s="338"/>
      <c r="CJ661" s="338"/>
      <c r="CK661" s="338"/>
      <c r="CL661" s="338"/>
      <c r="CM661" s="338"/>
      <c r="CN661" s="338"/>
    </row>
    <row r="662" spans="4:92" ht="14.25" customHeight="1" x14ac:dyDescent="0.35">
      <c r="D662" s="352"/>
      <c r="E662" s="353"/>
      <c r="F662" s="353"/>
      <c r="G662" s="353"/>
      <c r="H662" s="353"/>
      <c r="I662" s="353"/>
      <c r="J662" s="353"/>
      <c r="K662" s="353"/>
      <c r="L662" s="353"/>
      <c r="M662" s="353"/>
      <c r="N662" s="353"/>
      <c r="O662" s="353"/>
      <c r="P662" s="353"/>
      <c r="Q662" s="353"/>
      <c r="R662" s="353"/>
      <c r="S662" s="353"/>
      <c r="T662" s="353"/>
      <c r="U662" s="354"/>
      <c r="V662" s="338"/>
      <c r="W662" s="338"/>
      <c r="X662" s="338"/>
      <c r="Y662" s="338"/>
      <c r="Z662" s="338"/>
      <c r="AA662" s="338"/>
      <c r="AB662" s="338"/>
      <c r="AC662" s="338"/>
      <c r="AD662" s="338"/>
      <c r="AE662" s="338"/>
      <c r="AF662" s="338"/>
      <c r="AG662" s="338"/>
      <c r="AH662" s="338"/>
      <c r="AI662" s="338"/>
      <c r="AJ662" s="338"/>
      <c r="AK662" s="338"/>
      <c r="AL662" s="338"/>
      <c r="AM662" s="338"/>
      <c r="AN662" s="338"/>
      <c r="AO662" s="338"/>
      <c r="AP662" s="338"/>
      <c r="AQ662" s="338"/>
      <c r="AR662" s="338"/>
      <c r="AS662" s="338"/>
      <c r="AT662" s="338"/>
      <c r="AU662" s="107"/>
      <c r="AV662" s="360"/>
      <c r="AW662" s="360"/>
      <c r="AX662" s="360"/>
      <c r="AY662" s="360"/>
      <c r="AZ662" s="360"/>
      <c r="BA662" s="360"/>
      <c r="BB662" s="360"/>
      <c r="BC662" s="360"/>
      <c r="BD662" s="360"/>
      <c r="BE662" s="360"/>
      <c r="BF662" s="360"/>
      <c r="BG662" s="360"/>
      <c r="BH662" s="360"/>
      <c r="BI662" s="360"/>
      <c r="BJ662" s="360"/>
      <c r="BK662" s="360"/>
      <c r="BL662" s="360"/>
      <c r="BM662" s="360"/>
      <c r="BN662" s="360"/>
      <c r="BO662" s="360"/>
      <c r="BP662" s="338"/>
      <c r="BQ662" s="338"/>
      <c r="BR662" s="338"/>
      <c r="BS662" s="338"/>
      <c r="BT662" s="338"/>
      <c r="BU662" s="338"/>
      <c r="BV662" s="338"/>
      <c r="BW662" s="338"/>
      <c r="BX662" s="338"/>
      <c r="BY662" s="338"/>
      <c r="BZ662" s="338"/>
      <c r="CA662" s="338"/>
      <c r="CB662" s="338"/>
      <c r="CC662" s="338"/>
      <c r="CD662" s="338"/>
      <c r="CE662" s="338"/>
      <c r="CF662" s="338"/>
      <c r="CG662" s="338"/>
      <c r="CH662" s="338"/>
      <c r="CI662" s="338"/>
      <c r="CJ662" s="338"/>
      <c r="CK662" s="338"/>
      <c r="CL662" s="338"/>
      <c r="CM662" s="338"/>
      <c r="CN662" s="338"/>
    </row>
    <row r="663" spans="4:92" ht="14.25" customHeight="1" x14ac:dyDescent="0.35">
      <c r="D663" s="352"/>
      <c r="E663" s="353"/>
      <c r="F663" s="353"/>
      <c r="G663" s="353"/>
      <c r="H663" s="353"/>
      <c r="I663" s="353"/>
      <c r="J663" s="353"/>
      <c r="K663" s="353"/>
      <c r="L663" s="353"/>
      <c r="M663" s="353"/>
      <c r="N663" s="353"/>
      <c r="O663" s="353"/>
      <c r="P663" s="353"/>
      <c r="Q663" s="353"/>
      <c r="R663" s="353"/>
      <c r="S663" s="353"/>
      <c r="T663" s="353"/>
      <c r="U663" s="354"/>
      <c r="V663" s="338"/>
      <c r="W663" s="338"/>
      <c r="X663" s="338"/>
      <c r="Y663" s="338"/>
      <c r="Z663" s="338"/>
      <c r="AA663" s="338"/>
      <c r="AB663" s="338"/>
      <c r="AC663" s="338"/>
      <c r="AD663" s="338"/>
      <c r="AE663" s="338"/>
      <c r="AF663" s="338"/>
      <c r="AG663" s="338"/>
      <c r="AH663" s="338"/>
      <c r="AI663" s="338"/>
      <c r="AJ663" s="338"/>
      <c r="AK663" s="338"/>
      <c r="AL663" s="338"/>
      <c r="AM663" s="338"/>
      <c r="AN663" s="338"/>
      <c r="AO663" s="338"/>
      <c r="AP663" s="338"/>
      <c r="AQ663" s="338"/>
      <c r="AR663" s="338"/>
      <c r="AS663" s="338"/>
      <c r="AT663" s="338"/>
      <c r="AU663" s="107"/>
      <c r="AV663" s="360"/>
      <c r="AW663" s="360"/>
      <c r="AX663" s="360"/>
      <c r="AY663" s="360"/>
      <c r="AZ663" s="360"/>
      <c r="BA663" s="360"/>
      <c r="BB663" s="360"/>
      <c r="BC663" s="360"/>
      <c r="BD663" s="360"/>
      <c r="BE663" s="360"/>
      <c r="BF663" s="360"/>
      <c r="BG663" s="360"/>
      <c r="BH663" s="360"/>
      <c r="BI663" s="360"/>
      <c r="BJ663" s="360"/>
      <c r="BK663" s="360"/>
      <c r="BL663" s="360"/>
      <c r="BM663" s="360"/>
      <c r="BN663" s="360"/>
      <c r="BO663" s="360"/>
      <c r="BP663" s="338"/>
      <c r="BQ663" s="338"/>
      <c r="BR663" s="338"/>
      <c r="BS663" s="338"/>
      <c r="BT663" s="338"/>
      <c r="BU663" s="338"/>
      <c r="BV663" s="338"/>
      <c r="BW663" s="338"/>
      <c r="BX663" s="338"/>
      <c r="BY663" s="338"/>
      <c r="BZ663" s="338"/>
      <c r="CA663" s="338"/>
      <c r="CB663" s="338"/>
      <c r="CC663" s="338"/>
      <c r="CD663" s="338"/>
      <c r="CE663" s="338"/>
      <c r="CF663" s="338"/>
      <c r="CG663" s="338"/>
      <c r="CH663" s="338"/>
      <c r="CI663" s="338"/>
      <c r="CJ663" s="338"/>
      <c r="CK663" s="338"/>
      <c r="CL663" s="338"/>
      <c r="CM663" s="338"/>
      <c r="CN663" s="338"/>
    </row>
    <row r="664" spans="4:92" ht="14.25" customHeight="1" x14ac:dyDescent="0.35">
      <c r="D664" s="352"/>
      <c r="E664" s="353"/>
      <c r="F664" s="353"/>
      <c r="G664" s="353"/>
      <c r="H664" s="353"/>
      <c r="I664" s="353"/>
      <c r="J664" s="353"/>
      <c r="K664" s="353"/>
      <c r="L664" s="353"/>
      <c r="M664" s="353"/>
      <c r="N664" s="353"/>
      <c r="O664" s="353"/>
      <c r="P664" s="353"/>
      <c r="Q664" s="353"/>
      <c r="R664" s="353"/>
      <c r="S664" s="353"/>
      <c r="T664" s="353"/>
      <c r="U664" s="354"/>
      <c r="V664" s="338"/>
      <c r="W664" s="338"/>
      <c r="X664" s="338"/>
      <c r="Y664" s="338"/>
      <c r="Z664" s="338"/>
      <c r="AA664" s="338"/>
      <c r="AB664" s="338"/>
      <c r="AC664" s="338"/>
      <c r="AD664" s="338"/>
      <c r="AE664" s="338"/>
      <c r="AF664" s="338"/>
      <c r="AG664" s="338"/>
      <c r="AH664" s="338"/>
      <c r="AI664" s="338"/>
      <c r="AJ664" s="338"/>
      <c r="AK664" s="338"/>
      <c r="AL664" s="338"/>
      <c r="AM664" s="338"/>
      <c r="AN664" s="338"/>
      <c r="AO664" s="338"/>
      <c r="AP664" s="338"/>
      <c r="AQ664" s="338"/>
      <c r="AR664" s="338"/>
      <c r="AS664" s="338"/>
      <c r="AT664" s="338"/>
      <c r="AU664" s="107"/>
      <c r="AV664" s="360"/>
      <c r="AW664" s="360"/>
      <c r="AX664" s="360"/>
      <c r="AY664" s="360"/>
      <c r="AZ664" s="360"/>
      <c r="BA664" s="360"/>
      <c r="BB664" s="360"/>
      <c r="BC664" s="360"/>
      <c r="BD664" s="360"/>
      <c r="BE664" s="360"/>
      <c r="BF664" s="360"/>
      <c r="BG664" s="360"/>
      <c r="BH664" s="360"/>
      <c r="BI664" s="360"/>
      <c r="BJ664" s="360"/>
      <c r="BK664" s="360"/>
      <c r="BL664" s="360"/>
      <c r="BM664" s="360"/>
      <c r="BN664" s="360"/>
      <c r="BO664" s="360"/>
      <c r="BP664" s="338"/>
      <c r="BQ664" s="338"/>
      <c r="BR664" s="338"/>
      <c r="BS664" s="338"/>
      <c r="BT664" s="338"/>
      <c r="BU664" s="338"/>
      <c r="BV664" s="338"/>
      <c r="BW664" s="338"/>
      <c r="BX664" s="338"/>
      <c r="BY664" s="338"/>
      <c r="BZ664" s="338"/>
      <c r="CA664" s="338"/>
      <c r="CB664" s="338"/>
      <c r="CC664" s="338"/>
      <c r="CD664" s="338"/>
      <c r="CE664" s="338"/>
      <c r="CF664" s="338"/>
      <c r="CG664" s="338"/>
      <c r="CH664" s="338"/>
      <c r="CI664" s="338"/>
      <c r="CJ664" s="338"/>
      <c r="CK664" s="338"/>
      <c r="CL664" s="338"/>
      <c r="CM664" s="338"/>
      <c r="CN664" s="338"/>
    </row>
    <row r="665" spans="4:92" ht="14.25" customHeight="1" x14ac:dyDescent="0.35">
      <c r="D665" s="352"/>
      <c r="E665" s="353"/>
      <c r="F665" s="353"/>
      <c r="G665" s="353"/>
      <c r="H665" s="353"/>
      <c r="I665" s="353"/>
      <c r="J665" s="353"/>
      <c r="K665" s="353"/>
      <c r="L665" s="353"/>
      <c r="M665" s="353"/>
      <c r="N665" s="353"/>
      <c r="O665" s="353"/>
      <c r="P665" s="353"/>
      <c r="Q665" s="353"/>
      <c r="R665" s="353"/>
      <c r="S665" s="353"/>
      <c r="T665" s="353"/>
      <c r="U665" s="354"/>
      <c r="V665" s="338"/>
      <c r="W665" s="338"/>
      <c r="X665" s="338"/>
      <c r="Y665" s="338"/>
      <c r="Z665" s="338"/>
      <c r="AA665" s="338"/>
      <c r="AB665" s="338"/>
      <c r="AC665" s="338"/>
      <c r="AD665" s="338"/>
      <c r="AE665" s="338"/>
      <c r="AF665" s="338"/>
      <c r="AG665" s="338"/>
      <c r="AH665" s="338"/>
      <c r="AI665" s="338"/>
      <c r="AJ665" s="338"/>
      <c r="AK665" s="338"/>
      <c r="AL665" s="338"/>
      <c r="AM665" s="338"/>
      <c r="AN665" s="338"/>
      <c r="AO665" s="338"/>
      <c r="AP665" s="338"/>
      <c r="AQ665" s="338"/>
      <c r="AR665" s="338"/>
      <c r="AS665" s="338"/>
      <c r="AT665" s="338"/>
      <c r="AU665" s="107"/>
      <c r="AV665" s="360"/>
      <c r="AW665" s="360"/>
      <c r="AX665" s="360"/>
      <c r="AY665" s="360"/>
      <c r="AZ665" s="360"/>
      <c r="BA665" s="360"/>
      <c r="BB665" s="360"/>
      <c r="BC665" s="360"/>
      <c r="BD665" s="360"/>
      <c r="BE665" s="360"/>
      <c r="BF665" s="360"/>
      <c r="BG665" s="360"/>
      <c r="BH665" s="360"/>
      <c r="BI665" s="360"/>
      <c r="BJ665" s="360"/>
      <c r="BK665" s="360"/>
      <c r="BL665" s="360"/>
      <c r="BM665" s="360"/>
      <c r="BN665" s="360"/>
      <c r="BO665" s="360"/>
      <c r="BP665" s="338"/>
      <c r="BQ665" s="338"/>
      <c r="BR665" s="338"/>
      <c r="BS665" s="338"/>
      <c r="BT665" s="338"/>
      <c r="BU665" s="338"/>
      <c r="BV665" s="338"/>
      <c r="BW665" s="338"/>
      <c r="BX665" s="338"/>
      <c r="BY665" s="338"/>
      <c r="BZ665" s="338"/>
      <c r="CA665" s="338"/>
      <c r="CB665" s="338"/>
      <c r="CC665" s="338"/>
      <c r="CD665" s="338"/>
      <c r="CE665" s="338"/>
      <c r="CF665" s="338"/>
      <c r="CG665" s="338"/>
      <c r="CH665" s="338"/>
      <c r="CI665" s="338"/>
      <c r="CJ665" s="338"/>
      <c r="CK665" s="338"/>
      <c r="CL665" s="338"/>
      <c r="CM665" s="338"/>
      <c r="CN665" s="338"/>
    </row>
    <row r="666" spans="4:92" ht="14.25" customHeight="1" x14ac:dyDescent="0.35">
      <c r="D666" s="352"/>
      <c r="E666" s="353"/>
      <c r="F666" s="353"/>
      <c r="G666" s="353"/>
      <c r="H666" s="353"/>
      <c r="I666" s="353"/>
      <c r="J666" s="353"/>
      <c r="K666" s="353"/>
      <c r="L666" s="353"/>
      <c r="M666" s="353"/>
      <c r="N666" s="353"/>
      <c r="O666" s="353"/>
      <c r="P666" s="353"/>
      <c r="Q666" s="353"/>
      <c r="R666" s="353"/>
      <c r="S666" s="353"/>
      <c r="T666" s="353"/>
      <c r="U666" s="354"/>
      <c r="V666" s="338"/>
      <c r="W666" s="338"/>
      <c r="X666" s="338"/>
      <c r="Y666" s="338"/>
      <c r="Z666" s="338"/>
      <c r="AA666" s="338"/>
      <c r="AB666" s="338"/>
      <c r="AC666" s="338"/>
      <c r="AD666" s="338"/>
      <c r="AE666" s="338"/>
      <c r="AF666" s="338"/>
      <c r="AG666" s="338"/>
      <c r="AH666" s="338"/>
      <c r="AI666" s="338"/>
      <c r="AJ666" s="338"/>
      <c r="AK666" s="338"/>
      <c r="AL666" s="338"/>
      <c r="AM666" s="338"/>
      <c r="AN666" s="338"/>
      <c r="AO666" s="338"/>
      <c r="AP666" s="338"/>
      <c r="AQ666" s="338"/>
      <c r="AR666" s="338"/>
      <c r="AS666" s="338"/>
      <c r="AT666" s="338"/>
      <c r="AU666" s="107"/>
      <c r="AV666" s="360"/>
      <c r="AW666" s="360"/>
      <c r="AX666" s="360"/>
      <c r="AY666" s="360"/>
      <c r="AZ666" s="360"/>
      <c r="BA666" s="360"/>
      <c r="BB666" s="360"/>
      <c r="BC666" s="360"/>
      <c r="BD666" s="360"/>
      <c r="BE666" s="360"/>
      <c r="BF666" s="360"/>
      <c r="BG666" s="360"/>
      <c r="BH666" s="360"/>
      <c r="BI666" s="360"/>
      <c r="BJ666" s="360"/>
      <c r="BK666" s="360"/>
      <c r="BL666" s="360"/>
      <c r="BM666" s="360"/>
      <c r="BN666" s="360"/>
      <c r="BO666" s="360"/>
      <c r="BP666" s="338"/>
      <c r="BQ666" s="338"/>
      <c r="BR666" s="338"/>
      <c r="BS666" s="338"/>
      <c r="BT666" s="338"/>
      <c r="BU666" s="338"/>
      <c r="BV666" s="338"/>
      <c r="BW666" s="338"/>
      <c r="BX666" s="338"/>
      <c r="BY666" s="338"/>
      <c r="BZ666" s="338"/>
      <c r="CA666" s="338"/>
      <c r="CB666" s="338"/>
      <c r="CC666" s="338"/>
      <c r="CD666" s="338"/>
      <c r="CE666" s="338"/>
      <c r="CF666" s="338"/>
      <c r="CG666" s="338"/>
      <c r="CH666" s="338"/>
      <c r="CI666" s="338"/>
      <c r="CJ666" s="338"/>
      <c r="CK666" s="338"/>
      <c r="CL666" s="338"/>
      <c r="CM666" s="338"/>
      <c r="CN666" s="338"/>
    </row>
    <row r="667" spans="4:92" ht="14.25" customHeight="1" x14ac:dyDescent="0.35">
      <c r="D667" s="352"/>
      <c r="E667" s="353"/>
      <c r="F667" s="353"/>
      <c r="G667" s="353"/>
      <c r="H667" s="353"/>
      <c r="I667" s="353"/>
      <c r="J667" s="353"/>
      <c r="K667" s="353"/>
      <c r="L667" s="353"/>
      <c r="M667" s="353"/>
      <c r="N667" s="353"/>
      <c r="O667" s="353"/>
      <c r="P667" s="353"/>
      <c r="Q667" s="353"/>
      <c r="R667" s="353"/>
      <c r="S667" s="353"/>
      <c r="T667" s="353"/>
      <c r="U667" s="354"/>
      <c r="V667" s="338"/>
      <c r="W667" s="338"/>
      <c r="X667" s="338"/>
      <c r="Y667" s="338"/>
      <c r="Z667" s="338"/>
      <c r="AA667" s="338"/>
      <c r="AB667" s="338"/>
      <c r="AC667" s="338"/>
      <c r="AD667" s="338"/>
      <c r="AE667" s="338"/>
      <c r="AF667" s="338"/>
      <c r="AG667" s="338"/>
      <c r="AH667" s="338"/>
      <c r="AI667" s="338"/>
      <c r="AJ667" s="338"/>
      <c r="AK667" s="338"/>
      <c r="AL667" s="338"/>
      <c r="AM667" s="338"/>
      <c r="AN667" s="338"/>
      <c r="AO667" s="338"/>
      <c r="AP667" s="338"/>
      <c r="AQ667" s="338"/>
      <c r="AR667" s="338"/>
      <c r="AS667" s="338"/>
      <c r="AT667" s="338"/>
      <c r="AU667" s="107"/>
      <c r="AV667" s="360"/>
      <c r="AW667" s="360"/>
      <c r="AX667" s="360"/>
      <c r="AY667" s="360"/>
      <c r="AZ667" s="360"/>
      <c r="BA667" s="360"/>
      <c r="BB667" s="360"/>
      <c r="BC667" s="360"/>
      <c r="BD667" s="360"/>
      <c r="BE667" s="360"/>
      <c r="BF667" s="360"/>
      <c r="BG667" s="360"/>
      <c r="BH667" s="360"/>
      <c r="BI667" s="360"/>
      <c r="BJ667" s="360"/>
      <c r="BK667" s="360"/>
      <c r="BL667" s="360"/>
      <c r="BM667" s="360"/>
      <c r="BN667" s="360"/>
      <c r="BO667" s="360"/>
      <c r="BP667" s="338"/>
      <c r="BQ667" s="338"/>
      <c r="BR667" s="338"/>
      <c r="BS667" s="338"/>
      <c r="BT667" s="338"/>
      <c r="BU667" s="338"/>
      <c r="BV667" s="338"/>
      <c r="BW667" s="338"/>
      <c r="BX667" s="338"/>
      <c r="BY667" s="338"/>
      <c r="BZ667" s="338"/>
      <c r="CA667" s="338"/>
      <c r="CB667" s="338"/>
      <c r="CC667" s="338"/>
      <c r="CD667" s="338"/>
      <c r="CE667" s="338"/>
      <c r="CF667" s="338"/>
      <c r="CG667" s="338"/>
      <c r="CH667" s="338"/>
      <c r="CI667" s="338"/>
      <c r="CJ667" s="338"/>
      <c r="CK667" s="338"/>
      <c r="CL667" s="338"/>
      <c r="CM667" s="338"/>
      <c r="CN667" s="338"/>
    </row>
    <row r="668" spans="4:92" ht="14.25" customHeight="1" x14ac:dyDescent="0.35">
      <c r="D668" s="352"/>
      <c r="E668" s="353"/>
      <c r="F668" s="353"/>
      <c r="G668" s="353"/>
      <c r="H668" s="353"/>
      <c r="I668" s="353"/>
      <c r="J668" s="353"/>
      <c r="K668" s="353"/>
      <c r="L668" s="353"/>
      <c r="M668" s="353"/>
      <c r="N668" s="353"/>
      <c r="O668" s="353"/>
      <c r="P668" s="353"/>
      <c r="Q668" s="353"/>
      <c r="R668" s="353"/>
      <c r="S668" s="353"/>
      <c r="T668" s="353"/>
      <c r="U668" s="354"/>
      <c r="V668" s="338"/>
      <c r="W668" s="338"/>
      <c r="X668" s="338"/>
      <c r="Y668" s="338"/>
      <c r="Z668" s="338"/>
      <c r="AA668" s="338"/>
      <c r="AB668" s="338"/>
      <c r="AC668" s="338"/>
      <c r="AD668" s="338"/>
      <c r="AE668" s="338"/>
      <c r="AF668" s="338"/>
      <c r="AG668" s="338"/>
      <c r="AH668" s="338"/>
      <c r="AI668" s="338"/>
      <c r="AJ668" s="338"/>
      <c r="AK668" s="338"/>
      <c r="AL668" s="338"/>
      <c r="AM668" s="338"/>
      <c r="AN668" s="338"/>
      <c r="AO668" s="338"/>
      <c r="AP668" s="338"/>
      <c r="AQ668" s="338"/>
      <c r="AR668" s="338"/>
      <c r="AS668" s="338"/>
      <c r="AT668" s="338"/>
      <c r="AU668" s="107"/>
      <c r="AV668" s="360"/>
      <c r="AW668" s="360"/>
      <c r="AX668" s="360"/>
      <c r="AY668" s="360"/>
      <c r="AZ668" s="360"/>
      <c r="BA668" s="360"/>
      <c r="BB668" s="360"/>
      <c r="BC668" s="360"/>
      <c r="BD668" s="360"/>
      <c r="BE668" s="360"/>
      <c r="BF668" s="360"/>
      <c r="BG668" s="360"/>
      <c r="BH668" s="360"/>
      <c r="BI668" s="360"/>
      <c r="BJ668" s="360"/>
      <c r="BK668" s="360"/>
      <c r="BL668" s="360"/>
      <c r="BM668" s="360"/>
      <c r="BN668" s="360"/>
      <c r="BO668" s="360"/>
      <c r="BP668" s="338"/>
      <c r="BQ668" s="338"/>
      <c r="BR668" s="338"/>
      <c r="BS668" s="338"/>
      <c r="BT668" s="338"/>
      <c r="BU668" s="338"/>
      <c r="BV668" s="338"/>
      <c r="BW668" s="338"/>
      <c r="BX668" s="338"/>
      <c r="BY668" s="338"/>
      <c r="BZ668" s="338"/>
      <c r="CA668" s="338"/>
      <c r="CB668" s="338"/>
      <c r="CC668" s="338"/>
      <c r="CD668" s="338"/>
      <c r="CE668" s="338"/>
      <c r="CF668" s="338"/>
      <c r="CG668" s="338"/>
      <c r="CH668" s="338"/>
      <c r="CI668" s="338"/>
      <c r="CJ668" s="338"/>
      <c r="CK668" s="338"/>
      <c r="CL668" s="338"/>
      <c r="CM668" s="338"/>
      <c r="CN668" s="338"/>
    </row>
    <row r="669" spans="4:92" ht="14.25" customHeight="1" x14ac:dyDescent="0.35">
      <c r="D669" s="352"/>
      <c r="E669" s="353"/>
      <c r="F669" s="353"/>
      <c r="G669" s="353"/>
      <c r="H669" s="353"/>
      <c r="I669" s="353"/>
      <c r="J669" s="353"/>
      <c r="K669" s="353"/>
      <c r="L669" s="353"/>
      <c r="M669" s="353"/>
      <c r="N669" s="353"/>
      <c r="O669" s="353"/>
      <c r="P669" s="353"/>
      <c r="Q669" s="353"/>
      <c r="R669" s="353"/>
      <c r="S669" s="353"/>
      <c r="T669" s="353"/>
      <c r="U669" s="354"/>
      <c r="V669" s="338"/>
      <c r="W669" s="338"/>
      <c r="X669" s="338"/>
      <c r="Y669" s="338"/>
      <c r="Z669" s="338"/>
      <c r="AA669" s="338"/>
      <c r="AB669" s="338"/>
      <c r="AC669" s="338"/>
      <c r="AD669" s="338"/>
      <c r="AE669" s="338"/>
      <c r="AF669" s="338"/>
      <c r="AG669" s="338"/>
      <c r="AH669" s="338"/>
      <c r="AI669" s="338"/>
      <c r="AJ669" s="338"/>
      <c r="AK669" s="338"/>
      <c r="AL669" s="338"/>
      <c r="AM669" s="338"/>
      <c r="AN669" s="338"/>
      <c r="AO669" s="338"/>
      <c r="AP669" s="338"/>
      <c r="AQ669" s="338"/>
      <c r="AR669" s="338"/>
      <c r="AS669" s="338"/>
      <c r="AT669" s="338"/>
      <c r="AU669" s="107"/>
      <c r="AV669" s="360"/>
      <c r="AW669" s="360"/>
      <c r="AX669" s="360"/>
      <c r="AY669" s="360"/>
      <c r="AZ669" s="360"/>
      <c r="BA669" s="360"/>
      <c r="BB669" s="360"/>
      <c r="BC669" s="360"/>
      <c r="BD669" s="360"/>
      <c r="BE669" s="360"/>
      <c r="BF669" s="360"/>
      <c r="BG669" s="360"/>
      <c r="BH669" s="360"/>
      <c r="BI669" s="360"/>
      <c r="BJ669" s="360"/>
      <c r="BK669" s="360"/>
      <c r="BL669" s="360"/>
      <c r="BM669" s="360"/>
      <c r="BN669" s="360"/>
      <c r="BO669" s="360"/>
      <c r="BP669" s="338"/>
      <c r="BQ669" s="338"/>
      <c r="BR669" s="338"/>
      <c r="BS669" s="338"/>
      <c r="BT669" s="338"/>
      <c r="BU669" s="338"/>
      <c r="BV669" s="338"/>
      <c r="BW669" s="338"/>
      <c r="BX669" s="338"/>
      <c r="BY669" s="338"/>
      <c r="BZ669" s="338"/>
      <c r="CA669" s="338"/>
      <c r="CB669" s="338"/>
      <c r="CC669" s="338"/>
      <c r="CD669" s="338"/>
      <c r="CE669" s="338"/>
      <c r="CF669" s="338"/>
      <c r="CG669" s="338"/>
      <c r="CH669" s="338"/>
      <c r="CI669" s="338"/>
      <c r="CJ669" s="338"/>
      <c r="CK669" s="338"/>
      <c r="CL669" s="338"/>
      <c r="CM669" s="338"/>
      <c r="CN669" s="338"/>
    </row>
    <row r="670" spans="4:92" ht="14.25" customHeight="1" x14ac:dyDescent="0.35">
      <c r="D670" s="352"/>
      <c r="E670" s="353"/>
      <c r="F670" s="353"/>
      <c r="G670" s="353"/>
      <c r="H670" s="353"/>
      <c r="I670" s="353"/>
      <c r="J670" s="353"/>
      <c r="K670" s="353"/>
      <c r="L670" s="353"/>
      <c r="M670" s="353"/>
      <c r="N670" s="353"/>
      <c r="O670" s="353"/>
      <c r="P670" s="353"/>
      <c r="Q670" s="353"/>
      <c r="R670" s="353"/>
      <c r="S670" s="353"/>
      <c r="T670" s="353"/>
      <c r="U670" s="354"/>
      <c r="V670" s="338"/>
      <c r="W670" s="338"/>
      <c r="X670" s="338"/>
      <c r="Y670" s="338"/>
      <c r="Z670" s="338"/>
      <c r="AA670" s="338"/>
      <c r="AB670" s="338"/>
      <c r="AC670" s="338"/>
      <c r="AD670" s="338"/>
      <c r="AE670" s="338"/>
      <c r="AF670" s="338"/>
      <c r="AG670" s="338"/>
      <c r="AH670" s="338"/>
      <c r="AI670" s="338"/>
      <c r="AJ670" s="338"/>
      <c r="AK670" s="338"/>
      <c r="AL670" s="338"/>
      <c r="AM670" s="338"/>
      <c r="AN670" s="338"/>
      <c r="AO670" s="338"/>
      <c r="AP670" s="338"/>
      <c r="AQ670" s="338"/>
      <c r="AR670" s="338"/>
      <c r="AS670" s="338"/>
      <c r="AT670" s="338"/>
      <c r="AU670" s="107"/>
      <c r="AV670" s="360"/>
      <c r="AW670" s="360"/>
      <c r="AX670" s="360"/>
      <c r="AY670" s="360"/>
      <c r="AZ670" s="360"/>
      <c r="BA670" s="360"/>
      <c r="BB670" s="360"/>
      <c r="BC670" s="360"/>
      <c r="BD670" s="360"/>
      <c r="BE670" s="360"/>
      <c r="BF670" s="360"/>
      <c r="BG670" s="360"/>
      <c r="BH670" s="360"/>
      <c r="BI670" s="360"/>
      <c r="BJ670" s="360"/>
      <c r="BK670" s="360"/>
      <c r="BL670" s="360"/>
      <c r="BM670" s="360"/>
      <c r="BN670" s="360"/>
      <c r="BO670" s="360"/>
      <c r="BP670" s="338"/>
      <c r="BQ670" s="338"/>
      <c r="BR670" s="338"/>
      <c r="BS670" s="338"/>
      <c r="BT670" s="338"/>
      <c r="BU670" s="338"/>
      <c r="BV670" s="338"/>
      <c r="BW670" s="338"/>
      <c r="BX670" s="338"/>
      <c r="BY670" s="338"/>
      <c r="BZ670" s="338"/>
      <c r="CA670" s="338"/>
      <c r="CB670" s="338"/>
      <c r="CC670" s="338"/>
      <c r="CD670" s="338"/>
      <c r="CE670" s="338"/>
      <c r="CF670" s="338"/>
      <c r="CG670" s="338"/>
      <c r="CH670" s="338"/>
      <c r="CI670" s="338"/>
      <c r="CJ670" s="338"/>
      <c r="CK670" s="338"/>
      <c r="CL670" s="338"/>
      <c r="CM670" s="338"/>
      <c r="CN670" s="338"/>
    </row>
    <row r="671" spans="4:92" ht="14.25" customHeight="1" x14ac:dyDescent="0.35">
      <c r="D671" s="352"/>
      <c r="E671" s="353"/>
      <c r="F671" s="353"/>
      <c r="G671" s="353"/>
      <c r="H671" s="353"/>
      <c r="I671" s="353"/>
      <c r="J671" s="353"/>
      <c r="K671" s="353"/>
      <c r="L671" s="353"/>
      <c r="M671" s="353"/>
      <c r="N671" s="353"/>
      <c r="O671" s="353"/>
      <c r="P671" s="353"/>
      <c r="Q671" s="353"/>
      <c r="R671" s="353"/>
      <c r="S671" s="353"/>
      <c r="T671" s="353"/>
      <c r="U671" s="354"/>
      <c r="V671" s="338"/>
      <c r="W671" s="338"/>
      <c r="X671" s="338"/>
      <c r="Y671" s="338"/>
      <c r="Z671" s="338"/>
      <c r="AA671" s="338"/>
      <c r="AB671" s="338"/>
      <c r="AC671" s="338"/>
      <c r="AD671" s="338"/>
      <c r="AE671" s="338"/>
      <c r="AF671" s="338"/>
      <c r="AG671" s="338"/>
      <c r="AH671" s="338"/>
      <c r="AI671" s="338"/>
      <c r="AJ671" s="338"/>
      <c r="AK671" s="338"/>
      <c r="AL671" s="338"/>
      <c r="AM671" s="338"/>
      <c r="AN671" s="338"/>
      <c r="AO671" s="338"/>
      <c r="AP671" s="338"/>
      <c r="AQ671" s="338"/>
      <c r="AR671" s="338"/>
      <c r="AS671" s="338"/>
      <c r="AT671" s="338"/>
      <c r="AU671" s="107"/>
      <c r="AV671" s="360"/>
      <c r="AW671" s="360"/>
      <c r="AX671" s="360"/>
      <c r="AY671" s="360"/>
      <c r="AZ671" s="360"/>
      <c r="BA671" s="360"/>
      <c r="BB671" s="360"/>
      <c r="BC671" s="360"/>
      <c r="BD671" s="360"/>
      <c r="BE671" s="360"/>
      <c r="BF671" s="360"/>
      <c r="BG671" s="360"/>
      <c r="BH671" s="360"/>
      <c r="BI671" s="360"/>
      <c r="BJ671" s="360"/>
      <c r="BK671" s="360"/>
      <c r="BL671" s="360"/>
      <c r="BM671" s="360"/>
      <c r="BN671" s="360"/>
      <c r="BO671" s="360"/>
      <c r="BP671" s="338"/>
      <c r="BQ671" s="338"/>
      <c r="BR671" s="338"/>
      <c r="BS671" s="338"/>
      <c r="BT671" s="338"/>
      <c r="BU671" s="338"/>
      <c r="BV671" s="338"/>
      <c r="BW671" s="338"/>
      <c r="BX671" s="338"/>
      <c r="BY671" s="338"/>
      <c r="BZ671" s="338"/>
      <c r="CA671" s="338"/>
      <c r="CB671" s="338"/>
      <c r="CC671" s="338"/>
      <c r="CD671" s="338"/>
      <c r="CE671" s="338"/>
      <c r="CF671" s="338"/>
      <c r="CG671" s="338"/>
      <c r="CH671" s="338"/>
      <c r="CI671" s="338"/>
      <c r="CJ671" s="338"/>
      <c r="CK671" s="338"/>
      <c r="CL671" s="338"/>
      <c r="CM671" s="338"/>
      <c r="CN671" s="338"/>
    </row>
    <row r="672" spans="4:92" ht="14.25" customHeight="1" x14ac:dyDescent="0.35">
      <c r="D672" s="352"/>
      <c r="E672" s="353"/>
      <c r="F672" s="353"/>
      <c r="G672" s="353"/>
      <c r="H672" s="353"/>
      <c r="I672" s="353"/>
      <c r="J672" s="353"/>
      <c r="K672" s="353"/>
      <c r="L672" s="353"/>
      <c r="M672" s="353"/>
      <c r="N672" s="353"/>
      <c r="O672" s="353"/>
      <c r="P672" s="353"/>
      <c r="Q672" s="353"/>
      <c r="R672" s="353"/>
      <c r="S672" s="353"/>
      <c r="T672" s="353"/>
      <c r="U672" s="354"/>
      <c r="V672" s="338"/>
      <c r="W672" s="338"/>
      <c r="X672" s="338"/>
      <c r="Y672" s="338"/>
      <c r="Z672" s="338"/>
      <c r="AA672" s="338"/>
      <c r="AB672" s="338"/>
      <c r="AC672" s="338"/>
      <c r="AD672" s="338"/>
      <c r="AE672" s="338"/>
      <c r="AF672" s="338"/>
      <c r="AG672" s="338"/>
      <c r="AH672" s="338"/>
      <c r="AI672" s="338"/>
      <c r="AJ672" s="338"/>
      <c r="AK672" s="338"/>
      <c r="AL672" s="338"/>
      <c r="AM672" s="338"/>
      <c r="AN672" s="338"/>
      <c r="AO672" s="338"/>
      <c r="AP672" s="338"/>
      <c r="AQ672" s="338"/>
      <c r="AR672" s="338"/>
      <c r="AS672" s="338"/>
      <c r="AT672" s="338"/>
      <c r="AU672" s="107"/>
      <c r="AV672" s="360"/>
      <c r="AW672" s="360"/>
      <c r="AX672" s="360"/>
      <c r="AY672" s="360"/>
      <c r="AZ672" s="360"/>
      <c r="BA672" s="360"/>
      <c r="BB672" s="360"/>
      <c r="BC672" s="360"/>
      <c r="BD672" s="360"/>
      <c r="BE672" s="360"/>
      <c r="BF672" s="360"/>
      <c r="BG672" s="360"/>
      <c r="BH672" s="360"/>
      <c r="BI672" s="360"/>
      <c r="BJ672" s="360"/>
      <c r="BK672" s="360"/>
      <c r="BL672" s="360"/>
      <c r="BM672" s="360"/>
      <c r="BN672" s="360"/>
      <c r="BO672" s="360"/>
      <c r="BP672" s="338"/>
      <c r="BQ672" s="338"/>
      <c r="BR672" s="338"/>
      <c r="BS672" s="338"/>
      <c r="BT672" s="338"/>
      <c r="BU672" s="338"/>
      <c r="BV672" s="338"/>
      <c r="BW672" s="338"/>
      <c r="BX672" s="338"/>
      <c r="BY672" s="338"/>
      <c r="BZ672" s="338"/>
      <c r="CA672" s="338"/>
      <c r="CB672" s="338"/>
      <c r="CC672" s="338"/>
      <c r="CD672" s="338"/>
      <c r="CE672" s="338"/>
      <c r="CF672" s="338"/>
      <c r="CG672" s="338"/>
      <c r="CH672" s="338"/>
      <c r="CI672" s="338"/>
      <c r="CJ672" s="338"/>
      <c r="CK672" s="338"/>
      <c r="CL672" s="338"/>
      <c r="CM672" s="338"/>
      <c r="CN672" s="338"/>
    </row>
    <row r="673" spans="4:92" ht="14.25" customHeight="1" x14ac:dyDescent="0.35">
      <c r="D673" s="352"/>
      <c r="E673" s="353"/>
      <c r="F673" s="353"/>
      <c r="G673" s="353"/>
      <c r="H673" s="353"/>
      <c r="I673" s="353"/>
      <c r="J673" s="353"/>
      <c r="K673" s="353"/>
      <c r="L673" s="353"/>
      <c r="M673" s="353"/>
      <c r="N673" s="353"/>
      <c r="O673" s="353"/>
      <c r="P673" s="353"/>
      <c r="Q673" s="353"/>
      <c r="R673" s="353"/>
      <c r="S673" s="353"/>
      <c r="T673" s="353"/>
      <c r="U673" s="354"/>
      <c r="V673" s="338"/>
      <c r="W673" s="338"/>
      <c r="X673" s="338"/>
      <c r="Y673" s="338"/>
      <c r="Z673" s="338"/>
      <c r="AA673" s="338"/>
      <c r="AB673" s="338"/>
      <c r="AC673" s="338"/>
      <c r="AD673" s="338"/>
      <c r="AE673" s="338"/>
      <c r="AF673" s="338"/>
      <c r="AG673" s="338"/>
      <c r="AH673" s="338"/>
      <c r="AI673" s="338"/>
      <c r="AJ673" s="338"/>
      <c r="AK673" s="338"/>
      <c r="AL673" s="338"/>
      <c r="AM673" s="338"/>
      <c r="AN673" s="338"/>
      <c r="AO673" s="338"/>
      <c r="AP673" s="338"/>
      <c r="AQ673" s="338"/>
      <c r="AR673" s="338"/>
      <c r="AS673" s="338"/>
      <c r="AT673" s="338"/>
      <c r="AU673" s="107"/>
      <c r="AV673" s="360"/>
      <c r="AW673" s="360"/>
      <c r="AX673" s="360"/>
      <c r="AY673" s="360"/>
      <c r="AZ673" s="360"/>
      <c r="BA673" s="360"/>
      <c r="BB673" s="360"/>
      <c r="BC673" s="360"/>
      <c r="BD673" s="360"/>
      <c r="BE673" s="360"/>
      <c r="BF673" s="360"/>
      <c r="BG673" s="360"/>
      <c r="BH673" s="360"/>
      <c r="BI673" s="360"/>
      <c r="BJ673" s="360"/>
      <c r="BK673" s="360"/>
      <c r="BL673" s="360"/>
      <c r="BM673" s="360"/>
      <c r="BN673" s="360"/>
      <c r="BO673" s="360"/>
      <c r="BP673" s="338"/>
      <c r="BQ673" s="338"/>
      <c r="BR673" s="338"/>
      <c r="BS673" s="338"/>
      <c r="BT673" s="338"/>
      <c r="BU673" s="338"/>
      <c r="BV673" s="338"/>
      <c r="BW673" s="338"/>
      <c r="BX673" s="338"/>
      <c r="BY673" s="338"/>
      <c r="BZ673" s="338"/>
      <c r="CA673" s="338"/>
      <c r="CB673" s="338"/>
      <c r="CC673" s="338"/>
      <c r="CD673" s="338"/>
      <c r="CE673" s="338"/>
      <c r="CF673" s="338"/>
      <c r="CG673" s="338"/>
      <c r="CH673" s="338"/>
      <c r="CI673" s="338"/>
      <c r="CJ673" s="338"/>
      <c r="CK673" s="338"/>
      <c r="CL673" s="338"/>
      <c r="CM673" s="338"/>
      <c r="CN673" s="338"/>
    </row>
    <row r="674" spans="4:92" ht="14.25" customHeight="1" x14ac:dyDescent="0.35">
      <c r="D674" s="352"/>
      <c r="E674" s="353"/>
      <c r="F674" s="353"/>
      <c r="G674" s="353"/>
      <c r="H674" s="353"/>
      <c r="I674" s="353"/>
      <c r="J674" s="353"/>
      <c r="K674" s="353"/>
      <c r="L674" s="353"/>
      <c r="M674" s="353"/>
      <c r="N674" s="353"/>
      <c r="O674" s="353"/>
      <c r="P674" s="353"/>
      <c r="Q674" s="353"/>
      <c r="R674" s="353"/>
      <c r="S674" s="353"/>
      <c r="T674" s="353"/>
      <c r="U674" s="354"/>
      <c r="V674" s="338"/>
      <c r="W674" s="338"/>
      <c r="X674" s="338"/>
      <c r="Y674" s="338"/>
      <c r="Z674" s="338"/>
      <c r="AA674" s="338"/>
      <c r="AB674" s="338"/>
      <c r="AC674" s="338"/>
      <c r="AD674" s="338"/>
      <c r="AE674" s="338"/>
      <c r="AF674" s="338"/>
      <c r="AG674" s="338"/>
      <c r="AH674" s="338"/>
      <c r="AI674" s="338"/>
      <c r="AJ674" s="338"/>
      <c r="AK674" s="338"/>
      <c r="AL674" s="338"/>
      <c r="AM674" s="338"/>
      <c r="AN674" s="338"/>
      <c r="AO674" s="338"/>
      <c r="AP674" s="338"/>
      <c r="AQ674" s="338"/>
      <c r="AR674" s="338"/>
      <c r="AS674" s="338"/>
      <c r="AT674" s="338"/>
      <c r="AU674" s="107"/>
      <c r="AV674" s="360"/>
      <c r="AW674" s="360"/>
      <c r="AX674" s="360"/>
      <c r="AY674" s="360"/>
      <c r="AZ674" s="360"/>
      <c r="BA674" s="360"/>
      <c r="BB674" s="360"/>
      <c r="BC674" s="360"/>
      <c r="BD674" s="360"/>
      <c r="BE674" s="360"/>
      <c r="BF674" s="360"/>
      <c r="BG674" s="360"/>
      <c r="BH674" s="360"/>
      <c r="BI674" s="360"/>
      <c r="BJ674" s="360"/>
      <c r="BK674" s="360"/>
      <c r="BL674" s="360"/>
      <c r="BM674" s="360"/>
      <c r="BN674" s="360"/>
      <c r="BO674" s="360"/>
      <c r="BP674" s="338"/>
      <c r="BQ674" s="338"/>
      <c r="BR674" s="338"/>
      <c r="BS674" s="338"/>
      <c r="BT674" s="338"/>
      <c r="BU674" s="338"/>
      <c r="BV674" s="338"/>
      <c r="BW674" s="338"/>
      <c r="BX674" s="338"/>
      <c r="BY674" s="338"/>
      <c r="BZ674" s="338"/>
      <c r="CA674" s="338"/>
      <c r="CB674" s="338"/>
      <c r="CC674" s="338"/>
      <c r="CD674" s="338"/>
      <c r="CE674" s="338"/>
      <c r="CF674" s="338"/>
      <c r="CG674" s="338"/>
      <c r="CH674" s="338"/>
      <c r="CI674" s="338"/>
      <c r="CJ674" s="338"/>
      <c r="CK674" s="338"/>
      <c r="CL674" s="338"/>
      <c r="CM674" s="338"/>
      <c r="CN674" s="338"/>
    </row>
    <row r="675" spans="4:92" ht="14.25" customHeight="1" x14ac:dyDescent="0.35">
      <c r="D675" s="352"/>
      <c r="E675" s="353"/>
      <c r="F675" s="353"/>
      <c r="G675" s="353"/>
      <c r="H675" s="353"/>
      <c r="I675" s="353"/>
      <c r="J675" s="353"/>
      <c r="K675" s="353"/>
      <c r="L675" s="353"/>
      <c r="M675" s="353"/>
      <c r="N675" s="353"/>
      <c r="O675" s="353"/>
      <c r="P675" s="353"/>
      <c r="Q675" s="353"/>
      <c r="R675" s="353"/>
      <c r="S675" s="353"/>
      <c r="T675" s="353"/>
      <c r="U675" s="354"/>
      <c r="V675" s="338"/>
      <c r="W675" s="338"/>
      <c r="X675" s="338"/>
      <c r="Y675" s="338"/>
      <c r="Z675" s="338"/>
      <c r="AA675" s="338"/>
      <c r="AB675" s="338"/>
      <c r="AC675" s="338"/>
      <c r="AD675" s="338"/>
      <c r="AE675" s="338"/>
      <c r="AF675" s="338"/>
      <c r="AG675" s="338"/>
      <c r="AH675" s="338"/>
      <c r="AI675" s="338"/>
      <c r="AJ675" s="338"/>
      <c r="AK675" s="338"/>
      <c r="AL675" s="338"/>
      <c r="AM675" s="338"/>
      <c r="AN675" s="338"/>
      <c r="AO675" s="338"/>
      <c r="AP675" s="338"/>
      <c r="AQ675" s="338"/>
      <c r="AR675" s="338"/>
      <c r="AS675" s="338"/>
      <c r="AT675" s="338"/>
      <c r="AU675" s="107"/>
      <c r="AV675" s="360"/>
      <c r="AW675" s="360"/>
      <c r="AX675" s="360"/>
      <c r="AY675" s="360"/>
      <c r="AZ675" s="360"/>
      <c r="BA675" s="360"/>
      <c r="BB675" s="360"/>
      <c r="BC675" s="360"/>
      <c r="BD675" s="360"/>
      <c r="BE675" s="360"/>
      <c r="BF675" s="360"/>
      <c r="BG675" s="360"/>
      <c r="BH675" s="360"/>
      <c r="BI675" s="360"/>
      <c r="BJ675" s="360"/>
      <c r="BK675" s="360"/>
      <c r="BL675" s="360"/>
      <c r="BM675" s="360"/>
      <c r="BN675" s="360"/>
      <c r="BO675" s="360"/>
      <c r="BP675" s="338"/>
      <c r="BQ675" s="338"/>
      <c r="BR675" s="338"/>
      <c r="BS675" s="338"/>
      <c r="BT675" s="338"/>
      <c r="BU675" s="338"/>
      <c r="BV675" s="338"/>
      <c r="BW675" s="338"/>
      <c r="BX675" s="338"/>
      <c r="BY675" s="338"/>
      <c r="BZ675" s="338"/>
      <c r="CA675" s="338"/>
      <c r="CB675" s="338"/>
      <c r="CC675" s="338"/>
      <c r="CD675" s="338"/>
      <c r="CE675" s="338"/>
      <c r="CF675" s="338"/>
      <c r="CG675" s="338"/>
      <c r="CH675" s="338"/>
      <c r="CI675" s="338"/>
      <c r="CJ675" s="338"/>
      <c r="CK675" s="338"/>
      <c r="CL675" s="338"/>
      <c r="CM675" s="338"/>
      <c r="CN675" s="338"/>
    </row>
    <row r="676" spans="4:92" ht="14.25" customHeight="1" x14ac:dyDescent="0.35">
      <c r="D676" s="352"/>
      <c r="E676" s="353"/>
      <c r="F676" s="353"/>
      <c r="G676" s="353"/>
      <c r="H676" s="353"/>
      <c r="I676" s="353"/>
      <c r="J676" s="353"/>
      <c r="K676" s="353"/>
      <c r="L676" s="353"/>
      <c r="M676" s="353"/>
      <c r="N676" s="353"/>
      <c r="O676" s="353"/>
      <c r="P676" s="353"/>
      <c r="Q676" s="353"/>
      <c r="R676" s="353"/>
      <c r="S676" s="353"/>
      <c r="T676" s="353"/>
      <c r="U676" s="354"/>
      <c r="V676" s="338"/>
      <c r="W676" s="338"/>
      <c r="X676" s="338"/>
      <c r="Y676" s="338"/>
      <c r="Z676" s="338"/>
      <c r="AA676" s="338"/>
      <c r="AB676" s="338"/>
      <c r="AC676" s="338"/>
      <c r="AD676" s="338"/>
      <c r="AE676" s="338"/>
      <c r="AF676" s="338"/>
      <c r="AG676" s="338"/>
      <c r="AH676" s="338"/>
      <c r="AI676" s="338"/>
      <c r="AJ676" s="338"/>
      <c r="AK676" s="338"/>
      <c r="AL676" s="338"/>
      <c r="AM676" s="338"/>
      <c r="AN676" s="338"/>
      <c r="AO676" s="338"/>
      <c r="AP676" s="338"/>
      <c r="AQ676" s="338"/>
      <c r="AR676" s="338"/>
      <c r="AS676" s="338"/>
      <c r="AT676" s="338"/>
      <c r="AU676" s="107"/>
      <c r="AV676" s="360"/>
      <c r="AW676" s="360"/>
      <c r="AX676" s="360"/>
      <c r="AY676" s="360"/>
      <c r="AZ676" s="360"/>
      <c r="BA676" s="360"/>
      <c r="BB676" s="360"/>
      <c r="BC676" s="360"/>
      <c r="BD676" s="360"/>
      <c r="BE676" s="360"/>
      <c r="BF676" s="360"/>
      <c r="BG676" s="360"/>
      <c r="BH676" s="360"/>
      <c r="BI676" s="360"/>
      <c r="BJ676" s="360"/>
      <c r="BK676" s="360"/>
      <c r="BL676" s="360"/>
      <c r="BM676" s="360"/>
      <c r="BN676" s="360"/>
      <c r="BO676" s="360"/>
      <c r="BP676" s="338"/>
      <c r="BQ676" s="338"/>
      <c r="BR676" s="338"/>
      <c r="BS676" s="338"/>
      <c r="BT676" s="338"/>
      <c r="BU676" s="338"/>
      <c r="BV676" s="338"/>
      <c r="BW676" s="338"/>
      <c r="BX676" s="338"/>
      <c r="BY676" s="338"/>
      <c r="BZ676" s="338"/>
      <c r="CA676" s="338"/>
      <c r="CB676" s="338"/>
      <c r="CC676" s="338"/>
      <c r="CD676" s="338"/>
      <c r="CE676" s="338"/>
      <c r="CF676" s="338"/>
      <c r="CG676" s="338"/>
      <c r="CH676" s="338"/>
      <c r="CI676" s="338"/>
      <c r="CJ676" s="338"/>
      <c r="CK676" s="338"/>
      <c r="CL676" s="338"/>
      <c r="CM676" s="338"/>
      <c r="CN676" s="338"/>
    </row>
    <row r="677" spans="4:92" ht="14.25" customHeight="1" x14ac:dyDescent="0.35">
      <c r="D677" s="352"/>
      <c r="E677" s="353"/>
      <c r="F677" s="353"/>
      <c r="G677" s="353"/>
      <c r="H677" s="353"/>
      <c r="I677" s="353"/>
      <c r="J677" s="353"/>
      <c r="K677" s="353"/>
      <c r="L677" s="353"/>
      <c r="M677" s="353"/>
      <c r="N677" s="353"/>
      <c r="O677" s="353"/>
      <c r="P677" s="353"/>
      <c r="Q677" s="353"/>
      <c r="R677" s="353"/>
      <c r="S677" s="353"/>
      <c r="T677" s="353"/>
      <c r="U677" s="354"/>
      <c r="V677" s="338"/>
      <c r="W677" s="338"/>
      <c r="X677" s="338"/>
      <c r="Y677" s="338"/>
      <c r="Z677" s="338"/>
      <c r="AA677" s="338"/>
      <c r="AB677" s="338"/>
      <c r="AC677" s="338"/>
      <c r="AD677" s="338"/>
      <c r="AE677" s="338"/>
      <c r="AF677" s="338"/>
      <c r="AG677" s="338"/>
      <c r="AH677" s="338"/>
      <c r="AI677" s="338"/>
      <c r="AJ677" s="338"/>
      <c r="AK677" s="338"/>
      <c r="AL677" s="338"/>
      <c r="AM677" s="338"/>
      <c r="AN677" s="338"/>
      <c r="AO677" s="338"/>
      <c r="AP677" s="338"/>
      <c r="AQ677" s="338"/>
      <c r="AR677" s="338"/>
      <c r="AS677" s="338"/>
      <c r="AT677" s="338"/>
      <c r="AU677" s="107"/>
      <c r="AV677" s="360"/>
      <c r="AW677" s="360"/>
      <c r="AX677" s="360"/>
      <c r="AY677" s="360"/>
      <c r="AZ677" s="360"/>
      <c r="BA677" s="360"/>
      <c r="BB677" s="360"/>
      <c r="BC677" s="360"/>
      <c r="BD677" s="360"/>
      <c r="BE677" s="360"/>
      <c r="BF677" s="360"/>
      <c r="BG677" s="360"/>
      <c r="BH677" s="360"/>
      <c r="BI677" s="360"/>
      <c r="BJ677" s="360"/>
      <c r="BK677" s="360"/>
      <c r="BL677" s="360"/>
      <c r="BM677" s="360"/>
      <c r="BN677" s="360"/>
      <c r="BO677" s="360"/>
      <c r="BP677" s="338"/>
      <c r="BQ677" s="338"/>
      <c r="BR677" s="338"/>
      <c r="BS677" s="338"/>
      <c r="BT677" s="338"/>
      <c r="BU677" s="338"/>
      <c r="BV677" s="338"/>
      <c r="BW677" s="338"/>
      <c r="BX677" s="338"/>
      <c r="BY677" s="338"/>
      <c r="BZ677" s="338"/>
      <c r="CA677" s="338"/>
      <c r="CB677" s="338"/>
      <c r="CC677" s="338"/>
      <c r="CD677" s="338"/>
      <c r="CE677" s="338"/>
      <c r="CF677" s="338"/>
      <c r="CG677" s="338"/>
      <c r="CH677" s="338"/>
      <c r="CI677" s="338"/>
      <c r="CJ677" s="338"/>
      <c r="CK677" s="338"/>
      <c r="CL677" s="338"/>
      <c r="CM677" s="338"/>
      <c r="CN677" s="338"/>
    </row>
    <row r="678" spans="4:92" ht="14.25" customHeight="1" x14ac:dyDescent="0.35">
      <c r="D678" s="352"/>
      <c r="E678" s="353"/>
      <c r="F678" s="353"/>
      <c r="G678" s="353"/>
      <c r="H678" s="353"/>
      <c r="I678" s="353"/>
      <c r="J678" s="353"/>
      <c r="K678" s="353"/>
      <c r="L678" s="353"/>
      <c r="M678" s="353"/>
      <c r="N678" s="353"/>
      <c r="O678" s="353"/>
      <c r="P678" s="353"/>
      <c r="Q678" s="353"/>
      <c r="R678" s="353"/>
      <c r="S678" s="353"/>
      <c r="T678" s="353"/>
      <c r="U678" s="354"/>
      <c r="V678" s="338"/>
      <c r="W678" s="338"/>
      <c r="X678" s="338"/>
      <c r="Y678" s="338"/>
      <c r="Z678" s="338"/>
      <c r="AA678" s="338"/>
      <c r="AB678" s="338"/>
      <c r="AC678" s="338"/>
      <c r="AD678" s="338"/>
      <c r="AE678" s="338"/>
      <c r="AF678" s="338"/>
      <c r="AG678" s="338"/>
      <c r="AH678" s="338"/>
      <c r="AI678" s="338"/>
      <c r="AJ678" s="338"/>
      <c r="AK678" s="338"/>
      <c r="AL678" s="338"/>
      <c r="AM678" s="338"/>
      <c r="AN678" s="338"/>
      <c r="AO678" s="338"/>
      <c r="AP678" s="338"/>
      <c r="AQ678" s="338"/>
      <c r="AR678" s="338"/>
      <c r="AS678" s="338"/>
      <c r="AT678" s="338"/>
      <c r="AU678" s="107"/>
      <c r="AV678" s="360"/>
      <c r="AW678" s="360"/>
      <c r="AX678" s="360"/>
      <c r="AY678" s="360"/>
      <c r="AZ678" s="360"/>
      <c r="BA678" s="360"/>
      <c r="BB678" s="360"/>
      <c r="BC678" s="360"/>
      <c r="BD678" s="360"/>
      <c r="BE678" s="360"/>
      <c r="BF678" s="360"/>
      <c r="BG678" s="360"/>
      <c r="BH678" s="360"/>
      <c r="BI678" s="360"/>
      <c r="BJ678" s="360"/>
      <c r="BK678" s="360"/>
      <c r="BL678" s="360"/>
      <c r="BM678" s="360"/>
      <c r="BN678" s="360"/>
      <c r="BO678" s="360"/>
      <c r="BP678" s="338"/>
      <c r="BQ678" s="338"/>
      <c r="BR678" s="338"/>
      <c r="BS678" s="338"/>
      <c r="BT678" s="338"/>
      <c r="BU678" s="338"/>
      <c r="BV678" s="338"/>
      <c r="BW678" s="338"/>
      <c r="BX678" s="338"/>
      <c r="BY678" s="338"/>
      <c r="BZ678" s="338"/>
      <c r="CA678" s="338"/>
      <c r="CB678" s="338"/>
      <c r="CC678" s="338"/>
      <c r="CD678" s="338"/>
      <c r="CE678" s="338"/>
      <c r="CF678" s="338"/>
      <c r="CG678" s="338"/>
      <c r="CH678" s="338"/>
      <c r="CI678" s="338"/>
      <c r="CJ678" s="338"/>
      <c r="CK678" s="338"/>
      <c r="CL678" s="338"/>
      <c r="CM678" s="338"/>
      <c r="CN678" s="338"/>
    </row>
    <row r="679" spans="4:92" ht="14.25" customHeight="1" x14ac:dyDescent="0.35">
      <c r="D679" s="352"/>
      <c r="E679" s="353"/>
      <c r="F679" s="353"/>
      <c r="G679" s="353"/>
      <c r="H679" s="353"/>
      <c r="I679" s="353"/>
      <c r="J679" s="353"/>
      <c r="K679" s="353"/>
      <c r="L679" s="353"/>
      <c r="M679" s="353"/>
      <c r="N679" s="353"/>
      <c r="O679" s="353"/>
      <c r="P679" s="353"/>
      <c r="Q679" s="353"/>
      <c r="R679" s="353"/>
      <c r="S679" s="353"/>
      <c r="T679" s="353"/>
      <c r="U679" s="354"/>
      <c r="V679" s="338"/>
      <c r="W679" s="338"/>
      <c r="X679" s="338"/>
      <c r="Y679" s="338"/>
      <c r="Z679" s="338"/>
      <c r="AA679" s="338"/>
      <c r="AB679" s="338"/>
      <c r="AC679" s="338"/>
      <c r="AD679" s="338"/>
      <c r="AE679" s="338"/>
      <c r="AF679" s="338"/>
      <c r="AG679" s="338"/>
      <c r="AH679" s="338"/>
      <c r="AI679" s="338"/>
      <c r="AJ679" s="338"/>
      <c r="AK679" s="338"/>
      <c r="AL679" s="338"/>
      <c r="AM679" s="338"/>
      <c r="AN679" s="338"/>
      <c r="AO679" s="338"/>
      <c r="AP679" s="338"/>
      <c r="AQ679" s="338"/>
      <c r="AR679" s="338"/>
      <c r="AS679" s="338"/>
      <c r="AT679" s="338"/>
      <c r="AU679" s="107"/>
      <c r="AV679" s="360"/>
      <c r="AW679" s="360"/>
      <c r="AX679" s="360"/>
      <c r="AY679" s="360"/>
      <c r="AZ679" s="360"/>
      <c r="BA679" s="360"/>
      <c r="BB679" s="360"/>
      <c r="BC679" s="360"/>
      <c r="BD679" s="360"/>
      <c r="BE679" s="360"/>
      <c r="BF679" s="360"/>
      <c r="BG679" s="360"/>
      <c r="BH679" s="360"/>
      <c r="BI679" s="360"/>
      <c r="BJ679" s="360"/>
      <c r="BK679" s="360"/>
      <c r="BL679" s="360"/>
      <c r="BM679" s="360"/>
      <c r="BN679" s="360"/>
      <c r="BO679" s="360"/>
      <c r="BP679" s="338"/>
      <c r="BQ679" s="338"/>
      <c r="BR679" s="338"/>
      <c r="BS679" s="338"/>
      <c r="BT679" s="338"/>
      <c r="BU679" s="338"/>
      <c r="BV679" s="338"/>
      <c r="BW679" s="338"/>
      <c r="BX679" s="338"/>
      <c r="BY679" s="338"/>
      <c r="BZ679" s="338"/>
      <c r="CA679" s="338"/>
      <c r="CB679" s="338"/>
      <c r="CC679" s="338"/>
      <c r="CD679" s="338"/>
      <c r="CE679" s="338"/>
      <c r="CF679" s="338"/>
      <c r="CG679" s="338"/>
      <c r="CH679" s="338"/>
      <c r="CI679" s="338"/>
      <c r="CJ679" s="338"/>
      <c r="CK679" s="338"/>
      <c r="CL679" s="338"/>
      <c r="CM679" s="338"/>
      <c r="CN679" s="338"/>
    </row>
    <row r="680" spans="4:92" ht="14.25" customHeight="1" x14ac:dyDescent="0.35">
      <c r="D680" s="352"/>
      <c r="E680" s="353"/>
      <c r="F680" s="353"/>
      <c r="G680" s="353"/>
      <c r="H680" s="353"/>
      <c r="I680" s="353"/>
      <c r="J680" s="353"/>
      <c r="K680" s="353"/>
      <c r="L680" s="353"/>
      <c r="M680" s="353"/>
      <c r="N680" s="353"/>
      <c r="O680" s="353"/>
      <c r="P680" s="353"/>
      <c r="Q680" s="353"/>
      <c r="R680" s="353"/>
      <c r="S680" s="353"/>
      <c r="T680" s="353"/>
      <c r="U680" s="354"/>
      <c r="V680" s="338"/>
      <c r="W680" s="338"/>
      <c r="X680" s="338"/>
      <c r="Y680" s="338"/>
      <c r="Z680" s="338"/>
      <c r="AA680" s="338"/>
      <c r="AB680" s="338"/>
      <c r="AC680" s="338"/>
      <c r="AD680" s="338"/>
      <c r="AE680" s="338"/>
      <c r="AF680" s="338"/>
      <c r="AG680" s="338"/>
      <c r="AH680" s="338"/>
      <c r="AI680" s="338"/>
      <c r="AJ680" s="338"/>
      <c r="AK680" s="338"/>
      <c r="AL680" s="338"/>
      <c r="AM680" s="338"/>
      <c r="AN680" s="338"/>
      <c r="AO680" s="338"/>
      <c r="AP680" s="338"/>
      <c r="AQ680" s="338"/>
      <c r="AR680" s="338"/>
      <c r="AS680" s="338"/>
      <c r="AT680" s="338"/>
      <c r="AU680" s="107"/>
      <c r="AV680" s="360"/>
      <c r="AW680" s="360"/>
      <c r="AX680" s="360"/>
      <c r="AY680" s="360"/>
      <c r="AZ680" s="360"/>
      <c r="BA680" s="360"/>
      <c r="BB680" s="360"/>
      <c r="BC680" s="360"/>
      <c r="BD680" s="360"/>
      <c r="BE680" s="360"/>
      <c r="BF680" s="360"/>
      <c r="BG680" s="360"/>
      <c r="BH680" s="360"/>
      <c r="BI680" s="360"/>
      <c r="BJ680" s="360"/>
      <c r="BK680" s="360"/>
      <c r="BL680" s="360"/>
      <c r="BM680" s="360"/>
      <c r="BN680" s="360"/>
      <c r="BO680" s="360"/>
      <c r="BP680" s="338"/>
      <c r="BQ680" s="338"/>
      <c r="BR680" s="338"/>
      <c r="BS680" s="338"/>
      <c r="BT680" s="338"/>
      <c r="BU680" s="338"/>
      <c r="BV680" s="338"/>
      <c r="BW680" s="338"/>
      <c r="BX680" s="338"/>
      <c r="BY680" s="338"/>
      <c r="BZ680" s="338"/>
      <c r="CA680" s="338"/>
      <c r="CB680" s="338"/>
      <c r="CC680" s="338"/>
      <c r="CD680" s="338"/>
      <c r="CE680" s="338"/>
      <c r="CF680" s="338"/>
      <c r="CG680" s="338"/>
      <c r="CH680" s="338"/>
      <c r="CI680" s="338"/>
      <c r="CJ680" s="338"/>
      <c r="CK680" s="338"/>
      <c r="CL680" s="338"/>
      <c r="CM680" s="338"/>
      <c r="CN680" s="338"/>
    </row>
    <row r="681" spans="4:92" ht="14.25" customHeight="1" x14ac:dyDescent="0.35">
      <c r="D681" s="352"/>
      <c r="E681" s="353"/>
      <c r="F681" s="353"/>
      <c r="G681" s="353"/>
      <c r="H681" s="353"/>
      <c r="I681" s="353"/>
      <c r="J681" s="353"/>
      <c r="K681" s="353"/>
      <c r="L681" s="353"/>
      <c r="M681" s="353"/>
      <c r="N681" s="353"/>
      <c r="O681" s="353"/>
      <c r="P681" s="353"/>
      <c r="Q681" s="353"/>
      <c r="R681" s="353"/>
      <c r="S681" s="353"/>
      <c r="T681" s="353"/>
      <c r="U681" s="354"/>
      <c r="V681" s="338"/>
      <c r="W681" s="338"/>
      <c r="X681" s="338"/>
      <c r="Y681" s="338"/>
      <c r="Z681" s="338"/>
      <c r="AA681" s="338"/>
      <c r="AB681" s="338"/>
      <c r="AC681" s="338"/>
      <c r="AD681" s="338"/>
      <c r="AE681" s="338"/>
      <c r="AF681" s="338"/>
      <c r="AG681" s="338"/>
      <c r="AH681" s="338"/>
      <c r="AI681" s="338"/>
      <c r="AJ681" s="338"/>
      <c r="AK681" s="338"/>
      <c r="AL681" s="338"/>
      <c r="AM681" s="338"/>
      <c r="AN681" s="338"/>
      <c r="AO681" s="338"/>
      <c r="AP681" s="338"/>
      <c r="AQ681" s="338"/>
      <c r="AR681" s="338"/>
      <c r="AS681" s="338"/>
      <c r="AT681" s="338"/>
      <c r="AU681" s="107"/>
      <c r="AV681" s="360"/>
      <c r="AW681" s="360"/>
      <c r="AX681" s="360"/>
      <c r="AY681" s="360"/>
      <c r="AZ681" s="360"/>
      <c r="BA681" s="360"/>
      <c r="BB681" s="360"/>
      <c r="BC681" s="360"/>
      <c r="BD681" s="360"/>
      <c r="BE681" s="360"/>
      <c r="BF681" s="360"/>
      <c r="BG681" s="360"/>
      <c r="BH681" s="360"/>
      <c r="BI681" s="360"/>
      <c r="BJ681" s="360"/>
      <c r="BK681" s="360"/>
      <c r="BL681" s="360"/>
      <c r="BM681" s="360"/>
      <c r="BN681" s="360"/>
      <c r="BO681" s="360"/>
      <c r="BP681" s="338"/>
      <c r="BQ681" s="338"/>
      <c r="BR681" s="338"/>
      <c r="BS681" s="338"/>
      <c r="BT681" s="338"/>
      <c r="BU681" s="338"/>
      <c r="BV681" s="338"/>
      <c r="BW681" s="338"/>
      <c r="BX681" s="338"/>
      <c r="BY681" s="338"/>
      <c r="BZ681" s="338"/>
      <c r="CA681" s="338"/>
      <c r="CB681" s="338"/>
      <c r="CC681" s="338"/>
      <c r="CD681" s="338"/>
      <c r="CE681" s="338"/>
      <c r="CF681" s="338"/>
      <c r="CG681" s="338"/>
      <c r="CH681" s="338"/>
      <c r="CI681" s="338"/>
      <c r="CJ681" s="338"/>
      <c r="CK681" s="338"/>
      <c r="CL681" s="338"/>
      <c r="CM681" s="338"/>
      <c r="CN681" s="338"/>
    </row>
    <row r="682" spans="4:92" ht="14.25" customHeight="1" x14ac:dyDescent="0.35">
      <c r="D682" s="352"/>
      <c r="E682" s="353"/>
      <c r="F682" s="353"/>
      <c r="G682" s="353"/>
      <c r="H682" s="353"/>
      <c r="I682" s="353"/>
      <c r="J682" s="353"/>
      <c r="K682" s="353"/>
      <c r="L682" s="353"/>
      <c r="M682" s="353"/>
      <c r="N682" s="353"/>
      <c r="O682" s="353"/>
      <c r="P682" s="353"/>
      <c r="Q682" s="353"/>
      <c r="R682" s="353"/>
      <c r="S682" s="353"/>
      <c r="T682" s="353"/>
      <c r="U682" s="354"/>
      <c r="V682" s="338"/>
      <c r="W682" s="338"/>
      <c r="X682" s="338"/>
      <c r="Y682" s="338"/>
      <c r="Z682" s="338"/>
      <c r="AA682" s="338"/>
      <c r="AB682" s="338"/>
      <c r="AC682" s="338"/>
      <c r="AD682" s="338"/>
      <c r="AE682" s="338"/>
      <c r="AF682" s="338"/>
      <c r="AG682" s="338"/>
      <c r="AH682" s="338"/>
      <c r="AI682" s="338"/>
      <c r="AJ682" s="338"/>
      <c r="AK682" s="338"/>
      <c r="AL682" s="338"/>
      <c r="AM682" s="338"/>
      <c r="AN682" s="338"/>
      <c r="AO682" s="338"/>
      <c r="AP682" s="338"/>
      <c r="AQ682" s="338"/>
      <c r="AR682" s="338"/>
      <c r="AS682" s="338"/>
      <c r="AT682" s="338"/>
      <c r="AU682" s="107"/>
      <c r="AV682" s="360"/>
      <c r="AW682" s="360"/>
      <c r="AX682" s="360"/>
      <c r="AY682" s="360"/>
      <c r="AZ682" s="360"/>
      <c r="BA682" s="360"/>
      <c r="BB682" s="360"/>
      <c r="BC682" s="360"/>
      <c r="BD682" s="360"/>
      <c r="BE682" s="360"/>
      <c r="BF682" s="360"/>
      <c r="BG682" s="360"/>
      <c r="BH682" s="360"/>
      <c r="BI682" s="360"/>
      <c r="BJ682" s="360"/>
      <c r="BK682" s="360"/>
      <c r="BL682" s="360"/>
      <c r="BM682" s="360"/>
      <c r="BN682" s="360"/>
      <c r="BO682" s="360"/>
      <c r="BP682" s="338"/>
      <c r="BQ682" s="338"/>
      <c r="BR682" s="338"/>
      <c r="BS682" s="338"/>
      <c r="BT682" s="338"/>
      <c r="BU682" s="338"/>
      <c r="BV682" s="338"/>
      <c r="BW682" s="338"/>
      <c r="BX682" s="338"/>
      <c r="BY682" s="338"/>
      <c r="BZ682" s="338"/>
      <c r="CA682" s="338"/>
      <c r="CB682" s="338"/>
      <c r="CC682" s="338"/>
      <c r="CD682" s="338"/>
      <c r="CE682" s="338"/>
      <c r="CF682" s="338"/>
      <c r="CG682" s="338"/>
      <c r="CH682" s="338"/>
      <c r="CI682" s="338"/>
      <c r="CJ682" s="338"/>
      <c r="CK682" s="338"/>
      <c r="CL682" s="338"/>
      <c r="CM682" s="338"/>
      <c r="CN682" s="338"/>
    </row>
    <row r="683" spans="4:92" ht="14.25" customHeight="1" x14ac:dyDescent="0.35">
      <c r="D683" s="352"/>
      <c r="E683" s="353"/>
      <c r="F683" s="353"/>
      <c r="G683" s="353"/>
      <c r="H683" s="353"/>
      <c r="I683" s="353"/>
      <c r="J683" s="353"/>
      <c r="K683" s="353"/>
      <c r="L683" s="353"/>
      <c r="M683" s="353"/>
      <c r="N683" s="353"/>
      <c r="O683" s="353"/>
      <c r="P683" s="353"/>
      <c r="Q683" s="353"/>
      <c r="R683" s="353"/>
      <c r="S683" s="353"/>
      <c r="T683" s="353"/>
      <c r="U683" s="354"/>
      <c r="V683" s="338"/>
      <c r="W683" s="338"/>
      <c r="X683" s="338"/>
      <c r="Y683" s="338"/>
      <c r="Z683" s="338"/>
      <c r="AA683" s="338"/>
      <c r="AB683" s="338"/>
      <c r="AC683" s="338"/>
      <c r="AD683" s="338"/>
      <c r="AE683" s="338"/>
      <c r="AF683" s="338"/>
      <c r="AG683" s="338"/>
      <c r="AH683" s="338"/>
      <c r="AI683" s="338"/>
      <c r="AJ683" s="338"/>
      <c r="AK683" s="338"/>
      <c r="AL683" s="338"/>
      <c r="AM683" s="338"/>
      <c r="AN683" s="338"/>
      <c r="AO683" s="338"/>
      <c r="AP683" s="338"/>
      <c r="AQ683" s="338"/>
      <c r="AR683" s="338"/>
      <c r="AS683" s="338"/>
      <c r="AT683" s="338"/>
      <c r="AU683" s="107"/>
      <c r="AV683" s="360"/>
      <c r="AW683" s="360"/>
      <c r="AX683" s="360"/>
      <c r="AY683" s="360"/>
      <c r="AZ683" s="360"/>
      <c r="BA683" s="360"/>
      <c r="BB683" s="360"/>
      <c r="BC683" s="360"/>
      <c r="BD683" s="360"/>
      <c r="BE683" s="360"/>
      <c r="BF683" s="360"/>
      <c r="BG683" s="360"/>
      <c r="BH683" s="360"/>
      <c r="BI683" s="360"/>
      <c r="BJ683" s="360"/>
      <c r="BK683" s="360"/>
      <c r="BL683" s="360"/>
      <c r="BM683" s="360"/>
      <c r="BN683" s="360"/>
      <c r="BO683" s="360"/>
      <c r="BP683" s="338"/>
      <c r="BQ683" s="338"/>
      <c r="BR683" s="338"/>
      <c r="BS683" s="338"/>
      <c r="BT683" s="338"/>
      <c r="BU683" s="338"/>
      <c r="BV683" s="338"/>
      <c r="BW683" s="338"/>
      <c r="BX683" s="338"/>
      <c r="BY683" s="338"/>
      <c r="BZ683" s="338"/>
      <c r="CA683" s="338"/>
      <c r="CB683" s="338"/>
      <c r="CC683" s="338"/>
      <c r="CD683" s="338"/>
      <c r="CE683" s="338"/>
      <c r="CF683" s="338"/>
      <c r="CG683" s="338"/>
      <c r="CH683" s="338"/>
      <c r="CI683" s="338"/>
      <c r="CJ683" s="338"/>
      <c r="CK683" s="338"/>
      <c r="CL683" s="338"/>
      <c r="CM683" s="338"/>
      <c r="CN683" s="338"/>
    </row>
    <row r="684" spans="4:92" ht="14.25" customHeight="1" x14ac:dyDescent="0.35">
      <c r="D684" s="352"/>
      <c r="E684" s="353"/>
      <c r="F684" s="353"/>
      <c r="G684" s="353"/>
      <c r="H684" s="353"/>
      <c r="I684" s="353"/>
      <c r="J684" s="353"/>
      <c r="K684" s="353"/>
      <c r="L684" s="353"/>
      <c r="M684" s="353"/>
      <c r="N684" s="353"/>
      <c r="O684" s="353"/>
      <c r="P684" s="353"/>
      <c r="Q684" s="353"/>
      <c r="R684" s="353"/>
      <c r="S684" s="353"/>
      <c r="T684" s="353"/>
      <c r="U684" s="354"/>
      <c r="V684" s="338"/>
      <c r="W684" s="338"/>
      <c r="X684" s="338"/>
      <c r="Y684" s="338"/>
      <c r="Z684" s="338"/>
      <c r="AA684" s="338"/>
      <c r="AB684" s="338"/>
      <c r="AC684" s="338"/>
      <c r="AD684" s="338"/>
      <c r="AE684" s="338"/>
      <c r="AF684" s="338"/>
      <c r="AG684" s="338"/>
      <c r="AH684" s="338"/>
      <c r="AI684" s="338"/>
      <c r="AJ684" s="338"/>
      <c r="AK684" s="338"/>
      <c r="AL684" s="338"/>
      <c r="AM684" s="338"/>
      <c r="AN684" s="338"/>
      <c r="AO684" s="338"/>
      <c r="AP684" s="338"/>
      <c r="AQ684" s="338"/>
      <c r="AR684" s="338"/>
      <c r="AS684" s="338"/>
      <c r="AT684" s="338"/>
      <c r="AU684" s="107"/>
      <c r="AV684" s="360"/>
      <c r="AW684" s="360"/>
      <c r="AX684" s="360"/>
      <c r="AY684" s="360"/>
      <c r="AZ684" s="360"/>
      <c r="BA684" s="360"/>
      <c r="BB684" s="360"/>
      <c r="BC684" s="360"/>
      <c r="BD684" s="360"/>
      <c r="BE684" s="360"/>
      <c r="BF684" s="360"/>
      <c r="BG684" s="360"/>
      <c r="BH684" s="360"/>
      <c r="BI684" s="360"/>
      <c r="BJ684" s="360"/>
      <c r="BK684" s="360"/>
      <c r="BL684" s="360"/>
      <c r="BM684" s="360"/>
      <c r="BN684" s="360"/>
      <c r="BO684" s="360"/>
      <c r="BP684" s="338"/>
      <c r="BQ684" s="338"/>
      <c r="BR684" s="338"/>
      <c r="BS684" s="338"/>
      <c r="BT684" s="338"/>
      <c r="BU684" s="338"/>
      <c r="BV684" s="338"/>
      <c r="BW684" s="338"/>
      <c r="BX684" s="338"/>
      <c r="BY684" s="338"/>
      <c r="BZ684" s="338"/>
      <c r="CA684" s="338"/>
      <c r="CB684" s="338"/>
      <c r="CC684" s="338"/>
      <c r="CD684" s="338"/>
      <c r="CE684" s="338"/>
      <c r="CF684" s="338"/>
      <c r="CG684" s="338"/>
      <c r="CH684" s="338"/>
      <c r="CI684" s="338"/>
      <c r="CJ684" s="338"/>
      <c r="CK684" s="338"/>
      <c r="CL684" s="338"/>
      <c r="CM684" s="338"/>
      <c r="CN684" s="338"/>
    </row>
    <row r="685" spans="4:92" ht="14.25" customHeight="1" x14ac:dyDescent="0.35">
      <c r="D685" s="352"/>
      <c r="E685" s="353"/>
      <c r="F685" s="353"/>
      <c r="G685" s="353"/>
      <c r="H685" s="353"/>
      <c r="I685" s="353"/>
      <c r="J685" s="353"/>
      <c r="K685" s="353"/>
      <c r="L685" s="353"/>
      <c r="M685" s="353"/>
      <c r="N685" s="353"/>
      <c r="O685" s="353"/>
      <c r="P685" s="353"/>
      <c r="Q685" s="353"/>
      <c r="R685" s="353"/>
      <c r="S685" s="353"/>
      <c r="T685" s="353"/>
      <c r="U685" s="354"/>
      <c r="V685" s="338"/>
      <c r="W685" s="338"/>
      <c r="X685" s="338"/>
      <c r="Y685" s="338"/>
      <c r="Z685" s="338"/>
      <c r="AA685" s="338"/>
      <c r="AB685" s="338"/>
      <c r="AC685" s="338"/>
      <c r="AD685" s="338"/>
      <c r="AE685" s="338"/>
      <c r="AF685" s="338"/>
      <c r="AG685" s="338"/>
      <c r="AH685" s="338"/>
      <c r="AI685" s="338"/>
      <c r="AJ685" s="338"/>
      <c r="AK685" s="338"/>
      <c r="AL685" s="338"/>
      <c r="AM685" s="338"/>
      <c r="AN685" s="338"/>
      <c r="AO685" s="338"/>
      <c r="AP685" s="338"/>
      <c r="AQ685" s="338"/>
      <c r="AR685" s="338"/>
      <c r="AS685" s="338"/>
      <c r="AT685" s="338"/>
      <c r="AU685" s="107"/>
      <c r="AV685" s="360"/>
      <c r="AW685" s="360"/>
      <c r="AX685" s="360"/>
      <c r="AY685" s="360"/>
      <c r="AZ685" s="360"/>
      <c r="BA685" s="360"/>
      <c r="BB685" s="360"/>
      <c r="BC685" s="360"/>
      <c r="BD685" s="360"/>
      <c r="BE685" s="360"/>
      <c r="BF685" s="360"/>
      <c r="BG685" s="360"/>
      <c r="BH685" s="360"/>
      <c r="BI685" s="360"/>
      <c r="BJ685" s="360"/>
      <c r="BK685" s="360"/>
      <c r="BL685" s="360"/>
      <c r="BM685" s="360"/>
      <c r="BN685" s="360"/>
      <c r="BO685" s="360"/>
      <c r="BP685" s="338"/>
      <c r="BQ685" s="338"/>
      <c r="BR685" s="338"/>
      <c r="BS685" s="338"/>
      <c r="BT685" s="338"/>
      <c r="BU685" s="338"/>
      <c r="BV685" s="338"/>
      <c r="BW685" s="338"/>
      <c r="BX685" s="338"/>
      <c r="BY685" s="338"/>
      <c r="BZ685" s="338"/>
      <c r="CA685" s="338"/>
      <c r="CB685" s="338"/>
      <c r="CC685" s="338"/>
      <c r="CD685" s="338"/>
      <c r="CE685" s="338"/>
      <c r="CF685" s="338"/>
      <c r="CG685" s="338"/>
      <c r="CH685" s="338"/>
      <c r="CI685" s="338"/>
      <c r="CJ685" s="338"/>
      <c r="CK685" s="338"/>
      <c r="CL685" s="338"/>
      <c r="CM685" s="338"/>
      <c r="CN685" s="338"/>
    </row>
    <row r="686" spans="4:92" ht="14.25" customHeight="1" x14ac:dyDescent="0.35">
      <c r="D686" s="352"/>
      <c r="E686" s="353"/>
      <c r="F686" s="353"/>
      <c r="G686" s="353"/>
      <c r="H686" s="353"/>
      <c r="I686" s="353"/>
      <c r="J686" s="353"/>
      <c r="K686" s="353"/>
      <c r="L686" s="353"/>
      <c r="M686" s="353"/>
      <c r="N686" s="353"/>
      <c r="O686" s="353"/>
      <c r="P686" s="353"/>
      <c r="Q686" s="353"/>
      <c r="R686" s="353"/>
      <c r="S686" s="353"/>
      <c r="T686" s="353"/>
      <c r="U686" s="354"/>
      <c r="V686" s="338"/>
      <c r="W686" s="338"/>
      <c r="X686" s="338"/>
      <c r="Y686" s="338"/>
      <c r="Z686" s="338"/>
      <c r="AA686" s="338"/>
      <c r="AB686" s="338"/>
      <c r="AC686" s="338"/>
      <c r="AD686" s="338"/>
      <c r="AE686" s="338"/>
      <c r="AF686" s="338"/>
      <c r="AG686" s="338"/>
      <c r="AH686" s="338"/>
      <c r="AI686" s="338"/>
      <c r="AJ686" s="338"/>
      <c r="AK686" s="338"/>
      <c r="AL686" s="338"/>
      <c r="AM686" s="338"/>
      <c r="AN686" s="338"/>
      <c r="AO686" s="338"/>
      <c r="AP686" s="338"/>
      <c r="AQ686" s="338"/>
      <c r="AR686" s="338"/>
      <c r="AS686" s="338"/>
      <c r="AT686" s="338"/>
      <c r="AU686" s="107"/>
      <c r="AV686" s="360"/>
      <c r="AW686" s="360"/>
      <c r="AX686" s="360"/>
      <c r="AY686" s="360"/>
      <c r="AZ686" s="360"/>
      <c r="BA686" s="360"/>
      <c r="BB686" s="360"/>
      <c r="BC686" s="360"/>
      <c r="BD686" s="360"/>
      <c r="BE686" s="360"/>
      <c r="BF686" s="360"/>
      <c r="BG686" s="360"/>
      <c r="BH686" s="360"/>
      <c r="BI686" s="360"/>
      <c r="BJ686" s="360"/>
      <c r="BK686" s="360"/>
      <c r="BL686" s="360"/>
      <c r="BM686" s="360"/>
      <c r="BN686" s="360"/>
      <c r="BO686" s="360"/>
      <c r="BP686" s="338"/>
      <c r="BQ686" s="338"/>
      <c r="BR686" s="338"/>
      <c r="BS686" s="338"/>
      <c r="BT686" s="338"/>
      <c r="BU686" s="338"/>
      <c r="BV686" s="338"/>
      <c r="BW686" s="338"/>
      <c r="BX686" s="338"/>
      <c r="BY686" s="338"/>
      <c r="BZ686" s="338"/>
      <c r="CA686" s="338"/>
      <c r="CB686" s="338"/>
      <c r="CC686" s="338"/>
      <c r="CD686" s="338"/>
      <c r="CE686" s="338"/>
      <c r="CF686" s="338"/>
      <c r="CG686" s="338"/>
      <c r="CH686" s="338"/>
      <c r="CI686" s="338"/>
      <c r="CJ686" s="338"/>
      <c r="CK686" s="338"/>
      <c r="CL686" s="338"/>
      <c r="CM686" s="338"/>
      <c r="CN686" s="338"/>
    </row>
    <row r="687" spans="4:92" ht="14.25" customHeight="1" x14ac:dyDescent="0.35">
      <c r="D687" s="352"/>
      <c r="E687" s="353"/>
      <c r="F687" s="353"/>
      <c r="G687" s="353"/>
      <c r="H687" s="353"/>
      <c r="I687" s="353"/>
      <c r="J687" s="353"/>
      <c r="K687" s="353"/>
      <c r="L687" s="353"/>
      <c r="M687" s="353"/>
      <c r="N687" s="353"/>
      <c r="O687" s="353"/>
      <c r="P687" s="353"/>
      <c r="Q687" s="353"/>
      <c r="R687" s="353"/>
      <c r="S687" s="353"/>
      <c r="T687" s="353"/>
      <c r="U687" s="354"/>
      <c r="V687" s="338"/>
      <c r="W687" s="338"/>
      <c r="X687" s="338"/>
      <c r="Y687" s="338"/>
      <c r="Z687" s="338"/>
      <c r="AA687" s="338"/>
      <c r="AB687" s="338"/>
      <c r="AC687" s="338"/>
      <c r="AD687" s="338"/>
      <c r="AE687" s="338"/>
      <c r="AF687" s="338"/>
      <c r="AG687" s="338"/>
      <c r="AH687" s="338"/>
      <c r="AI687" s="338"/>
      <c r="AJ687" s="338"/>
      <c r="AK687" s="338"/>
      <c r="AL687" s="338"/>
      <c r="AM687" s="338"/>
      <c r="AN687" s="338"/>
      <c r="AO687" s="338"/>
      <c r="AP687" s="338"/>
      <c r="AQ687" s="338"/>
      <c r="AR687" s="338"/>
      <c r="AS687" s="338"/>
      <c r="AT687" s="338"/>
      <c r="AU687" s="107"/>
      <c r="AV687" s="360"/>
      <c r="AW687" s="360"/>
      <c r="AX687" s="360"/>
      <c r="AY687" s="360"/>
      <c r="AZ687" s="360"/>
      <c r="BA687" s="360"/>
      <c r="BB687" s="360"/>
      <c r="BC687" s="360"/>
      <c r="BD687" s="360"/>
      <c r="BE687" s="360"/>
      <c r="BF687" s="360"/>
      <c r="BG687" s="360"/>
      <c r="BH687" s="360"/>
      <c r="BI687" s="360"/>
      <c r="BJ687" s="360"/>
      <c r="BK687" s="360"/>
      <c r="BL687" s="360"/>
      <c r="BM687" s="360"/>
      <c r="BN687" s="360"/>
      <c r="BO687" s="360"/>
      <c r="BP687" s="338"/>
      <c r="BQ687" s="338"/>
      <c r="BR687" s="338"/>
      <c r="BS687" s="338"/>
      <c r="BT687" s="338"/>
      <c r="BU687" s="338"/>
      <c r="BV687" s="338"/>
      <c r="BW687" s="338"/>
      <c r="BX687" s="338"/>
      <c r="BY687" s="338"/>
      <c r="BZ687" s="338"/>
      <c r="CA687" s="338"/>
      <c r="CB687" s="338"/>
      <c r="CC687" s="338"/>
      <c r="CD687" s="338"/>
      <c r="CE687" s="338"/>
      <c r="CF687" s="338"/>
      <c r="CG687" s="338"/>
      <c r="CH687" s="338"/>
      <c r="CI687" s="338"/>
      <c r="CJ687" s="338"/>
      <c r="CK687" s="338"/>
      <c r="CL687" s="338"/>
      <c r="CM687" s="338"/>
      <c r="CN687" s="338"/>
    </row>
    <row r="688" spans="4:92" ht="14.25" customHeight="1" x14ac:dyDescent="0.35">
      <c r="D688" s="352"/>
      <c r="E688" s="353"/>
      <c r="F688" s="353"/>
      <c r="G688" s="353"/>
      <c r="H688" s="353"/>
      <c r="I688" s="353"/>
      <c r="J688" s="353"/>
      <c r="K688" s="353"/>
      <c r="L688" s="353"/>
      <c r="M688" s="353"/>
      <c r="N688" s="353"/>
      <c r="O688" s="353"/>
      <c r="P688" s="353"/>
      <c r="Q688" s="353"/>
      <c r="R688" s="353"/>
      <c r="S688" s="353"/>
      <c r="T688" s="353"/>
      <c r="U688" s="354"/>
      <c r="V688" s="338"/>
      <c r="W688" s="338"/>
      <c r="X688" s="338"/>
      <c r="Y688" s="338"/>
      <c r="Z688" s="338"/>
      <c r="AA688" s="338"/>
      <c r="AB688" s="338"/>
      <c r="AC688" s="338"/>
      <c r="AD688" s="338"/>
      <c r="AE688" s="338"/>
      <c r="AF688" s="338"/>
      <c r="AG688" s="338"/>
      <c r="AH688" s="338"/>
      <c r="AI688" s="338"/>
      <c r="AJ688" s="338"/>
      <c r="AK688" s="338"/>
      <c r="AL688" s="338"/>
      <c r="AM688" s="338"/>
      <c r="AN688" s="338"/>
      <c r="AO688" s="338"/>
      <c r="AP688" s="338"/>
      <c r="AQ688" s="338"/>
      <c r="AR688" s="338"/>
      <c r="AS688" s="338"/>
      <c r="AT688" s="338"/>
      <c r="AU688" s="107"/>
      <c r="AV688" s="360"/>
      <c r="AW688" s="360"/>
      <c r="AX688" s="360"/>
      <c r="AY688" s="360"/>
      <c r="AZ688" s="360"/>
      <c r="BA688" s="360"/>
      <c r="BB688" s="360"/>
      <c r="BC688" s="360"/>
      <c r="BD688" s="360"/>
      <c r="BE688" s="360"/>
      <c r="BF688" s="360"/>
      <c r="BG688" s="360"/>
      <c r="BH688" s="360"/>
      <c r="BI688" s="360"/>
      <c r="BJ688" s="360"/>
      <c r="BK688" s="360"/>
      <c r="BL688" s="360"/>
      <c r="BM688" s="360"/>
      <c r="BN688" s="360"/>
      <c r="BO688" s="360"/>
      <c r="BP688" s="338"/>
      <c r="BQ688" s="338"/>
      <c r="BR688" s="338"/>
      <c r="BS688" s="338"/>
      <c r="BT688" s="338"/>
      <c r="BU688" s="338"/>
      <c r="BV688" s="338"/>
      <c r="BW688" s="338"/>
      <c r="BX688" s="338"/>
      <c r="BY688" s="338"/>
      <c r="BZ688" s="338"/>
      <c r="CA688" s="338"/>
      <c r="CB688" s="338"/>
      <c r="CC688" s="338"/>
      <c r="CD688" s="338"/>
      <c r="CE688" s="338"/>
      <c r="CF688" s="338"/>
      <c r="CG688" s="338"/>
      <c r="CH688" s="338"/>
      <c r="CI688" s="338"/>
      <c r="CJ688" s="338"/>
      <c r="CK688" s="338"/>
      <c r="CL688" s="338"/>
      <c r="CM688" s="338"/>
      <c r="CN688" s="338"/>
    </row>
    <row r="689" spans="4:148" ht="14.25" customHeight="1" x14ac:dyDescent="0.35">
      <c r="D689" s="352"/>
      <c r="E689" s="353"/>
      <c r="F689" s="353"/>
      <c r="G689" s="353"/>
      <c r="H689" s="353"/>
      <c r="I689" s="353"/>
      <c r="J689" s="353"/>
      <c r="K689" s="353"/>
      <c r="L689" s="353"/>
      <c r="M689" s="353"/>
      <c r="N689" s="353"/>
      <c r="O689" s="353"/>
      <c r="P689" s="353"/>
      <c r="Q689" s="353"/>
      <c r="R689" s="353"/>
      <c r="S689" s="353"/>
      <c r="T689" s="353"/>
      <c r="U689" s="354"/>
      <c r="V689" s="338"/>
      <c r="W689" s="338"/>
      <c r="X689" s="338"/>
      <c r="Y689" s="338"/>
      <c r="Z689" s="338"/>
      <c r="AA689" s="338"/>
      <c r="AB689" s="338"/>
      <c r="AC689" s="338"/>
      <c r="AD689" s="338"/>
      <c r="AE689" s="338"/>
      <c r="AF689" s="338"/>
      <c r="AG689" s="338"/>
      <c r="AH689" s="338"/>
      <c r="AI689" s="338"/>
      <c r="AJ689" s="338"/>
      <c r="AK689" s="338"/>
      <c r="AL689" s="338"/>
      <c r="AM689" s="338"/>
      <c r="AN689" s="338"/>
      <c r="AO689" s="338"/>
      <c r="AP689" s="338"/>
      <c r="AQ689" s="338"/>
      <c r="AR689" s="338"/>
      <c r="AS689" s="338"/>
      <c r="AT689" s="338"/>
      <c r="AU689" s="107"/>
      <c r="AV689" s="360"/>
      <c r="AW689" s="360"/>
      <c r="AX689" s="360"/>
      <c r="AY689" s="360"/>
      <c r="AZ689" s="360"/>
      <c r="BA689" s="360"/>
      <c r="BB689" s="360"/>
      <c r="BC689" s="360"/>
      <c r="BD689" s="360"/>
      <c r="BE689" s="360"/>
      <c r="BF689" s="360"/>
      <c r="BG689" s="360"/>
      <c r="BH689" s="360"/>
      <c r="BI689" s="360"/>
      <c r="BJ689" s="360"/>
      <c r="BK689" s="360"/>
      <c r="BL689" s="360"/>
      <c r="BM689" s="360"/>
      <c r="BN689" s="360"/>
      <c r="BO689" s="360"/>
      <c r="BP689" s="338"/>
      <c r="BQ689" s="338"/>
      <c r="BR689" s="338"/>
      <c r="BS689" s="338"/>
      <c r="BT689" s="338"/>
      <c r="BU689" s="338"/>
      <c r="BV689" s="338"/>
      <c r="BW689" s="338"/>
      <c r="BX689" s="338"/>
      <c r="BY689" s="338"/>
      <c r="BZ689" s="338"/>
      <c r="CA689" s="338"/>
      <c r="CB689" s="338"/>
      <c r="CC689" s="338"/>
      <c r="CD689" s="338"/>
      <c r="CE689" s="338"/>
      <c r="CF689" s="338"/>
      <c r="CG689" s="338"/>
      <c r="CH689" s="338"/>
      <c r="CI689" s="338"/>
      <c r="CJ689" s="338"/>
      <c r="CK689" s="338"/>
      <c r="CL689" s="338"/>
      <c r="CM689" s="338"/>
      <c r="CN689" s="338"/>
    </row>
    <row r="690" spans="4:148" ht="14.25" customHeight="1" x14ac:dyDescent="0.35">
      <c r="D690" s="352"/>
      <c r="E690" s="353"/>
      <c r="F690" s="353"/>
      <c r="G690" s="353"/>
      <c r="H690" s="353"/>
      <c r="I690" s="353"/>
      <c r="J690" s="353"/>
      <c r="K690" s="353"/>
      <c r="L690" s="353"/>
      <c r="M690" s="353"/>
      <c r="N690" s="353"/>
      <c r="O690" s="353"/>
      <c r="P690" s="353"/>
      <c r="Q690" s="353"/>
      <c r="R690" s="353"/>
      <c r="S690" s="353"/>
      <c r="T690" s="353"/>
      <c r="U690" s="354"/>
      <c r="V690" s="338"/>
      <c r="W690" s="338"/>
      <c r="X690" s="338"/>
      <c r="Y690" s="338"/>
      <c r="Z690" s="338"/>
      <c r="AA690" s="338"/>
      <c r="AB690" s="338"/>
      <c r="AC690" s="338"/>
      <c r="AD690" s="338"/>
      <c r="AE690" s="338"/>
      <c r="AF690" s="338"/>
      <c r="AG690" s="338"/>
      <c r="AH690" s="338"/>
      <c r="AI690" s="338"/>
      <c r="AJ690" s="338"/>
      <c r="AK690" s="338"/>
      <c r="AL690" s="338"/>
      <c r="AM690" s="338"/>
      <c r="AN690" s="338"/>
      <c r="AO690" s="338"/>
      <c r="AP690" s="338"/>
      <c r="AQ690" s="338"/>
      <c r="AR690" s="338"/>
      <c r="AS690" s="338"/>
      <c r="AT690" s="338"/>
      <c r="AU690" s="107"/>
      <c r="AV690" s="360"/>
      <c r="AW690" s="360"/>
      <c r="AX690" s="360"/>
      <c r="AY690" s="360"/>
      <c r="AZ690" s="360"/>
      <c r="BA690" s="360"/>
      <c r="BB690" s="360"/>
      <c r="BC690" s="360"/>
      <c r="BD690" s="360"/>
      <c r="BE690" s="360"/>
      <c r="BF690" s="360"/>
      <c r="BG690" s="360"/>
      <c r="BH690" s="360"/>
      <c r="BI690" s="360"/>
      <c r="BJ690" s="360"/>
      <c r="BK690" s="360"/>
      <c r="BL690" s="360"/>
      <c r="BM690" s="360"/>
      <c r="BN690" s="360"/>
      <c r="BO690" s="360"/>
      <c r="BP690" s="338"/>
      <c r="BQ690" s="338"/>
      <c r="BR690" s="338"/>
      <c r="BS690" s="338"/>
      <c r="BT690" s="338"/>
      <c r="BU690" s="338"/>
      <c r="BV690" s="338"/>
      <c r="BW690" s="338"/>
      <c r="BX690" s="338"/>
      <c r="BY690" s="338"/>
      <c r="BZ690" s="338"/>
      <c r="CA690" s="338"/>
      <c r="CB690" s="338"/>
      <c r="CC690" s="338"/>
      <c r="CD690" s="338"/>
      <c r="CE690" s="338"/>
      <c r="CF690" s="338"/>
      <c r="CG690" s="338"/>
      <c r="CH690" s="338"/>
      <c r="CI690" s="338"/>
      <c r="CJ690" s="338"/>
      <c r="CK690" s="338"/>
      <c r="CL690" s="338"/>
      <c r="CM690" s="338"/>
      <c r="CN690" s="338"/>
    </row>
    <row r="691" spans="4:148" ht="14.25" customHeight="1" x14ac:dyDescent="0.35">
      <c r="D691" s="360"/>
      <c r="E691" s="360"/>
      <c r="F691" s="360"/>
      <c r="G691" s="360"/>
      <c r="H691" s="360"/>
      <c r="I691" s="360"/>
      <c r="J691" s="360"/>
      <c r="K691" s="360"/>
      <c r="L691" s="360"/>
      <c r="M691" s="360"/>
      <c r="N691" s="360"/>
      <c r="O691" s="360"/>
      <c r="P691" s="360"/>
      <c r="Q691" s="360"/>
      <c r="R691" s="360"/>
      <c r="S691" s="360"/>
      <c r="T691" s="360"/>
      <c r="U691" s="360"/>
      <c r="V691" s="338"/>
      <c r="W691" s="338"/>
      <c r="X691" s="338"/>
      <c r="Y691" s="338"/>
      <c r="Z691" s="338"/>
      <c r="AA691" s="338"/>
      <c r="AB691" s="338"/>
      <c r="AC691" s="338"/>
      <c r="AD691" s="338"/>
      <c r="AE691" s="338"/>
      <c r="AF691" s="338"/>
      <c r="AG691" s="338"/>
      <c r="AH691" s="338"/>
      <c r="AI691" s="338"/>
      <c r="AJ691" s="338"/>
      <c r="AK691" s="338"/>
      <c r="AL691" s="338"/>
      <c r="AM691" s="338"/>
      <c r="AN691" s="338"/>
      <c r="AO691" s="338"/>
      <c r="AP691" s="338"/>
      <c r="AQ691" s="338"/>
      <c r="AR691" s="338"/>
      <c r="AS691" s="338"/>
      <c r="AT691" s="338"/>
      <c r="AU691" s="107"/>
      <c r="AV691" s="357" t="s">
        <v>397</v>
      </c>
      <c r="AW691" s="358"/>
      <c r="AX691" s="358"/>
      <c r="AY691" s="358"/>
      <c r="AZ691" s="358"/>
      <c r="BA691" s="358"/>
      <c r="BB691" s="358"/>
      <c r="BC691" s="358"/>
      <c r="BD691" s="358"/>
      <c r="BE691" s="358"/>
      <c r="BF691" s="358"/>
      <c r="BG691" s="358"/>
      <c r="BH691" s="358"/>
      <c r="BI691" s="358"/>
      <c r="BJ691" s="358"/>
      <c r="BK691" s="358"/>
      <c r="BL691" s="358"/>
      <c r="BM691" s="358"/>
      <c r="BN691" s="358"/>
      <c r="BO691" s="359"/>
      <c r="BP691" s="355">
        <f>+(COUNTIF(V657:Y691,"x")+COUNTIF(BP657:BS690,"x"))</f>
        <v>0</v>
      </c>
      <c r="BQ691" s="355"/>
      <c r="BR691" s="355"/>
      <c r="BS691" s="355"/>
      <c r="BT691" s="355">
        <f>+(COUNTIF(Z657:AC691,"x")+COUNTIF(BT657:BW690,"x"))</f>
        <v>0</v>
      </c>
      <c r="BU691" s="355"/>
      <c r="BV691" s="355"/>
      <c r="BW691" s="355"/>
      <c r="BX691" s="355">
        <f>SUM(AD657:AG691,BX657:CA690)</f>
        <v>0</v>
      </c>
      <c r="BY691" s="320"/>
      <c r="BZ691" s="320"/>
      <c r="CA691" s="320"/>
      <c r="CB691" s="355">
        <f>SUM(AH657:AK691,CB657:CE690)</f>
        <v>0</v>
      </c>
      <c r="CC691" s="320"/>
      <c r="CD691" s="320"/>
      <c r="CE691" s="320"/>
      <c r="CF691" s="355">
        <f>SUM(AL657:AO691,CF657:CI690)</f>
        <v>0</v>
      </c>
      <c r="CG691" s="320"/>
      <c r="CH691" s="320"/>
      <c r="CI691" s="320"/>
      <c r="CJ691" s="355">
        <f>SUM(AP657:AT691,CJ657:CN690)</f>
        <v>0</v>
      </c>
      <c r="CK691" s="320"/>
      <c r="CL691" s="320"/>
      <c r="CM691" s="320"/>
      <c r="CN691" s="320"/>
    </row>
    <row r="692" spans="4:148" ht="14.25" customHeight="1" x14ac:dyDescent="0.35">
      <c r="D692" s="356" t="s">
        <v>399</v>
      </c>
      <c r="E692" s="356"/>
      <c r="F692" s="356"/>
      <c r="G692" s="356"/>
      <c r="H692" s="356"/>
      <c r="I692" s="356"/>
      <c r="J692" s="356"/>
      <c r="K692" s="356"/>
      <c r="L692" s="356"/>
      <c r="M692" s="356"/>
      <c r="N692" s="356"/>
      <c r="O692" s="356"/>
      <c r="P692" s="356"/>
      <c r="Q692" s="356"/>
      <c r="R692" s="356"/>
      <c r="S692" s="356"/>
      <c r="T692" s="356"/>
      <c r="U692" s="356"/>
      <c r="V692" s="356"/>
      <c r="W692" s="356"/>
      <c r="X692" s="356"/>
      <c r="Y692" s="356"/>
      <c r="Z692" s="356"/>
      <c r="AA692" s="356"/>
      <c r="AB692" s="356"/>
      <c r="AC692" s="356"/>
      <c r="AD692" s="356"/>
      <c r="AE692" s="356"/>
      <c r="AF692" s="356"/>
      <c r="AG692" s="356"/>
      <c r="AH692" s="356"/>
      <c r="AI692" s="356"/>
      <c r="AJ692" s="356"/>
      <c r="AK692" s="356"/>
      <c r="AL692" s="356"/>
      <c r="AM692" s="356"/>
      <c r="AN692" s="356"/>
      <c r="AO692" s="356"/>
      <c r="AP692" s="356"/>
      <c r="AQ692" s="356"/>
      <c r="AR692" s="356"/>
      <c r="AS692" s="356"/>
      <c r="AT692" s="356"/>
      <c r="AV692" s="356" t="s">
        <v>399</v>
      </c>
      <c r="AW692" s="356"/>
      <c r="AX692" s="356"/>
      <c r="AY692" s="356"/>
      <c r="AZ692" s="356"/>
      <c r="BA692" s="356"/>
      <c r="BB692" s="356"/>
      <c r="BC692" s="356"/>
      <c r="BD692" s="356"/>
      <c r="BE692" s="356"/>
      <c r="BF692" s="356"/>
      <c r="BG692" s="356"/>
      <c r="BH692" s="356"/>
      <c r="BI692" s="356"/>
      <c r="BJ692" s="356"/>
      <c r="BK692" s="356"/>
      <c r="BL692" s="356"/>
      <c r="BM692" s="356"/>
      <c r="BN692" s="356"/>
      <c r="BO692" s="356"/>
      <c r="BP692" s="356"/>
      <c r="BQ692" s="356"/>
      <c r="BR692" s="356"/>
      <c r="BS692" s="356"/>
      <c r="BT692" s="356"/>
      <c r="BU692" s="356"/>
      <c r="BV692" s="356"/>
      <c r="BW692" s="356"/>
      <c r="BX692" s="356"/>
      <c r="BY692" s="356"/>
      <c r="BZ692" s="356"/>
      <c r="CA692" s="356"/>
      <c r="CB692" s="356"/>
      <c r="CC692" s="356"/>
      <c r="CD692" s="356"/>
      <c r="CE692" s="356"/>
      <c r="CF692" s="356"/>
      <c r="CG692" s="356"/>
      <c r="CH692" s="356"/>
      <c r="CI692" s="356"/>
      <c r="CJ692" s="356"/>
      <c r="CK692" s="356"/>
      <c r="CL692" s="356"/>
      <c r="CM692" s="356"/>
      <c r="CN692" s="356"/>
    </row>
    <row r="693" spans="4:148" ht="14.25" customHeight="1" x14ac:dyDescent="0.35"/>
    <row r="694" spans="4:148" ht="14.25" customHeight="1" x14ac:dyDescent="0.35">
      <c r="D694" s="209" t="s">
        <v>426</v>
      </c>
      <c r="E694" s="209"/>
      <c r="F694" s="209"/>
      <c r="G694" s="209"/>
      <c r="H694" s="209"/>
      <c r="I694" s="209"/>
      <c r="J694" s="209"/>
      <c r="K694" s="209"/>
      <c r="L694" s="209"/>
      <c r="M694" s="209"/>
      <c r="N694" s="209"/>
      <c r="O694" s="209"/>
      <c r="P694" s="209"/>
      <c r="Q694" s="209"/>
      <c r="R694" s="209"/>
      <c r="S694" s="209"/>
      <c r="T694" s="209"/>
      <c r="U694" s="209"/>
      <c r="V694" s="209"/>
      <c r="W694" s="209"/>
      <c r="X694" s="209"/>
      <c r="Y694" s="209"/>
      <c r="Z694" s="209"/>
      <c r="AA694" s="209"/>
      <c r="AB694" s="209"/>
      <c r="AC694" s="209"/>
      <c r="AD694" s="209"/>
      <c r="AE694" s="209"/>
      <c r="AF694" s="209"/>
      <c r="AG694" s="209"/>
      <c r="AH694" s="209"/>
      <c r="AI694" s="209"/>
      <c r="AJ694" s="209"/>
      <c r="AK694" s="209"/>
      <c r="AL694" s="209"/>
      <c r="AM694" s="209"/>
      <c r="AN694" s="209"/>
      <c r="AO694" s="209"/>
      <c r="AP694" s="209"/>
      <c r="AQ694" s="209"/>
      <c r="AR694" s="209"/>
      <c r="AS694" s="209"/>
      <c r="AT694" s="209"/>
      <c r="AV694" s="209" t="s">
        <v>700</v>
      </c>
      <c r="AW694" s="209"/>
      <c r="AX694" s="209"/>
      <c r="AY694" s="209"/>
      <c r="AZ694" s="209"/>
      <c r="BA694" s="209"/>
      <c r="BB694" s="209"/>
      <c r="BC694" s="209"/>
      <c r="BD694" s="209"/>
      <c r="BE694" s="209"/>
      <c r="BF694" s="209"/>
      <c r="BG694" s="209"/>
      <c r="BH694" s="209"/>
      <c r="BI694" s="209"/>
      <c r="BJ694" s="209"/>
      <c r="BK694" s="209"/>
      <c r="BL694" s="209"/>
      <c r="BM694" s="209"/>
      <c r="BN694" s="209"/>
      <c r="BO694" s="209"/>
      <c r="BP694" s="209"/>
      <c r="BQ694" s="209"/>
      <c r="BR694" s="209"/>
      <c r="BS694" s="209"/>
      <c r="BT694" s="209"/>
      <c r="BU694" s="209"/>
      <c r="BV694" s="209"/>
      <c r="BW694" s="209"/>
      <c r="BX694" s="209"/>
      <c r="BY694" s="209"/>
      <c r="BZ694" s="209"/>
      <c r="CA694" s="209"/>
      <c r="CB694" s="209"/>
      <c r="CC694" s="209"/>
      <c r="CD694" s="209"/>
      <c r="CE694" s="209"/>
      <c r="CF694" s="209"/>
      <c r="CG694" s="209"/>
      <c r="CH694" s="209"/>
      <c r="CI694" s="209"/>
      <c r="CJ694" s="209"/>
      <c r="CK694" s="209"/>
      <c r="CL694" s="209"/>
      <c r="CM694" s="209"/>
      <c r="CN694" s="209"/>
    </row>
    <row r="695" spans="4:148" ht="14.25" customHeight="1" x14ac:dyDescent="0.35">
      <c r="D695" s="209"/>
      <c r="E695" s="209"/>
      <c r="F695" s="209"/>
      <c r="G695" s="209"/>
      <c r="H695" s="209"/>
      <c r="I695" s="209"/>
      <c r="J695" s="209"/>
      <c r="K695" s="209"/>
      <c r="L695" s="209"/>
      <c r="M695" s="209"/>
      <c r="N695" s="209"/>
      <c r="O695" s="209"/>
      <c r="P695" s="209"/>
      <c r="Q695" s="209"/>
      <c r="R695" s="209"/>
      <c r="S695" s="209"/>
      <c r="T695" s="209"/>
      <c r="U695" s="209"/>
      <c r="V695" s="209"/>
      <c r="W695" s="209"/>
      <c r="X695" s="209"/>
      <c r="Y695" s="209"/>
      <c r="Z695" s="209"/>
      <c r="AA695" s="209"/>
      <c r="AB695" s="209"/>
      <c r="AC695" s="209"/>
      <c r="AD695" s="209"/>
      <c r="AE695" s="209"/>
      <c r="AF695" s="209"/>
      <c r="AG695" s="209"/>
      <c r="AH695" s="209"/>
      <c r="AI695" s="209"/>
      <c r="AJ695" s="209"/>
      <c r="AK695" s="209"/>
      <c r="AL695" s="209"/>
      <c r="AM695" s="209"/>
      <c r="AN695" s="209"/>
      <c r="AO695" s="209"/>
      <c r="AP695" s="209"/>
      <c r="AQ695" s="209"/>
      <c r="AR695" s="209"/>
      <c r="AS695" s="209"/>
      <c r="AT695" s="209"/>
      <c r="AV695" s="209"/>
      <c r="AW695" s="209"/>
      <c r="AX695" s="209"/>
      <c r="AY695" s="209"/>
      <c r="AZ695" s="209"/>
      <c r="BA695" s="209"/>
      <c r="BB695" s="209"/>
      <c r="BC695" s="209"/>
      <c r="BD695" s="209"/>
      <c r="BE695" s="209"/>
      <c r="BF695" s="209"/>
      <c r="BG695" s="209"/>
      <c r="BH695" s="209"/>
      <c r="BI695" s="209"/>
      <c r="BJ695" s="209"/>
      <c r="BK695" s="209"/>
      <c r="BL695" s="209"/>
      <c r="BM695" s="209"/>
      <c r="BN695" s="209"/>
      <c r="BO695" s="209"/>
      <c r="BP695" s="209"/>
      <c r="BQ695" s="209"/>
      <c r="BR695" s="209"/>
      <c r="BS695" s="209"/>
      <c r="BT695" s="209"/>
      <c r="BU695" s="209"/>
      <c r="BV695" s="209"/>
      <c r="BW695" s="209"/>
      <c r="BX695" s="209"/>
      <c r="BY695" s="209"/>
      <c r="BZ695" s="209"/>
      <c r="CA695" s="209"/>
      <c r="CB695" s="209"/>
      <c r="CC695" s="209"/>
      <c r="CD695" s="209"/>
      <c r="CE695" s="209"/>
      <c r="CF695" s="209"/>
      <c r="CG695" s="209"/>
      <c r="CH695" s="209"/>
      <c r="CI695" s="209"/>
      <c r="CJ695" s="209"/>
      <c r="CK695" s="209"/>
      <c r="CL695" s="209"/>
      <c r="CM695" s="209"/>
      <c r="CN695" s="209"/>
      <c r="EN695" s="122" t="s">
        <v>421</v>
      </c>
      <c r="EO695" s="122" t="s">
        <v>423</v>
      </c>
      <c r="EP695" s="122" t="s">
        <v>424</v>
      </c>
      <c r="EQ695" s="122" t="s">
        <v>422</v>
      </c>
    </row>
    <row r="696" spans="4:148" ht="14.25" customHeight="1" x14ac:dyDescent="0.35">
      <c r="EH696" s="230" t="s">
        <v>418</v>
      </c>
      <c r="EI696" s="230"/>
      <c r="EM696" s="122" t="s">
        <v>419</v>
      </c>
      <c r="EN696" s="148">
        <v>0</v>
      </c>
      <c r="EO696" s="148">
        <v>8.0600000000000005E-2</v>
      </c>
      <c r="EP696" s="148">
        <v>3.2300000000000002E-2</v>
      </c>
      <c r="EQ696" s="148">
        <v>0.8871</v>
      </c>
      <c r="ER696" s="149"/>
    </row>
    <row r="697" spans="4:148" ht="14.25" customHeight="1" x14ac:dyDescent="0.35">
      <c r="EH697" s="122" t="s">
        <v>413</v>
      </c>
      <c r="EI697" s="138">
        <v>0.4713</v>
      </c>
      <c r="EM697" s="122" t="s">
        <v>400</v>
      </c>
      <c r="EN697" s="148">
        <v>2.3E-3</v>
      </c>
      <c r="EO697" s="148">
        <v>5.5599999999999997E-2</v>
      </c>
      <c r="EP697" s="148">
        <v>2.5499999999999998E-2</v>
      </c>
      <c r="EQ697" s="148">
        <v>0.91900000000000004</v>
      </c>
      <c r="ER697" s="149"/>
    </row>
    <row r="698" spans="4:148" ht="14.25" customHeight="1" x14ac:dyDescent="0.35">
      <c r="EH698" s="122" t="s">
        <v>414</v>
      </c>
      <c r="EI698" s="138">
        <v>0.81310000000000004</v>
      </c>
      <c r="EM698" s="122" t="s">
        <v>401</v>
      </c>
      <c r="EN698" s="148">
        <v>9.5999999999999992E-3</v>
      </c>
      <c r="EO698" s="148">
        <v>9.8599999999999993E-2</v>
      </c>
      <c r="EP698" s="148">
        <v>0.10580000000000001</v>
      </c>
      <c r="EQ698" s="148">
        <v>0.79569999999999996</v>
      </c>
      <c r="ER698" s="149"/>
    </row>
    <row r="699" spans="4:148" ht="14.25" customHeight="1" x14ac:dyDescent="0.35">
      <c r="EH699" s="122" t="s">
        <v>415</v>
      </c>
      <c r="EI699" s="138">
        <v>0.92730000000000001</v>
      </c>
      <c r="EM699" s="122" t="s">
        <v>395</v>
      </c>
      <c r="EN699" s="148">
        <v>0</v>
      </c>
      <c r="EO699" s="148">
        <v>0.1031</v>
      </c>
      <c r="EP699" s="148">
        <v>7.22E-2</v>
      </c>
      <c r="EQ699" s="148">
        <v>0.82469999999999999</v>
      </c>
      <c r="ER699" s="149"/>
    </row>
    <row r="700" spans="4:148" ht="14.25" customHeight="1" x14ac:dyDescent="0.35">
      <c r="EH700" s="122" t="s">
        <v>416</v>
      </c>
      <c r="EI700" s="138">
        <v>0.4269</v>
      </c>
      <c r="EM700" s="122" t="s">
        <v>420</v>
      </c>
      <c r="EN700" s="148">
        <v>5.4999999999999997E-3</v>
      </c>
      <c r="EO700" s="148">
        <v>7.6899999999999996E-2</v>
      </c>
      <c r="EP700" s="148">
        <v>6.2600000000000003E-2</v>
      </c>
      <c r="EQ700" s="148">
        <v>0.86040000000000005</v>
      </c>
      <c r="ER700" s="149"/>
    </row>
    <row r="701" spans="4:148" ht="14.25" customHeight="1" x14ac:dyDescent="0.35">
      <c r="EH701" s="122" t="s">
        <v>417</v>
      </c>
      <c r="EI701" s="138">
        <v>0.9476</v>
      </c>
      <c r="EM701" s="122" t="s">
        <v>125</v>
      </c>
      <c r="EN701" s="148">
        <v>5.0000000000000001E-3</v>
      </c>
      <c r="EO701" s="148">
        <v>7.9399999999999998E-2</v>
      </c>
      <c r="EP701" s="148">
        <v>6.3600000000000004E-2</v>
      </c>
      <c r="EQ701" s="148">
        <v>0.85699999999999998</v>
      </c>
      <c r="ER701" s="149"/>
    </row>
    <row r="702" spans="4:148" ht="14.25" customHeight="1" x14ac:dyDescent="0.35">
      <c r="EH702" s="122" t="s">
        <v>408</v>
      </c>
      <c r="EI702" s="138">
        <v>0.71260000000000001</v>
      </c>
    </row>
    <row r="703" spans="4:148" ht="14.25" customHeight="1" x14ac:dyDescent="0.35">
      <c r="EH703" s="122" t="s">
        <v>409</v>
      </c>
      <c r="EI703" s="138">
        <v>1.0701000000000001</v>
      </c>
      <c r="EN703" s="122" t="s">
        <v>422</v>
      </c>
    </row>
    <row r="704" spans="4:148" ht="14.25" customHeight="1" x14ac:dyDescent="0.35">
      <c r="EH704" s="122" t="s">
        <v>410</v>
      </c>
      <c r="EI704" s="138">
        <v>1.4477</v>
      </c>
      <c r="EM704" s="122" t="s">
        <v>419</v>
      </c>
      <c r="EN704" s="148">
        <f t="shared" ref="EN704:EN709" si="40">+EQ696</f>
        <v>0.8871</v>
      </c>
    </row>
    <row r="705" spans="4:144" ht="14.25" customHeight="1" x14ac:dyDescent="0.35">
      <c r="EH705" s="122" t="s">
        <v>411</v>
      </c>
      <c r="EI705" s="138">
        <v>0.93569999999999998</v>
      </c>
      <c r="EM705" s="122" t="s">
        <v>400</v>
      </c>
      <c r="EN705" s="148">
        <f t="shared" si="40"/>
        <v>0.91900000000000004</v>
      </c>
    </row>
    <row r="706" spans="4:144" ht="14.25" customHeight="1" x14ac:dyDescent="0.35">
      <c r="EH706" s="122" t="s">
        <v>412</v>
      </c>
      <c r="EI706" s="138">
        <v>1.1851</v>
      </c>
      <c r="EM706" s="122" t="s">
        <v>401</v>
      </c>
      <c r="EN706" s="148">
        <f t="shared" si="40"/>
        <v>0.79569999999999996</v>
      </c>
    </row>
    <row r="707" spans="4:144" ht="14.25" customHeight="1" x14ac:dyDescent="0.35">
      <c r="EM707" s="122" t="s">
        <v>395</v>
      </c>
      <c r="EN707" s="148">
        <f t="shared" si="40"/>
        <v>0.82469999999999999</v>
      </c>
    </row>
    <row r="708" spans="4:144" ht="14.25" customHeight="1" x14ac:dyDescent="0.35">
      <c r="EM708" s="122" t="s">
        <v>420</v>
      </c>
      <c r="EN708" s="148">
        <f t="shared" si="40"/>
        <v>0.86040000000000005</v>
      </c>
    </row>
    <row r="709" spans="4:144" ht="14.25" customHeight="1" x14ac:dyDescent="0.35">
      <c r="EM709" s="122" t="s">
        <v>125</v>
      </c>
      <c r="EN709" s="148">
        <f t="shared" si="40"/>
        <v>0.85699999999999998</v>
      </c>
    </row>
    <row r="710" spans="4:144" ht="14.25" customHeight="1" x14ac:dyDescent="0.35"/>
    <row r="711" spans="4:144" ht="14.25" customHeight="1" x14ac:dyDescent="0.35"/>
    <row r="712" spans="4:144" ht="14.25" customHeight="1" x14ac:dyDescent="0.35"/>
    <row r="713" spans="4:144" ht="14.25" customHeight="1" x14ac:dyDescent="0.35"/>
    <row r="714" spans="4:144" ht="14.25" customHeight="1" x14ac:dyDescent="0.35">
      <c r="D714" s="350" t="s">
        <v>701</v>
      </c>
      <c r="E714" s="351"/>
      <c r="F714" s="351"/>
      <c r="G714" s="351"/>
      <c r="H714" s="351"/>
      <c r="I714" s="351"/>
      <c r="J714" s="351"/>
      <c r="K714" s="351"/>
      <c r="L714" s="351"/>
      <c r="M714" s="351"/>
      <c r="N714" s="351"/>
      <c r="O714" s="351"/>
      <c r="P714" s="351"/>
      <c r="Q714" s="351"/>
      <c r="R714" s="351"/>
      <c r="S714" s="351"/>
      <c r="T714" s="351"/>
      <c r="U714" s="351"/>
      <c r="V714" s="351"/>
      <c r="W714" s="351"/>
      <c r="X714" s="351"/>
      <c r="Y714" s="351"/>
      <c r="Z714" s="351"/>
      <c r="AA714" s="351"/>
      <c r="AB714" s="351"/>
      <c r="AC714" s="351"/>
      <c r="AD714" s="351"/>
      <c r="AE714" s="351"/>
      <c r="AF714" s="351"/>
      <c r="AG714" s="351"/>
      <c r="AH714" s="351"/>
      <c r="AI714" s="351"/>
      <c r="AJ714" s="351"/>
      <c r="AK714" s="351"/>
      <c r="AL714" s="351"/>
      <c r="AM714" s="351"/>
      <c r="AN714" s="351"/>
      <c r="AO714" s="351"/>
      <c r="AP714" s="351"/>
      <c r="AQ714" s="351"/>
      <c r="AR714" s="351"/>
      <c r="AS714" s="351"/>
      <c r="AT714" s="351"/>
      <c r="AV714" s="349" t="s">
        <v>701</v>
      </c>
      <c r="AW714" s="349"/>
      <c r="AX714" s="349"/>
      <c r="AY714" s="349"/>
      <c r="AZ714" s="349"/>
      <c r="BA714" s="349"/>
      <c r="BB714" s="349"/>
      <c r="BC714" s="349"/>
      <c r="BD714" s="349"/>
      <c r="BE714" s="349"/>
      <c r="BF714" s="349"/>
      <c r="BG714" s="349"/>
      <c r="BH714" s="349"/>
      <c r="BI714" s="349"/>
      <c r="BJ714" s="349"/>
      <c r="BK714" s="349"/>
      <c r="BL714" s="349"/>
      <c r="BM714" s="349"/>
      <c r="BN714" s="349"/>
      <c r="BO714" s="349"/>
      <c r="BP714" s="349"/>
      <c r="BQ714" s="349"/>
      <c r="BR714" s="349"/>
      <c r="BS714" s="349"/>
      <c r="BT714" s="349"/>
      <c r="BU714" s="349"/>
      <c r="BV714" s="349"/>
      <c r="BW714" s="349"/>
      <c r="BX714" s="349"/>
      <c r="BY714" s="349"/>
      <c r="BZ714" s="349"/>
      <c r="CA714" s="349"/>
      <c r="CB714" s="349"/>
      <c r="CC714" s="349"/>
      <c r="CD714" s="349"/>
      <c r="CE714" s="349"/>
      <c r="CF714" s="349"/>
      <c r="CG714" s="349"/>
      <c r="CH714" s="349"/>
      <c r="CI714" s="349"/>
      <c r="CJ714" s="349"/>
      <c r="CK714" s="349"/>
      <c r="CL714" s="349"/>
      <c r="CM714" s="349"/>
      <c r="CN714" s="349"/>
    </row>
    <row r="715" spans="4:144" ht="14.25" customHeight="1" x14ac:dyDescent="0.35"/>
    <row r="716" spans="4:144" ht="14.25" customHeight="1" x14ac:dyDescent="0.35">
      <c r="D716" s="209" t="s">
        <v>427</v>
      </c>
      <c r="E716" s="209"/>
      <c r="F716" s="209"/>
      <c r="G716" s="209"/>
      <c r="H716" s="209"/>
      <c r="I716" s="209"/>
      <c r="J716" s="209"/>
      <c r="K716" s="209"/>
      <c r="L716" s="209"/>
      <c r="M716" s="209"/>
      <c r="N716" s="209"/>
      <c r="O716" s="209"/>
      <c r="P716" s="209"/>
      <c r="Q716" s="209"/>
      <c r="R716" s="209"/>
      <c r="S716" s="209"/>
      <c r="T716" s="209"/>
      <c r="U716" s="209"/>
      <c r="V716" s="209"/>
      <c r="W716" s="209"/>
      <c r="X716" s="209"/>
      <c r="Y716" s="209"/>
      <c r="Z716" s="209"/>
      <c r="AA716" s="209"/>
      <c r="AB716" s="209"/>
      <c r="AC716" s="209"/>
      <c r="AD716" s="209"/>
      <c r="AE716" s="209"/>
      <c r="AF716" s="209"/>
      <c r="AG716" s="209"/>
      <c r="AH716" s="209"/>
      <c r="AI716" s="209"/>
      <c r="AJ716" s="209"/>
      <c r="AK716" s="209"/>
      <c r="AL716" s="209"/>
      <c r="AM716" s="209"/>
      <c r="AN716" s="209"/>
      <c r="AO716" s="209"/>
      <c r="AP716" s="209"/>
      <c r="AQ716" s="209"/>
      <c r="AR716" s="209"/>
      <c r="AS716" s="209"/>
      <c r="AT716" s="209"/>
      <c r="AV716" s="209" t="s">
        <v>428</v>
      </c>
      <c r="AW716" s="209"/>
      <c r="AX716" s="209"/>
      <c r="AY716" s="209"/>
      <c r="AZ716" s="209"/>
      <c r="BA716" s="209"/>
      <c r="BB716" s="209"/>
      <c r="BC716" s="209"/>
      <c r="BD716" s="209"/>
      <c r="BE716" s="209"/>
      <c r="BF716" s="209"/>
      <c r="BG716" s="209"/>
      <c r="BH716" s="209"/>
      <c r="BI716" s="209"/>
      <c r="BJ716" s="209"/>
      <c r="BK716" s="209"/>
      <c r="BL716" s="209"/>
      <c r="BM716" s="209"/>
      <c r="BN716" s="209"/>
      <c r="BO716" s="209"/>
      <c r="BP716" s="209"/>
      <c r="BQ716" s="209"/>
      <c r="BR716" s="209"/>
      <c r="BS716" s="209"/>
      <c r="BT716" s="209"/>
      <c r="BU716" s="209"/>
      <c r="BV716" s="209"/>
      <c r="BW716" s="209"/>
      <c r="BX716" s="209"/>
      <c r="BY716" s="209"/>
      <c r="BZ716" s="209"/>
      <c r="CA716" s="209"/>
      <c r="CB716" s="209"/>
      <c r="CC716" s="209"/>
      <c r="CD716" s="209"/>
      <c r="CE716" s="209"/>
      <c r="CF716" s="209"/>
      <c r="CG716" s="209"/>
      <c r="CH716" s="209"/>
      <c r="CI716" s="209"/>
      <c r="CJ716" s="209"/>
      <c r="CK716" s="209"/>
      <c r="CL716" s="209"/>
    </row>
    <row r="717" spans="4:144" ht="14.25" customHeight="1" x14ac:dyDescent="0.35">
      <c r="D717" s="209"/>
      <c r="E717" s="209"/>
      <c r="F717" s="209"/>
      <c r="G717" s="209"/>
      <c r="H717" s="209"/>
      <c r="I717" s="209"/>
      <c r="J717" s="209"/>
      <c r="K717" s="209"/>
      <c r="L717" s="209"/>
      <c r="M717" s="209"/>
      <c r="N717" s="209"/>
      <c r="O717" s="209"/>
      <c r="P717" s="209"/>
      <c r="Q717" s="209"/>
      <c r="R717" s="209"/>
      <c r="S717" s="209"/>
      <c r="T717" s="209"/>
      <c r="U717" s="209"/>
      <c r="V717" s="209"/>
      <c r="W717" s="209"/>
      <c r="X717" s="209"/>
      <c r="Y717" s="209"/>
      <c r="Z717" s="209"/>
      <c r="AA717" s="209"/>
      <c r="AB717" s="209"/>
      <c r="AC717" s="209"/>
      <c r="AD717" s="209"/>
      <c r="AE717" s="209"/>
      <c r="AF717" s="209"/>
      <c r="AG717" s="209"/>
      <c r="AH717" s="209"/>
      <c r="AI717" s="209"/>
      <c r="AJ717" s="209"/>
      <c r="AK717" s="209"/>
      <c r="AL717" s="209"/>
      <c r="AM717" s="209"/>
      <c r="AN717" s="209"/>
      <c r="AO717" s="209"/>
      <c r="AP717" s="209"/>
      <c r="AQ717" s="209"/>
      <c r="AR717" s="209"/>
      <c r="AS717" s="209"/>
      <c r="AT717" s="209"/>
      <c r="AV717" s="209"/>
      <c r="AW717" s="209"/>
      <c r="AX717" s="209"/>
      <c r="AY717" s="209"/>
      <c r="AZ717" s="209"/>
      <c r="BA717" s="209"/>
      <c r="BB717" s="209"/>
      <c r="BC717" s="209"/>
      <c r="BD717" s="209"/>
      <c r="BE717" s="209"/>
      <c r="BF717" s="209"/>
      <c r="BG717" s="209"/>
      <c r="BH717" s="209"/>
      <c r="BI717" s="209"/>
      <c r="BJ717" s="209"/>
      <c r="BK717" s="209"/>
      <c r="BL717" s="209"/>
      <c r="BM717" s="209"/>
      <c r="BN717" s="209"/>
      <c r="BO717" s="209"/>
      <c r="BP717" s="209"/>
      <c r="BQ717" s="209"/>
      <c r="BR717" s="209"/>
      <c r="BS717" s="209"/>
      <c r="BT717" s="209"/>
      <c r="BU717" s="209"/>
      <c r="BV717" s="209"/>
      <c r="BW717" s="209"/>
      <c r="BX717" s="209"/>
      <c r="BY717" s="209"/>
      <c r="BZ717" s="209"/>
      <c r="CA717" s="209"/>
      <c r="CB717" s="209"/>
      <c r="CC717" s="209"/>
      <c r="CD717" s="209"/>
      <c r="CE717" s="209"/>
      <c r="CF717" s="209"/>
      <c r="CG717" s="209"/>
      <c r="CH717" s="209"/>
      <c r="CI717" s="209"/>
      <c r="CJ717" s="209"/>
      <c r="CK717" s="209"/>
      <c r="CL717" s="209"/>
    </row>
    <row r="718" spans="4:144" ht="14.25" customHeight="1" x14ac:dyDescent="0.35">
      <c r="AV718" s="21"/>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22"/>
      <c r="CM718" s="22"/>
      <c r="CN718" s="23"/>
    </row>
    <row r="719" spans="4:144" ht="14.25" customHeight="1" x14ac:dyDescent="0.35">
      <c r="AV719" s="24"/>
      <c r="AW719" s="6"/>
      <c r="AX719" s="6"/>
      <c r="AY719" s="6"/>
      <c r="AZ719" s="6"/>
      <c r="BA719" s="6"/>
      <c r="BB719" s="6"/>
      <c r="BC719" s="6"/>
      <c r="BD719" s="6"/>
      <c r="BE719" s="6"/>
      <c r="BF719" s="6"/>
      <c r="BG719" s="6"/>
      <c r="BH719" s="6"/>
      <c r="BI719" s="6"/>
      <c r="BJ719" s="6"/>
      <c r="BK719" s="6"/>
      <c r="BL719" s="6"/>
      <c r="BM719" s="483" t="s">
        <v>429</v>
      </c>
      <c r="BN719" s="483"/>
      <c r="BO719" s="483"/>
      <c r="BP719" s="483"/>
      <c r="BQ719" s="483"/>
      <c r="BR719" s="483"/>
      <c r="BS719" s="483"/>
      <c r="BT719" s="483"/>
      <c r="BU719" s="483"/>
      <c r="BV719" s="483"/>
      <c r="BW719" s="483"/>
      <c r="BX719" s="75"/>
      <c r="BY719" s="75"/>
      <c r="BZ719" s="75"/>
      <c r="CA719" s="75"/>
      <c r="CB719" s="484" t="s">
        <v>430</v>
      </c>
      <c r="CC719" s="484"/>
      <c r="CD719" s="484"/>
      <c r="CE719" s="484"/>
      <c r="CF719" s="484"/>
      <c r="CG719" s="484"/>
      <c r="CH719" s="484"/>
      <c r="CI719" s="484"/>
      <c r="CJ719" s="484"/>
      <c r="CK719" s="484"/>
      <c r="CL719" s="484"/>
      <c r="CM719" s="6"/>
      <c r="CN719" s="25"/>
    </row>
    <row r="720" spans="4:144" ht="14.25" customHeight="1" x14ac:dyDescent="0.35">
      <c r="AV720" s="24"/>
      <c r="AW720" s="6"/>
      <c r="AX720" s="6"/>
      <c r="AY720" s="6"/>
      <c r="AZ720" s="6"/>
      <c r="BA720" s="6"/>
      <c r="BB720" s="6"/>
      <c r="BC720" s="6"/>
      <c r="BD720" s="6"/>
      <c r="BE720" s="6"/>
      <c r="BF720" s="6"/>
      <c r="BG720" s="6"/>
      <c r="BH720" s="6"/>
      <c r="BI720" s="6"/>
      <c r="BJ720" s="6"/>
      <c r="BK720" s="6"/>
      <c r="BL720" s="6"/>
      <c r="BM720" s="483"/>
      <c r="BN720" s="483"/>
      <c r="BO720" s="483"/>
      <c r="BP720" s="483"/>
      <c r="BQ720" s="483"/>
      <c r="BR720" s="483"/>
      <c r="BS720" s="483"/>
      <c r="BT720" s="483"/>
      <c r="BU720" s="483"/>
      <c r="BV720" s="483"/>
      <c r="BW720" s="483"/>
      <c r="BX720" s="75"/>
      <c r="BY720" s="75"/>
      <c r="BZ720" s="75"/>
      <c r="CA720" s="75"/>
      <c r="CB720" s="484"/>
      <c r="CC720" s="484"/>
      <c r="CD720" s="484"/>
      <c r="CE720" s="484"/>
      <c r="CF720" s="484"/>
      <c r="CG720" s="484"/>
      <c r="CH720" s="484"/>
      <c r="CI720" s="484"/>
      <c r="CJ720" s="484"/>
      <c r="CK720" s="484"/>
      <c r="CL720" s="484"/>
      <c r="CM720" s="6"/>
      <c r="CN720" s="25"/>
    </row>
    <row r="721" spans="4:140" ht="14.25" customHeight="1" x14ac:dyDescent="0.35">
      <c r="AV721" s="24"/>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25"/>
    </row>
    <row r="722" spans="4:140" ht="14.25" customHeight="1" x14ac:dyDescent="0.45">
      <c r="AV722" s="24"/>
      <c r="AW722" s="6"/>
      <c r="AX722" s="6"/>
      <c r="AY722" s="342" t="s">
        <v>419</v>
      </c>
      <c r="AZ722" s="342"/>
      <c r="BA722" s="342"/>
      <c r="BB722" s="342"/>
      <c r="BC722" s="342"/>
      <c r="BD722" s="342"/>
      <c r="BE722" s="342"/>
      <c r="BF722" s="342"/>
      <c r="BG722" s="342"/>
      <c r="BH722" s="342"/>
      <c r="BI722" s="342"/>
      <c r="BJ722" s="342"/>
      <c r="BK722" s="6"/>
      <c r="BL722" s="6"/>
      <c r="BM722" s="343">
        <v>33</v>
      </c>
      <c r="BN722" s="343"/>
      <c r="BO722" s="343"/>
      <c r="BP722" s="343"/>
      <c r="BQ722" s="343"/>
      <c r="BR722" s="343"/>
      <c r="BS722" s="343"/>
      <c r="BT722" s="343"/>
      <c r="BU722" s="343"/>
      <c r="BV722" s="343"/>
      <c r="BW722" s="343"/>
      <c r="BX722" s="76"/>
      <c r="BY722" s="76"/>
      <c r="BZ722" s="76"/>
      <c r="CA722" s="76"/>
      <c r="CB722" s="343">
        <v>29</v>
      </c>
      <c r="CC722" s="343"/>
      <c r="CD722" s="343"/>
      <c r="CE722" s="343"/>
      <c r="CF722" s="343"/>
      <c r="CG722" s="343"/>
      <c r="CH722" s="343"/>
      <c r="CI722" s="343"/>
      <c r="CJ722" s="343"/>
      <c r="CK722" s="343"/>
      <c r="CL722" s="343"/>
      <c r="CM722" s="6"/>
      <c r="CN722" s="25"/>
    </row>
    <row r="723" spans="4:140" ht="14.25" customHeight="1" x14ac:dyDescent="0.45">
      <c r="AV723" s="24"/>
      <c r="AW723" s="6"/>
      <c r="AX723" s="6"/>
      <c r="AY723" s="77"/>
      <c r="AZ723" s="77"/>
      <c r="BA723" s="77"/>
      <c r="BB723" s="77"/>
      <c r="BC723" s="77"/>
      <c r="BD723" s="77"/>
      <c r="BE723" s="77"/>
      <c r="BF723" s="77"/>
      <c r="BG723" s="77"/>
      <c r="BH723" s="77"/>
      <c r="BI723" s="77"/>
      <c r="BJ723" s="77"/>
      <c r="BK723" s="6"/>
      <c r="BL723" s="6"/>
      <c r="BM723" s="78"/>
      <c r="BN723" s="78"/>
      <c r="BO723" s="78"/>
      <c r="BP723" s="78"/>
      <c r="BQ723" s="78"/>
      <c r="BR723" s="78"/>
      <c r="BS723" s="78"/>
      <c r="BT723" s="78"/>
      <c r="BU723" s="78"/>
      <c r="BV723" s="78"/>
      <c r="BW723" s="78"/>
      <c r="BX723" s="78"/>
      <c r="BY723" s="78"/>
      <c r="BZ723" s="78"/>
      <c r="CA723" s="78"/>
      <c r="CB723" s="78"/>
      <c r="CC723" s="78"/>
      <c r="CD723" s="78"/>
      <c r="CE723" s="78"/>
      <c r="CF723" s="78"/>
      <c r="CG723" s="78"/>
      <c r="CH723" s="78"/>
      <c r="CI723" s="78"/>
      <c r="CJ723" s="78"/>
      <c r="CK723" s="78"/>
      <c r="CL723" s="78"/>
      <c r="CM723" s="6"/>
      <c r="CN723" s="25"/>
    </row>
    <row r="724" spans="4:140" ht="14.25" customHeight="1" x14ac:dyDescent="0.45">
      <c r="AV724" s="24"/>
      <c r="AW724" s="6"/>
      <c r="AX724" s="6"/>
      <c r="AY724" s="344" t="s">
        <v>400</v>
      </c>
      <c r="AZ724" s="344"/>
      <c r="BA724" s="344"/>
      <c r="BB724" s="344"/>
      <c r="BC724" s="344"/>
      <c r="BD724" s="344"/>
      <c r="BE724" s="344"/>
      <c r="BF724" s="344"/>
      <c r="BG724" s="344"/>
      <c r="BH724" s="344"/>
      <c r="BI724" s="344"/>
      <c r="BJ724" s="344"/>
      <c r="BK724" s="6"/>
      <c r="BL724" s="6"/>
      <c r="BM724" s="345">
        <v>249</v>
      </c>
      <c r="BN724" s="345"/>
      <c r="BO724" s="345"/>
      <c r="BP724" s="345"/>
      <c r="BQ724" s="345"/>
      <c r="BR724" s="345"/>
      <c r="BS724" s="345"/>
      <c r="BT724" s="345"/>
      <c r="BU724" s="345"/>
      <c r="BV724" s="345"/>
      <c r="BW724" s="345"/>
      <c r="BX724" s="79"/>
      <c r="BY724" s="79"/>
      <c r="BZ724" s="79"/>
      <c r="CA724" s="79"/>
      <c r="CB724" s="345">
        <v>209</v>
      </c>
      <c r="CC724" s="345"/>
      <c r="CD724" s="345"/>
      <c r="CE724" s="345"/>
      <c r="CF724" s="345"/>
      <c r="CG724" s="345"/>
      <c r="CH724" s="345"/>
      <c r="CI724" s="345"/>
      <c r="CJ724" s="345"/>
      <c r="CK724" s="345"/>
      <c r="CL724" s="345"/>
      <c r="CM724" s="6"/>
      <c r="CN724" s="25"/>
    </row>
    <row r="725" spans="4:140" ht="14.25" customHeight="1" x14ac:dyDescent="0.45">
      <c r="AV725" s="24"/>
      <c r="AW725" s="6"/>
      <c r="AX725" s="6"/>
      <c r="AY725" s="77"/>
      <c r="AZ725" s="77"/>
      <c r="BA725" s="77"/>
      <c r="BB725" s="77"/>
      <c r="BC725" s="77"/>
      <c r="BD725" s="77"/>
      <c r="BE725" s="77"/>
      <c r="BF725" s="77"/>
      <c r="BG725" s="77"/>
      <c r="BH725" s="77"/>
      <c r="BI725" s="77"/>
      <c r="BJ725" s="77"/>
      <c r="BK725" s="6"/>
      <c r="BL725" s="6"/>
      <c r="BM725" s="78"/>
      <c r="BN725" s="78"/>
      <c r="BO725" s="78"/>
      <c r="BP725" s="78"/>
      <c r="BQ725" s="78"/>
      <c r="BR725" s="78"/>
      <c r="BS725" s="78"/>
      <c r="BT725" s="78"/>
      <c r="BU725" s="78"/>
      <c r="BV725" s="78"/>
      <c r="BW725" s="78"/>
      <c r="BX725" s="78"/>
      <c r="BY725" s="78"/>
      <c r="BZ725" s="78"/>
      <c r="CA725" s="78"/>
      <c r="CB725" s="78"/>
      <c r="CC725" s="78"/>
      <c r="CD725" s="78"/>
      <c r="CE725" s="78"/>
      <c r="CF725" s="78"/>
      <c r="CG725" s="78"/>
      <c r="CH725" s="78"/>
      <c r="CI725" s="78"/>
      <c r="CJ725" s="78"/>
      <c r="CK725" s="78"/>
      <c r="CL725" s="78"/>
      <c r="CM725" s="6"/>
      <c r="CN725" s="25"/>
    </row>
    <row r="726" spans="4:140" ht="14.25" customHeight="1" x14ac:dyDescent="0.45">
      <c r="AV726" s="24"/>
      <c r="AW726" s="6"/>
      <c r="AX726" s="6"/>
      <c r="AY726" s="346" t="s">
        <v>401</v>
      </c>
      <c r="AZ726" s="346"/>
      <c r="BA726" s="346"/>
      <c r="BB726" s="346"/>
      <c r="BC726" s="346"/>
      <c r="BD726" s="346"/>
      <c r="BE726" s="346"/>
      <c r="BF726" s="346"/>
      <c r="BG726" s="346"/>
      <c r="BH726" s="346"/>
      <c r="BI726" s="346"/>
      <c r="BJ726" s="346"/>
      <c r="BK726" s="6"/>
      <c r="BL726" s="6"/>
      <c r="BM726" s="340">
        <v>264</v>
      </c>
      <c r="BN726" s="340"/>
      <c r="BO726" s="340"/>
      <c r="BP726" s="340"/>
      <c r="BQ726" s="340"/>
      <c r="BR726" s="340"/>
      <c r="BS726" s="340"/>
      <c r="BT726" s="340"/>
      <c r="BU726" s="340"/>
      <c r="BV726" s="340"/>
      <c r="BW726" s="340"/>
      <c r="BX726" s="80"/>
      <c r="BY726" s="80"/>
      <c r="BZ726" s="80"/>
      <c r="CA726" s="80"/>
      <c r="CB726" s="340">
        <v>234</v>
      </c>
      <c r="CC726" s="340"/>
      <c r="CD726" s="340"/>
      <c r="CE726" s="340"/>
      <c r="CF726" s="340"/>
      <c r="CG726" s="340"/>
      <c r="CH726" s="340"/>
      <c r="CI726" s="340"/>
      <c r="CJ726" s="340"/>
      <c r="CK726" s="340"/>
      <c r="CL726" s="340"/>
      <c r="CM726" s="6"/>
      <c r="CN726" s="25"/>
    </row>
    <row r="727" spans="4:140" ht="14.25" customHeight="1" x14ac:dyDescent="0.45">
      <c r="AV727" s="24"/>
      <c r="AW727" s="6"/>
      <c r="AX727" s="6"/>
      <c r="AY727" s="77"/>
      <c r="AZ727" s="77"/>
      <c r="BA727" s="77"/>
      <c r="BB727" s="77"/>
      <c r="BC727" s="77"/>
      <c r="BD727" s="77"/>
      <c r="BE727" s="77"/>
      <c r="BF727" s="77"/>
      <c r="BG727" s="77"/>
      <c r="BH727" s="77"/>
      <c r="BI727" s="77"/>
      <c r="BJ727" s="77"/>
      <c r="BK727" s="6"/>
      <c r="BL727" s="6"/>
      <c r="BM727" s="78"/>
      <c r="BN727" s="78"/>
      <c r="BO727" s="78"/>
      <c r="BP727" s="78"/>
      <c r="BQ727" s="78"/>
      <c r="BR727" s="78"/>
      <c r="BS727" s="78"/>
      <c r="BT727" s="78"/>
      <c r="BU727" s="78"/>
      <c r="BV727" s="78"/>
      <c r="BW727" s="78"/>
      <c r="BX727" s="78"/>
      <c r="BY727" s="78"/>
      <c r="BZ727" s="78"/>
      <c r="CA727" s="78"/>
      <c r="CB727" s="78"/>
      <c r="CC727" s="78"/>
      <c r="CD727" s="78"/>
      <c r="CE727" s="78"/>
      <c r="CF727" s="78"/>
      <c r="CG727" s="78"/>
      <c r="CH727" s="78"/>
      <c r="CI727" s="78"/>
      <c r="CJ727" s="78"/>
      <c r="CK727" s="78"/>
      <c r="CL727" s="78"/>
      <c r="CM727" s="6"/>
      <c r="CN727" s="25"/>
    </row>
    <row r="728" spans="4:140" ht="14.25" customHeight="1" x14ac:dyDescent="0.45">
      <c r="AV728" s="24"/>
      <c r="AW728" s="6"/>
      <c r="AX728" s="6"/>
      <c r="AY728" s="347" t="s">
        <v>395</v>
      </c>
      <c r="AZ728" s="347"/>
      <c r="BA728" s="347"/>
      <c r="BB728" s="347"/>
      <c r="BC728" s="347"/>
      <c r="BD728" s="347"/>
      <c r="BE728" s="347"/>
      <c r="BF728" s="347"/>
      <c r="BG728" s="347"/>
      <c r="BH728" s="347"/>
      <c r="BI728" s="347"/>
      <c r="BJ728" s="347"/>
      <c r="BK728" s="81"/>
      <c r="BL728" s="81"/>
      <c r="BM728" s="348">
        <v>68</v>
      </c>
      <c r="BN728" s="348"/>
      <c r="BO728" s="348"/>
      <c r="BP728" s="348"/>
      <c r="BQ728" s="348"/>
      <c r="BR728" s="348"/>
      <c r="BS728" s="348"/>
      <c r="BT728" s="348"/>
      <c r="BU728" s="348"/>
      <c r="BV728" s="348"/>
      <c r="BW728" s="348"/>
      <c r="BX728" s="82"/>
      <c r="BY728" s="82"/>
      <c r="BZ728" s="82"/>
      <c r="CA728" s="82"/>
      <c r="CB728" s="348">
        <v>92</v>
      </c>
      <c r="CC728" s="348"/>
      <c r="CD728" s="348"/>
      <c r="CE728" s="348"/>
      <c r="CF728" s="348"/>
      <c r="CG728" s="348"/>
      <c r="CH728" s="348"/>
      <c r="CI728" s="348"/>
      <c r="CJ728" s="348"/>
      <c r="CK728" s="348"/>
      <c r="CL728" s="348"/>
      <c r="CM728" s="6"/>
      <c r="CN728" s="25"/>
    </row>
    <row r="729" spans="4:140" ht="14.25" customHeight="1" x14ac:dyDescent="0.35">
      <c r="AV729" s="24"/>
      <c r="AW729" s="6"/>
      <c r="AX729" s="6"/>
      <c r="AY729" s="77"/>
      <c r="AZ729" s="77"/>
      <c r="BA729" s="77"/>
      <c r="BB729" s="77"/>
      <c r="BC729" s="77"/>
      <c r="BD729" s="77"/>
      <c r="BE729" s="77"/>
      <c r="BF729" s="77"/>
      <c r="BG729" s="77"/>
      <c r="BH729" s="77"/>
      <c r="BI729" s="77"/>
      <c r="BJ729" s="77"/>
      <c r="BK729" s="6"/>
      <c r="BL729" s="6"/>
      <c r="BM729" s="83"/>
      <c r="BN729" s="83"/>
      <c r="BO729" s="83"/>
      <c r="BP729" s="83"/>
      <c r="BQ729" s="83"/>
      <c r="BR729" s="83"/>
      <c r="BS729" s="83"/>
      <c r="BT729" s="83"/>
      <c r="BU729" s="83"/>
      <c r="BV729" s="83"/>
      <c r="BW729" s="83"/>
      <c r="BX729" s="83"/>
      <c r="BY729" s="83"/>
      <c r="BZ729" s="83"/>
      <c r="CA729" s="83"/>
      <c r="CB729" s="83"/>
      <c r="CC729" s="83"/>
      <c r="CD729" s="83"/>
      <c r="CE729" s="83"/>
      <c r="CF729" s="83"/>
      <c r="CG729" s="83"/>
      <c r="CH729" s="83"/>
      <c r="CI729" s="83"/>
      <c r="CJ729" s="83"/>
      <c r="CK729" s="83"/>
      <c r="CL729" s="83"/>
      <c r="CM729" s="6"/>
      <c r="CN729" s="25"/>
    </row>
    <row r="730" spans="4:140" ht="14.25" customHeight="1" x14ac:dyDescent="0.45">
      <c r="AV730" s="24"/>
      <c r="AW730" s="6"/>
      <c r="AX730" s="6"/>
      <c r="AY730" s="481" t="s">
        <v>125</v>
      </c>
      <c r="AZ730" s="481"/>
      <c r="BA730" s="481"/>
      <c r="BB730" s="481"/>
      <c r="BC730" s="481"/>
      <c r="BD730" s="481"/>
      <c r="BE730" s="481"/>
      <c r="BF730" s="481"/>
      <c r="BG730" s="481"/>
      <c r="BH730" s="481"/>
      <c r="BI730" s="481"/>
      <c r="BJ730" s="481"/>
      <c r="BK730" s="85"/>
      <c r="BL730" s="85"/>
      <c r="BM730" s="482">
        <f>+BM722+BM724+BM726+BM728</f>
        <v>614</v>
      </c>
      <c r="BN730" s="482"/>
      <c r="BO730" s="482"/>
      <c r="BP730" s="482"/>
      <c r="BQ730" s="482"/>
      <c r="BR730" s="482"/>
      <c r="BS730" s="482"/>
      <c r="BT730" s="482"/>
      <c r="BU730" s="482"/>
      <c r="BV730" s="482"/>
      <c r="BW730" s="482"/>
      <c r="BX730" s="84"/>
      <c r="BY730" s="84"/>
      <c r="BZ730" s="84"/>
      <c r="CA730" s="84"/>
      <c r="CB730" s="482">
        <f>+CB722+CB724+CB726+CB728</f>
        <v>564</v>
      </c>
      <c r="CC730" s="482"/>
      <c r="CD730" s="482"/>
      <c r="CE730" s="482"/>
      <c r="CF730" s="482"/>
      <c r="CG730" s="482"/>
      <c r="CH730" s="482"/>
      <c r="CI730" s="482"/>
      <c r="CJ730" s="482"/>
      <c r="CK730" s="482"/>
      <c r="CL730" s="482"/>
      <c r="CM730" s="6"/>
      <c r="CN730" s="25"/>
    </row>
    <row r="731" spans="4:140" ht="14.25" customHeight="1" x14ac:dyDescent="0.35">
      <c r="AV731" s="24"/>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25"/>
    </row>
    <row r="732" spans="4:140" ht="14.25" customHeight="1" x14ac:dyDescent="0.35">
      <c r="AV732" s="26"/>
      <c r="AW732" s="27"/>
      <c r="AX732" s="27"/>
      <c r="AY732" s="27"/>
      <c r="AZ732" s="27"/>
      <c r="BA732" s="27"/>
      <c r="BB732" s="27"/>
      <c r="BC732" s="27"/>
      <c r="BD732" s="27"/>
      <c r="BE732" s="27"/>
      <c r="BF732" s="27"/>
      <c r="BG732" s="27"/>
      <c r="BH732" s="27"/>
      <c r="BI732" s="27"/>
      <c r="BJ732" s="27"/>
      <c r="BK732" s="27"/>
      <c r="BL732" s="27"/>
      <c r="BM732" s="27"/>
      <c r="BN732" s="27"/>
      <c r="BO732" s="27"/>
      <c r="BP732" s="27"/>
      <c r="BQ732" s="27"/>
      <c r="BR732" s="27"/>
      <c r="BS732" s="27"/>
      <c r="BT732" s="27"/>
      <c r="BU732" s="27"/>
      <c r="BV732" s="27"/>
      <c r="BW732" s="27"/>
      <c r="BX732" s="27"/>
      <c r="BY732" s="27"/>
      <c r="BZ732" s="27"/>
      <c r="CA732" s="27"/>
      <c r="CB732" s="27"/>
      <c r="CC732" s="27"/>
      <c r="CD732" s="27"/>
      <c r="CE732" s="27"/>
      <c r="CF732" s="27"/>
      <c r="CG732" s="27"/>
      <c r="CH732" s="27"/>
      <c r="CI732" s="27"/>
      <c r="CJ732" s="27"/>
      <c r="CK732" s="27"/>
      <c r="CL732" s="27"/>
      <c r="CM732" s="27"/>
      <c r="CN732" s="28"/>
    </row>
    <row r="733" spans="4:140" ht="14.25" customHeight="1" x14ac:dyDescent="0.35">
      <c r="D733" s="351" t="s">
        <v>702</v>
      </c>
      <c r="E733" s="351"/>
      <c r="F733" s="351"/>
      <c r="G733" s="351"/>
      <c r="H733" s="351"/>
      <c r="I733" s="351"/>
      <c r="J733" s="351"/>
      <c r="K733" s="351"/>
      <c r="L733" s="351"/>
      <c r="M733" s="351"/>
      <c r="N733" s="351"/>
      <c r="O733" s="351"/>
      <c r="P733" s="351"/>
      <c r="Q733" s="351"/>
      <c r="R733" s="351"/>
      <c r="S733" s="351"/>
      <c r="T733" s="351"/>
      <c r="U733" s="351"/>
      <c r="V733" s="351"/>
      <c r="W733" s="351"/>
      <c r="X733" s="351"/>
      <c r="Y733" s="351"/>
      <c r="Z733" s="351"/>
      <c r="AA733" s="351"/>
      <c r="AB733" s="351"/>
      <c r="AC733" s="351"/>
      <c r="AD733" s="351"/>
      <c r="AE733" s="351"/>
      <c r="AF733" s="351"/>
      <c r="AG733" s="351"/>
      <c r="AH733" s="351"/>
      <c r="AI733" s="351"/>
      <c r="AJ733" s="351"/>
      <c r="AK733" s="351"/>
      <c r="AL733" s="351"/>
      <c r="AM733" s="351"/>
      <c r="AN733" s="351"/>
      <c r="AO733" s="351"/>
      <c r="AP733" s="351"/>
      <c r="AQ733" s="351"/>
      <c r="AR733" s="351"/>
      <c r="AS733" s="351"/>
      <c r="AT733" s="351"/>
      <c r="AV733" s="351" t="s">
        <v>425</v>
      </c>
      <c r="AW733" s="351"/>
      <c r="AX733" s="351"/>
      <c r="AY733" s="351"/>
      <c r="AZ733" s="351"/>
      <c r="BA733" s="351"/>
      <c r="BB733" s="351"/>
      <c r="BC733" s="351"/>
      <c r="BD733" s="351"/>
      <c r="BE733" s="351"/>
      <c r="BF733" s="351"/>
      <c r="BG733" s="351"/>
      <c r="BH733" s="351"/>
      <c r="BI733" s="351"/>
      <c r="BJ733" s="351"/>
      <c r="BK733" s="351"/>
      <c r="BL733" s="351"/>
      <c r="BM733" s="351"/>
      <c r="BN733" s="351"/>
      <c r="BO733" s="351"/>
      <c r="BP733" s="351"/>
      <c r="BQ733" s="351"/>
      <c r="BR733" s="351"/>
      <c r="BS733" s="351"/>
      <c r="BT733" s="351"/>
      <c r="BU733" s="351"/>
      <c r="BV733" s="351"/>
      <c r="BW733" s="351"/>
      <c r="BX733" s="351"/>
      <c r="BY733" s="351"/>
      <c r="BZ733" s="351"/>
      <c r="CA733" s="351"/>
      <c r="CB733" s="351"/>
      <c r="CC733" s="351"/>
      <c r="CD733" s="351"/>
      <c r="CE733" s="351"/>
      <c r="CF733" s="351"/>
      <c r="CG733" s="351"/>
      <c r="CH733" s="351"/>
      <c r="CI733" s="351"/>
      <c r="CJ733" s="351"/>
      <c r="CK733" s="351"/>
      <c r="CL733" s="351"/>
    </row>
    <row r="734" spans="4:140" ht="14.25" customHeight="1" x14ac:dyDescent="0.35"/>
    <row r="735" spans="4:140" ht="14.25" customHeight="1" x14ac:dyDescent="0.35">
      <c r="D735" s="209" t="s">
        <v>437</v>
      </c>
      <c r="E735" s="209"/>
      <c r="F735" s="209"/>
      <c r="G735" s="209"/>
      <c r="H735" s="209"/>
      <c r="I735" s="209"/>
      <c r="J735" s="209"/>
      <c r="K735" s="209"/>
      <c r="L735" s="209"/>
      <c r="M735" s="209"/>
      <c r="N735" s="209"/>
      <c r="O735" s="209"/>
      <c r="P735" s="209"/>
      <c r="Q735" s="209"/>
      <c r="R735" s="209"/>
      <c r="S735" s="209"/>
      <c r="T735" s="209"/>
      <c r="U735" s="209"/>
      <c r="V735" s="209"/>
      <c r="W735" s="209"/>
      <c r="X735" s="209"/>
      <c r="Y735" s="209"/>
      <c r="Z735" s="209"/>
      <c r="AA735" s="209"/>
      <c r="AB735" s="209"/>
      <c r="AC735" s="209"/>
      <c r="AD735" s="209"/>
      <c r="AE735" s="209"/>
      <c r="AF735" s="209"/>
      <c r="AG735" s="209"/>
      <c r="AH735" s="209"/>
      <c r="AI735" s="209"/>
      <c r="AJ735" s="209"/>
      <c r="AK735" s="209"/>
      <c r="AL735" s="209"/>
      <c r="AM735" s="209"/>
      <c r="AN735" s="209"/>
      <c r="AO735" s="209"/>
      <c r="AP735" s="209"/>
      <c r="AQ735" s="209"/>
      <c r="AR735" s="209"/>
      <c r="AS735" s="209"/>
      <c r="AT735" s="209"/>
      <c r="AV735" s="209" t="s">
        <v>733</v>
      </c>
      <c r="AW735" s="209"/>
      <c r="AX735" s="209"/>
      <c r="AY735" s="209"/>
      <c r="AZ735" s="209"/>
      <c r="BA735" s="209"/>
      <c r="BB735" s="209"/>
      <c r="BC735" s="209"/>
      <c r="BD735" s="209"/>
      <c r="BE735" s="209"/>
      <c r="BF735" s="209"/>
      <c r="BG735" s="209"/>
      <c r="BH735" s="209"/>
      <c r="BI735" s="209"/>
      <c r="BJ735" s="209"/>
      <c r="BK735" s="209"/>
      <c r="BL735" s="209"/>
      <c r="BM735" s="209"/>
      <c r="BN735" s="209"/>
      <c r="BO735" s="209"/>
      <c r="BP735" s="209"/>
      <c r="BQ735" s="209"/>
      <c r="BR735" s="209"/>
      <c r="BS735" s="209"/>
      <c r="BT735" s="209"/>
      <c r="BU735" s="209"/>
      <c r="BV735" s="209"/>
      <c r="BW735" s="209"/>
      <c r="BX735" s="209"/>
      <c r="BY735" s="209"/>
      <c r="BZ735" s="209"/>
      <c r="CA735" s="209"/>
      <c r="CB735" s="209"/>
      <c r="CC735" s="209"/>
      <c r="CD735" s="209"/>
      <c r="CE735" s="209"/>
      <c r="CF735" s="209"/>
      <c r="CG735" s="209"/>
      <c r="CH735" s="209"/>
      <c r="CI735" s="209"/>
      <c r="CJ735" s="209"/>
      <c r="CK735" s="209"/>
      <c r="CL735" s="209"/>
      <c r="CM735" s="209"/>
      <c r="CN735" s="209"/>
    </row>
    <row r="736" spans="4:140" ht="14.25" customHeight="1" x14ac:dyDescent="0.35">
      <c r="D736" s="209"/>
      <c r="E736" s="209"/>
      <c r="F736" s="209"/>
      <c r="G736" s="209"/>
      <c r="H736" s="209"/>
      <c r="I736" s="209"/>
      <c r="J736" s="209"/>
      <c r="K736" s="209"/>
      <c r="L736" s="209"/>
      <c r="M736" s="209"/>
      <c r="N736" s="209"/>
      <c r="O736" s="209"/>
      <c r="P736" s="209"/>
      <c r="Q736" s="209"/>
      <c r="R736" s="209"/>
      <c r="S736" s="209"/>
      <c r="T736" s="209"/>
      <c r="U736" s="209"/>
      <c r="V736" s="209"/>
      <c r="W736" s="209"/>
      <c r="X736" s="209"/>
      <c r="Y736" s="209"/>
      <c r="Z736" s="209"/>
      <c r="AA736" s="209"/>
      <c r="AB736" s="209"/>
      <c r="AC736" s="209"/>
      <c r="AD736" s="209"/>
      <c r="AE736" s="209"/>
      <c r="AF736" s="209"/>
      <c r="AG736" s="209"/>
      <c r="AH736" s="209"/>
      <c r="AI736" s="209"/>
      <c r="AJ736" s="209"/>
      <c r="AK736" s="209"/>
      <c r="AL736" s="209"/>
      <c r="AM736" s="209"/>
      <c r="AN736" s="209"/>
      <c r="AO736" s="209"/>
      <c r="AP736" s="209"/>
      <c r="AQ736" s="209"/>
      <c r="AR736" s="209"/>
      <c r="AS736" s="209"/>
      <c r="AT736" s="209"/>
      <c r="AV736" s="210"/>
      <c r="AW736" s="210"/>
      <c r="AX736" s="210"/>
      <c r="AY736" s="210"/>
      <c r="AZ736" s="210"/>
      <c r="BA736" s="210"/>
      <c r="BB736" s="210"/>
      <c r="BC736" s="210"/>
      <c r="BD736" s="210"/>
      <c r="BE736" s="210"/>
      <c r="BF736" s="210"/>
      <c r="BG736" s="210"/>
      <c r="BH736" s="210"/>
      <c r="BI736" s="210"/>
      <c r="BJ736" s="210"/>
      <c r="BK736" s="210"/>
      <c r="BL736" s="210"/>
      <c r="BM736" s="210"/>
      <c r="BN736" s="210"/>
      <c r="BO736" s="210"/>
      <c r="BP736" s="210"/>
      <c r="BQ736" s="210"/>
      <c r="BR736" s="210"/>
      <c r="BS736" s="210"/>
      <c r="BT736" s="210"/>
      <c r="BU736" s="210"/>
      <c r="BV736" s="210"/>
      <c r="BW736" s="210"/>
      <c r="BX736" s="210"/>
      <c r="BY736" s="210"/>
      <c r="BZ736" s="210"/>
      <c r="CA736" s="210"/>
      <c r="CB736" s="210"/>
      <c r="CC736" s="210"/>
      <c r="CD736" s="210"/>
      <c r="CE736" s="210"/>
      <c r="CF736" s="210"/>
      <c r="CG736" s="210"/>
      <c r="CH736" s="210"/>
      <c r="CI736" s="210"/>
      <c r="CJ736" s="210"/>
      <c r="CK736" s="210"/>
      <c r="CL736" s="210"/>
      <c r="CM736" s="210"/>
      <c r="CN736" s="210"/>
      <c r="EH736" s="122" t="s">
        <v>436</v>
      </c>
      <c r="EI736" s="136" t="str">
        <f>+S10</f>
        <v>CÓRDOBA</v>
      </c>
      <c r="EJ736" s="136" t="s">
        <v>435</v>
      </c>
    </row>
    <row r="737" spans="4:140" ht="14.25" customHeight="1" x14ac:dyDescent="0.35">
      <c r="AV737" s="21"/>
      <c r="AW737" s="22"/>
      <c r="AX737" s="22"/>
      <c r="AY737" s="22"/>
      <c r="AZ737" s="22"/>
      <c r="BA737" s="22"/>
      <c r="BB737" s="22"/>
      <c r="BC737" s="22"/>
      <c r="BD737" s="22"/>
      <c r="BE737" s="22"/>
      <c r="BF737" s="22"/>
      <c r="BG737" s="22"/>
      <c r="BH737" s="22"/>
      <c r="BI737" s="22"/>
      <c r="BJ737" s="22"/>
      <c r="BK737" s="22"/>
      <c r="BL737" s="22"/>
      <c r="BM737" s="22"/>
      <c r="BN737" s="22"/>
      <c r="BO737" s="22"/>
      <c r="BP737" s="22"/>
      <c r="BQ737" s="22"/>
      <c r="BR737" s="22"/>
      <c r="BS737" s="22"/>
      <c r="BT737" s="22"/>
      <c r="BU737" s="22"/>
      <c r="BV737" s="22"/>
      <c r="BW737" s="22"/>
      <c r="BX737" s="22"/>
      <c r="BY737" s="22"/>
      <c r="BZ737" s="22"/>
      <c r="CA737" s="22"/>
      <c r="CB737" s="22"/>
      <c r="CC737" s="22"/>
      <c r="CD737" s="22"/>
      <c r="CE737" s="22"/>
      <c r="CF737" s="22"/>
      <c r="CG737" s="22"/>
      <c r="CH737" s="22"/>
      <c r="CI737" s="22"/>
      <c r="CJ737" s="22"/>
      <c r="CK737" s="22"/>
      <c r="CL737" s="22"/>
      <c r="CM737" s="22"/>
      <c r="CN737" s="23"/>
      <c r="EH737" s="122" t="s">
        <v>431</v>
      </c>
      <c r="EI737" s="150">
        <v>53</v>
      </c>
      <c r="EJ737" s="150">
        <v>54</v>
      </c>
    </row>
    <row r="738" spans="4:140" ht="14.25" customHeight="1" x14ac:dyDescent="0.35">
      <c r="AV738" s="24"/>
      <c r="AW738" s="6"/>
      <c r="AX738" s="6"/>
      <c r="AY738" s="6"/>
      <c r="AZ738" s="6"/>
      <c r="BA738" s="6"/>
      <c r="BB738" s="6"/>
      <c r="BC738" s="6"/>
      <c r="BD738" s="6"/>
      <c r="BE738" s="6"/>
      <c r="BF738" s="6"/>
      <c r="BG738" s="6"/>
      <c r="BH738" s="6"/>
      <c r="BI738" s="6"/>
      <c r="BJ738" s="6"/>
      <c r="BK738" s="6"/>
      <c r="BL738" s="6"/>
      <c r="BM738" s="75"/>
      <c r="BN738" s="75"/>
      <c r="BO738" s="75"/>
      <c r="BP738" s="75"/>
      <c r="BQ738" s="75"/>
      <c r="BR738" s="75"/>
      <c r="BS738" s="75"/>
      <c r="BT738" s="75"/>
      <c r="BU738" s="75"/>
      <c r="BW738" s="341" t="s">
        <v>443</v>
      </c>
      <c r="BX738" s="341"/>
      <c r="BY738" s="341"/>
      <c r="BZ738" s="341"/>
      <c r="CA738" s="341"/>
      <c r="CB738" s="341"/>
      <c r="CC738" s="341"/>
      <c r="CD738" s="341"/>
      <c r="CE738" s="341"/>
      <c r="CF738" s="341"/>
      <c r="CG738" s="341"/>
      <c r="CH738" s="75"/>
      <c r="CI738" s="75"/>
      <c r="CJ738" s="75"/>
      <c r="CK738" s="75"/>
      <c r="CL738" s="75"/>
      <c r="CM738" s="6"/>
      <c r="CN738" s="25"/>
      <c r="EH738" s="122" t="s">
        <v>432</v>
      </c>
      <c r="EI738" s="150">
        <v>52</v>
      </c>
      <c r="EJ738" s="150">
        <v>52</v>
      </c>
    </row>
    <row r="739" spans="4:140" ht="14.25" customHeight="1" x14ac:dyDescent="0.35">
      <c r="AV739" s="24"/>
      <c r="AW739" s="6"/>
      <c r="AX739" s="6"/>
      <c r="AY739" s="6"/>
      <c r="AZ739" s="6"/>
      <c r="BA739" s="6"/>
      <c r="BB739" s="6"/>
      <c r="BC739" s="6"/>
      <c r="BD739" s="6"/>
      <c r="BE739" s="6"/>
      <c r="BF739" s="6"/>
      <c r="BG739" s="6"/>
      <c r="BH739" s="6"/>
      <c r="BI739" s="6"/>
      <c r="BJ739" s="6"/>
      <c r="BK739" s="6"/>
      <c r="BL739" s="6"/>
      <c r="BM739" s="75"/>
      <c r="BN739" s="75"/>
      <c r="BO739" s="75"/>
      <c r="BP739" s="75"/>
      <c r="BQ739" s="75"/>
      <c r="BR739" s="75"/>
      <c r="BS739" s="75"/>
      <c r="BT739" s="75"/>
      <c r="BU739" s="75"/>
      <c r="BW739" s="341"/>
      <c r="BX739" s="341"/>
      <c r="BY739" s="341"/>
      <c r="BZ739" s="341"/>
      <c r="CA739" s="341"/>
      <c r="CB739" s="341"/>
      <c r="CC739" s="341"/>
      <c r="CD739" s="341"/>
      <c r="CE739" s="341"/>
      <c r="CF739" s="341"/>
      <c r="CG739" s="341"/>
      <c r="CH739" s="75"/>
      <c r="CI739" s="75"/>
      <c r="CJ739" s="75"/>
      <c r="CK739" s="75"/>
      <c r="CL739" s="75"/>
      <c r="CM739" s="6"/>
      <c r="CN739" s="25"/>
      <c r="EH739" s="122" t="s">
        <v>433</v>
      </c>
      <c r="EI739" s="150">
        <v>53</v>
      </c>
      <c r="EJ739" s="150">
        <v>52</v>
      </c>
    </row>
    <row r="740" spans="4:140" ht="14.25" customHeight="1" x14ac:dyDescent="0.35">
      <c r="AV740" s="24"/>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25"/>
      <c r="EH740" s="122" t="s">
        <v>434</v>
      </c>
      <c r="EI740" s="150">
        <v>53</v>
      </c>
      <c r="EJ740" s="150">
        <v>54</v>
      </c>
    </row>
    <row r="741" spans="4:140" ht="14.25" customHeight="1" x14ac:dyDescent="0.35">
      <c r="AV741" s="24"/>
      <c r="AW741" s="6"/>
      <c r="AX741" s="6"/>
      <c r="CG741" s="86"/>
      <c r="CH741" s="86"/>
      <c r="CI741" s="86"/>
      <c r="CJ741" s="86"/>
      <c r="CK741" s="86"/>
      <c r="CL741" s="86"/>
      <c r="CM741" s="6"/>
      <c r="CN741" s="25"/>
      <c r="EH741" s="122" t="s">
        <v>438</v>
      </c>
      <c r="EI741" s="150">
        <v>51</v>
      </c>
      <c r="EJ741" s="150">
        <v>53</v>
      </c>
    </row>
    <row r="742" spans="4:140" ht="14.25" customHeight="1" x14ac:dyDescent="0.45">
      <c r="AV742" s="24"/>
      <c r="AW742" s="6"/>
      <c r="AX742" s="6"/>
      <c r="AZ742" s="342" t="s">
        <v>439</v>
      </c>
      <c r="BA742" s="342"/>
      <c r="BB742" s="342"/>
      <c r="BC742" s="342"/>
      <c r="BD742" s="342"/>
      <c r="BE742" s="342"/>
      <c r="BF742" s="342"/>
      <c r="BG742" s="342"/>
      <c r="BH742" s="342"/>
      <c r="BI742" s="342"/>
      <c r="BJ742" s="342"/>
      <c r="BK742" s="342"/>
      <c r="BL742" s="342"/>
      <c r="BM742" s="342"/>
      <c r="BN742" s="342"/>
      <c r="BO742" s="342"/>
      <c r="BP742" s="342"/>
      <c r="BQ742" s="342"/>
      <c r="BR742" s="86"/>
      <c r="BS742" s="86"/>
      <c r="BT742" s="86"/>
      <c r="BV742" s="86"/>
      <c r="BW742" s="343">
        <v>39</v>
      </c>
      <c r="BX742" s="343"/>
      <c r="BY742" s="343"/>
      <c r="BZ742" s="343"/>
      <c r="CA742" s="343"/>
      <c r="CB742" s="343"/>
      <c r="CC742" s="343"/>
      <c r="CD742" s="343"/>
      <c r="CE742" s="343"/>
      <c r="CF742" s="343"/>
      <c r="CG742" s="343"/>
      <c r="CH742" s="78"/>
      <c r="CI742" s="78"/>
      <c r="CJ742" s="78"/>
      <c r="CK742" s="78"/>
      <c r="CL742" s="78"/>
      <c r="CM742" s="6"/>
      <c r="CN742" s="25"/>
    </row>
    <row r="743" spans="4:140" ht="14.25" customHeight="1" x14ac:dyDescent="0.45">
      <c r="AV743" s="24"/>
      <c r="AW743" s="6"/>
      <c r="AX743" s="6"/>
      <c r="AZ743" s="77"/>
      <c r="BA743" s="77"/>
      <c r="BB743" s="77"/>
      <c r="BC743" s="77"/>
      <c r="BD743" s="77"/>
      <c r="BE743" s="77"/>
      <c r="BF743" s="77"/>
      <c r="BG743" s="77"/>
      <c r="BH743" s="77"/>
      <c r="BI743" s="77"/>
      <c r="BJ743" s="77"/>
      <c r="BK743" s="77"/>
      <c r="BL743" s="6"/>
      <c r="BM743" s="6"/>
      <c r="BN743" s="78"/>
      <c r="BO743" s="78"/>
      <c r="BP743" s="78"/>
      <c r="BQ743" s="78"/>
      <c r="BR743" s="78"/>
      <c r="BS743" s="78"/>
      <c r="BT743" s="78"/>
      <c r="BU743" s="78"/>
      <c r="BV743" s="78"/>
      <c r="BW743" s="78"/>
      <c r="BX743" s="78"/>
      <c r="BY743" s="78"/>
      <c r="BZ743" s="78"/>
      <c r="CA743" s="78"/>
      <c r="CB743" s="78"/>
      <c r="CC743" s="78"/>
      <c r="CD743" s="78"/>
      <c r="CE743" s="78"/>
      <c r="CF743" s="78"/>
      <c r="CG743" s="78"/>
      <c r="CH743" s="87"/>
      <c r="CI743" s="87"/>
      <c r="CJ743" s="87"/>
      <c r="CK743" s="87"/>
      <c r="CL743" s="87"/>
      <c r="CM743" s="6"/>
      <c r="CN743" s="25"/>
    </row>
    <row r="744" spans="4:140" ht="14.25" customHeight="1" x14ac:dyDescent="0.45">
      <c r="AV744" s="24"/>
      <c r="AW744" s="6"/>
      <c r="AX744" s="6"/>
      <c r="AZ744" s="344" t="s">
        <v>440</v>
      </c>
      <c r="BA744" s="344"/>
      <c r="BB744" s="344"/>
      <c r="BC744" s="344"/>
      <c r="BD744" s="344"/>
      <c r="BE744" s="344"/>
      <c r="BF744" s="344"/>
      <c r="BG744" s="344"/>
      <c r="BH744" s="344"/>
      <c r="BI744" s="344"/>
      <c r="BJ744" s="344"/>
      <c r="BK744" s="344"/>
      <c r="BL744" s="344"/>
      <c r="BM744" s="344"/>
      <c r="BN744" s="344"/>
      <c r="BO744" s="344"/>
      <c r="BP744" s="344"/>
      <c r="BQ744" s="344"/>
      <c r="BR744" s="87"/>
      <c r="BS744" s="87"/>
      <c r="BT744" s="87"/>
      <c r="BU744" s="87"/>
      <c r="BV744" s="87"/>
      <c r="BW744" s="345">
        <v>1</v>
      </c>
      <c r="BX744" s="345"/>
      <c r="BY744" s="345"/>
      <c r="BZ744" s="345"/>
      <c r="CA744" s="345"/>
      <c r="CB744" s="345"/>
      <c r="CC744" s="345"/>
      <c r="CD744" s="345"/>
      <c r="CE744" s="345"/>
      <c r="CF744" s="345"/>
      <c r="CG744" s="345"/>
      <c r="CH744" s="78"/>
      <c r="CI744" s="78"/>
      <c r="CJ744" s="78"/>
      <c r="CK744" s="78"/>
      <c r="CL744" s="78"/>
      <c r="CM744" s="6"/>
      <c r="CN744" s="25"/>
    </row>
    <row r="745" spans="4:140" ht="14.25" customHeight="1" x14ac:dyDescent="0.45">
      <c r="AV745" s="24"/>
      <c r="AW745" s="6"/>
      <c r="AX745" s="6"/>
      <c r="AZ745" s="77"/>
      <c r="BA745" s="77"/>
      <c r="BB745" s="77"/>
      <c r="BC745" s="77"/>
      <c r="BD745" s="77"/>
      <c r="BE745" s="77"/>
      <c r="BF745" s="77"/>
      <c r="BG745" s="77"/>
      <c r="BH745" s="77"/>
      <c r="BI745" s="77"/>
      <c r="BJ745" s="77"/>
      <c r="BK745" s="77"/>
      <c r="BL745" s="6"/>
      <c r="BM745" s="6"/>
      <c r="BN745" s="78"/>
      <c r="BO745" s="78"/>
      <c r="BP745" s="78"/>
      <c r="BQ745" s="78"/>
      <c r="BR745" s="78"/>
      <c r="BS745" s="78"/>
      <c r="BT745" s="78"/>
      <c r="BU745" s="78"/>
      <c r="BV745" s="78"/>
      <c r="BW745" s="78"/>
      <c r="BX745" s="78"/>
      <c r="BY745" s="78"/>
      <c r="BZ745" s="78"/>
      <c r="CA745" s="78"/>
      <c r="CB745" s="78"/>
      <c r="CC745" s="78"/>
      <c r="CD745" s="78"/>
      <c r="CE745" s="78"/>
      <c r="CF745" s="78"/>
      <c r="CG745" s="78"/>
      <c r="CH745" s="88"/>
      <c r="CI745" s="88"/>
      <c r="CJ745" s="88"/>
      <c r="CK745" s="88"/>
      <c r="CL745" s="88"/>
      <c r="CM745" s="6"/>
      <c r="CN745" s="25"/>
    </row>
    <row r="746" spans="4:140" ht="14.25" customHeight="1" x14ac:dyDescent="0.45">
      <c r="AV746" s="24"/>
      <c r="AW746" s="6"/>
      <c r="AX746" s="6"/>
      <c r="AZ746" s="346" t="s">
        <v>441</v>
      </c>
      <c r="BA746" s="346"/>
      <c r="BB746" s="346"/>
      <c r="BC746" s="346"/>
      <c r="BD746" s="346"/>
      <c r="BE746" s="346"/>
      <c r="BF746" s="346"/>
      <c r="BG746" s="346"/>
      <c r="BH746" s="346"/>
      <c r="BI746" s="346"/>
      <c r="BJ746" s="346"/>
      <c r="BK746" s="346"/>
      <c r="BL746" s="346"/>
      <c r="BM746" s="346"/>
      <c r="BN746" s="346"/>
      <c r="BO746" s="346"/>
      <c r="BP746" s="346"/>
      <c r="BQ746" s="346"/>
      <c r="BR746" s="88"/>
      <c r="BS746" s="88"/>
      <c r="BT746" s="88"/>
      <c r="BU746" s="88"/>
      <c r="BV746" s="88"/>
      <c r="BW746" s="340">
        <v>1</v>
      </c>
      <c r="BX746" s="340"/>
      <c r="BY746" s="340"/>
      <c r="BZ746" s="340"/>
      <c r="CA746" s="340"/>
      <c r="CB746" s="340"/>
      <c r="CC746" s="340"/>
      <c r="CD746" s="340"/>
      <c r="CE746" s="340"/>
      <c r="CF746" s="340"/>
      <c r="CG746" s="340"/>
      <c r="CH746" s="78"/>
      <c r="CI746" s="78"/>
      <c r="CJ746" s="78"/>
      <c r="CK746" s="78"/>
      <c r="CL746" s="78"/>
      <c r="CM746" s="6"/>
      <c r="CN746" s="25"/>
    </row>
    <row r="747" spans="4:140" ht="14.25" customHeight="1" x14ac:dyDescent="0.45">
      <c r="AV747" s="24"/>
      <c r="AW747" s="6"/>
      <c r="AX747" s="6"/>
      <c r="AZ747" s="77"/>
      <c r="BA747" s="77"/>
      <c r="BB747" s="77"/>
      <c r="BC747" s="77"/>
      <c r="BD747" s="77"/>
      <c r="BE747" s="77"/>
      <c r="BF747" s="77"/>
      <c r="BG747" s="77"/>
      <c r="BH747" s="77"/>
      <c r="BI747" s="77"/>
      <c r="BJ747" s="77"/>
      <c r="BK747" s="77"/>
      <c r="BL747" s="6"/>
      <c r="BM747" s="6"/>
      <c r="BN747" s="78"/>
      <c r="BO747" s="78"/>
      <c r="BP747" s="78"/>
      <c r="BQ747" s="78"/>
      <c r="BR747" s="78"/>
      <c r="BS747" s="78"/>
      <c r="BT747" s="78"/>
      <c r="BU747" s="78"/>
      <c r="BV747" s="78"/>
      <c r="BW747" s="78"/>
      <c r="BX747" s="78"/>
      <c r="BY747" s="78"/>
      <c r="BZ747" s="78"/>
      <c r="CA747" s="78"/>
      <c r="CB747" s="78"/>
      <c r="CC747" s="78"/>
      <c r="CD747" s="78"/>
      <c r="CE747" s="78"/>
      <c r="CF747" s="78"/>
      <c r="CG747" s="78"/>
      <c r="CH747" s="89"/>
      <c r="CI747" s="89"/>
      <c r="CJ747" s="89"/>
      <c r="CK747" s="89"/>
      <c r="CL747" s="89"/>
      <c r="CM747" s="6"/>
      <c r="CN747" s="25"/>
    </row>
    <row r="748" spans="4:140" ht="14.25" customHeight="1" x14ac:dyDescent="0.35">
      <c r="AV748" s="24"/>
      <c r="AW748" s="6"/>
      <c r="AX748" s="6"/>
      <c r="AY748" s="77"/>
      <c r="AZ748" s="347" t="s">
        <v>442</v>
      </c>
      <c r="BA748" s="347"/>
      <c r="BB748" s="347"/>
      <c r="BC748" s="347"/>
      <c r="BD748" s="347"/>
      <c r="BE748" s="347"/>
      <c r="BF748" s="347"/>
      <c r="BG748" s="347"/>
      <c r="BH748" s="347"/>
      <c r="BI748" s="347"/>
      <c r="BJ748" s="347"/>
      <c r="BK748" s="347"/>
      <c r="BL748" s="347"/>
      <c r="BM748" s="347"/>
      <c r="BN748" s="347"/>
      <c r="BO748" s="347"/>
      <c r="BP748" s="347"/>
      <c r="BQ748" s="347"/>
      <c r="BR748" s="89"/>
      <c r="BS748" s="89"/>
      <c r="BT748" s="89"/>
      <c r="BU748" s="89"/>
      <c r="BV748" s="89"/>
      <c r="BW748" s="348">
        <v>0</v>
      </c>
      <c r="BX748" s="348"/>
      <c r="BY748" s="348"/>
      <c r="BZ748" s="348"/>
      <c r="CA748" s="348"/>
      <c r="CB748" s="348"/>
      <c r="CC748" s="348"/>
      <c r="CD748" s="348"/>
      <c r="CE748" s="348"/>
      <c r="CF748" s="348"/>
      <c r="CG748" s="348"/>
      <c r="CH748" s="83"/>
      <c r="CI748" s="83"/>
      <c r="CJ748" s="83"/>
      <c r="CK748" s="83"/>
      <c r="CL748" s="83"/>
      <c r="CM748" s="6"/>
      <c r="CN748" s="25"/>
    </row>
    <row r="749" spans="4:140" ht="14.25" customHeight="1" x14ac:dyDescent="0.45">
      <c r="AV749" s="24"/>
      <c r="AW749" s="6"/>
      <c r="AX749" s="6"/>
      <c r="AY749" s="90"/>
      <c r="AZ749" s="90"/>
      <c r="BA749" s="90"/>
      <c r="BB749" s="90"/>
      <c r="BC749" s="90"/>
      <c r="BD749" s="90"/>
      <c r="BE749" s="90"/>
      <c r="BF749" s="90"/>
      <c r="BG749" s="90"/>
      <c r="BH749" s="90"/>
      <c r="BI749" s="90"/>
      <c r="BJ749" s="90"/>
      <c r="BK749" s="91"/>
      <c r="BL749" s="91"/>
      <c r="BM749" s="92"/>
      <c r="BN749" s="92"/>
      <c r="BO749" s="92"/>
      <c r="BP749" s="92"/>
      <c r="BQ749" s="92"/>
      <c r="BR749" s="92"/>
      <c r="BS749" s="92"/>
      <c r="BT749" s="92"/>
      <c r="BU749" s="92"/>
      <c r="BV749" s="92"/>
      <c r="BW749" s="92"/>
      <c r="BX749" s="93"/>
      <c r="BY749" s="93"/>
      <c r="BZ749" s="93"/>
      <c r="CA749" s="93"/>
      <c r="CB749" s="92"/>
      <c r="CC749" s="92"/>
      <c r="CD749" s="92"/>
      <c r="CE749" s="92"/>
      <c r="CF749" s="92"/>
      <c r="CG749" s="92"/>
      <c r="CH749" s="92"/>
      <c r="CI749" s="92"/>
      <c r="CJ749" s="92"/>
      <c r="CK749" s="92"/>
      <c r="CL749" s="92"/>
      <c r="CM749" s="6"/>
      <c r="CN749" s="25"/>
    </row>
    <row r="750" spans="4:140" ht="14.25" customHeight="1" x14ac:dyDescent="0.35">
      <c r="AV750" s="24"/>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25"/>
    </row>
    <row r="751" spans="4:140" ht="14.25" customHeight="1" x14ac:dyDescent="0.35">
      <c r="AV751" s="26"/>
      <c r="AW751" s="27"/>
      <c r="AX751" s="27"/>
      <c r="AY751" s="27"/>
      <c r="AZ751" s="27"/>
      <c r="BA751" s="27"/>
      <c r="BB751" s="27"/>
      <c r="BC751" s="27"/>
      <c r="BD751" s="27"/>
      <c r="BE751" s="27"/>
      <c r="BF751" s="27"/>
      <c r="BG751" s="27"/>
      <c r="BH751" s="27"/>
      <c r="BI751" s="27"/>
      <c r="BJ751" s="27"/>
      <c r="BK751" s="27"/>
      <c r="BL751" s="27"/>
      <c r="BM751" s="27"/>
      <c r="BN751" s="27"/>
      <c r="BO751" s="27"/>
      <c r="BP751" s="27"/>
      <c r="BQ751" s="27"/>
      <c r="BR751" s="27"/>
      <c r="BS751" s="27"/>
      <c r="BT751" s="27"/>
      <c r="BU751" s="27"/>
      <c r="BV751" s="27"/>
      <c r="BW751" s="27"/>
      <c r="BX751" s="27"/>
      <c r="BY751" s="27"/>
      <c r="BZ751" s="27"/>
      <c r="CA751" s="27"/>
      <c r="CB751" s="27"/>
      <c r="CC751" s="27"/>
      <c r="CD751" s="27"/>
      <c r="CE751" s="27"/>
      <c r="CF751" s="27"/>
      <c r="CG751" s="27"/>
      <c r="CH751" s="27"/>
      <c r="CI751" s="27"/>
      <c r="CJ751" s="27"/>
      <c r="CK751" s="27"/>
      <c r="CL751" s="27"/>
      <c r="CM751" s="27"/>
      <c r="CN751" s="28"/>
    </row>
    <row r="752" spans="4:140" ht="14.25" customHeight="1" x14ac:dyDescent="0.35">
      <c r="D752" s="351" t="s">
        <v>841</v>
      </c>
      <c r="E752" s="351"/>
      <c r="F752" s="351"/>
      <c r="G752" s="351"/>
      <c r="H752" s="351"/>
      <c r="I752" s="351"/>
      <c r="J752" s="351"/>
      <c r="K752" s="351"/>
      <c r="L752" s="351"/>
      <c r="M752" s="351"/>
      <c r="N752" s="351"/>
      <c r="O752" s="351"/>
      <c r="P752" s="351"/>
      <c r="Q752" s="351"/>
      <c r="R752" s="351"/>
      <c r="S752" s="351"/>
      <c r="T752" s="351"/>
      <c r="U752" s="351"/>
      <c r="V752" s="351"/>
      <c r="W752" s="351"/>
      <c r="X752" s="351"/>
      <c r="Y752" s="351"/>
      <c r="Z752" s="351"/>
      <c r="AA752" s="351"/>
      <c r="AB752" s="351"/>
      <c r="AC752" s="351"/>
      <c r="AD752" s="351"/>
      <c r="AE752" s="351"/>
      <c r="AF752" s="351"/>
      <c r="AG752" s="351"/>
      <c r="AH752" s="351"/>
      <c r="AI752" s="351"/>
      <c r="AJ752" s="351"/>
      <c r="AK752" s="351"/>
      <c r="AL752" s="351"/>
      <c r="AM752" s="351"/>
      <c r="AN752" s="351"/>
      <c r="AO752" s="351"/>
      <c r="AP752" s="351"/>
      <c r="AQ752" s="351"/>
      <c r="AR752" s="351"/>
      <c r="AS752" s="351"/>
      <c r="AT752" s="351"/>
      <c r="AV752" s="351" t="s">
        <v>841</v>
      </c>
      <c r="AW752" s="351"/>
      <c r="AX752" s="351"/>
      <c r="AY752" s="351"/>
      <c r="AZ752" s="351"/>
      <c r="BA752" s="351"/>
      <c r="BB752" s="351"/>
      <c r="BC752" s="351"/>
      <c r="BD752" s="351"/>
      <c r="BE752" s="351"/>
      <c r="BF752" s="351"/>
      <c r="BG752" s="351"/>
      <c r="BH752" s="351"/>
      <c r="BI752" s="351"/>
      <c r="BJ752" s="351"/>
      <c r="BK752" s="351"/>
      <c r="BL752" s="351"/>
      <c r="BM752" s="351"/>
      <c r="BN752" s="351"/>
      <c r="BO752" s="351"/>
      <c r="BP752" s="351"/>
      <c r="BQ752" s="351"/>
      <c r="BR752" s="351"/>
      <c r="BS752" s="351"/>
      <c r="BT752" s="351"/>
      <c r="BU752" s="351"/>
      <c r="BV752" s="351"/>
      <c r="BW752" s="351"/>
      <c r="BX752" s="351"/>
      <c r="BY752" s="351"/>
      <c r="BZ752" s="351"/>
      <c r="CA752" s="351"/>
      <c r="CB752" s="351"/>
      <c r="CC752" s="351"/>
      <c r="CD752" s="351"/>
      <c r="CE752" s="351"/>
      <c r="CF752" s="351"/>
      <c r="CG752" s="351"/>
      <c r="CH752" s="351"/>
      <c r="CI752" s="351"/>
      <c r="CJ752" s="351"/>
      <c r="CK752" s="351"/>
      <c r="CL752" s="351"/>
    </row>
    <row r="753" spans="1:92" ht="14.25" customHeight="1" x14ac:dyDescent="0.35"/>
    <row r="754" spans="1:92" ht="14.25" customHeight="1" x14ac:dyDescent="0.35"/>
    <row r="755" spans="1:92" ht="14.25" customHeight="1" x14ac:dyDescent="0.35">
      <c r="A755" s="282"/>
      <c r="B755" s="282"/>
      <c r="C755" s="282"/>
      <c r="D755" s="282"/>
      <c r="E755" s="282"/>
      <c r="F755" s="282"/>
      <c r="G755" s="282"/>
      <c r="H755" s="282"/>
      <c r="I755" s="282"/>
      <c r="J755" s="282"/>
      <c r="K755" s="282"/>
      <c r="L755" s="282"/>
      <c r="M755" s="282"/>
      <c r="N755" s="282"/>
      <c r="O755" s="282"/>
      <c r="P755" s="282"/>
      <c r="Q755" s="282"/>
      <c r="R755" s="282"/>
      <c r="S755" s="282"/>
      <c r="T755" s="282"/>
      <c r="U755" s="282"/>
      <c r="V755" s="282"/>
      <c r="W755" s="282"/>
      <c r="X755" s="282"/>
      <c r="Y755" s="282"/>
      <c r="Z755" s="282"/>
      <c r="AA755" s="282"/>
      <c r="AB755" s="282"/>
      <c r="AC755" s="282"/>
      <c r="AD755" s="282"/>
      <c r="AE755" s="282"/>
      <c r="AF755" s="282"/>
      <c r="AG755" s="282"/>
      <c r="AH755" s="282"/>
      <c r="AI755" s="282"/>
      <c r="AJ755" s="282"/>
      <c r="AK755" s="282"/>
      <c r="AL755" s="282"/>
      <c r="AM755" s="282"/>
      <c r="AN755" s="282"/>
      <c r="AO755" s="282"/>
      <c r="AP755" s="282"/>
      <c r="AQ755" s="282"/>
      <c r="AR755" s="282"/>
      <c r="AS755" s="282"/>
      <c r="AT755" s="282"/>
      <c r="AU755" s="282"/>
      <c r="AV755" s="282"/>
      <c r="AW755" s="282"/>
      <c r="AX755" s="282"/>
      <c r="AY755" s="282"/>
      <c r="AZ755" s="282"/>
      <c r="BA755" s="282"/>
      <c r="BB755" s="282"/>
      <c r="BC755" s="282"/>
      <c r="BD755" s="282"/>
      <c r="BE755" s="282"/>
      <c r="BF755" s="282"/>
      <c r="BG755" s="282"/>
      <c r="BH755" s="282"/>
      <c r="BI755" s="282"/>
      <c r="BJ755" s="282"/>
      <c r="BK755" s="282"/>
      <c r="BL755" s="282"/>
      <c r="BM755" s="282"/>
      <c r="BN755" s="282"/>
      <c r="BO755" s="282"/>
      <c r="BP755" s="282"/>
      <c r="BQ755" s="282"/>
      <c r="BR755" s="282"/>
      <c r="BS755" s="282"/>
      <c r="BT755" s="282"/>
      <c r="BU755" s="282"/>
      <c r="BV755" s="282"/>
      <c r="BW755" s="282"/>
      <c r="BX755" s="282"/>
      <c r="BY755" s="282"/>
      <c r="BZ755" s="282"/>
      <c r="CA755" s="282"/>
      <c r="CB755" s="282"/>
      <c r="CC755" s="282"/>
      <c r="CD755" s="282"/>
      <c r="CE755" s="282"/>
      <c r="CF755" s="282"/>
      <c r="CG755" s="282"/>
      <c r="CH755" s="282"/>
      <c r="CI755" s="282"/>
      <c r="CJ755" s="282"/>
      <c r="CK755" s="282"/>
      <c r="CL755" s="282"/>
      <c r="CM755" s="282"/>
      <c r="CN755" s="282"/>
    </row>
    <row r="756" spans="1:92" ht="14.25" customHeight="1" x14ac:dyDescent="0.35">
      <c r="A756" s="282"/>
      <c r="B756" s="282"/>
      <c r="C756" s="282"/>
      <c r="D756" s="282"/>
      <c r="E756" s="282"/>
      <c r="F756" s="282"/>
      <c r="G756" s="282"/>
      <c r="H756" s="282"/>
      <c r="I756" s="282"/>
      <c r="J756" s="282"/>
      <c r="K756" s="282"/>
      <c r="L756" s="282"/>
      <c r="M756" s="282"/>
      <c r="N756" s="282"/>
      <c r="O756" s="282"/>
      <c r="P756" s="282"/>
      <c r="Q756" s="282"/>
      <c r="R756" s="282"/>
      <c r="S756" s="282"/>
      <c r="T756" s="282"/>
      <c r="U756" s="282"/>
      <c r="V756" s="282"/>
      <c r="W756" s="282"/>
      <c r="X756" s="282"/>
      <c r="Y756" s="282"/>
      <c r="Z756" s="282"/>
      <c r="AA756" s="282"/>
      <c r="AB756" s="282"/>
      <c r="AC756" s="282"/>
      <c r="AD756" s="282"/>
      <c r="AE756" s="282"/>
      <c r="AF756" s="282"/>
      <c r="AG756" s="282"/>
      <c r="AH756" s="282"/>
      <c r="AI756" s="282"/>
      <c r="AJ756" s="282"/>
      <c r="AK756" s="282"/>
      <c r="AL756" s="282"/>
      <c r="AM756" s="282"/>
      <c r="AN756" s="282"/>
      <c r="AO756" s="282"/>
      <c r="AP756" s="282"/>
      <c r="AQ756" s="282"/>
      <c r="AR756" s="282"/>
      <c r="AS756" s="282"/>
      <c r="AT756" s="282"/>
      <c r="AU756" s="282"/>
      <c r="AV756" s="282"/>
      <c r="AW756" s="282"/>
      <c r="AX756" s="282"/>
      <c r="AY756" s="282"/>
      <c r="AZ756" s="282"/>
      <c r="BA756" s="282"/>
      <c r="BB756" s="282"/>
      <c r="BC756" s="282"/>
      <c r="BD756" s="282"/>
      <c r="BE756" s="282"/>
      <c r="BF756" s="282"/>
      <c r="BG756" s="282"/>
      <c r="BH756" s="282"/>
      <c r="BI756" s="282"/>
      <c r="BJ756" s="282"/>
      <c r="BK756" s="282"/>
      <c r="BL756" s="282"/>
      <c r="BM756" s="282"/>
      <c r="BN756" s="282"/>
      <c r="BO756" s="282"/>
      <c r="BP756" s="282"/>
      <c r="BQ756" s="282"/>
      <c r="BR756" s="282"/>
      <c r="BS756" s="282"/>
      <c r="BT756" s="282"/>
      <c r="BU756" s="282"/>
      <c r="BV756" s="282"/>
      <c r="BW756" s="282"/>
      <c r="BX756" s="282"/>
      <c r="BY756" s="282"/>
      <c r="BZ756" s="282"/>
      <c r="CA756" s="282"/>
      <c r="CB756" s="282"/>
      <c r="CC756" s="282"/>
      <c r="CD756" s="282"/>
      <c r="CE756" s="282"/>
      <c r="CF756" s="282"/>
      <c r="CG756" s="282"/>
      <c r="CH756" s="282"/>
      <c r="CI756" s="282"/>
      <c r="CJ756" s="282"/>
      <c r="CK756" s="282"/>
      <c r="CL756" s="282"/>
      <c r="CM756" s="282"/>
      <c r="CN756" s="282"/>
    </row>
    <row r="757" spans="1:92" ht="14.25" customHeight="1" x14ac:dyDescent="0.35"/>
    <row r="758" spans="1:92" ht="14.25" customHeight="1" x14ac:dyDescent="0.35">
      <c r="D758" s="315" t="s">
        <v>444</v>
      </c>
      <c r="E758" s="315"/>
      <c r="F758" s="315"/>
      <c r="G758" s="315"/>
      <c r="H758" s="315"/>
      <c r="I758" s="315"/>
      <c r="J758" s="315"/>
      <c r="K758" s="315"/>
      <c r="L758" s="315"/>
      <c r="M758" s="315"/>
      <c r="N758" s="315"/>
      <c r="O758" s="315"/>
      <c r="P758" s="315"/>
      <c r="Q758" s="315"/>
      <c r="R758" s="315"/>
      <c r="S758" s="315"/>
      <c r="T758" s="315"/>
      <c r="U758" s="315"/>
      <c r="V758" s="315"/>
      <c r="W758" s="315"/>
      <c r="X758" s="315"/>
      <c r="Y758" s="315"/>
      <c r="Z758" s="315"/>
      <c r="AA758" s="315"/>
      <c r="AB758" s="315"/>
      <c r="AC758" s="315"/>
      <c r="AD758" s="315"/>
      <c r="AE758" s="315"/>
      <c r="AF758" s="315"/>
      <c r="AG758" s="315"/>
      <c r="AH758" s="315"/>
      <c r="AI758" s="315"/>
      <c r="AJ758" s="315"/>
      <c r="AK758" s="315"/>
      <c r="AL758" s="315"/>
      <c r="AM758" s="315"/>
      <c r="AN758" s="315"/>
      <c r="AO758" s="315"/>
      <c r="AP758" s="315"/>
      <c r="AQ758" s="315"/>
      <c r="AR758" s="315"/>
      <c r="AS758" s="315"/>
      <c r="AT758" s="315"/>
      <c r="AV758" s="315" t="s">
        <v>464</v>
      </c>
      <c r="AW758" s="315"/>
      <c r="AX758" s="315"/>
      <c r="AY758" s="315"/>
      <c r="AZ758" s="315"/>
      <c r="BA758" s="315"/>
      <c r="BB758" s="315"/>
      <c r="BC758" s="315"/>
      <c r="BD758" s="315"/>
      <c r="BE758" s="315"/>
      <c r="BF758" s="315"/>
      <c r="BG758" s="315"/>
      <c r="BH758" s="315"/>
      <c r="BI758" s="315"/>
      <c r="BJ758" s="315"/>
      <c r="BK758" s="315"/>
      <c r="BL758" s="315"/>
      <c r="BM758" s="315"/>
      <c r="BN758" s="315"/>
      <c r="BO758" s="315"/>
      <c r="BP758" s="315"/>
      <c r="BQ758" s="315"/>
      <c r="BR758" s="315"/>
      <c r="BS758" s="315"/>
      <c r="BT758" s="315"/>
      <c r="BU758" s="315"/>
      <c r="BV758" s="315"/>
      <c r="BW758" s="315"/>
      <c r="BX758" s="315"/>
      <c r="BY758" s="315"/>
      <c r="BZ758" s="315"/>
      <c r="CA758" s="315"/>
      <c r="CB758" s="315"/>
      <c r="CC758" s="315"/>
      <c r="CD758" s="315"/>
      <c r="CE758" s="315"/>
      <c r="CF758" s="315"/>
      <c r="CG758" s="315"/>
      <c r="CH758" s="315"/>
      <c r="CI758" s="315"/>
      <c r="CJ758" s="315"/>
      <c r="CK758" s="315"/>
      <c r="CL758" s="315"/>
      <c r="CM758" s="315"/>
      <c r="CN758" s="315"/>
    </row>
    <row r="759" spans="1:92" ht="14.25" customHeight="1" x14ac:dyDescent="0.35">
      <c r="D759" s="315"/>
      <c r="E759" s="315"/>
      <c r="F759" s="315"/>
      <c r="G759" s="315"/>
      <c r="H759" s="315"/>
      <c r="I759" s="315"/>
      <c r="J759" s="315"/>
      <c r="K759" s="315"/>
      <c r="L759" s="315"/>
      <c r="M759" s="315"/>
      <c r="N759" s="315"/>
      <c r="O759" s="315"/>
      <c r="P759" s="315"/>
      <c r="Q759" s="315"/>
      <c r="R759" s="315"/>
      <c r="S759" s="315"/>
      <c r="T759" s="315"/>
      <c r="U759" s="315"/>
      <c r="V759" s="315"/>
      <c r="W759" s="315"/>
      <c r="X759" s="315"/>
      <c r="Y759" s="315"/>
      <c r="Z759" s="315"/>
      <c r="AA759" s="315"/>
      <c r="AB759" s="315"/>
      <c r="AC759" s="315"/>
      <c r="AD759" s="315"/>
      <c r="AE759" s="315"/>
      <c r="AF759" s="315"/>
      <c r="AG759" s="315"/>
      <c r="AH759" s="315"/>
      <c r="AI759" s="315"/>
      <c r="AJ759" s="315"/>
      <c r="AK759" s="315"/>
      <c r="AL759" s="315"/>
      <c r="AM759" s="315"/>
      <c r="AN759" s="315"/>
      <c r="AO759" s="315"/>
      <c r="AP759" s="315"/>
      <c r="AQ759" s="315"/>
      <c r="AR759" s="315"/>
      <c r="AS759" s="315"/>
      <c r="AT759" s="315"/>
      <c r="AV759" s="315"/>
      <c r="AW759" s="315"/>
      <c r="AX759" s="315"/>
      <c r="AY759" s="315"/>
      <c r="AZ759" s="315"/>
      <c r="BA759" s="315"/>
      <c r="BB759" s="315"/>
      <c r="BC759" s="315"/>
      <c r="BD759" s="315"/>
      <c r="BE759" s="315"/>
      <c r="BF759" s="315"/>
      <c r="BG759" s="315"/>
      <c r="BH759" s="315"/>
      <c r="BI759" s="315"/>
      <c r="BJ759" s="315"/>
      <c r="BK759" s="315"/>
      <c r="BL759" s="315"/>
      <c r="BM759" s="315"/>
      <c r="BN759" s="315"/>
      <c r="BO759" s="315"/>
      <c r="BP759" s="315"/>
      <c r="BQ759" s="315"/>
      <c r="BR759" s="315"/>
      <c r="BS759" s="315"/>
      <c r="BT759" s="315"/>
      <c r="BU759" s="315"/>
      <c r="BV759" s="315"/>
      <c r="BW759" s="315"/>
      <c r="BX759" s="315"/>
      <c r="BY759" s="315"/>
      <c r="BZ759" s="315"/>
      <c r="CA759" s="315"/>
      <c r="CB759" s="315"/>
      <c r="CC759" s="315"/>
      <c r="CD759" s="315"/>
      <c r="CE759" s="315"/>
      <c r="CF759" s="315"/>
      <c r="CG759" s="315"/>
      <c r="CH759" s="315"/>
      <c r="CI759" s="315"/>
      <c r="CJ759" s="315"/>
      <c r="CK759" s="315"/>
      <c r="CL759" s="315"/>
      <c r="CM759" s="315"/>
      <c r="CN759" s="315"/>
    </row>
    <row r="760" spans="1:92" ht="14.25" customHeight="1" x14ac:dyDescent="0.35"/>
    <row r="761" spans="1:92" ht="14.25" customHeight="1" x14ac:dyDescent="0.35">
      <c r="D761" s="209" t="s">
        <v>445</v>
      </c>
      <c r="E761" s="209"/>
      <c r="F761" s="209"/>
      <c r="G761" s="209"/>
      <c r="H761" s="209"/>
      <c r="I761" s="209"/>
      <c r="J761" s="209"/>
      <c r="K761" s="209"/>
      <c r="L761" s="209"/>
      <c r="M761" s="209"/>
      <c r="N761" s="209"/>
      <c r="O761" s="209"/>
      <c r="P761" s="209"/>
      <c r="Q761" s="209"/>
      <c r="R761" s="209"/>
      <c r="S761" s="209"/>
      <c r="T761" s="209"/>
      <c r="U761" s="209"/>
      <c r="V761" s="209"/>
      <c r="W761" s="209"/>
      <c r="X761" s="209"/>
      <c r="Y761" s="209"/>
      <c r="Z761" s="209"/>
      <c r="AA761" s="209"/>
      <c r="AB761" s="209"/>
      <c r="AC761" s="209"/>
      <c r="AD761" s="209"/>
      <c r="AE761" s="209"/>
      <c r="AF761" s="209"/>
      <c r="AG761" s="209"/>
      <c r="AH761" s="209"/>
      <c r="AI761" s="209"/>
      <c r="AJ761" s="209"/>
      <c r="AK761" s="209"/>
      <c r="AL761" s="209"/>
      <c r="AM761" s="209"/>
      <c r="AN761" s="209"/>
      <c r="AO761" s="209"/>
      <c r="AP761" s="209"/>
      <c r="AQ761" s="209"/>
      <c r="AR761" s="209"/>
      <c r="AS761" s="209"/>
      <c r="AT761" s="209"/>
      <c r="AV761" s="209" t="s">
        <v>465</v>
      </c>
      <c r="AW761" s="209"/>
      <c r="AX761" s="209"/>
      <c r="AY761" s="209"/>
      <c r="AZ761" s="209"/>
      <c r="BA761" s="209"/>
      <c r="BB761" s="209"/>
      <c r="BC761" s="209"/>
      <c r="BD761" s="209"/>
      <c r="BE761" s="209"/>
      <c r="BF761" s="209"/>
      <c r="BG761" s="209"/>
      <c r="BH761" s="209"/>
      <c r="BI761" s="209"/>
      <c r="BJ761" s="209"/>
      <c r="BK761" s="209"/>
      <c r="BL761" s="209"/>
      <c r="BM761" s="209"/>
      <c r="BN761" s="209"/>
      <c r="BO761" s="209"/>
      <c r="BP761" s="209"/>
      <c r="BQ761" s="209"/>
      <c r="BR761" s="209"/>
      <c r="BS761" s="209"/>
      <c r="BT761" s="209"/>
      <c r="BU761" s="209"/>
      <c r="BV761" s="209"/>
      <c r="BW761" s="209"/>
      <c r="BX761" s="209"/>
      <c r="BY761" s="209"/>
      <c r="BZ761" s="209"/>
      <c r="CA761" s="209"/>
      <c r="CB761" s="209"/>
      <c r="CC761" s="209"/>
      <c r="CD761" s="209"/>
      <c r="CE761" s="209"/>
      <c r="CF761" s="209"/>
      <c r="CG761" s="209"/>
      <c r="CH761" s="209"/>
      <c r="CI761" s="209"/>
      <c r="CJ761" s="209"/>
      <c r="CK761" s="209"/>
      <c r="CL761" s="209"/>
      <c r="CM761" s="209"/>
      <c r="CN761" s="209"/>
    </row>
    <row r="762" spans="1:92" ht="14.25" customHeight="1" x14ac:dyDescent="0.35">
      <c r="D762" s="209"/>
      <c r="E762" s="209"/>
      <c r="F762" s="209"/>
      <c r="G762" s="209"/>
      <c r="H762" s="209"/>
      <c r="I762" s="209"/>
      <c r="J762" s="209"/>
      <c r="K762" s="209"/>
      <c r="L762" s="209"/>
      <c r="M762" s="209"/>
      <c r="N762" s="209"/>
      <c r="O762" s="209"/>
      <c r="P762" s="209"/>
      <c r="Q762" s="209"/>
      <c r="R762" s="209"/>
      <c r="S762" s="209"/>
      <c r="T762" s="209"/>
      <c r="U762" s="209"/>
      <c r="V762" s="209"/>
      <c r="W762" s="209"/>
      <c r="X762" s="209"/>
      <c r="Y762" s="209"/>
      <c r="Z762" s="209"/>
      <c r="AA762" s="209"/>
      <c r="AB762" s="209"/>
      <c r="AC762" s="209"/>
      <c r="AD762" s="209"/>
      <c r="AE762" s="209"/>
      <c r="AF762" s="209"/>
      <c r="AG762" s="209"/>
      <c r="AH762" s="209"/>
      <c r="AI762" s="209"/>
      <c r="AJ762" s="209"/>
      <c r="AK762" s="209"/>
      <c r="AL762" s="209"/>
      <c r="AM762" s="209"/>
      <c r="AN762" s="209"/>
      <c r="AO762" s="209"/>
      <c r="AP762" s="209"/>
      <c r="AQ762" s="209"/>
      <c r="AR762" s="209"/>
      <c r="AS762" s="209"/>
      <c r="AT762" s="209"/>
      <c r="AV762" s="210"/>
      <c r="AW762" s="210"/>
      <c r="AX762" s="210"/>
      <c r="AY762" s="210"/>
      <c r="AZ762" s="210"/>
      <c r="BA762" s="210"/>
      <c r="BB762" s="210"/>
      <c r="BC762" s="210"/>
      <c r="BD762" s="210"/>
      <c r="BE762" s="210"/>
      <c r="BF762" s="210"/>
      <c r="BG762" s="210"/>
      <c r="BH762" s="210"/>
      <c r="BI762" s="210"/>
      <c r="BJ762" s="210"/>
      <c r="BK762" s="210"/>
      <c r="BL762" s="210"/>
      <c r="BM762" s="210"/>
      <c r="BN762" s="210"/>
      <c r="BO762" s="210"/>
      <c r="BP762" s="210"/>
      <c r="BQ762" s="210"/>
      <c r="BR762" s="210"/>
      <c r="BS762" s="210"/>
      <c r="BT762" s="210"/>
      <c r="BU762" s="210"/>
      <c r="BV762" s="210"/>
      <c r="BW762" s="210"/>
      <c r="BX762" s="210"/>
      <c r="BY762" s="210"/>
      <c r="BZ762" s="210"/>
      <c r="CA762" s="210"/>
      <c r="CB762" s="210"/>
      <c r="CC762" s="210"/>
      <c r="CD762" s="210"/>
      <c r="CE762" s="210"/>
      <c r="CF762" s="210"/>
      <c r="CG762" s="210"/>
      <c r="CH762" s="210"/>
      <c r="CI762" s="210"/>
      <c r="CJ762" s="210"/>
      <c r="CK762" s="210"/>
      <c r="CL762" s="210"/>
      <c r="CM762" s="210"/>
      <c r="CN762" s="210"/>
    </row>
    <row r="763" spans="1:92" ht="14.25" customHeight="1" x14ac:dyDescent="0.35">
      <c r="D763" s="316" t="s">
        <v>450</v>
      </c>
      <c r="E763" s="316"/>
      <c r="F763" s="316"/>
      <c r="G763" s="316"/>
      <c r="H763" s="316"/>
      <c r="I763" s="316"/>
      <c r="J763" s="316"/>
      <c r="K763" s="316"/>
      <c r="L763" s="316"/>
      <c r="M763" s="316"/>
      <c r="N763" s="316"/>
      <c r="O763" s="316"/>
      <c r="P763" s="316"/>
      <c r="Q763" s="316"/>
      <c r="R763" s="316"/>
      <c r="S763" s="316"/>
      <c r="T763" s="316"/>
      <c r="U763" s="316"/>
      <c r="V763" s="316"/>
      <c r="W763" s="316"/>
      <c r="X763" s="316"/>
      <c r="Y763" s="316"/>
      <c r="Z763" s="316"/>
      <c r="AA763" s="316"/>
      <c r="AB763" s="316"/>
      <c r="AC763" s="316"/>
      <c r="AD763" s="316"/>
      <c r="AE763" s="316"/>
      <c r="AF763" s="316"/>
      <c r="AG763" s="316"/>
      <c r="AH763" s="316"/>
      <c r="AI763" s="316"/>
      <c r="AJ763" s="316"/>
      <c r="AK763" s="316"/>
      <c r="AL763" s="316"/>
      <c r="AM763" s="316"/>
      <c r="AN763" s="316"/>
      <c r="AO763" s="316"/>
      <c r="AP763" s="316"/>
      <c r="AQ763" s="316"/>
      <c r="AR763" s="316"/>
      <c r="AS763" s="316"/>
      <c r="AT763" s="316"/>
      <c r="AV763" s="321" t="s">
        <v>466</v>
      </c>
      <c r="AW763" s="322"/>
      <c r="AX763" s="322"/>
      <c r="AY763" s="322"/>
      <c r="AZ763" s="322"/>
      <c r="BA763" s="322"/>
      <c r="BB763" s="322"/>
      <c r="BC763" s="322"/>
      <c r="BD763" s="322"/>
      <c r="BE763" s="323"/>
      <c r="BF763" s="321" t="s">
        <v>467</v>
      </c>
      <c r="BG763" s="322"/>
      <c r="BH763" s="322"/>
      <c r="BI763" s="322"/>
      <c r="BJ763" s="322"/>
      <c r="BK763" s="322"/>
      <c r="BL763" s="322"/>
      <c r="BM763" s="322"/>
      <c r="BN763" s="322"/>
      <c r="BO763" s="322"/>
      <c r="BP763" s="322"/>
      <c r="BQ763" s="322"/>
      <c r="BR763" s="323"/>
      <c r="BS763" s="316" t="s">
        <v>468</v>
      </c>
      <c r="BT763" s="316"/>
      <c r="BU763" s="316"/>
      <c r="BV763" s="316"/>
      <c r="BW763" s="316"/>
      <c r="BX763" s="316"/>
      <c r="BY763" s="316"/>
      <c r="BZ763" s="316"/>
      <c r="CA763" s="316"/>
      <c r="CB763" s="316"/>
      <c r="CC763" s="316"/>
      <c r="CD763" s="316" t="s">
        <v>469</v>
      </c>
      <c r="CE763" s="316"/>
      <c r="CF763" s="316"/>
      <c r="CG763" s="316"/>
      <c r="CH763" s="316"/>
      <c r="CI763" s="316"/>
      <c r="CJ763" s="316"/>
      <c r="CK763" s="316"/>
      <c r="CL763" s="316"/>
      <c r="CM763" s="316"/>
      <c r="CN763" s="316"/>
    </row>
    <row r="764" spans="1:92" ht="14.25" customHeight="1" x14ac:dyDescent="0.35">
      <c r="D764" s="332" t="s">
        <v>446</v>
      </c>
      <c r="E764" s="332"/>
      <c r="F764" s="332"/>
      <c r="G764" s="332"/>
      <c r="H764" s="332"/>
      <c r="I764" s="332"/>
      <c r="J764" s="332"/>
      <c r="K764" s="332"/>
      <c r="L764" s="332" t="s">
        <v>447</v>
      </c>
      <c r="M764" s="332"/>
      <c r="N764" s="332"/>
      <c r="O764" s="332"/>
      <c r="P764" s="332"/>
      <c r="Q764" s="332"/>
      <c r="R764" s="332"/>
      <c r="S764" s="332"/>
      <c r="T764" s="335" t="s">
        <v>448</v>
      </c>
      <c r="U764" s="336"/>
      <c r="V764" s="336"/>
      <c r="W764" s="336"/>
      <c r="X764" s="336"/>
      <c r="Y764" s="336"/>
      <c r="Z764" s="336"/>
      <c r="AA764" s="336"/>
      <c r="AB764" s="337"/>
      <c r="AC764" s="333" t="s">
        <v>403</v>
      </c>
      <c r="AD764" s="334"/>
      <c r="AE764" s="334"/>
      <c r="AF764" s="334"/>
      <c r="AG764" s="334"/>
      <c r="AH764" s="334"/>
      <c r="AI764" s="334"/>
      <c r="AJ764" s="334"/>
      <c r="AK764" s="334"/>
      <c r="AL764" s="332" t="s">
        <v>449</v>
      </c>
      <c r="AM764" s="332"/>
      <c r="AN764" s="332"/>
      <c r="AO764" s="332"/>
      <c r="AP764" s="332"/>
      <c r="AQ764" s="332"/>
      <c r="AR764" s="332"/>
      <c r="AS764" s="332"/>
      <c r="AT764" s="332"/>
      <c r="AV764" s="327"/>
      <c r="AW764" s="328"/>
      <c r="AX764" s="328"/>
      <c r="AY764" s="328"/>
      <c r="AZ764" s="328"/>
      <c r="BA764" s="328"/>
      <c r="BB764" s="328"/>
      <c r="BC764" s="328"/>
      <c r="BD764" s="328"/>
      <c r="BE764" s="329"/>
      <c r="BF764" s="327"/>
      <c r="BG764" s="328"/>
      <c r="BH764" s="328"/>
      <c r="BI764" s="328"/>
      <c r="BJ764" s="328"/>
      <c r="BK764" s="328"/>
      <c r="BL764" s="328"/>
      <c r="BM764" s="328"/>
      <c r="BN764" s="328"/>
      <c r="BO764" s="328"/>
      <c r="BP764" s="328"/>
      <c r="BQ764" s="328"/>
      <c r="BR764" s="329"/>
      <c r="BS764" s="316"/>
      <c r="BT764" s="316"/>
      <c r="BU764" s="316"/>
      <c r="BV764" s="316"/>
      <c r="BW764" s="316"/>
      <c r="BX764" s="316"/>
      <c r="BY764" s="316"/>
      <c r="BZ764" s="316"/>
      <c r="CA764" s="316"/>
      <c r="CB764" s="316"/>
      <c r="CC764" s="316"/>
      <c r="CD764" s="316"/>
      <c r="CE764" s="316"/>
      <c r="CF764" s="316"/>
      <c r="CG764" s="316"/>
      <c r="CH764" s="316"/>
      <c r="CI764" s="316"/>
      <c r="CJ764" s="316"/>
      <c r="CK764" s="316"/>
      <c r="CL764" s="316"/>
      <c r="CM764" s="316"/>
      <c r="CN764" s="316"/>
    </row>
    <row r="765" spans="1:92" ht="14.25" customHeight="1" x14ac:dyDescent="0.35">
      <c r="D765" s="316" t="s">
        <v>188</v>
      </c>
      <c r="E765" s="316"/>
      <c r="F765" s="316"/>
      <c r="G765" s="316"/>
      <c r="H765" s="316" t="s">
        <v>128</v>
      </c>
      <c r="I765" s="316"/>
      <c r="J765" s="316"/>
      <c r="K765" s="316"/>
      <c r="L765" s="316" t="s">
        <v>188</v>
      </c>
      <c r="M765" s="316"/>
      <c r="N765" s="316"/>
      <c r="O765" s="316"/>
      <c r="P765" s="316" t="s">
        <v>128</v>
      </c>
      <c r="Q765" s="316"/>
      <c r="R765" s="316"/>
      <c r="S765" s="316"/>
      <c r="T765" s="316" t="s">
        <v>188</v>
      </c>
      <c r="U765" s="316"/>
      <c r="V765" s="316"/>
      <c r="W765" s="316"/>
      <c r="X765" s="316" t="s">
        <v>128</v>
      </c>
      <c r="Y765" s="316"/>
      <c r="Z765" s="316"/>
      <c r="AA765" s="316"/>
      <c r="AB765" s="316"/>
      <c r="AC765" s="316" t="s">
        <v>188</v>
      </c>
      <c r="AD765" s="316"/>
      <c r="AE765" s="316"/>
      <c r="AF765" s="316"/>
      <c r="AG765" s="316" t="s">
        <v>128</v>
      </c>
      <c r="AH765" s="316"/>
      <c r="AI765" s="316"/>
      <c r="AJ765" s="316"/>
      <c r="AK765" s="316"/>
      <c r="AL765" s="316" t="s">
        <v>188</v>
      </c>
      <c r="AM765" s="316"/>
      <c r="AN765" s="316"/>
      <c r="AO765" s="316"/>
      <c r="AP765" s="316" t="s">
        <v>128</v>
      </c>
      <c r="AQ765" s="316"/>
      <c r="AR765" s="316"/>
      <c r="AS765" s="316"/>
      <c r="AT765" s="316"/>
      <c r="AU765" s="2"/>
      <c r="AV765" s="339">
        <v>7823.88</v>
      </c>
      <c r="AW765" s="195"/>
      <c r="AX765" s="195"/>
      <c r="AY765" s="195"/>
      <c r="AZ765" s="195"/>
      <c r="BA765" s="195"/>
      <c r="BB765" s="195"/>
      <c r="BC765" s="195"/>
      <c r="BD765" s="195"/>
      <c r="BE765" s="195"/>
      <c r="BF765" s="339">
        <v>5524.76</v>
      </c>
      <c r="BG765" s="195"/>
      <c r="BH765" s="195"/>
      <c r="BI765" s="195"/>
      <c r="BJ765" s="195"/>
      <c r="BK765" s="195"/>
      <c r="BL765" s="195"/>
      <c r="BM765" s="195"/>
      <c r="BN765" s="195"/>
      <c r="BO765" s="195"/>
      <c r="BP765" s="195"/>
      <c r="BQ765" s="195"/>
      <c r="BR765" s="195"/>
      <c r="BS765" s="195">
        <v>27</v>
      </c>
      <c r="BT765" s="195"/>
      <c r="BU765" s="195"/>
      <c r="BV765" s="195"/>
      <c r="BW765" s="195"/>
      <c r="BX765" s="195"/>
      <c r="BY765" s="195"/>
      <c r="BZ765" s="195"/>
      <c r="CA765" s="195"/>
      <c r="CB765" s="195"/>
      <c r="CC765" s="195"/>
      <c r="CD765" s="195" t="s">
        <v>952</v>
      </c>
      <c r="CE765" s="195"/>
      <c r="CF765" s="195"/>
      <c r="CG765" s="195"/>
      <c r="CH765" s="195"/>
      <c r="CI765" s="195"/>
      <c r="CJ765" s="195"/>
      <c r="CK765" s="195"/>
      <c r="CL765" s="195"/>
      <c r="CM765" s="195"/>
      <c r="CN765" s="195"/>
    </row>
    <row r="766" spans="1:92" ht="14.25" customHeight="1" x14ac:dyDescent="0.35">
      <c r="D766" s="338">
        <v>945</v>
      </c>
      <c r="E766" s="338"/>
      <c r="F766" s="338"/>
      <c r="G766" s="338"/>
      <c r="H766" s="338">
        <v>546</v>
      </c>
      <c r="I766" s="338"/>
      <c r="J766" s="338"/>
      <c r="K766" s="338"/>
      <c r="L766" s="338">
        <v>55</v>
      </c>
      <c r="M766" s="338"/>
      <c r="N766" s="338"/>
      <c r="O766" s="338"/>
      <c r="P766" s="338">
        <v>5</v>
      </c>
      <c r="Q766" s="338"/>
      <c r="R766" s="338"/>
      <c r="S766" s="338"/>
      <c r="T766" s="338">
        <v>1</v>
      </c>
      <c r="U766" s="338"/>
      <c r="V766" s="338"/>
      <c r="W766" s="338"/>
      <c r="X766" s="338">
        <v>23</v>
      </c>
      <c r="Y766" s="338"/>
      <c r="Z766" s="338"/>
      <c r="AA766" s="338"/>
      <c r="AB766" s="338"/>
      <c r="AC766" s="338">
        <v>16</v>
      </c>
      <c r="AD766" s="338"/>
      <c r="AE766" s="338"/>
      <c r="AF766" s="338"/>
      <c r="AG766" s="338">
        <v>12</v>
      </c>
      <c r="AH766" s="338"/>
      <c r="AI766" s="338"/>
      <c r="AJ766" s="338"/>
      <c r="AK766" s="338"/>
      <c r="AL766" s="338">
        <v>11</v>
      </c>
      <c r="AM766" s="338"/>
      <c r="AN766" s="338"/>
      <c r="AO766" s="338"/>
      <c r="AP766" s="338">
        <v>1</v>
      </c>
      <c r="AQ766" s="338"/>
      <c r="AR766" s="338"/>
      <c r="AS766" s="338"/>
      <c r="AT766" s="338"/>
      <c r="AV766" s="195"/>
      <c r="AW766" s="195"/>
      <c r="AX766" s="195"/>
      <c r="AY766" s="195"/>
      <c r="AZ766" s="195"/>
      <c r="BA766" s="195"/>
      <c r="BB766" s="195"/>
      <c r="BC766" s="195"/>
      <c r="BD766" s="195"/>
      <c r="BE766" s="195"/>
      <c r="BF766" s="195"/>
      <c r="BG766" s="195"/>
      <c r="BH766" s="195"/>
      <c r="BI766" s="195"/>
      <c r="BJ766" s="195"/>
      <c r="BK766" s="195"/>
      <c r="BL766" s="195"/>
      <c r="BM766" s="195"/>
      <c r="BN766" s="195"/>
      <c r="BO766" s="195"/>
      <c r="BP766" s="195"/>
      <c r="BQ766" s="195"/>
      <c r="BR766" s="195"/>
      <c r="BS766" s="195"/>
      <c r="BT766" s="195"/>
      <c r="BU766" s="195"/>
      <c r="BV766" s="195"/>
      <c r="BW766" s="195"/>
      <c r="BX766" s="195"/>
      <c r="BY766" s="195"/>
      <c r="BZ766" s="195"/>
      <c r="CA766" s="195"/>
      <c r="CB766" s="195"/>
      <c r="CC766" s="195"/>
      <c r="CD766" s="195"/>
      <c r="CE766" s="195"/>
      <c r="CF766" s="195"/>
      <c r="CG766" s="195"/>
      <c r="CH766" s="195"/>
      <c r="CI766" s="195"/>
      <c r="CJ766" s="195"/>
      <c r="CK766" s="195"/>
      <c r="CL766" s="195"/>
      <c r="CM766" s="195"/>
      <c r="CN766" s="195"/>
    </row>
    <row r="767" spans="1:92" ht="14.25" customHeight="1" x14ac:dyDescent="0.35">
      <c r="D767" s="331" t="s">
        <v>451</v>
      </c>
      <c r="E767" s="331"/>
      <c r="F767" s="331"/>
      <c r="G767" s="331"/>
      <c r="H767" s="331"/>
      <c r="I767" s="331"/>
      <c r="J767" s="331"/>
      <c r="K767" s="331"/>
      <c r="L767" s="331"/>
      <c r="M767" s="331"/>
      <c r="N767" s="331"/>
      <c r="O767" s="331"/>
      <c r="P767" s="331"/>
      <c r="Q767" s="331"/>
      <c r="R767" s="331"/>
      <c r="S767" s="331"/>
      <c r="T767" s="331"/>
      <c r="U767" s="331"/>
      <c r="V767" s="331"/>
      <c r="W767" s="331"/>
      <c r="X767" s="331"/>
      <c r="Y767" s="331"/>
      <c r="Z767" s="331"/>
      <c r="AA767" s="331"/>
      <c r="AB767" s="331"/>
      <c r="AC767" s="331"/>
      <c r="AD767" s="331"/>
      <c r="AE767" s="331"/>
      <c r="AF767" s="331"/>
      <c r="AG767" s="331"/>
      <c r="AH767" s="331"/>
      <c r="AI767" s="331"/>
      <c r="AJ767" s="331"/>
      <c r="AK767" s="331"/>
      <c r="AL767" s="331"/>
      <c r="AM767" s="331"/>
      <c r="AN767" s="331"/>
      <c r="AO767" s="331"/>
      <c r="AP767" s="331"/>
      <c r="AQ767" s="331"/>
      <c r="AR767" s="331"/>
      <c r="AS767" s="331"/>
      <c r="AT767" s="331"/>
      <c r="AV767" s="317" t="s">
        <v>476</v>
      </c>
      <c r="AW767" s="317"/>
      <c r="AX767" s="317"/>
      <c r="AY767" s="317"/>
      <c r="AZ767" s="317"/>
      <c r="BA767" s="317"/>
      <c r="BB767" s="317"/>
      <c r="BC767" s="317"/>
      <c r="BD767" s="317"/>
      <c r="BE767" s="317"/>
      <c r="BF767" s="317"/>
      <c r="BG767" s="317"/>
      <c r="BH767" s="317"/>
      <c r="BI767" s="317"/>
      <c r="BJ767" s="317"/>
      <c r="BK767" s="317"/>
      <c r="BL767" s="317"/>
      <c r="BM767" s="317"/>
      <c r="BN767" s="317"/>
      <c r="BO767" s="317"/>
      <c r="BP767" s="317"/>
      <c r="BQ767" s="317"/>
      <c r="BR767" s="317"/>
      <c r="BS767" s="317"/>
      <c r="BT767" s="317"/>
      <c r="BU767" s="317"/>
      <c r="BV767" s="317"/>
      <c r="BW767" s="317"/>
      <c r="BX767" s="317"/>
      <c r="BY767" s="317"/>
      <c r="BZ767" s="317"/>
      <c r="CA767" s="317"/>
      <c r="CB767" s="317"/>
      <c r="CC767" s="317"/>
      <c r="CD767" s="317"/>
      <c r="CE767" s="317"/>
      <c r="CF767" s="317"/>
      <c r="CG767" s="317"/>
      <c r="CH767" s="317"/>
      <c r="CI767" s="317"/>
      <c r="CJ767" s="317"/>
      <c r="CK767" s="317"/>
      <c r="CL767" s="317"/>
      <c r="CM767" s="317"/>
      <c r="CN767" s="317"/>
    </row>
    <row r="768" spans="1:92" ht="14.25" customHeight="1" x14ac:dyDescent="0.35">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c r="BV768" s="94"/>
      <c r="BW768" s="94"/>
      <c r="BX768" s="94"/>
      <c r="BY768" s="94"/>
      <c r="BZ768" s="94"/>
      <c r="CA768" s="94"/>
      <c r="CB768" s="94"/>
      <c r="CC768" s="94"/>
      <c r="CD768" s="94"/>
      <c r="CE768" s="94"/>
      <c r="CF768" s="94"/>
      <c r="CG768" s="94"/>
      <c r="CH768" s="94"/>
      <c r="CI768" s="94"/>
      <c r="CJ768" s="94"/>
      <c r="CK768" s="94"/>
      <c r="CL768" s="94"/>
    </row>
    <row r="769" spans="4:92" ht="14.25" customHeight="1" x14ac:dyDescent="0.35">
      <c r="D769" s="209" t="s">
        <v>452</v>
      </c>
      <c r="E769" s="209"/>
      <c r="F769" s="209"/>
      <c r="G769" s="209"/>
      <c r="H769" s="209"/>
      <c r="I769" s="209"/>
      <c r="J769" s="209"/>
      <c r="K769" s="209"/>
      <c r="L769" s="209"/>
      <c r="M769" s="209"/>
      <c r="N769" s="209"/>
      <c r="O769" s="209"/>
      <c r="P769" s="209"/>
      <c r="Q769" s="209"/>
      <c r="R769" s="209"/>
      <c r="S769" s="209"/>
      <c r="T769" s="209"/>
      <c r="U769" s="209"/>
      <c r="V769" s="209"/>
      <c r="W769" s="209"/>
      <c r="X769" s="209"/>
      <c r="Y769" s="209"/>
      <c r="Z769" s="209"/>
      <c r="AA769" s="209"/>
      <c r="AB769" s="209"/>
      <c r="AC769" s="209"/>
      <c r="AD769" s="209"/>
      <c r="AE769" s="209"/>
      <c r="AF769" s="209"/>
      <c r="AG769" s="209"/>
      <c r="AH769" s="209"/>
      <c r="AI769" s="209"/>
      <c r="AJ769" s="209"/>
      <c r="AK769" s="209"/>
      <c r="AL769" s="209"/>
      <c r="AM769" s="209"/>
      <c r="AN769" s="209"/>
      <c r="AO769" s="209"/>
      <c r="AP769" s="209"/>
      <c r="AQ769" s="209"/>
      <c r="AR769" s="209"/>
      <c r="AS769" s="209"/>
      <c r="AT769" s="209"/>
      <c r="AV769" s="315" t="s">
        <v>470</v>
      </c>
      <c r="AW769" s="315"/>
      <c r="AX769" s="315"/>
      <c r="AY769" s="315"/>
      <c r="AZ769" s="315"/>
      <c r="BA769" s="315"/>
      <c r="BB769" s="315"/>
      <c r="BC769" s="315"/>
      <c r="BD769" s="315"/>
      <c r="BE769" s="315"/>
      <c r="BF769" s="315"/>
      <c r="BG769" s="315"/>
      <c r="BH769" s="315"/>
      <c r="BI769" s="315"/>
      <c r="BJ769" s="315"/>
      <c r="BK769" s="315"/>
      <c r="BL769" s="315"/>
      <c r="BM769" s="315"/>
      <c r="BN769" s="315"/>
      <c r="BO769" s="315"/>
      <c r="BP769" s="315"/>
      <c r="BQ769" s="315"/>
      <c r="BR769" s="315"/>
      <c r="BS769" s="315"/>
      <c r="BT769" s="315"/>
      <c r="BU769" s="315"/>
      <c r="BV769" s="315"/>
      <c r="BW769" s="315"/>
      <c r="BX769" s="315"/>
      <c r="BY769" s="315"/>
      <c r="BZ769" s="315"/>
      <c r="CA769" s="315"/>
      <c r="CB769" s="315"/>
      <c r="CC769" s="315"/>
      <c r="CD769" s="315"/>
      <c r="CE769" s="315"/>
      <c r="CF769" s="315"/>
      <c r="CG769" s="315"/>
      <c r="CH769" s="315"/>
      <c r="CI769" s="315"/>
      <c r="CJ769" s="315"/>
      <c r="CK769" s="315"/>
      <c r="CL769" s="315"/>
      <c r="CM769" s="315"/>
      <c r="CN769" s="315"/>
    </row>
    <row r="770" spans="4:92" ht="14.25" customHeight="1" x14ac:dyDescent="0.35">
      <c r="D770" s="209"/>
      <c r="E770" s="209"/>
      <c r="F770" s="209"/>
      <c r="G770" s="209"/>
      <c r="H770" s="209"/>
      <c r="I770" s="209"/>
      <c r="J770" s="209"/>
      <c r="K770" s="209"/>
      <c r="L770" s="209"/>
      <c r="M770" s="209"/>
      <c r="N770" s="209"/>
      <c r="O770" s="209"/>
      <c r="P770" s="209"/>
      <c r="Q770" s="209"/>
      <c r="R770" s="209"/>
      <c r="S770" s="209"/>
      <c r="T770" s="209"/>
      <c r="U770" s="209"/>
      <c r="V770" s="209"/>
      <c r="W770" s="209"/>
      <c r="X770" s="209"/>
      <c r="Y770" s="209"/>
      <c r="Z770" s="209"/>
      <c r="AA770" s="209"/>
      <c r="AB770" s="209"/>
      <c r="AC770" s="209"/>
      <c r="AD770" s="209"/>
      <c r="AE770" s="209"/>
      <c r="AF770" s="209"/>
      <c r="AG770" s="209"/>
      <c r="AH770" s="209"/>
      <c r="AI770" s="209"/>
      <c r="AJ770" s="209"/>
      <c r="AK770" s="209"/>
      <c r="AL770" s="209"/>
      <c r="AM770" s="209"/>
      <c r="AN770" s="209"/>
      <c r="AO770" s="209"/>
      <c r="AP770" s="209"/>
      <c r="AQ770" s="209"/>
      <c r="AR770" s="209"/>
      <c r="AS770" s="209"/>
      <c r="AT770" s="209"/>
      <c r="AV770" s="315"/>
      <c r="AW770" s="315"/>
      <c r="AX770" s="315"/>
      <c r="AY770" s="315"/>
      <c r="AZ770" s="315"/>
      <c r="BA770" s="315"/>
      <c r="BB770" s="315"/>
      <c r="BC770" s="315"/>
      <c r="BD770" s="315"/>
      <c r="BE770" s="315"/>
      <c r="BF770" s="315"/>
      <c r="BG770" s="315"/>
      <c r="BH770" s="315"/>
      <c r="BI770" s="315"/>
      <c r="BJ770" s="315"/>
      <c r="BK770" s="315"/>
      <c r="BL770" s="315"/>
      <c r="BM770" s="315"/>
      <c r="BN770" s="315"/>
      <c r="BO770" s="315"/>
      <c r="BP770" s="315"/>
      <c r="BQ770" s="315"/>
      <c r="BR770" s="315"/>
      <c r="BS770" s="315"/>
      <c r="BT770" s="315"/>
      <c r="BU770" s="315"/>
      <c r="BV770" s="315"/>
      <c r="BW770" s="315"/>
      <c r="BX770" s="315"/>
      <c r="BY770" s="315"/>
      <c r="BZ770" s="315"/>
      <c r="CA770" s="315"/>
      <c r="CB770" s="315"/>
      <c r="CC770" s="315"/>
      <c r="CD770" s="315"/>
      <c r="CE770" s="315"/>
      <c r="CF770" s="315"/>
      <c r="CG770" s="315"/>
      <c r="CH770" s="315"/>
      <c r="CI770" s="315"/>
      <c r="CJ770" s="315"/>
      <c r="CK770" s="315"/>
      <c r="CL770" s="315"/>
      <c r="CM770" s="315"/>
      <c r="CN770" s="315"/>
    </row>
    <row r="771" spans="4:92" ht="14.25" customHeight="1" x14ac:dyDescent="0.35">
      <c r="D771" s="316" t="s">
        <v>453</v>
      </c>
      <c r="E771" s="316"/>
      <c r="F771" s="316"/>
      <c r="G771" s="316"/>
      <c r="H771" s="316"/>
      <c r="I771" s="316"/>
      <c r="J771" s="316"/>
      <c r="K771" s="316"/>
      <c r="L771" s="316"/>
      <c r="M771" s="316"/>
      <c r="N771" s="316"/>
      <c r="O771" s="316"/>
      <c r="P771" s="316"/>
      <c r="Q771" s="316"/>
      <c r="R771" s="316"/>
      <c r="S771" s="316"/>
      <c r="T771" s="316"/>
      <c r="U771" s="316"/>
      <c r="V771" s="316"/>
      <c r="W771" s="316" t="s">
        <v>454</v>
      </c>
      <c r="X771" s="316"/>
      <c r="Y771" s="316"/>
      <c r="Z771" s="316"/>
      <c r="AA771" s="316"/>
      <c r="AB771" s="316"/>
      <c r="AC771" s="316"/>
      <c r="AD771" s="316"/>
      <c r="AE771" s="316"/>
      <c r="AF771" s="316"/>
      <c r="AG771" s="316"/>
      <c r="AH771" s="316"/>
      <c r="AI771" s="316" t="s">
        <v>454</v>
      </c>
      <c r="AJ771" s="316"/>
      <c r="AK771" s="316"/>
      <c r="AL771" s="316"/>
      <c r="AM771" s="316"/>
      <c r="AN771" s="316"/>
      <c r="AO771" s="316"/>
      <c r="AP771" s="316"/>
      <c r="AQ771" s="316"/>
      <c r="AR771" s="316"/>
      <c r="AS771" s="316"/>
      <c r="AT771" s="316"/>
    </row>
    <row r="772" spans="4:92" ht="14.25" customHeight="1" x14ac:dyDescent="0.35">
      <c r="D772" s="316"/>
      <c r="E772" s="316"/>
      <c r="F772" s="316"/>
      <c r="G772" s="316"/>
      <c r="H772" s="316"/>
      <c r="I772" s="316"/>
      <c r="J772" s="316"/>
      <c r="K772" s="316"/>
      <c r="L772" s="316"/>
      <c r="M772" s="316"/>
      <c r="N772" s="316"/>
      <c r="O772" s="316"/>
      <c r="P772" s="316"/>
      <c r="Q772" s="316"/>
      <c r="R772" s="316"/>
      <c r="S772" s="316"/>
      <c r="T772" s="316"/>
      <c r="U772" s="316"/>
      <c r="V772" s="316"/>
      <c r="W772" s="316" t="s">
        <v>188</v>
      </c>
      <c r="X772" s="316"/>
      <c r="Y772" s="316"/>
      <c r="Z772" s="316"/>
      <c r="AA772" s="316"/>
      <c r="AB772" s="316"/>
      <c r="AC772" s="316" t="s">
        <v>128</v>
      </c>
      <c r="AD772" s="316"/>
      <c r="AE772" s="316"/>
      <c r="AF772" s="316"/>
      <c r="AG772" s="316"/>
      <c r="AH772" s="316"/>
      <c r="AI772" s="316" t="s">
        <v>188</v>
      </c>
      <c r="AJ772" s="316"/>
      <c r="AK772" s="316"/>
      <c r="AL772" s="316"/>
      <c r="AM772" s="316"/>
      <c r="AN772" s="316"/>
      <c r="AO772" s="316" t="s">
        <v>128</v>
      </c>
      <c r="AP772" s="316"/>
      <c r="AQ772" s="316"/>
      <c r="AR772" s="316"/>
      <c r="AS772" s="316"/>
      <c r="AT772" s="316"/>
      <c r="AV772" s="209" t="s">
        <v>471</v>
      </c>
      <c r="AW772" s="209"/>
      <c r="AX772" s="209"/>
      <c r="AY772" s="209"/>
      <c r="AZ772" s="209"/>
      <c r="BA772" s="209"/>
      <c r="BB772" s="209"/>
      <c r="BC772" s="209"/>
      <c r="BD772" s="209"/>
      <c r="BE772" s="209"/>
      <c r="BF772" s="209"/>
      <c r="BG772" s="209"/>
      <c r="BH772" s="209"/>
      <c r="BI772" s="209"/>
      <c r="BJ772" s="209"/>
      <c r="BK772" s="209"/>
      <c r="BL772" s="209"/>
      <c r="BM772" s="209"/>
      <c r="BN772" s="209"/>
      <c r="BO772" s="209"/>
      <c r="BP772" s="209"/>
      <c r="BQ772" s="209"/>
      <c r="BR772" s="209"/>
      <c r="BS772" s="209"/>
      <c r="BT772" s="209"/>
      <c r="BU772" s="209"/>
      <c r="BV772" s="209"/>
      <c r="BW772" s="209"/>
      <c r="BX772" s="209"/>
      <c r="BY772" s="209"/>
      <c r="BZ772" s="209"/>
      <c r="CA772" s="209"/>
      <c r="CB772" s="209"/>
      <c r="CC772" s="209"/>
      <c r="CD772" s="209"/>
      <c r="CE772" s="209"/>
      <c r="CF772" s="209"/>
      <c r="CG772" s="209"/>
      <c r="CH772" s="209"/>
      <c r="CI772" s="209"/>
      <c r="CJ772" s="209"/>
      <c r="CK772" s="209"/>
      <c r="CL772" s="209"/>
      <c r="CM772" s="209"/>
      <c r="CN772" s="209"/>
    </row>
    <row r="773" spans="4:92" ht="14.25" customHeight="1" x14ac:dyDescent="0.35">
      <c r="D773" s="319">
        <v>1</v>
      </c>
      <c r="E773" s="319"/>
      <c r="F773" s="319"/>
      <c r="G773" s="319"/>
      <c r="H773" s="319"/>
      <c r="I773" s="319"/>
      <c r="J773" s="319"/>
      <c r="K773" s="319"/>
      <c r="L773" s="319"/>
      <c r="M773" s="319"/>
      <c r="N773" s="319"/>
      <c r="O773" s="319"/>
      <c r="P773" s="319"/>
      <c r="Q773" s="319"/>
      <c r="R773" s="319"/>
      <c r="S773" s="319"/>
      <c r="T773" s="319"/>
      <c r="U773" s="319"/>
      <c r="V773" s="319"/>
      <c r="W773" s="195">
        <v>603</v>
      </c>
      <c r="X773" s="195"/>
      <c r="Y773" s="195"/>
      <c r="Z773" s="195"/>
      <c r="AA773" s="195"/>
      <c r="AB773" s="195"/>
      <c r="AC773" s="195">
        <v>335</v>
      </c>
      <c r="AD773" s="195"/>
      <c r="AE773" s="195"/>
      <c r="AF773" s="195"/>
      <c r="AG773" s="195"/>
      <c r="AH773" s="195"/>
      <c r="AI773" s="195"/>
      <c r="AJ773" s="195"/>
      <c r="AK773" s="195"/>
      <c r="AL773" s="195"/>
      <c r="AM773" s="195"/>
      <c r="AN773" s="195"/>
      <c r="AO773" s="195"/>
      <c r="AP773" s="195"/>
      <c r="AQ773" s="195"/>
      <c r="AR773" s="195"/>
      <c r="AS773" s="195"/>
      <c r="AT773" s="195"/>
      <c r="AV773" s="210"/>
      <c r="AW773" s="210"/>
      <c r="AX773" s="210"/>
      <c r="AY773" s="210"/>
      <c r="AZ773" s="210"/>
      <c r="BA773" s="210"/>
      <c r="BB773" s="210"/>
      <c r="BC773" s="210"/>
      <c r="BD773" s="210"/>
      <c r="BE773" s="210"/>
      <c r="BF773" s="210"/>
      <c r="BG773" s="210"/>
      <c r="BH773" s="210"/>
      <c r="BI773" s="210"/>
      <c r="BJ773" s="210"/>
      <c r="BK773" s="210"/>
      <c r="BL773" s="210"/>
      <c r="BM773" s="210"/>
      <c r="BN773" s="210"/>
      <c r="BO773" s="210"/>
      <c r="BP773" s="210"/>
      <c r="BQ773" s="210"/>
      <c r="BR773" s="210"/>
      <c r="BS773" s="210"/>
      <c r="BT773" s="210"/>
      <c r="BU773" s="210"/>
      <c r="BV773" s="210"/>
      <c r="BW773" s="210"/>
      <c r="BX773" s="210"/>
      <c r="BY773" s="210"/>
      <c r="BZ773" s="210"/>
      <c r="CA773" s="210"/>
      <c r="CB773" s="210"/>
      <c r="CC773" s="210"/>
      <c r="CD773" s="210"/>
      <c r="CE773" s="210"/>
      <c r="CF773" s="210"/>
      <c r="CG773" s="210"/>
      <c r="CH773" s="210"/>
      <c r="CI773" s="210"/>
      <c r="CJ773" s="210"/>
      <c r="CK773" s="210"/>
      <c r="CL773" s="210"/>
      <c r="CM773" s="210"/>
      <c r="CN773" s="210"/>
    </row>
    <row r="774" spans="4:92" ht="14.25" customHeight="1" x14ac:dyDescent="0.35">
      <c r="D774" s="319">
        <v>2</v>
      </c>
      <c r="E774" s="319"/>
      <c r="F774" s="319"/>
      <c r="G774" s="319"/>
      <c r="H774" s="319"/>
      <c r="I774" s="319"/>
      <c r="J774" s="319"/>
      <c r="K774" s="319"/>
      <c r="L774" s="319"/>
      <c r="M774" s="319"/>
      <c r="N774" s="319"/>
      <c r="O774" s="319"/>
      <c r="P774" s="319"/>
      <c r="Q774" s="319"/>
      <c r="R774" s="319"/>
      <c r="S774" s="319"/>
      <c r="T774" s="319"/>
      <c r="U774" s="319"/>
      <c r="V774" s="319"/>
      <c r="W774" s="195">
        <v>284</v>
      </c>
      <c r="X774" s="195"/>
      <c r="Y774" s="195"/>
      <c r="Z774" s="195"/>
      <c r="AA774" s="195"/>
      <c r="AB774" s="195"/>
      <c r="AC774" s="195">
        <v>194</v>
      </c>
      <c r="AD774" s="195"/>
      <c r="AE774" s="195"/>
      <c r="AF774" s="195"/>
      <c r="AG774" s="195"/>
      <c r="AH774" s="195"/>
      <c r="AI774" s="195"/>
      <c r="AJ774" s="195"/>
      <c r="AK774" s="195"/>
      <c r="AL774" s="195"/>
      <c r="AM774" s="195"/>
      <c r="AN774" s="195"/>
      <c r="AO774" s="195"/>
      <c r="AP774" s="195"/>
      <c r="AQ774" s="195"/>
      <c r="AR774" s="195"/>
      <c r="AS774" s="195"/>
      <c r="AT774" s="195"/>
      <c r="AV774" s="321" t="s">
        <v>472</v>
      </c>
      <c r="AW774" s="322"/>
      <c r="AX774" s="322"/>
      <c r="AY774" s="322"/>
      <c r="AZ774" s="322"/>
      <c r="BA774" s="322"/>
      <c r="BB774" s="322"/>
      <c r="BC774" s="322"/>
      <c r="BD774" s="323"/>
      <c r="BE774" s="316" t="s">
        <v>459</v>
      </c>
      <c r="BF774" s="316"/>
      <c r="BG774" s="316"/>
      <c r="BH774" s="316"/>
      <c r="BI774" s="316"/>
      <c r="BJ774" s="316"/>
      <c r="BK774" s="316"/>
      <c r="BL774" s="316"/>
      <c r="BM774" s="316"/>
      <c r="BN774" s="321" t="s">
        <v>473</v>
      </c>
      <c r="BO774" s="322"/>
      <c r="BP774" s="322"/>
      <c r="BQ774" s="322"/>
      <c r="BR774" s="322"/>
      <c r="BS774" s="322"/>
      <c r="BT774" s="322"/>
      <c r="BU774" s="322"/>
      <c r="BV774" s="323"/>
      <c r="BW774" s="321" t="s">
        <v>474</v>
      </c>
      <c r="BX774" s="322"/>
      <c r="BY774" s="322"/>
      <c r="BZ774" s="322"/>
      <c r="CA774" s="322"/>
      <c r="CB774" s="322"/>
      <c r="CC774" s="322"/>
      <c r="CD774" s="322"/>
      <c r="CE774" s="323"/>
      <c r="CF774" s="321" t="s">
        <v>475</v>
      </c>
      <c r="CG774" s="322"/>
      <c r="CH774" s="322"/>
      <c r="CI774" s="322"/>
      <c r="CJ774" s="322"/>
      <c r="CK774" s="322"/>
      <c r="CL774" s="322"/>
      <c r="CM774" s="322"/>
      <c r="CN774" s="323"/>
    </row>
    <row r="775" spans="4:92" ht="14.25" customHeight="1" x14ac:dyDescent="0.35">
      <c r="D775" s="319">
        <v>3</v>
      </c>
      <c r="E775" s="319"/>
      <c r="F775" s="319"/>
      <c r="G775" s="319"/>
      <c r="H775" s="319"/>
      <c r="I775" s="319"/>
      <c r="J775" s="319"/>
      <c r="K775" s="319"/>
      <c r="L775" s="319"/>
      <c r="M775" s="319"/>
      <c r="N775" s="319"/>
      <c r="O775" s="319"/>
      <c r="P775" s="319"/>
      <c r="Q775" s="319"/>
      <c r="R775" s="319"/>
      <c r="S775" s="319"/>
      <c r="T775" s="319"/>
      <c r="U775" s="319"/>
      <c r="V775" s="319"/>
      <c r="W775" s="195">
        <v>39</v>
      </c>
      <c r="X775" s="195"/>
      <c r="Y775" s="195"/>
      <c r="Z775" s="195"/>
      <c r="AA775" s="195"/>
      <c r="AB775" s="195"/>
      <c r="AC775" s="195">
        <v>36</v>
      </c>
      <c r="AD775" s="195"/>
      <c r="AE775" s="195"/>
      <c r="AF775" s="195"/>
      <c r="AG775" s="195"/>
      <c r="AH775" s="195"/>
      <c r="AI775" s="195"/>
      <c r="AJ775" s="195"/>
      <c r="AK775" s="195"/>
      <c r="AL775" s="195"/>
      <c r="AM775" s="195"/>
      <c r="AN775" s="195"/>
      <c r="AO775" s="195"/>
      <c r="AP775" s="195"/>
      <c r="AQ775" s="195"/>
      <c r="AR775" s="195"/>
      <c r="AS775" s="195"/>
      <c r="AT775" s="195"/>
      <c r="AV775" s="324"/>
      <c r="AW775" s="325"/>
      <c r="AX775" s="325"/>
      <c r="AY775" s="325"/>
      <c r="AZ775" s="325"/>
      <c r="BA775" s="325"/>
      <c r="BB775" s="325"/>
      <c r="BC775" s="325"/>
      <c r="BD775" s="326"/>
      <c r="BE775" s="316"/>
      <c r="BF775" s="316"/>
      <c r="BG775" s="316"/>
      <c r="BH775" s="316"/>
      <c r="BI775" s="316"/>
      <c r="BJ775" s="316"/>
      <c r="BK775" s="316"/>
      <c r="BL775" s="316"/>
      <c r="BM775" s="316"/>
      <c r="BN775" s="324"/>
      <c r="BO775" s="325"/>
      <c r="BP775" s="325"/>
      <c r="BQ775" s="325"/>
      <c r="BR775" s="325"/>
      <c r="BS775" s="325"/>
      <c r="BT775" s="325"/>
      <c r="BU775" s="325"/>
      <c r="BV775" s="326"/>
      <c r="BW775" s="324"/>
      <c r="BX775" s="325"/>
      <c r="BY775" s="325"/>
      <c r="BZ775" s="325"/>
      <c r="CA775" s="325"/>
      <c r="CB775" s="325"/>
      <c r="CC775" s="325"/>
      <c r="CD775" s="325"/>
      <c r="CE775" s="326"/>
      <c r="CF775" s="324"/>
      <c r="CG775" s="325"/>
      <c r="CH775" s="325"/>
      <c r="CI775" s="325"/>
      <c r="CJ775" s="325"/>
      <c r="CK775" s="325"/>
      <c r="CL775" s="325"/>
      <c r="CM775" s="325"/>
      <c r="CN775" s="326"/>
    </row>
    <row r="776" spans="4:92" ht="14.25" customHeight="1" x14ac:dyDescent="0.35">
      <c r="D776" s="320">
        <v>4</v>
      </c>
      <c r="E776" s="320"/>
      <c r="F776" s="320"/>
      <c r="G776" s="320"/>
      <c r="H776" s="320"/>
      <c r="I776" s="320"/>
      <c r="J776" s="320"/>
      <c r="K776" s="320"/>
      <c r="L776" s="320"/>
      <c r="M776" s="320"/>
      <c r="N776" s="320"/>
      <c r="O776" s="320"/>
      <c r="P776" s="320"/>
      <c r="Q776" s="320"/>
      <c r="R776" s="320"/>
      <c r="S776" s="320"/>
      <c r="T776" s="320"/>
      <c r="U776" s="320"/>
      <c r="V776" s="320"/>
      <c r="W776" s="199"/>
      <c r="X776" s="199"/>
      <c r="Y776" s="199"/>
      <c r="Z776" s="199"/>
      <c r="AA776" s="199"/>
      <c r="AB776" s="199"/>
      <c r="AC776" s="199">
        <v>7</v>
      </c>
      <c r="AD776" s="199"/>
      <c r="AE776" s="199"/>
      <c r="AF776" s="199"/>
      <c r="AG776" s="199"/>
      <c r="AH776" s="199"/>
      <c r="AI776" s="199"/>
      <c r="AJ776" s="199"/>
      <c r="AK776" s="199"/>
      <c r="AL776" s="199"/>
      <c r="AM776" s="199"/>
      <c r="AN776" s="199"/>
      <c r="AO776" s="199"/>
      <c r="AP776" s="199"/>
      <c r="AQ776" s="199"/>
      <c r="AR776" s="199"/>
      <c r="AS776" s="199"/>
      <c r="AT776" s="199"/>
      <c r="AV776" s="327"/>
      <c r="AW776" s="328"/>
      <c r="AX776" s="328"/>
      <c r="AY776" s="328"/>
      <c r="AZ776" s="328"/>
      <c r="BA776" s="328"/>
      <c r="BB776" s="328"/>
      <c r="BC776" s="328"/>
      <c r="BD776" s="329"/>
      <c r="BE776" s="316"/>
      <c r="BF776" s="316"/>
      <c r="BG776" s="316"/>
      <c r="BH776" s="316"/>
      <c r="BI776" s="316"/>
      <c r="BJ776" s="316"/>
      <c r="BK776" s="316"/>
      <c r="BL776" s="316"/>
      <c r="BM776" s="316"/>
      <c r="BN776" s="327"/>
      <c r="BO776" s="328"/>
      <c r="BP776" s="328"/>
      <c r="BQ776" s="328"/>
      <c r="BR776" s="328"/>
      <c r="BS776" s="328"/>
      <c r="BT776" s="328"/>
      <c r="BU776" s="328"/>
      <c r="BV776" s="329"/>
      <c r="BW776" s="327"/>
      <c r="BX776" s="328"/>
      <c r="BY776" s="328"/>
      <c r="BZ776" s="328"/>
      <c r="CA776" s="328"/>
      <c r="CB776" s="328"/>
      <c r="CC776" s="328"/>
      <c r="CD776" s="328"/>
      <c r="CE776" s="329"/>
      <c r="CF776" s="327"/>
      <c r="CG776" s="328"/>
      <c r="CH776" s="328"/>
      <c r="CI776" s="328"/>
      <c r="CJ776" s="328"/>
      <c r="CK776" s="328"/>
      <c r="CL776" s="328"/>
      <c r="CM776" s="328"/>
      <c r="CN776" s="329"/>
    </row>
    <row r="777" spans="4:92" ht="14.25" customHeight="1" x14ac:dyDescent="0.35">
      <c r="D777" s="320">
        <v>5</v>
      </c>
      <c r="E777" s="320"/>
      <c r="F777" s="320"/>
      <c r="G777" s="320"/>
      <c r="H777" s="320"/>
      <c r="I777" s="320"/>
      <c r="J777" s="320"/>
      <c r="K777" s="320"/>
      <c r="L777" s="320"/>
      <c r="M777" s="320"/>
      <c r="N777" s="320"/>
      <c r="O777" s="320"/>
      <c r="P777" s="320"/>
      <c r="Q777" s="320"/>
      <c r="R777" s="320"/>
      <c r="S777" s="320"/>
      <c r="T777" s="320"/>
      <c r="U777" s="320"/>
      <c r="V777" s="320"/>
      <c r="W777" s="199"/>
      <c r="X777" s="199"/>
      <c r="Y777" s="199"/>
      <c r="Z777" s="199"/>
      <c r="AA777" s="199"/>
      <c r="AB777" s="199"/>
      <c r="AC777" s="199"/>
      <c r="AD777" s="199"/>
      <c r="AE777" s="199"/>
      <c r="AF777" s="199"/>
      <c r="AG777" s="199"/>
      <c r="AH777" s="199"/>
      <c r="AI777" s="199"/>
      <c r="AJ777" s="199"/>
      <c r="AK777" s="199"/>
      <c r="AL777" s="199"/>
      <c r="AM777" s="199"/>
      <c r="AN777" s="199"/>
      <c r="AO777" s="199"/>
      <c r="AP777" s="199"/>
      <c r="AQ777" s="199"/>
      <c r="AR777" s="199"/>
      <c r="AS777" s="199"/>
      <c r="AT777" s="199"/>
      <c r="AV777" s="199" t="s">
        <v>954</v>
      </c>
      <c r="AW777" s="199"/>
      <c r="AX777" s="199"/>
      <c r="AY777" s="199"/>
      <c r="AZ777" s="199"/>
      <c r="BA777" s="199"/>
      <c r="BB777" s="199"/>
      <c r="BC777" s="199"/>
      <c r="BD777" s="199"/>
      <c r="BE777" s="199" t="s">
        <v>953</v>
      </c>
      <c r="BF777" s="199"/>
      <c r="BG777" s="199"/>
      <c r="BH777" s="199"/>
      <c r="BI777" s="199"/>
      <c r="BJ777" s="199"/>
      <c r="BK777" s="199"/>
      <c r="BL777" s="199"/>
      <c r="BM777" s="199"/>
      <c r="BN777" s="199">
        <v>1</v>
      </c>
      <c r="BO777" s="199"/>
      <c r="BP777" s="199"/>
      <c r="BQ777" s="199"/>
      <c r="BR777" s="199"/>
      <c r="BS777" s="199"/>
      <c r="BT777" s="199"/>
      <c r="BU777" s="199"/>
      <c r="BV777" s="199"/>
      <c r="BW777" s="199">
        <v>2</v>
      </c>
      <c r="BX777" s="199"/>
      <c r="BY777" s="199"/>
      <c r="BZ777" s="199"/>
      <c r="CA777" s="199"/>
      <c r="CB777" s="199"/>
      <c r="CC777" s="199"/>
      <c r="CD777" s="199"/>
      <c r="CE777" s="199"/>
      <c r="CF777" s="330" t="s">
        <v>955</v>
      </c>
      <c r="CG777" s="330"/>
      <c r="CH777" s="330"/>
      <c r="CI777" s="330"/>
      <c r="CJ777" s="330"/>
      <c r="CK777" s="330"/>
      <c r="CL777" s="330"/>
      <c r="CM777" s="330"/>
      <c r="CN777" s="330"/>
    </row>
    <row r="778" spans="4:92" ht="14.25" customHeight="1" x14ac:dyDescent="0.35">
      <c r="D778" s="320">
        <v>6</v>
      </c>
      <c r="E778" s="320"/>
      <c r="F778" s="320"/>
      <c r="G778" s="320"/>
      <c r="H778" s="320"/>
      <c r="I778" s="320"/>
      <c r="J778" s="320"/>
      <c r="K778" s="320"/>
      <c r="L778" s="320"/>
      <c r="M778" s="320"/>
      <c r="N778" s="320"/>
      <c r="O778" s="320"/>
      <c r="P778" s="320"/>
      <c r="Q778" s="320"/>
      <c r="R778" s="320"/>
      <c r="S778" s="320"/>
      <c r="T778" s="320"/>
      <c r="U778" s="320"/>
      <c r="V778" s="320"/>
      <c r="W778" s="199"/>
      <c r="X778" s="199"/>
      <c r="Y778" s="199"/>
      <c r="Z778" s="199"/>
      <c r="AA778" s="199"/>
      <c r="AB778" s="199"/>
      <c r="AC778" s="199"/>
      <c r="AD778" s="199"/>
      <c r="AE778" s="199"/>
      <c r="AF778" s="199"/>
      <c r="AG778" s="199"/>
      <c r="AH778" s="199"/>
      <c r="AI778" s="199"/>
      <c r="AJ778" s="199"/>
      <c r="AK778" s="199"/>
      <c r="AL778" s="199"/>
      <c r="AM778" s="199"/>
      <c r="AN778" s="199"/>
      <c r="AO778" s="199"/>
      <c r="AP778" s="199"/>
      <c r="AQ778" s="199"/>
      <c r="AR778" s="199"/>
      <c r="AS778" s="199"/>
      <c r="AT778" s="199"/>
      <c r="AV778" s="199"/>
      <c r="AW778" s="199"/>
      <c r="AX778" s="199"/>
      <c r="AY778" s="199"/>
      <c r="AZ778" s="199"/>
      <c r="BA778" s="199"/>
      <c r="BB778" s="199"/>
      <c r="BC778" s="199"/>
      <c r="BD778" s="199"/>
      <c r="BE778" s="199"/>
      <c r="BF778" s="199"/>
      <c r="BG778" s="199"/>
      <c r="BH778" s="199"/>
      <c r="BI778" s="199"/>
      <c r="BJ778" s="199"/>
      <c r="BK778" s="199"/>
      <c r="BL778" s="199"/>
      <c r="BM778" s="199"/>
      <c r="BN778" s="199"/>
      <c r="BO778" s="199"/>
      <c r="BP778" s="199"/>
      <c r="BQ778" s="199"/>
      <c r="BR778" s="199"/>
      <c r="BS778" s="199"/>
      <c r="BT778" s="199"/>
      <c r="BU778" s="199"/>
      <c r="BV778" s="199"/>
      <c r="BW778" s="199"/>
      <c r="BX778" s="199"/>
      <c r="BY778" s="199"/>
      <c r="BZ778" s="199"/>
      <c r="CA778" s="199"/>
      <c r="CB778" s="199"/>
      <c r="CC778" s="199"/>
      <c r="CD778" s="199"/>
      <c r="CE778" s="199"/>
      <c r="CF778" s="330"/>
      <c r="CG778" s="330"/>
      <c r="CH778" s="330"/>
      <c r="CI778" s="330"/>
      <c r="CJ778" s="330"/>
      <c r="CK778" s="330"/>
      <c r="CL778" s="330"/>
      <c r="CM778" s="330"/>
      <c r="CN778" s="330"/>
    </row>
    <row r="779" spans="4:92" ht="14.25" customHeight="1" x14ac:dyDescent="0.35">
      <c r="D779" s="331" t="s">
        <v>451</v>
      </c>
      <c r="E779" s="331"/>
      <c r="F779" s="331"/>
      <c r="G779" s="331"/>
      <c r="H779" s="331"/>
      <c r="I779" s="331"/>
      <c r="J779" s="331"/>
      <c r="K779" s="331"/>
      <c r="L779" s="331"/>
      <c r="M779" s="331"/>
      <c r="N779" s="331"/>
      <c r="O779" s="331"/>
      <c r="P779" s="331"/>
      <c r="Q779" s="331"/>
      <c r="R779" s="331"/>
      <c r="S779" s="331"/>
      <c r="T779" s="331"/>
      <c r="U779" s="331"/>
      <c r="V779" s="331"/>
      <c r="W779" s="331"/>
      <c r="X779" s="331"/>
      <c r="Y779" s="331"/>
      <c r="Z779" s="331"/>
      <c r="AA779" s="331"/>
      <c r="AB779" s="331"/>
      <c r="AC779" s="331"/>
      <c r="AD779" s="331"/>
      <c r="AE779" s="331"/>
      <c r="AF779" s="331"/>
      <c r="AG779" s="331"/>
      <c r="AH779" s="331"/>
      <c r="AI779" s="331"/>
      <c r="AJ779" s="331"/>
      <c r="AK779" s="331"/>
      <c r="AL779" s="331"/>
      <c r="AM779" s="331"/>
      <c r="AN779" s="331"/>
      <c r="AO779" s="331"/>
      <c r="AP779" s="331"/>
      <c r="AQ779" s="331"/>
      <c r="AR779" s="331"/>
      <c r="AS779" s="331"/>
      <c r="AT779" s="331"/>
      <c r="AV779" s="317" t="s">
        <v>476</v>
      </c>
      <c r="AW779" s="317"/>
      <c r="AX779" s="317"/>
      <c r="AY779" s="317"/>
      <c r="AZ779" s="317"/>
      <c r="BA779" s="317"/>
      <c r="BB779" s="317"/>
      <c r="BC779" s="317"/>
      <c r="BD779" s="317"/>
      <c r="BE779" s="317"/>
      <c r="BF779" s="317"/>
      <c r="BG779" s="317"/>
      <c r="BH779" s="317"/>
      <c r="BI779" s="317"/>
      <c r="BJ779" s="317"/>
      <c r="BK779" s="317"/>
      <c r="BL779" s="317"/>
      <c r="BM779" s="317"/>
      <c r="BN779" s="317"/>
      <c r="BO779" s="317"/>
      <c r="BP779" s="317"/>
      <c r="BQ779" s="317"/>
      <c r="BR779" s="317"/>
      <c r="BS779" s="317"/>
      <c r="BT779" s="317"/>
      <c r="BU779" s="317"/>
      <c r="BV779" s="317"/>
      <c r="BW779" s="317"/>
      <c r="BX779" s="317"/>
      <c r="BY779" s="317"/>
      <c r="BZ779" s="317"/>
      <c r="CA779" s="317"/>
      <c r="CB779" s="317"/>
      <c r="CC779" s="317"/>
      <c r="CD779" s="317"/>
      <c r="CE779" s="317"/>
      <c r="CF779" s="317"/>
      <c r="CG779" s="317"/>
      <c r="CH779" s="317"/>
      <c r="CI779" s="317"/>
      <c r="CJ779" s="317"/>
      <c r="CK779" s="317"/>
      <c r="CL779" s="317"/>
      <c r="CM779" s="317"/>
      <c r="CN779" s="317"/>
    </row>
    <row r="780" spans="4:92" ht="14.25" customHeight="1" x14ac:dyDescent="0.35"/>
    <row r="781" spans="4:92" ht="14.25" customHeight="1" x14ac:dyDescent="0.35">
      <c r="D781" s="315" t="s">
        <v>455</v>
      </c>
      <c r="E781" s="315"/>
      <c r="F781" s="315"/>
      <c r="G781" s="315"/>
      <c r="H781" s="315"/>
      <c r="I781" s="315"/>
      <c r="J781" s="315"/>
      <c r="K781" s="315"/>
      <c r="L781" s="315"/>
      <c r="M781" s="315"/>
      <c r="N781" s="315"/>
      <c r="O781" s="315"/>
      <c r="P781" s="315"/>
      <c r="Q781" s="315"/>
      <c r="R781" s="315"/>
      <c r="S781" s="315"/>
      <c r="T781" s="315"/>
      <c r="U781" s="315"/>
      <c r="V781" s="315"/>
      <c r="W781" s="315"/>
      <c r="X781" s="315"/>
      <c r="Y781" s="315"/>
      <c r="Z781" s="315"/>
      <c r="AA781" s="315"/>
      <c r="AB781" s="315"/>
      <c r="AC781" s="315"/>
      <c r="AD781" s="315"/>
      <c r="AE781" s="315"/>
      <c r="AF781" s="315"/>
      <c r="AG781" s="315"/>
      <c r="AH781" s="315"/>
      <c r="AI781" s="315"/>
      <c r="AJ781" s="315"/>
      <c r="AK781" s="315"/>
      <c r="AL781" s="315"/>
      <c r="AM781" s="315"/>
      <c r="AN781" s="315"/>
      <c r="AO781" s="315"/>
      <c r="AP781" s="315"/>
      <c r="AQ781" s="315"/>
      <c r="AR781" s="315"/>
      <c r="AS781" s="315"/>
      <c r="AT781" s="315"/>
      <c r="AU781" s="14"/>
      <c r="AV781" s="315" t="s">
        <v>477</v>
      </c>
      <c r="AW781" s="315"/>
      <c r="AX781" s="315"/>
      <c r="AY781" s="315"/>
      <c r="AZ781" s="315"/>
      <c r="BA781" s="315"/>
      <c r="BB781" s="315"/>
      <c r="BC781" s="315"/>
      <c r="BD781" s="315"/>
      <c r="BE781" s="315"/>
      <c r="BF781" s="315"/>
      <c r="BG781" s="315"/>
      <c r="BH781" s="315"/>
      <c r="BI781" s="315"/>
      <c r="BJ781" s="315"/>
      <c r="BK781" s="315"/>
      <c r="BL781" s="315"/>
      <c r="BM781" s="315"/>
      <c r="BN781" s="315"/>
      <c r="BO781" s="315"/>
      <c r="BP781" s="315"/>
      <c r="BQ781" s="315"/>
      <c r="BR781" s="315"/>
      <c r="BS781" s="315"/>
      <c r="BT781" s="315"/>
      <c r="BU781" s="315"/>
      <c r="BV781" s="315"/>
      <c r="BW781" s="315"/>
      <c r="BX781" s="315"/>
      <c r="BY781" s="315"/>
      <c r="BZ781" s="315"/>
      <c r="CA781" s="315"/>
      <c r="CB781" s="315"/>
      <c r="CC781" s="315"/>
      <c r="CD781" s="315"/>
      <c r="CE781" s="315"/>
      <c r="CF781" s="315"/>
      <c r="CG781" s="315"/>
      <c r="CH781" s="315"/>
      <c r="CI781" s="315"/>
      <c r="CJ781" s="315"/>
      <c r="CK781" s="315"/>
      <c r="CL781" s="315"/>
      <c r="CM781" s="315"/>
      <c r="CN781" s="315"/>
    </row>
    <row r="782" spans="4:92" ht="14.25" customHeight="1" x14ac:dyDescent="0.35">
      <c r="D782" s="315"/>
      <c r="E782" s="315"/>
      <c r="F782" s="315"/>
      <c r="G782" s="315"/>
      <c r="H782" s="315"/>
      <c r="I782" s="315"/>
      <c r="J782" s="315"/>
      <c r="K782" s="315"/>
      <c r="L782" s="315"/>
      <c r="M782" s="315"/>
      <c r="N782" s="315"/>
      <c r="O782" s="315"/>
      <c r="P782" s="315"/>
      <c r="Q782" s="315"/>
      <c r="R782" s="315"/>
      <c r="S782" s="315"/>
      <c r="T782" s="315"/>
      <c r="U782" s="315"/>
      <c r="V782" s="315"/>
      <c r="W782" s="315"/>
      <c r="X782" s="315"/>
      <c r="Y782" s="315"/>
      <c r="Z782" s="315"/>
      <c r="AA782" s="315"/>
      <c r="AB782" s="315"/>
      <c r="AC782" s="315"/>
      <c r="AD782" s="315"/>
      <c r="AE782" s="315"/>
      <c r="AF782" s="315"/>
      <c r="AG782" s="315"/>
      <c r="AH782" s="315"/>
      <c r="AI782" s="315"/>
      <c r="AJ782" s="315"/>
      <c r="AK782" s="315"/>
      <c r="AL782" s="315"/>
      <c r="AM782" s="315"/>
      <c r="AN782" s="315"/>
      <c r="AO782" s="315"/>
      <c r="AP782" s="315"/>
      <c r="AQ782" s="315"/>
      <c r="AR782" s="315"/>
      <c r="AS782" s="315"/>
      <c r="AT782" s="315"/>
      <c r="AU782" s="14"/>
      <c r="AV782" s="315"/>
      <c r="AW782" s="315"/>
      <c r="AX782" s="315"/>
      <c r="AY782" s="315"/>
      <c r="AZ782" s="315"/>
      <c r="BA782" s="315"/>
      <c r="BB782" s="315"/>
      <c r="BC782" s="315"/>
      <c r="BD782" s="315"/>
      <c r="BE782" s="315"/>
      <c r="BF782" s="315"/>
      <c r="BG782" s="315"/>
      <c r="BH782" s="315"/>
      <c r="BI782" s="315"/>
      <c r="BJ782" s="315"/>
      <c r="BK782" s="315"/>
      <c r="BL782" s="315"/>
      <c r="BM782" s="315"/>
      <c r="BN782" s="315"/>
      <c r="BO782" s="315"/>
      <c r="BP782" s="315"/>
      <c r="BQ782" s="315"/>
      <c r="BR782" s="315"/>
      <c r="BS782" s="315"/>
      <c r="BT782" s="315"/>
      <c r="BU782" s="315"/>
      <c r="BV782" s="315"/>
      <c r="BW782" s="315"/>
      <c r="BX782" s="315"/>
      <c r="BY782" s="315"/>
      <c r="BZ782" s="315"/>
      <c r="CA782" s="315"/>
      <c r="CB782" s="315"/>
      <c r="CC782" s="315"/>
      <c r="CD782" s="315"/>
      <c r="CE782" s="315"/>
      <c r="CF782" s="315"/>
      <c r="CG782" s="315"/>
      <c r="CH782" s="315"/>
      <c r="CI782" s="315"/>
      <c r="CJ782" s="315"/>
      <c r="CK782" s="315"/>
      <c r="CL782" s="315"/>
      <c r="CM782" s="315"/>
      <c r="CN782" s="315"/>
    </row>
    <row r="783" spans="4:92" ht="14.25" customHeight="1" x14ac:dyDescent="0.35"/>
    <row r="784" spans="4:92" ht="14.25" customHeight="1" x14ac:dyDescent="0.35">
      <c r="D784" s="209" t="s">
        <v>456</v>
      </c>
      <c r="E784" s="209"/>
      <c r="F784" s="209"/>
      <c r="G784" s="209"/>
      <c r="H784" s="209"/>
      <c r="I784" s="209"/>
      <c r="J784" s="209"/>
      <c r="K784" s="209"/>
      <c r="L784" s="209"/>
      <c r="M784" s="209"/>
      <c r="N784" s="209"/>
      <c r="O784" s="209"/>
      <c r="P784" s="209"/>
      <c r="Q784" s="209"/>
      <c r="R784" s="209"/>
      <c r="S784" s="209"/>
      <c r="T784" s="209"/>
      <c r="U784" s="209"/>
      <c r="V784" s="209"/>
      <c r="W784" s="209"/>
      <c r="X784" s="209"/>
      <c r="Y784" s="209"/>
      <c r="Z784" s="209"/>
      <c r="AA784" s="209"/>
      <c r="AB784" s="209"/>
      <c r="AC784" s="209"/>
      <c r="AD784" s="209"/>
      <c r="AE784" s="209"/>
      <c r="AF784" s="209"/>
      <c r="AG784" s="209"/>
      <c r="AH784" s="209"/>
      <c r="AI784" s="209"/>
      <c r="AJ784" s="209"/>
      <c r="AK784" s="209"/>
      <c r="AL784" s="209"/>
      <c r="AM784" s="209"/>
      <c r="AN784" s="209"/>
      <c r="AO784" s="209"/>
      <c r="AP784" s="209"/>
      <c r="AQ784" s="209"/>
      <c r="AR784" s="209"/>
      <c r="AS784" s="209"/>
      <c r="AT784" s="209"/>
      <c r="AU784" s="3"/>
      <c r="AV784" s="209" t="s">
        <v>478</v>
      </c>
      <c r="AW784" s="209"/>
      <c r="AX784" s="209"/>
      <c r="AY784" s="209"/>
      <c r="AZ784" s="209"/>
      <c r="BA784" s="209"/>
      <c r="BB784" s="209"/>
      <c r="BC784" s="209"/>
      <c r="BD784" s="209"/>
      <c r="BE784" s="209"/>
      <c r="BF784" s="209"/>
      <c r="BG784" s="209"/>
      <c r="BH784" s="209"/>
      <c r="BI784" s="209"/>
      <c r="BJ784" s="209"/>
      <c r="BK784" s="209"/>
      <c r="BL784" s="209"/>
      <c r="BM784" s="209"/>
      <c r="BN784" s="209"/>
      <c r="BO784" s="209"/>
      <c r="BP784" s="209"/>
      <c r="BQ784" s="209"/>
      <c r="BR784" s="209"/>
      <c r="BS784" s="209"/>
      <c r="BT784" s="209"/>
      <c r="BU784" s="209"/>
      <c r="BV784" s="209"/>
      <c r="BW784" s="209"/>
      <c r="BX784" s="209"/>
      <c r="BY784" s="209"/>
      <c r="BZ784" s="209"/>
      <c r="CA784" s="209"/>
      <c r="CB784" s="209"/>
      <c r="CC784" s="209"/>
      <c r="CD784" s="209"/>
      <c r="CE784" s="209"/>
      <c r="CF784" s="209"/>
      <c r="CG784" s="209"/>
      <c r="CH784" s="209"/>
      <c r="CI784" s="209"/>
      <c r="CJ784" s="209"/>
      <c r="CK784" s="209"/>
      <c r="CL784" s="209"/>
    </row>
    <row r="785" spans="4:93" ht="14.25" customHeight="1" x14ac:dyDescent="0.35">
      <c r="D785" s="209"/>
      <c r="E785" s="209"/>
      <c r="F785" s="209"/>
      <c r="G785" s="209"/>
      <c r="H785" s="209"/>
      <c r="I785" s="209"/>
      <c r="J785" s="209"/>
      <c r="K785" s="209"/>
      <c r="L785" s="209"/>
      <c r="M785" s="209"/>
      <c r="N785" s="209"/>
      <c r="O785" s="209"/>
      <c r="P785" s="209"/>
      <c r="Q785" s="209"/>
      <c r="R785" s="209"/>
      <c r="S785" s="209"/>
      <c r="T785" s="209"/>
      <c r="U785" s="209"/>
      <c r="V785" s="209"/>
      <c r="W785" s="209"/>
      <c r="X785" s="209"/>
      <c r="Y785" s="209"/>
      <c r="Z785" s="209"/>
      <c r="AA785" s="209"/>
      <c r="AB785" s="209"/>
      <c r="AC785" s="209"/>
      <c r="AD785" s="209"/>
      <c r="AE785" s="209"/>
      <c r="AF785" s="209"/>
      <c r="AG785" s="209"/>
      <c r="AH785" s="209"/>
      <c r="AI785" s="209"/>
      <c r="AJ785" s="209"/>
      <c r="AK785" s="209"/>
      <c r="AL785" s="209"/>
      <c r="AM785" s="209"/>
      <c r="AN785" s="209"/>
      <c r="AO785" s="209"/>
      <c r="AP785" s="209"/>
      <c r="AQ785" s="209"/>
      <c r="AR785" s="209"/>
      <c r="AS785" s="209"/>
      <c r="AT785" s="209"/>
      <c r="AV785" s="209"/>
      <c r="AW785" s="209"/>
      <c r="AX785" s="209"/>
      <c r="AY785" s="209"/>
      <c r="AZ785" s="209"/>
      <c r="BA785" s="209"/>
      <c r="BB785" s="209"/>
      <c r="BC785" s="209"/>
      <c r="BD785" s="209"/>
      <c r="BE785" s="209"/>
      <c r="BF785" s="209"/>
      <c r="BG785" s="209"/>
      <c r="BH785" s="209"/>
      <c r="BI785" s="209"/>
      <c r="BJ785" s="209"/>
      <c r="BK785" s="209"/>
      <c r="BL785" s="209"/>
      <c r="BM785" s="209"/>
      <c r="BN785" s="209"/>
      <c r="BO785" s="209"/>
      <c r="BP785" s="209"/>
      <c r="BQ785" s="209"/>
      <c r="BR785" s="209"/>
      <c r="BS785" s="209"/>
      <c r="BT785" s="209"/>
      <c r="BU785" s="209"/>
      <c r="BV785" s="209"/>
      <c r="BW785" s="209"/>
      <c r="BX785" s="209"/>
      <c r="BY785" s="209"/>
      <c r="BZ785" s="209"/>
      <c r="CA785" s="209"/>
      <c r="CB785" s="209"/>
      <c r="CC785" s="209"/>
      <c r="CD785" s="209"/>
      <c r="CE785" s="209"/>
      <c r="CF785" s="209"/>
      <c r="CG785" s="209"/>
      <c r="CH785" s="209"/>
      <c r="CI785" s="209"/>
      <c r="CJ785" s="209"/>
      <c r="CK785" s="209"/>
      <c r="CL785" s="209"/>
    </row>
    <row r="786" spans="4:93" ht="14.25" customHeight="1" x14ac:dyDescent="0.35">
      <c r="D786" s="316" t="s">
        <v>457</v>
      </c>
      <c r="E786" s="316"/>
      <c r="F786" s="316"/>
      <c r="G786" s="316"/>
      <c r="H786" s="316"/>
      <c r="I786" s="316"/>
      <c r="J786" s="316"/>
      <c r="K786" s="316"/>
      <c r="L786" s="316"/>
      <c r="M786" s="316"/>
      <c r="N786" s="316"/>
      <c r="O786" s="316"/>
      <c r="P786" s="316"/>
      <c r="Q786" s="316"/>
      <c r="R786" s="316"/>
      <c r="S786" s="316"/>
      <c r="T786" s="316"/>
      <c r="U786" s="316" t="s">
        <v>454</v>
      </c>
      <c r="V786" s="316"/>
      <c r="W786" s="316"/>
      <c r="X786" s="316"/>
      <c r="Y786" s="316"/>
      <c r="Z786" s="316"/>
      <c r="AA786" s="316"/>
      <c r="AB786" s="316"/>
      <c r="AC786" s="316"/>
      <c r="AD786" s="316"/>
      <c r="AE786" s="316"/>
      <c r="AF786" s="316"/>
      <c r="AG786" s="316"/>
      <c r="AH786" s="316"/>
      <c r="AI786" s="316" t="s">
        <v>458</v>
      </c>
      <c r="AJ786" s="316"/>
      <c r="AK786" s="316"/>
      <c r="AL786" s="316"/>
      <c r="AM786" s="316"/>
      <c r="AN786" s="316"/>
      <c r="AO786" s="316"/>
      <c r="AP786" s="316"/>
      <c r="AQ786" s="316"/>
      <c r="AR786" s="316"/>
      <c r="AS786" s="316"/>
      <c r="AT786" s="316"/>
      <c r="AU786" s="60"/>
      <c r="AV786" s="316" t="s">
        <v>450</v>
      </c>
      <c r="AW786" s="316"/>
      <c r="AX786" s="316"/>
      <c r="AY786" s="316"/>
      <c r="AZ786" s="316"/>
      <c r="BA786" s="316"/>
      <c r="BB786" s="316"/>
      <c r="BC786" s="316"/>
      <c r="BD786" s="316"/>
      <c r="BE786" s="316"/>
      <c r="BF786" s="316"/>
      <c r="BG786" s="316"/>
      <c r="BH786" s="316"/>
      <c r="BI786" s="316"/>
      <c r="BJ786" s="316"/>
      <c r="BK786" s="316"/>
      <c r="BL786" s="316"/>
      <c r="BM786" s="316"/>
      <c r="BN786" s="316"/>
      <c r="BO786" s="316"/>
      <c r="BP786" s="316"/>
      <c r="BQ786" s="316"/>
      <c r="BR786" s="316"/>
      <c r="BS786" s="316"/>
      <c r="BT786" s="316"/>
      <c r="BU786" s="316"/>
      <c r="BV786" s="316"/>
      <c r="BW786" s="316"/>
      <c r="BX786" s="316"/>
      <c r="BY786" s="316"/>
      <c r="BZ786" s="316"/>
      <c r="CA786" s="316"/>
      <c r="CB786" s="316"/>
      <c r="CC786" s="316"/>
      <c r="CD786" s="316"/>
      <c r="CE786" s="316"/>
      <c r="CF786" s="316"/>
      <c r="CG786" s="316"/>
      <c r="CH786" s="316"/>
      <c r="CI786" s="316"/>
      <c r="CJ786" s="316"/>
      <c r="CK786" s="316"/>
      <c r="CL786" s="316"/>
      <c r="CM786" s="316"/>
      <c r="CN786" s="316"/>
    </row>
    <row r="787" spans="4:93" ht="14.25" customHeight="1" x14ac:dyDescent="0.35">
      <c r="D787" s="316"/>
      <c r="E787" s="316"/>
      <c r="F787" s="316"/>
      <c r="G787" s="316"/>
      <c r="H787" s="316"/>
      <c r="I787" s="316"/>
      <c r="J787" s="316"/>
      <c r="K787" s="316"/>
      <c r="L787" s="316"/>
      <c r="M787" s="316"/>
      <c r="N787" s="316"/>
      <c r="O787" s="316"/>
      <c r="P787" s="316"/>
      <c r="Q787" s="316"/>
      <c r="R787" s="316"/>
      <c r="S787" s="316"/>
      <c r="T787" s="316"/>
      <c r="U787" s="316" t="s">
        <v>188</v>
      </c>
      <c r="V787" s="316"/>
      <c r="W787" s="316"/>
      <c r="X787" s="316"/>
      <c r="Y787" s="316"/>
      <c r="Z787" s="316"/>
      <c r="AA787" s="316"/>
      <c r="AB787" s="316" t="s">
        <v>128</v>
      </c>
      <c r="AC787" s="316"/>
      <c r="AD787" s="316"/>
      <c r="AE787" s="316"/>
      <c r="AF787" s="316"/>
      <c r="AG787" s="316"/>
      <c r="AH787" s="316"/>
      <c r="AI787" s="316"/>
      <c r="AJ787" s="316"/>
      <c r="AK787" s="316"/>
      <c r="AL787" s="316"/>
      <c r="AM787" s="316"/>
      <c r="AN787" s="316"/>
      <c r="AO787" s="316"/>
      <c r="AP787" s="316"/>
      <c r="AQ787" s="316"/>
      <c r="AR787" s="316"/>
      <c r="AS787" s="316"/>
      <c r="AT787" s="316"/>
      <c r="AU787" s="60"/>
      <c r="AV787" s="316"/>
      <c r="AW787" s="316"/>
      <c r="AX787" s="316"/>
      <c r="AY787" s="316"/>
      <c r="AZ787" s="316"/>
      <c r="BA787" s="316"/>
      <c r="BB787" s="316"/>
      <c r="BC787" s="316"/>
      <c r="BD787" s="316"/>
      <c r="BE787" s="316"/>
      <c r="BF787" s="316"/>
      <c r="BG787" s="316"/>
      <c r="BH787" s="316"/>
      <c r="BI787" s="316"/>
      <c r="BJ787" s="316"/>
      <c r="BK787" s="316"/>
      <c r="BL787" s="316"/>
      <c r="BM787" s="316"/>
      <c r="BN787" s="316"/>
      <c r="BO787" s="316"/>
      <c r="BP787" s="316"/>
      <c r="BQ787" s="316"/>
      <c r="BR787" s="316"/>
      <c r="BS787" s="316"/>
      <c r="BT787" s="316"/>
      <c r="BU787" s="316"/>
      <c r="BV787" s="316"/>
      <c r="BW787" s="316"/>
      <c r="BX787" s="316"/>
      <c r="BY787" s="316"/>
      <c r="BZ787" s="316"/>
      <c r="CA787" s="316"/>
      <c r="CB787" s="316"/>
      <c r="CC787" s="316"/>
      <c r="CD787" s="316"/>
      <c r="CE787" s="316"/>
      <c r="CF787" s="316"/>
      <c r="CG787" s="316"/>
      <c r="CH787" s="316"/>
      <c r="CI787" s="316"/>
      <c r="CJ787" s="316"/>
      <c r="CK787" s="316"/>
      <c r="CL787" s="316"/>
      <c r="CM787" s="316"/>
      <c r="CN787" s="316"/>
    </row>
    <row r="788" spans="4:93" ht="14.25" customHeight="1" x14ac:dyDescent="0.35">
      <c r="D788" s="195" t="s">
        <v>446</v>
      </c>
      <c r="E788" s="195"/>
      <c r="F788" s="195"/>
      <c r="G788" s="195"/>
      <c r="H788" s="195"/>
      <c r="I788" s="195"/>
      <c r="J788" s="195"/>
      <c r="K788" s="195"/>
      <c r="L788" s="195"/>
      <c r="M788" s="195"/>
      <c r="N788" s="195"/>
      <c r="O788" s="195"/>
      <c r="P788" s="195"/>
      <c r="Q788" s="195"/>
      <c r="R788" s="195"/>
      <c r="S788" s="195"/>
      <c r="T788" s="195"/>
      <c r="U788" s="195">
        <v>951</v>
      </c>
      <c r="V788" s="195"/>
      <c r="W788" s="195"/>
      <c r="X788" s="195"/>
      <c r="Y788" s="195"/>
      <c r="Z788" s="195"/>
      <c r="AA788" s="195"/>
      <c r="AB788" s="195">
        <v>3</v>
      </c>
      <c r="AC788" s="195"/>
      <c r="AD788" s="195"/>
      <c r="AE788" s="195"/>
      <c r="AF788" s="195"/>
      <c r="AG788" s="195"/>
      <c r="AH788" s="195"/>
      <c r="AI788" s="195" t="s">
        <v>952</v>
      </c>
      <c r="AJ788" s="195"/>
      <c r="AK788" s="195"/>
      <c r="AL788" s="195"/>
      <c r="AM788" s="195"/>
      <c r="AN788" s="195"/>
      <c r="AO788" s="195"/>
      <c r="AP788" s="195"/>
      <c r="AQ788" s="195"/>
      <c r="AR788" s="195"/>
      <c r="AS788" s="195"/>
      <c r="AT788" s="195"/>
      <c r="AU788" s="37"/>
      <c r="AV788" s="316" t="s">
        <v>446</v>
      </c>
      <c r="AW788" s="316"/>
      <c r="AX788" s="316"/>
      <c r="AY788" s="316"/>
      <c r="AZ788" s="316"/>
      <c r="BA788" s="316"/>
      <c r="BB788" s="316"/>
      <c r="BC788" s="316"/>
      <c r="BD788" s="316"/>
      <c r="BE788" s="316"/>
      <c r="BF788" s="316" t="s">
        <v>447</v>
      </c>
      <c r="BG788" s="316"/>
      <c r="BH788" s="316"/>
      <c r="BI788" s="316"/>
      <c r="BJ788" s="316"/>
      <c r="BK788" s="316"/>
      <c r="BL788" s="316"/>
      <c r="BM788" s="316"/>
      <c r="BN788" s="316" t="s">
        <v>448</v>
      </c>
      <c r="BO788" s="316"/>
      <c r="BP788" s="316"/>
      <c r="BQ788" s="316"/>
      <c r="BR788" s="316"/>
      <c r="BS788" s="316"/>
      <c r="BT788" s="316"/>
      <c r="BU788" s="316"/>
      <c r="BV788" s="316"/>
      <c r="BW788" s="316" t="s">
        <v>403</v>
      </c>
      <c r="BX788" s="316"/>
      <c r="BY788" s="316"/>
      <c r="BZ788" s="316"/>
      <c r="CA788" s="316"/>
      <c r="CB788" s="316"/>
      <c r="CC788" s="316"/>
      <c r="CD788" s="316"/>
      <c r="CE788" s="316"/>
      <c r="CF788" s="316" t="s">
        <v>449</v>
      </c>
      <c r="CG788" s="316"/>
      <c r="CH788" s="316"/>
      <c r="CI788" s="316"/>
      <c r="CJ788" s="316"/>
      <c r="CK788" s="316"/>
      <c r="CL788" s="316"/>
      <c r="CM788" s="316"/>
      <c r="CN788" s="316"/>
    </row>
    <row r="789" spans="4:93" ht="14.25" customHeight="1" x14ac:dyDescent="0.35">
      <c r="D789" s="195" t="s">
        <v>447</v>
      </c>
      <c r="E789" s="195"/>
      <c r="F789" s="195"/>
      <c r="G789" s="195"/>
      <c r="H789" s="195"/>
      <c r="I789" s="195"/>
      <c r="J789" s="195"/>
      <c r="K789" s="195"/>
      <c r="L789" s="195"/>
      <c r="M789" s="195"/>
      <c r="N789" s="195"/>
      <c r="O789" s="195"/>
      <c r="P789" s="195"/>
      <c r="Q789" s="195"/>
      <c r="R789" s="195"/>
      <c r="S789" s="195"/>
      <c r="T789" s="195"/>
      <c r="U789" s="195">
        <v>53</v>
      </c>
      <c r="V789" s="195"/>
      <c r="W789" s="195"/>
      <c r="X789" s="195"/>
      <c r="Y789" s="195"/>
      <c r="Z789" s="195"/>
      <c r="AA789" s="195"/>
      <c r="AB789" s="195"/>
      <c r="AC789" s="195"/>
      <c r="AD789" s="195"/>
      <c r="AE789" s="195"/>
      <c r="AF789" s="195"/>
      <c r="AG789" s="195"/>
      <c r="AH789" s="195"/>
      <c r="AI789" s="195"/>
      <c r="AJ789" s="195"/>
      <c r="AK789" s="195"/>
      <c r="AL789" s="195"/>
      <c r="AM789" s="195"/>
      <c r="AN789" s="195"/>
      <c r="AO789" s="195"/>
      <c r="AP789" s="195"/>
      <c r="AQ789" s="195"/>
      <c r="AR789" s="195"/>
      <c r="AS789" s="195"/>
      <c r="AT789" s="195"/>
      <c r="AU789" s="37"/>
      <c r="AV789" s="316"/>
      <c r="AW789" s="316"/>
      <c r="AX789" s="316"/>
      <c r="AY789" s="316"/>
      <c r="AZ789" s="316"/>
      <c r="BA789" s="316"/>
      <c r="BB789" s="316"/>
      <c r="BC789" s="316"/>
      <c r="BD789" s="316"/>
      <c r="BE789" s="316"/>
      <c r="BF789" s="316"/>
      <c r="BG789" s="316"/>
      <c r="BH789" s="316"/>
      <c r="BI789" s="316"/>
      <c r="BJ789" s="316"/>
      <c r="BK789" s="316"/>
      <c r="BL789" s="316"/>
      <c r="BM789" s="316"/>
      <c r="BN789" s="316"/>
      <c r="BO789" s="316"/>
      <c r="BP789" s="316"/>
      <c r="BQ789" s="316"/>
      <c r="BR789" s="316"/>
      <c r="BS789" s="316"/>
      <c r="BT789" s="316"/>
      <c r="BU789" s="316"/>
      <c r="BV789" s="316"/>
      <c r="BW789" s="316"/>
      <c r="BX789" s="316"/>
      <c r="BY789" s="316"/>
      <c r="BZ789" s="316"/>
      <c r="CA789" s="316"/>
      <c r="CB789" s="316"/>
      <c r="CC789" s="316"/>
      <c r="CD789" s="316"/>
      <c r="CE789" s="316"/>
      <c r="CF789" s="316"/>
      <c r="CG789" s="316"/>
      <c r="CH789" s="316"/>
      <c r="CI789" s="316"/>
      <c r="CJ789" s="316"/>
      <c r="CK789" s="316"/>
      <c r="CL789" s="316"/>
      <c r="CM789" s="316"/>
      <c r="CN789" s="316"/>
    </row>
    <row r="790" spans="4:93" ht="14.25" customHeight="1" x14ac:dyDescent="0.35">
      <c r="D790" s="195" t="s">
        <v>448</v>
      </c>
      <c r="E790" s="195"/>
      <c r="F790" s="195"/>
      <c r="G790" s="195"/>
      <c r="H790" s="195"/>
      <c r="I790" s="195"/>
      <c r="J790" s="195"/>
      <c r="K790" s="195"/>
      <c r="L790" s="195"/>
      <c r="M790" s="195"/>
      <c r="N790" s="195"/>
      <c r="O790" s="195"/>
      <c r="P790" s="195"/>
      <c r="Q790" s="195"/>
      <c r="R790" s="195"/>
      <c r="S790" s="195"/>
      <c r="T790" s="195"/>
      <c r="U790" s="195"/>
      <c r="V790" s="195"/>
      <c r="W790" s="195"/>
      <c r="X790" s="195"/>
      <c r="Y790" s="195"/>
      <c r="Z790" s="195"/>
      <c r="AA790" s="195"/>
      <c r="AB790" s="195"/>
      <c r="AC790" s="195"/>
      <c r="AD790" s="195"/>
      <c r="AE790" s="195"/>
      <c r="AF790" s="195"/>
      <c r="AG790" s="195"/>
      <c r="AH790" s="195"/>
      <c r="AI790" s="195"/>
      <c r="AJ790" s="195"/>
      <c r="AK790" s="195"/>
      <c r="AL790" s="195"/>
      <c r="AM790" s="195"/>
      <c r="AN790" s="195"/>
      <c r="AO790" s="195"/>
      <c r="AP790" s="195"/>
      <c r="AQ790" s="195"/>
      <c r="AR790" s="195"/>
      <c r="AS790" s="195"/>
      <c r="AT790" s="195"/>
      <c r="AU790" s="37"/>
      <c r="AV790" s="316" t="s">
        <v>188</v>
      </c>
      <c r="AW790" s="316"/>
      <c r="AX790" s="316"/>
      <c r="AY790" s="316"/>
      <c r="AZ790" s="316"/>
      <c r="BA790" s="316" t="s">
        <v>128</v>
      </c>
      <c r="BB790" s="316"/>
      <c r="BC790" s="316"/>
      <c r="BD790" s="316"/>
      <c r="BE790" s="316"/>
      <c r="BF790" s="316" t="s">
        <v>188</v>
      </c>
      <c r="BG790" s="316"/>
      <c r="BH790" s="316"/>
      <c r="BI790" s="316"/>
      <c r="BJ790" s="316" t="s">
        <v>128</v>
      </c>
      <c r="BK790" s="316"/>
      <c r="BL790" s="316"/>
      <c r="BM790" s="316"/>
      <c r="BN790" s="316" t="s">
        <v>188</v>
      </c>
      <c r="BO790" s="316"/>
      <c r="BP790" s="316"/>
      <c r="BQ790" s="316"/>
      <c r="BR790" s="316" t="s">
        <v>128</v>
      </c>
      <c r="BS790" s="316"/>
      <c r="BT790" s="316"/>
      <c r="BU790" s="316"/>
      <c r="BV790" s="316"/>
      <c r="BW790" s="316" t="s">
        <v>188</v>
      </c>
      <c r="BX790" s="316"/>
      <c r="BY790" s="316"/>
      <c r="BZ790" s="316"/>
      <c r="CA790" s="316" t="s">
        <v>128</v>
      </c>
      <c r="CB790" s="316"/>
      <c r="CC790" s="316"/>
      <c r="CD790" s="316"/>
      <c r="CE790" s="316"/>
      <c r="CF790" s="316" t="s">
        <v>188</v>
      </c>
      <c r="CG790" s="316"/>
      <c r="CH790" s="316"/>
      <c r="CI790" s="316"/>
      <c r="CJ790" s="316" t="s">
        <v>128</v>
      </c>
      <c r="CK790" s="316"/>
      <c r="CL790" s="316"/>
      <c r="CM790" s="316"/>
      <c r="CN790" s="316"/>
    </row>
    <row r="791" spans="4:93" ht="14.25" customHeight="1" x14ac:dyDescent="0.35">
      <c r="D791" s="195" t="s">
        <v>403</v>
      </c>
      <c r="E791" s="195"/>
      <c r="F791" s="195"/>
      <c r="G791" s="195"/>
      <c r="H791" s="195"/>
      <c r="I791" s="195"/>
      <c r="J791" s="195"/>
      <c r="K791" s="195"/>
      <c r="L791" s="195"/>
      <c r="M791" s="195"/>
      <c r="N791" s="195"/>
      <c r="O791" s="195"/>
      <c r="P791" s="195"/>
      <c r="Q791" s="195"/>
      <c r="R791" s="195"/>
      <c r="S791" s="195"/>
      <c r="T791" s="195"/>
      <c r="U791" s="195">
        <v>18</v>
      </c>
      <c r="V791" s="195"/>
      <c r="W791" s="195"/>
      <c r="X791" s="195"/>
      <c r="Y791" s="195"/>
      <c r="Z791" s="195"/>
      <c r="AA791" s="195"/>
      <c r="AB791" s="195"/>
      <c r="AC791" s="195"/>
      <c r="AD791" s="195"/>
      <c r="AE791" s="195"/>
      <c r="AF791" s="195"/>
      <c r="AG791" s="195"/>
      <c r="AH791" s="195"/>
      <c r="AI791" s="195"/>
      <c r="AJ791" s="195"/>
      <c r="AK791" s="195"/>
      <c r="AL791" s="195"/>
      <c r="AM791" s="195"/>
      <c r="AN791" s="195"/>
      <c r="AO791" s="195"/>
      <c r="AP791" s="195"/>
      <c r="AQ791" s="195"/>
      <c r="AR791" s="195"/>
      <c r="AS791" s="195"/>
      <c r="AT791" s="195"/>
      <c r="AU791" s="37"/>
      <c r="AV791" s="316"/>
      <c r="AW791" s="316"/>
      <c r="AX791" s="316"/>
      <c r="AY791" s="316"/>
      <c r="AZ791" s="316"/>
      <c r="BA791" s="316"/>
      <c r="BB791" s="316"/>
      <c r="BC791" s="316"/>
      <c r="BD791" s="316"/>
      <c r="BE791" s="316"/>
      <c r="BF791" s="316"/>
      <c r="BG791" s="316"/>
      <c r="BH791" s="316"/>
      <c r="BI791" s="316"/>
      <c r="BJ791" s="316"/>
      <c r="BK791" s="316"/>
      <c r="BL791" s="316"/>
      <c r="BM791" s="316"/>
      <c r="BN791" s="316"/>
      <c r="BO791" s="316"/>
      <c r="BP791" s="316"/>
      <c r="BQ791" s="316"/>
      <c r="BR791" s="316"/>
      <c r="BS791" s="316"/>
      <c r="BT791" s="316"/>
      <c r="BU791" s="316"/>
      <c r="BV791" s="316"/>
      <c r="BW791" s="316"/>
      <c r="BX791" s="316"/>
      <c r="BY791" s="316"/>
      <c r="BZ791" s="316"/>
      <c r="CA791" s="316"/>
      <c r="CB791" s="316"/>
      <c r="CC791" s="316"/>
      <c r="CD791" s="316"/>
      <c r="CE791" s="316"/>
      <c r="CF791" s="316"/>
      <c r="CG791" s="316"/>
      <c r="CH791" s="316"/>
      <c r="CI791" s="316"/>
      <c r="CJ791" s="316"/>
      <c r="CK791" s="316"/>
      <c r="CL791" s="316"/>
      <c r="CM791" s="316"/>
      <c r="CN791" s="316"/>
    </row>
    <row r="792" spans="4:93" ht="14.25" customHeight="1" x14ac:dyDescent="0.35">
      <c r="D792" s="195" t="s">
        <v>449</v>
      </c>
      <c r="E792" s="195"/>
      <c r="F792" s="195"/>
      <c r="G792" s="195"/>
      <c r="H792" s="195"/>
      <c r="I792" s="195"/>
      <c r="J792" s="195"/>
      <c r="K792" s="195"/>
      <c r="L792" s="195"/>
      <c r="M792" s="195"/>
      <c r="N792" s="195"/>
      <c r="O792" s="195"/>
      <c r="P792" s="195"/>
      <c r="Q792" s="195"/>
      <c r="R792" s="195"/>
      <c r="S792" s="195"/>
      <c r="T792" s="195"/>
      <c r="U792" s="195">
        <v>3</v>
      </c>
      <c r="V792" s="195"/>
      <c r="W792" s="195"/>
      <c r="X792" s="195"/>
      <c r="Y792" s="195"/>
      <c r="Z792" s="195"/>
      <c r="AA792" s="195"/>
      <c r="AB792" s="195"/>
      <c r="AC792" s="195"/>
      <c r="AD792" s="195"/>
      <c r="AE792" s="195"/>
      <c r="AF792" s="195"/>
      <c r="AG792" s="195"/>
      <c r="AH792" s="195"/>
      <c r="AI792" s="195"/>
      <c r="AJ792" s="195"/>
      <c r="AK792" s="195"/>
      <c r="AL792" s="195"/>
      <c r="AM792" s="195"/>
      <c r="AN792" s="195"/>
      <c r="AO792" s="195"/>
      <c r="AP792" s="195"/>
      <c r="AQ792" s="195"/>
      <c r="AR792" s="195"/>
      <c r="AS792" s="195"/>
      <c r="AT792" s="195"/>
      <c r="AU792" s="37"/>
      <c r="AV792" s="195">
        <v>925</v>
      </c>
      <c r="AW792" s="195"/>
      <c r="AX792" s="195"/>
      <c r="AY792" s="195"/>
      <c r="AZ792" s="195"/>
      <c r="BA792" s="195"/>
      <c r="BB792" s="195"/>
      <c r="BC792" s="195"/>
      <c r="BD792" s="195"/>
      <c r="BE792" s="195"/>
      <c r="BF792" s="195">
        <v>4</v>
      </c>
      <c r="BG792" s="195"/>
      <c r="BH792" s="195"/>
      <c r="BI792" s="195"/>
      <c r="BJ792" s="195"/>
      <c r="BK792" s="195"/>
      <c r="BL792" s="195"/>
      <c r="BM792" s="195"/>
      <c r="BN792" s="195"/>
      <c r="BO792" s="195"/>
      <c r="BP792" s="195"/>
      <c r="BQ792" s="195"/>
      <c r="BR792" s="195"/>
      <c r="BS792" s="195"/>
      <c r="BT792" s="195"/>
      <c r="BU792" s="195"/>
      <c r="BV792" s="195"/>
      <c r="BW792" s="195">
        <v>2</v>
      </c>
      <c r="BX792" s="195"/>
      <c r="BY792" s="195"/>
      <c r="BZ792" s="195"/>
      <c r="CA792" s="195"/>
      <c r="CB792" s="195"/>
      <c r="CC792" s="195"/>
      <c r="CD792" s="195"/>
      <c r="CE792" s="195"/>
      <c r="CF792" s="195"/>
      <c r="CG792" s="195"/>
      <c r="CH792" s="195"/>
      <c r="CI792" s="195"/>
      <c r="CJ792" s="195"/>
      <c r="CK792" s="195"/>
      <c r="CL792" s="195"/>
      <c r="CM792" s="195"/>
      <c r="CN792" s="195"/>
      <c r="CO792" s="163"/>
    </row>
    <row r="793" spans="4:93" ht="14.25" customHeight="1" x14ac:dyDescent="0.35">
      <c r="D793" s="195" t="s">
        <v>125</v>
      </c>
      <c r="E793" s="195"/>
      <c r="F793" s="195"/>
      <c r="G793" s="195"/>
      <c r="H793" s="195"/>
      <c r="I793" s="195"/>
      <c r="J793" s="195"/>
      <c r="K793" s="195"/>
      <c r="L793" s="195"/>
      <c r="M793" s="195"/>
      <c r="N793" s="195"/>
      <c r="O793" s="195"/>
      <c r="P793" s="195"/>
      <c r="Q793" s="195"/>
      <c r="R793" s="195"/>
      <c r="S793" s="195"/>
      <c r="T793" s="195"/>
      <c r="U793" s="195">
        <v>1025</v>
      </c>
      <c r="V793" s="195"/>
      <c r="W793" s="195"/>
      <c r="X793" s="195"/>
      <c r="Y793" s="195"/>
      <c r="Z793" s="195"/>
      <c r="AA793" s="195"/>
      <c r="AB793" s="195">
        <v>3</v>
      </c>
      <c r="AC793" s="195"/>
      <c r="AD793" s="195"/>
      <c r="AE793" s="195"/>
      <c r="AF793" s="195"/>
      <c r="AG793" s="195"/>
      <c r="AH793" s="195"/>
      <c r="AI793" s="195"/>
      <c r="AJ793" s="195"/>
      <c r="AK793" s="195"/>
      <c r="AL793" s="195"/>
      <c r="AM793" s="195"/>
      <c r="AN793" s="195"/>
      <c r="AO793" s="195"/>
      <c r="AP793" s="195"/>
      <c r="AQ793" s="195"/>
      <c r="AR793" s="195"/>
      <c r="AS793" s="195"/>
      <c r="AT793" s="195"/>
      <c r="AU793" s="37"/>
      <c r="AV793" s="195"/>
      <c r="AW793" s="195"/>
      <c r="AX793" s="195"/>
      <c r="AY793" s="195"/>
      <c r="AZ793" s="195"/>
      <c r="BA793" s="195"/>
      <c r="BB793" s="195"/>
      <c r="BC793" s="195"/>
      <c r="BD793" s="195"/>
      <c r="BE793" s="195"/>
      <c r="BF793" s="195"/>
      <c r="BG793" s="195"/>
      <c r="BH793" s="195"/>
      <c r="BI793" s="195"/>
      <c r="BJ793" s="195"/>
      <c r="BK793" s="195"/>
      <c r="BL793" s="195"/>
      <c r="BM793" s="195"/>
      <c r="BN793" s="195"/>
      <c r="BO793" s="195"/>
      <c r="BP793" s="195"/>
      <c r="BQ793" s="195"/>
      <c r="BR793" s="195"/>
      <c r="BS793" s="195"/>
      <c r="BT793" s="195"/>
      <c r="BU793" s="195"/>
      <c r="BV793" s="195"/>
      <c r="BW793" s="195"/>
      <c r="BX793" s="195"/>
      <c r="BY793" s="195"/>
      <c r="BZ793" s="195"/>
      <c r="CA793" s="195"/>
      <c r="CB793" s="195"/>
      <c r="CC793" s="195"/>
      <c r="CD793" s="195"/>
      <c r="CE793" s="195"/>
      <c r="CF793" s="195"/>
      <c r="CG793" s="195"/>
      <c r="CH793" s="195"/>
      <c r="CI793" s="195"/>
      <c r="CJ793" s="195"/>
      <c r="CK793" s="195"/>
      <c r="CL793" s="195"/>
      <c r="CM793" s="195"/>
      <c r="CN793" s="195"/>
      <c r="CO793" s="163"/>
    </row>
    <row r="794" spans="4:93" ht="14.25" customHeight="1" x14ac:dyDescent="0.35">
      <c r="D794" s="317" t="s">
        <v>956</v>
      </c>
      <c r="E794" s="317"/>
      <c r="F794" s="317"/>
      <c r="G794" s="317"/>
      <c r="H794" s="317"/>
      <c r="I794" s="317"/>
      <c r="J794" s="317"/>
      <c r="K794" s="317"/>
      <c r="L794" s="317"/>
      <c r="M794" s="317"/>
      <c r="N794" s="317"/>
      <c r="O794" s="317"/>
      <c r="P794" s="317"/>
      <c r="Q794" s="317"/>
      <c r="R794" s="317"/>
      <c r="S794" s="317"/>
      <c r="T794" s="317"/>
      <c r="U794" s="317"/>
      <c r="V794" s="317"/>
      <c r="W794" s="317"/>
      <c r="X794" s="317"/>
      <c r="Y794" s="317"/>
      <c r="Z794" s="317"/>
      <c r="AA794" s="317"/>
      <c r="AB794" s="317"/>
      <c r="AC794" s="317"/>
      <c r="AD794" s="317"/>
      <c r="AE794" s="317"/>
      <c r="AF794" s="317"/>
      <c r="AG794" s="317"/>
      <c r="AH794" s="317"/>
      <c r="AI794" s="317"/>
      <c r="AJ794" s="317"/>
      <c r="AK794" s="317"/>
      <c r="AL794" s="317"/>
      <c r="AM794" s="317"/>
      <c r="AN794" s="317"/>
      <c r="AO794" s="317"/>
      <c r="AP794" s="317"/>
      <c r="AQ794" s="317"/>
      <c r="AR794" s="317"/>
      <c r="AS794" s="317"/>
      <c r="AT794" s="317"/>
      <c r="AV794" s="317" t="s">
        <v>479</v>
      </c>
      <c r="AW794" s="317"/>
      <c r="AX794" s="317"/>
      <c r="AY794" s="317"/>
      <c r="AZ794" s="317"/>
      <c r="BA794" s="317"/>
      <c r="BB794" s="317"/>
      <c r="BC794" s="317"/>
      <c r="BD794" s="317"/>
      <c r="BE794" s="317"/>
      <c r="BF794" s="317"/>
      <c r="BG794" s="317"/>
      <c r="BH794" s="317"/>
      <c r="BI794" s="317"/>
      <c r="BJ794" s="317"/>
      <c r="BK794" s="317"/>
      <c r="BL794" s="317"/>
      <c r="BM794" s="317"/>
      <c r="BN794" s="317"/>
      <c r="BO794" s="317"/>
      <c r="BP794" s="317"/>
      <c r="BQ794" s="317"/>
      <c r="BR794" s="317"/>
      <c r="BS794" s="317"/>
      <c r="BT794" s="317"/>
      <c r="BU794" s="317"/>
      <c r="BV794" s="317"/>
      <c r="BW794" s="317"/>
      <c r="BX794" s="317"/>
      <c r="BY794" s="317"/>
      <c r="BZ794" s="317"/>
      <c r="CA794" s="317"/>
      <c r="CB794" s="317"/>
      <c r="CC794" s="317"/>
      <c r="CD794" s="317"/>
      <c r="CE794" s="317"/>
      <c r="CF794" s="317"/>
      <c r="CG794" s="317"/>
      <c r="CH794" s="317"/>
      <c r="CI794" s="317"/>
      <c r="CJ794" s="317"/>
      <c r="CK794" s="317"/>
      <c r="CL794" s="317"/>
    </row>
    <row r="795" spans="4:93" ht="14.25" customHeight="1" x14ac:dyDescent="0.35">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row>
    <row r="796" spans="4:93" ht="14.25" customHeight="1" x14ac:dyDescent="0.35">
      <c r="D796" s="209" t="s">
        <v>460</v>
      </c>
      <c r="E796" s="209"/>
      <c r="F796" s="209"/>
      <c r="G796" s="209"/>
      <c r="H796" s="209"/>
      <c r="I796" s="209"/>
      <c r="J796" s="209"/>
      <c r="K796" s="209"/>
      <c r="L796" s="209"/>
      <c r="M796" s="209"/>
      <c r="N796" s="209"/>
      <c r="O796" s="209"/>
      <c r="P796" s="209"/>
      <c r="Q796" s="209"/>
      <c r="R796" s="209"/>
      <c r="S796" s="209"/>
      <c r="T796" s="209"/>
      <c r="U796" s="209"/>
      <c r="V796" s="209"/>
      <c r="W796" s="209"/>
      <c r="X796" s="209"/>
      <c r="Y796" s="209"/>
      <c r="Z796" s="209"/>
      <c r="AA796" s="209"/>
      <c r="AB796" s="209"/>
      <c r="AC796" s="209"/>
      <c r="AD796" s="209"/>
      <c r="AE796" s="209"/>
      <c r="AF796" s="209"/>
      <c r="AG796" s="209"/>
      <c r="AH796" s="209"/>
      <c r="AI796" s="209"/>
      <c r="AJ796" s="209"/>
      <c r="AK796" s="209"/>
      <c r="AL796" s="209"/>
      <c r="AM796" s="209"/>
      <c r="AN796" s="209"/>
      <c r="AO796" s="209"/>
      <c r="AP796" s="209"/>
      <c r="AQ796" s="209"/>
      <c r="AR796" s="209"/>
      <c r="AS796" s="209"/>
      <c r="AT796" s="209"/>
      <c r="AV796" s="209" t="s">
        <v>478</v>
      </c>
      <c r="AW796" s="209"/>
      <c r="AX796" s="209"/>
      <c r="AY796" s="209"/>
      <c r="AZ796" s="209"/>
      <c r="BA796" s="209"/>
      <c r="BB796" s="209"/>
      <c r="BC796" s="209"/>
      <c r="BD796" s="209"/>
      <c r="BE796" s="209"/>
      <c r="BF796" s="209"/>
      <c r="BG796" s="209"/>
      <c r="BH796" s="209"/>
      <c r="BI796" s="209"/>
      <c r="BJ796" s="209"/>
      <c r="BK796" s="209"/>
      <c r="BL796" s="209"/>
      <c r="BM796" s="209"/>
      <c r="BN796" s="209"/>
      <c r="BO796" s="209"/>
      <c r="BP796" s="209"/>
      <c r="BQ796" s="209"/>
      <c r="BR796" s="209"/>
      <c r="BS796" s="209"/>
      <c r="BT796" s="209"/>
      <c r="BU796" s="209"/>
      <c r="BV796" s="209"/>
      <c r="BW796" s="209"/>
      <c r="BX796" s="209"/>
      <c r="BY796" s="209"/>
      <c r="BZ796" s="209"/>
      <c r="CA796" s="209"/>
      <c r="CB796" s="209"/>
      <c r="CC796" s="209"/>
      <c r="CD796" s="209"/>
      <c r="CE796" s="209"/>
      <c r="CF796" s="209"/>
      <c r="CG796" s="209"/>
      <c r="CH796" s="209"/>
      <c r="CI796" s="209"/>
      <c r="CJ796" s="209"/>
      <c r="CK796" s="209"/>
      <c r="CL796" s="209"/>
    </row>
    <row r="797" spans="4:93" ht="14.25" customHeight="1" x14ac:dyDescent="0.35">
      <c r="D797" s="209"/>
      <c r="E797" s="209"/>
      <c r="F797" s="209"/>
      <c r="G797" s="209"/>
      <c r="H797" s="209"/>
      <c r="I797" s="209"/>
      <c r="J797" s="209"/>
      <c r="K797" s="209"/>
      <c r="L797" s="209"/>
      <c r="M797" s="209"/>
      <c r="N797" s="209"/>
      <c r="O797" s="209"/>
      <c r="P797" s="209"/>
      <c r="Q797" s="209"/>
      <c r="R797" s="209"/>
      <c r="S797" s="209"/>
      <c r="T797" s="209"/>
      <c r="U797" s="209"/>
      <c r="V797" s="209"/>
      <c r="W797" s="209"/>
      <c r="X797" s="209"/>
      <c r="Y797" s="209"/>
      <c r="Z797" s="209"/>
      <c r="AA797" s="209"/>
      <c r="AB797" s="209"/>
      <c r="AC797" s="209"/>
      <c r="AD797" s="209"/>
      <c r="AE797" s="209"/>
      <c r="AF797" s="209"/>
      <c r="AG797" s="209"/>
      <c r="AH797" s="209"/>
      <c r="AI797" s="209"/>
      <c r="AJ797" s="209"/>
      <c r="AK797" s="209"/>
      <c r="AL797" s="209"/>
      <c r="AM797" s="209"/>
      <c r="AN797" s="209"/>
      <c r="AO797" s="209"/>
      <c r="AP797" s="209"/>
      <c r="AQ797" s="209"/>
      <c r="AR797" s="209"/>
      <c r="AS797" s="209"/>
      <c r="AT797" s="209"/>
      <c r="AV797" s="209"/>
      <c r="AW797" s="209"/>
      <c r="AX797" s="209"/>
      <c r="AY797" s="209"/>
      <c r="AZ797" s="209"/>
      <c r="BA797" s="209"/>
      <c r="BB797" s="209"/>
      <c r="BC797" s="209"/>
      <c r="BD797" s="209"/>
      <c r="BE797" s="209"/>
      <c r="BF797" s="209"/>
      <c r="BG797" s="209"/>
      <c r="BH797" s="209"/>
      <c r="BI797" s="209"/>
      <c r="BJ797" s="209"/>
      <c r="BK797" s="209"/>
      <c r="BL797" s="209"/>
      <c r="BM797" s="209"/>
      <c r="BN797" s="209"/>
      <c r="BO797" s="209"/>
      <c r="BP797" s="209"/>
      <c r="BQ797" s="209"/>
      <c r="BR797" s="209"/>
      <c r="BS797" s="209"/>
      <c r="BT797" s="209"/>
      <c r="BU797" s="209"/>
      <c r="BV797" s="209"/>
      <c r="BW797" s="209"/>
      <c r="BX797" s="209"/>
      <c r="BY797" s="209"/>
      <c r="BZ797" s="209"/>
      <c r="CA797" s="209"/>
      <c r="CB797" s="209"/>
      <c r="CC797" s="209"/>
      <c r="CD797" s="209"/>
      <c r="CE797" s="209"/>
      <c r="CF797" s="209"/>
      <c r="CG797" s="209"/>
      <c r="CH797" s="209"/>
      <c r="CI797" s="209"/>
      <c r="CJ797" s="209"/>
      <c r="CK797" s="209"/>
      <c r="CL797" s="209"/>
    </row>
    <row r="798" spans="4:93" ht="14.25" customHeight="1" x14ac:dyDescent="0.35">
      <c r="D798" s="316" t="s">
        <v>453</v>
      </c>
      <c r="E798" s="316"/>
      <c r="F798" s="316"/>
      <c r="G798" s="316"/>
      <c r="H798" s="316"/>
      <c r="I798" s="316"/>
      <c r="J798" s="316"/>
      <c r="K798" s="316"/>
      <c r="L798" s="316"/>
      <c r="M798" s="316"/>
      <c r="N798" s="316"/>
      <c r="O798" s="316"/>
      <c r="P798" s="316"/>
      <c r="Q798" s="316"/>
      <c r="R798" s="316"/>
      <c r="S798" s="316"/>
      <c r="T798" s="316"/>
      <c r="U798" s="316"/>
      <c r="V798" s="316"/>
      <c r="W798" s="316" t="s">
        <v>454</v>
      </c>
      <c r="X798" s="316"/>
      <c r="Y798" s="316"/>
      <c r="Z798" s="316"/>
      <c r="AA798" s="316"/>
      <c r="AB798" s="316"/>
      <c r="AC798" s="316"/>
      <c r="AD798" s="316"/>
      <c r="AE798" s="316"/>
      <c r="AF798" s="316"/>
      <c r="AG798" s="316"/>
      <c r="AH798" s="316"/>
      <c r="AI798" s="316"/>
      <c r="AJ798" s="316"/>
      <c r="AK798" s="316" t="s">
        <v>459</v>
      </c>
      <c r="AL798" s="316"/>
      <c r="AM798" s="316"/>
      <c r="AN798" s="316"/>
      <c r="AO798" s="316"/>
      <c r="AP798" s="316"/>
      <c r="AQ798" s="316"/>
      <c r="AR798" s="316"/>
      <c r="AS798" s="316"/>
      <c r="AT798" s="316"/>
      <c r="AV798" s="316" t="s">
        <v>453</v>
      </c>
      <c r="AW798" s="316"/>
      <c r="AX798" s="316"/>
      <c r="AY798" s="316"/>
      <c r="AZ798" s="316"/>
      <c r="BA798" s="316"/>
      <c r="BB798" s="316"/>
      <c r="BC798" s="316"/>
      <c r="BD798" s="316"/>
      <c r="BE798" s="316"/>
      <c r="BF798" s="316"/>
      <c r="BG798" s="316"/>
      <c r="BH798" s="316"/>
      <c r="BI798" s="316"/>
      <c r="BJ798" s="316"/>
      <c r="BK798" s="316"/>
      <c r="BL798" s="316"/>
      <c r="BM798" s="316"/>
      <c r="BN798" s="316"/>
      <c r="BO798" s="316" t="s">
        <v>454</v>
      </c>
      <c r="BP798" s="316"/>
      <c r="BQ798" s="316"/>
      <c r="BR798" s="316"/>
      <c r="BS798" s="316"/>
      <c r="BT798" s="316"/>
      <c r="BU798" s="316"/>
      <c r="BV798" s="316"/>
      <c r="BW798" s="316"/>
      <c r="BX798" s="316"/>
      <c r="BY798" s="316"/>
      <c r="BZ798" s="316"/>
      <c r="CA798" s="316"/>
      <c r="CB798" s="316"/>
      <c r="CC798" s="316" t="s">
        <v>480</v>
      </c>
      <c r="CD798" s="316"/>
      <c r="CE798" s="316"/>
      <c r="CF798" s="316"/>
      <c r="CG798" s="316"/>
      <c r="CH798" s="316"/>
      <c r="CI798" s="316"/>
      <c r="CJ798" s="316"/>
      <c r="CK798" s="316"/>
      <c r="CL798" s="316"/>
      <c r="CM798" s="316"/>
      <c r="CN798" s="316"/>
    </row>
    <row r="799" spans="4:93" ht="14.25" customHeight="1" x14ac:dyDescent="0.35">
      <c r="D799" s="316"/>
      <c r="E799" s="316"/>
      <c r="F799" s="316"/>
      <c r="G799" s="316"/>
      <c r="H799" s="316"/>
      <c r="I799" s="316"/>
      <c r="J799" s="316"/>
      <c r="K799" s="316"/>
      <c r="L799" s="316"/>
      <c r="M799" s="316"/>
      <c r="N799" s="316"/>
      <c r="O799" s="316"/>
      <c r="P799" s="316"/>
      <c r="Q799" s="316"/>
      <c r="R799" s="316"/>
      <c r="S799" s="316"/>
      <c r="T799" s="316"/>
      <c r="U799" s="316"/>
      <c r="V799" s="316"/>
      <c r="W799" s="316" t="s">
        <v>188</v>
      </c>
      <c r="X799" s="316"/>
      <c r="Y799" s="316"/>
      <c r="Z799" s="316"/>
      <c r="AA799" s="316"/>
      <c r="AB799" s="316"/>
      <c r="AC799" s="316"/>
      <c r="AD799" s="316" t="s">
        <v>128</v>
      </c>
      <c r="AE799" s="316"/>
      <c r="AF799" s="316"/>
      <c r="AG799" s="316"/>
      <c r="AH799" s="316"/>
      <c r="AI799" s="316"/>
      <c r="AJ799" s="316"/>
      <c r="AK799" s="316" t="s">
        <v>188</v>
      </c>
      <c r="AL799" s="316"/>
      <c r="AM799" s="316"/>
      <c r="AN799" s="316"/>
      <c r="AO799" s="316"/>
      <c r="AP799" s="316" t="s">
        <v>128</v>
      </c>
      <c r="AQ799" s="316"/>
      <c r="AR799" s="316"/>
      <c r="AS799" s="316"/>
      <c r="AT799" s="316"/>
      <c r="AV799" s="316"/>
      <c r="AW799" s="316"/>
      <c r="AX799" s="316"/>
      <c r="AY799" s="316"/>
      <c r="AZ799" s="316"/>
      <c r="BA799" s="316"/>
      <c r="BB799" s="316"/>
      <c r="BC799" s="316"/>
      <c r="BD799" s="316"/>
      <c r="BE799" s="316"/>
      <c r="BF799" s="316"/>
      <c r="BG799" s="316"/>
      <c r="BH799" s="316"/>
      <c r="BI799" s="316"/>
      <c r="BJ799" s="316"/>
      <c r="BK799" s="316"/>
      <c r="BL799" s="316"/>
      <c r="BM799" s="316"/>
      <c r="BN799" s="316"/>
      <c r="BO799" s="316" t="s">
        <v>188</v>
      </c>
      <c r="BP799" s="316"/>
      <c r="BQ799" s="316"/>
      <c r="BR799" s="316"/>
      <c r="BS799" s="316"/>
      <c r="BT799" s="316"/>
      <c r="BU799" s="316"/>
      <c r="BV799" s="316" t="s">
        <v>128</v>
      </c>
      <c r="BW799" s="316"/>
      <c r="BX799" s="316"/>
      <c r="BY799" s="316"/>
      <c r="BZ799" s="316"/>
      <c r="CA799" s="316"/>
      <c r="CB799" s="316"/>
      <c r="CC799" s="316" t="s">
        <v>188</v>
      </c>
      <c r="CD799" s="316"/>
      <c r="CE799" s="316"/>
      <c r="CF799" s="316"/>
      <c r="CG799" s="316"/>
      <c r="CH799" s="316"/>
      <c r="CI799" s="316" t="s">
        <v>128</v>
      </c>
      <c r="CJ799" s="316"/>
      <c r="CK799" s="316"/>
      <c r="CL799" s="316"/>
      <c r="CM799" s="316"/>
      <c r="CN799" s="316"/>
    </row>
    <row r="800" spans="4:93" ht="14.25" customHeight="1" x14ac:dyDescent="0.35">
      <c r="D800" s="319">
        <v>1</v>
      </c>
      <c r="E800" s="319"/>
      <c r="F800" s="319"/>
      <c r="G800" s="319"/>
      <c r="H800" s="319"/>
      <c r="I800" s="319"/>
      <c r="J800" s="319"/>
      <c r="K800" s="319"/>
      <c r="L800" s="319"/>
      <c r="M800" s="319"/>
      <c r="N800" s="319"/>
      <c r="O800" s="319"/>
      <c r="P800" s="319"/>
      <c r="Q800" s="319"/>
      <c r="R800" s="319"/>
      <c r="S800" s="319"/>
      <c r="T800" s="319"/>
      <c r="U800" s="319"/>
      <c r="V800" s="319"/>
      <c r="W800" s="195">
        <v>561</v>
      </c>
      <c r="X800" s="195"/>
      <c r="Y800" s="195"/>
      <c r="Z800" s="195"/>
      <c r="AA800" s="195"/>
      <c r="AB800" s="195"/>
      <c r="AC800" s="195"/>
      <c r="AD800" s="195">
        <v>3</v>
      </c>
      <c r="AE800" s="195"/>
      <c r="AF800" s="195"/>
      <c r="AG800" s="195"/>
      <c r="AH800" s="195"/>
      <c r="AI800" s="195"/>
      <c r="AJ800" s="195"/>
      <c r="AK800" s="195" t="s">
        <v>957</v>
      </c>
      <c r="AL800" s="195"/>
      <c r="AM800" s="195"/>
      <c r="AN800" s="195"/>
      <c r="AO800" s="195"/>
      <c r="AP800" s="195"/>
      <c r="AQ800" s="195"/>
      <c r="AR800" s="195"/>
      <c r="AS800" s="195"/>
      <c r="AT800" s="195"/>
      <c r="AV800" s="319">
        <v>1</v>
      </c>
      <c r="AW800" s="319"/>
      <c r="AX800" s="319"/>
      <c r="AY800" s="319"/>
      <c r="AZ800" s="319"/>
      <c r="BA800" s="319"/>
      <c r="BB800" s="319"/>
      <c r="BC800" s="319"/>
      <c r="BD800" s="319"/>
      <c r="BE800" s="319"/>
      <c r="BF800" s="319"/>
      <c r="BG800" s="319"/>
      <c r="BH800" s="319"/>
      <c r="BI800" s="319"/>
      <c r="BJ800" s="319"/>
      <c r="BK800" s="319"/>
      <c r="BL800" s="319"/>
      <c r="BM800" s="319"/>
      <c r="BN800" s="319"/>
      <c r="BO800" s="195">
        <v>606</v>
      </c>
      <c r="BP800" s="195"/>
      <c r="BQ800" s="195"/>
      <c r="BR800" s="195"/>
      <c r="BS800" s="195"/>
      <c r="BT800" s="195"/>
      <c r="BU800" s="195"/>
      <c r="BV800" s="195"/>
      <c r="BW800" s="195"/>
      <c r="BX800" s="195"/>
      <c r="BY800" s="195"/>
      <c r="BZ800" s="195"/>
      <c r="CA800" s="195"/>
      <c r="CB800" s="195"/>
      <c r="CC800" s="195"/>
      <c r="CD800" s="195"/>
      <c r="CE800" s="195"/>
      <c r="CF800" s="195"/>
      <c r="CG800" s="195"/>
      <c r="CH800" s="195"/>
      <c r="CI800" s="226"/>
      <c r="CJ800" s="226"/>
      <c r="CK800" s="226"/>
      <c r="CL800" s="226"/>
      <c r="CM800" s="226"/>
      <c r="CN800" s="226"/>
    </row>
    <row r="801" spans="4:150" ht="14.25" customHeight="1" x14ac:dyDescent="0.35">
      <c r="D801" s="319">
        <v>2</v>
      </c>
      <c r="E801" s="319"/>
      <c r="F801" s="319"/>
      <c r="G801" s="319"/>
      <c r="H801" s="319"/>
      <c r="I801" s="319"/>
      <c r="J801" s="319"/>
      <c r="K801" s="319"/>
      <c r="L801" s="319"/>
      <c r="M801" s="319"/>
      <c r="N801" s="319"/>
      <c r="O801" s="319"/>
      <c r="P801" s="319"/>
      <c r="Q801" s="319"/>
      <c r="R801" s="319"/>
      <c r="S801" s="319"/>
      <c r="T801" s="319"/>
      <c r="U801" s="319"/>
      <c r="V801" s="319"/>
      <c r="W801" s="195">
        <v>364</v>
      </c>
      <c r="X801" s="195"/>
      <c r="Y801" s="195"/>
      <c r="Z801" s="195"/>
      <c r="AA801" s="195"/>
      <c r="AB801" s="195"/>
      <c r="AC801" s="195"/>
      <c r="AD801" s="195"/>
      <c r="AE801" s="195"/>
      <c r="AF801" s="195"/>
      <c r="AG801" s="195"/>
      <c r="AH801" s="195"/>
      <c r="AI801" s="195"/>
      <c r="AJ801" s="195"/>
      <c r="AK801" s="195"/>
      <c r="AL801" s="195"/>
      <c r="AM801" s="195"/>
      <c r="AN801" s="195"/>
      <c r="AO801" s="195"/>
      <c r="AP801" s="195"/>
      <c r="AQ801" s="195"/>
      <c r="AR801" s="195"/>
      <c r="AS801" s="195"/>
      <c r="AT801" s="195"/>
      <c r="AV801" s="319">
        <v>2</v>
      </c>
      <c r="AW801" s="319"/>
      <c r="AX801" s="319"/>
      <c r="AY801" s="319"/>
      <c r="AZ801" s="319"/>
      <c r="BA801" s="319"/>
      <c r="BB801" s="319"/>
      <c r="BC801" s="319"/>
      <c r="BD801" s="319"/>
      <c r="BE801" s="319"/>
      <c r="BF801" s="319"/>
      <c r="BG801" s="319"/>
      <c r="BH801" s="319"/>
      <c r="BI801" s="319"/>
      <c r="BJ801" s="319"/>
      <c r="BK801" s="319"/>
      <c r="BL801" s="319"/>
      <c r="BM801" s="319"/>
      <c r="BN801" s="319"/>
      <c r="BO801" s="195">
        <v>283</v>
      </c>
      <c r="BP801" s="195"/>
      <c r="BQ801" s="195"/>
      <c r="BR801" s="195"/>
      <c r="BS801" s="195"/>
      <c r="BT801" s="195"/>
      <c r="BU801" s="195"/>
      <c r="BV801" s="195"/>
      <c r="BW801" s="195"/>
      <c r="BX801" s="195"/>
      <c r="BY801" s="195"/>
      <c r="BZ801" s="195"/>
      <c r="CA801" s="195"/>
      <c r="CB801" s="195"/>
      <c r="CC801" s="195"/>
      <c r="CD801" s="195"/>
      <c r="CE801" s="195"/>
      <c r="CF801" s="195"/>
      <c r="CG801" s="195"/>
      <c r="CH801" s="195"/>
      <c r="CI801" s="226"/>
      <c r="CJ801" s="226"/>
      <c r="CK801" s="226"/>
      <c r="CL801" s="226"/>
      <c r="CM801" s="226"/>
      <c r="CN801" s="226"/>
    </row>
    <row r="802" spans="4:150" ht="14.25" customHeight="1" x14ac:dyDescent="0.35">
      <c r="D802" s="319">
        <v>3</v>
      </c>
      <c r="E802" s="319"/>
      <c r="F802" s="319"/>
      <c r="G802" s="319"/>
      <c r="H802" s="319"/>
      <c r="I802" s="319"/>
      <c r="J802" s="319"/>
      <c r="K802" s="319"/>
      <c r="L802" s="319"/>
      <c r="M802" s="319"/>
      <c r="N802" s="319"/>
      <c r="O802" s="319"/>
      <c r="P802" s="319"/>
      <c r="Q802" s="319"/>
      <c r="R802" s="319"/>
      <c r="S802" s="319"/>
      <c r="T802" s="319"/>
      <c r="U802" s="319"/>
      <c r="V802" s="319"/>
      <c r="W802" s="195">
        <v>26</v>
      </c>
      <c r="X802" s="195"/>
      <c r="Y802" s="195"/>
      <c r="Z802" s="195"/>
      <c r="AA802" s="195"/>
      <c r="AB802" s="195"/>
      <c r="AC802" s="195"/>
      <c r="AD802" s="195"/>
      <c r="AE802" s="195"/>
      <c r="AF802" s="195"/>
      <c r="AG802" s="195"/>
      <c r="AH802" s="195"/>
      <c r="AI802" s="195"/>
      <c r="AJ802" s="195"/>
      <c r="AK802" s="195"/>
      <c r="AL802" s="195"/>
      <c r="AM802" s="195"/>
      <c r="AN802" s="195"/>
      <c r="AO802" s="195"/>
      <c r="AP802" s="195"/>
      <c r="AQ802" s="195"/>
      <c r="AR802" s="195"/>
      <c r="AS802" s="195"/>
      <c r="AT802" s="195"/>
      <c r="AV802" s="319">
        <v>3</v>
      </c>
      <c r="AW802" s="319"/>
      <c r="AX802" s="319"/>
      <c r="AY802" s="319"/>
      <c r="AZ802" s="319"/>
      <c r="BA802" s="319"/>
      <c r="BB802" s="319"/>
      <c r="BC802" s="319"/>
      <c r="BD802" s="319"/>
      <c r="BE802" s="319"/>
      <c r="BF802" s="319"/>
      <c r="BG802" s="319"/>
      <c r="BH802" s="319"/>
      <c r="BI802" s="319"/>
      <c r="BJ802" s="319"/>
      <c r="BK802" s="319"/>
      <c r="BL802" s="319"/>
      <c r="BM802" s="319"/>
      <c r="BN802" s="319"/>
      <c r="BO802" s="195">
        <v>36</v>
      </c>
      <c r="BP802" s="195"/>
      <c r="BQ802" s="195"/>
      <c r="BR802" s="195"/>
      <c r="BS802" s="195"/>
      <c r="BT802" s="195"/>
      <c r="BU802" s="195"/>
      <c r="BV802" s="195"/>
      <c r="BW802" s="195"/>
      <c r="BX802" s="195"/>
      <c r="BY802" s="195"/>
      <c r="BZ802" s="195"/>
      <c r="CA802" s="195"/>
      <c r="CB802" s="195"/>
      <c r="CC802" s="195"/>
      <c r="CD802" s="195"/>
      <c r="CE802" s="195"/>
      <c r="CF802" s="195"/>
      <c r="CG802" s="195"/>
      <c r="CH802" s="195"/>
      <c r="CI802" s="226"/>
      <c r="CJ802" s="226"/>
      <c r="CK802" s="226"/>
      <c r="CL802" s="226"/>
      <c r="CM802" s="226"/>
      <c r="CN802" s="226"/>
    </row>
    <row r="803" spans="4:150" ht="14.25" customHeight="1" x14ac:dyDescent="0.35">
      <c r="D803" s="319">
        <v>4</v>
      </c>
      <c r="E803" s="319"/>
      <c r="F803" s="319"/>
      <c r="G803" s="319"/>
      <c r="H803" s="319"/>
      <c r="I803" s="319"/>
      <c r="J803" s="319"/>
      <c r="K803" s="319"/>
      <c r="L803" s="319"/>
      <c r="M803" s="319"/>
      <c r="N803" s="319"/>
      <c r="O803" s="319"/>
      <c r="P803" s="319"/>
      <c r="Q803" s="319"/>
      <c r="R803" s="319"/>
      <c r="S803" s="319"/>
      <c r="T803" s="319"/>
      <c r="U803" s="319"/>
      <c r="V803" s="319"/>
      <c r="W803" s="195"/>
      <c r="X803" s="195"/>
      <c r="Y803" s="195"/>
      <c r="Z803" s="195"/>
      <c r="AA803" s="195"/>
      <c r="AB803" s="195"/>
      <c r="AC803" s="195"/>
      <c r="AD803" s="195"/>
      <c r="AE803" s="195"/>
      <c r="AF803" s="195"/>
      <c r="AG803" s="195"/>
      <c r="AH803" s="195"/>
      <c r="AI803" s="195"/>
      <c r="AJ803" s="195"/>
      <c r="AK803" s="195"/>
      <c r="AL803" s="195"/>
      <c r="AM803" s="195"/>
      <c r="AN803" s="195"/>
      <c r="AO803" s="195"/>
      <c r="AP803" s="195"/>
      <c r="AQ803" s="195"/>
      <c r="AR803" s="195"/>
      <c r="AS803" s="195"/>
      <c r="AT803" s="195"/>
      <c r="AV803" s="319">
        <v>4</v>
      </c>
      <c r="AW803" s="319"/>
      <c r="AX803" s="319"/>
      <c r="AY803" s="319"/>
      <c r="AZ803" s="319"/>
      <c r="BA803" s="319"/>
      <c r="BB803" s="319"/>
      <c r="BC803" s="319"/>
      <c r="BD803" s="319"/>
      <c r="BE803" s="319"/>
      <c r="BF803" s="319"/>
      <c r="BG803" s="319"/>
      <c r="BH803" s="319"/>
      <c r="BI803" s="319"/>
      <c r="BJ803" s="319"/>
      <c r="BK803" s="319"/>
      <c r="BL803" s="319"/>
      <c r="BM803" s="319"/>
      <c r="BN803" s="319"/>
      <c r="BO803" s="195"/>
      <c r="BP803" s="195"/>
      <c r="BQ803" s="195"/>
      <c r="BR803" s="195"/>
      <c r="BS803" s="195"/>
      <c r="BT803" s="195"/>
      <c r="BU803" s="195"/>
      <c r="BV803" s="195"/>
      <c r="BW803" s="195"/>
      <c r="BX803" s="195"/>
      <c r="BY803" s="195"/>
      <c r="BZ803" s="195"/>
      <c r="CA803" s="195"/>
      <c r="CB803" s="195"/>
      <c r="CC803" s="195"/>
      <c r="CD803" s="195"/>
      <c r="CE803" s="195"/>
      <c r="CF803" s="195"/>
      <c r="CG803" s="195"/>
      <c r="CH803" s="195"/>
      <c r="CI803" s="226"/>
      <c r="CJ803" s="226"/>
      <c r="CK803" s="226"/>
      <c r="CL803" s="226"/>
      <c r="CM803" s="226"/>
      <c r="CN803" s="226"/>
    </row>
    <row r="804" spans="4:150" ht="14.25" customHeight="1" x14ac:dyDescent="0.35">
      <c r="D804" s="319">
        <v>5</v>
      </c>
      <c r="E804" s="319"/>
      <c r="F804" s="319"/>
      <c r="G804" s="319"/>
      <c r="H804" s="319"/>
      <c r="I804" s="319"/>
      <c r="J804" s="319"/>
      <c r="K804" s="319"/>
      <c r="L804" s="319"/>
      <c r="M804" s="319"/>
      <c r="N804" s="319"/>
      <c r="O804" s="319"/>
      <c r="P804" s="319"/>
      <c r="Q804" s="319"/>
      <c r="R804" s="319"/>
      <c r="S804" s="319"/>
      <c r="T804" s="319"/>
      <c r="U804" s="319"/>
      <c r="V804" s="319"/>
      <c r="W804" s="195"/>
      <c r="X804" s="195"/>
      <c r="Y804" s="195"/>
      <c r="Z804" s="195"/>
      <c r="AA804" s="195"/>
      <c r="AB804" s="195"/>
      <c r="AC804" s="195"/>
      <c r="AD804" s="195"/>
      <c r="AE804" s="195"/>
      <c r="AF804" s="195"/>
      <c r="AG804" s="195"/>
      <c r="AH804" s="195"/>
      <c r="AI804" s="195"/>
      <c r="AJ804" s="195"/>
      <c r="AK804" s="195"/>
      <c r="AL804" s="195"/>
      <c r="AM804" s="195"/>
      <c r="AN804" s="195"/>
      <c r="AO804" s="195"/>
      <c r="AP804" s="195"/>
      <c r="AQ804" s="195"/>
      <c r="AR804" s="195"/>
      <c r="AS804" s="195"/>
      <c r="AT804" s="195"/>
      <c r="AV804" s="319">
        <v>5</v>
      </c>
      <c r="AW804" s="319"/>
      <c r="AX804" s="319"/>
      <c r="AY804" s="319"/>
      <c r="AZ804" s="319"/>
      <c r="BA804" s="319"/>
      <c r="BB804" s="319"/>
      <c r="BC804" s="319"/>
      <c r="BD804" s="319"/>
      <c r="BE804" s="319"/>
      <c r="BF804" s="319"/>
      <c r="BG804" s="319"/>
      <c r="BH804" s="319"/>
      <c r="BI804" s="319"/>
      <c r="BJ804" s="319"/>
      <c r="BK804" s="319"/>
      <c r="BL804" s="319"/>
      <c r="BM804" s="319"/>
      <c r="BN804" s="319"/>
      <c r="BO804" s="195"/>
      <c r="BP804" s="195"/>
      <c r="BQ804" s="195"/>
      <c r="BR804" s="195"/>
      <c r="BS804" s="195"/>
      <c r="BT804" s="195"/>
      <c r="BU804" s="195"/>
      <c r="BV804" s="195"/>
      <c r="BW804" s="195"/>
      <c r="BX804" s="195"/>
      <c r="BY804" s="195"/>
      <c r="BZ804" s="195"/>
      <c r="CA804" s="195"/>
      <c r="CB804" s="195"/>
      <c r="CC804" s="195"/>
      <c r="CD804" s="195"/>
      <c r="CE804" s="195"/>
      <c r="CF804" s="195"/>
      <c r="CG804" s="195"/>
      <c r="CH804" s="195"/>
      <c r="CI804" s="226"/>
      <c r="CJ804" s="226"/>
      <c r="CK804" s="226"/>
      <c r="CL804" s="226"/>
      <c r="CM804" s="226"/>
      <c r="CN804" s="226"/>
    </row>
    <row r="805" spans="4:150" ht="14.25" customHeight="1" x14ac:dyDescent="0.35">
      <c r="D805" s="320">
        <v>6</v>
      </c>
      <c r="E805" s="320"/>
      <c r="F805" s="320"/>
      <c r="G805" s="320"/>
      <c r="H805" s="320"/>
      <c r="I805" s="320"/>
      <c r="J805" s="320"/>
      <c r="K805" s="320"/>
      <c r="L805" s="320"/>
      <c r="M805" s="320"/>
      <c r="N805" s="320"/>
      <c r="O805" s="320"/>
      <c r="P805" s="320"/>
      <c r="Q805" s="320"/>
      <c r="R805" s="320"/>
      <c r="S805" s="320"/>
      <c r="T805" s="320"/>
      <c r="U805" s="320"/>
      <c r="V805" s="320"/>
      <c r="W805" s="199"/>
      <c r="X805" s="199"/>
      <c r="Y805" s="199"/>
      <c r="Z805" s="199"/>
      <c r="AA805" s="199"/>
      <c r="AB805" s="199"/>
      <c r="AC805" s="199"/>
      <c r="AD805" s="199"/>
      <c r="AE805" s="199"/>
      <c r="AF805" s="199"/>
      <c r="AG805" s="199"/>
      <c r="AH805" s="199"/>
      <c r="AI805" s="199"/>
      <c r="AJ805" s="199"/>
      <c r="AK805" s="199"/>
      <c r="AL805" s="199"/>
      <c r="AM805" s="199"/>
      <c r="AN805" s="199"/>
      <c r="AO805" s="199"/>
      <c r="AP805" s="199"/>
      <c r="AQ805" s="199"/>
      <c r="AR805" s="199"/>
      <c r="AS805" s="199"/>
      <c r="AT805" s="199"/>
      <c r="AV805" s="320">
        <v>6</v>
      </c>
      <c r="AW805" s="320"/>
      <c r="AX805" s="320"/>
      <c r="AY805" s="320"/>
      <c r="AZ805" s="320"/>
      <c r="BA805" s="320"/>
      <c r="BB805" s="320"/>
      <c r="BC805" s="320"/>
      <c r="BD805" s="320"/>
      <c r="BE805" s="320"/>
      <c r="BF805" s="320"/>
      <c r="BG805" s="320"/>
      <c r="BH805" s="320"/>
      <c r="BI805" s="320"/>
      <c r="BJ805" s="320"/>
      <c r="BK805" s="320"/>
      <c r="BL805" s="320"/>
      <c r="BM805" s="320"/>
      <c r="BN805" s="320"/>
      <c r="BO805" s="199"/>
      <c r="BP805" s="199"/>
      <c r="BQ805" s="199"/>
      <c r="BR805" s="199"/>
      <c r="BS805" s="199"/>
      <c r="BT805" s="199"/>
      <c r="BU805" s="199"/>
      <c r="BV805" s="199"/>
      <c r="BW805" s="199"/>
      <c r="BX805" s="199"/>
      <c r="BY805" s="199"/>
      <c r="BZ805" s="199"/>
      <c r="CA805" s="199"/>
      <c r="CB805" s="199"/>
      <c r="CC805" s="199"/>
      <c r="CD805" s="199"/>
      <c r="CE805" s="199"/>
      <c r="CF805" s="199"/>
      <c r="CG805" s="199"/>
      <c r="CH805" s="199"/>
      <c r="CI805" s="201"/>
      <c r="CJ805" s="201"/>
      <c r="CK805" s="201"/>
      <c r="CL805" s="201"/>
      <c r="CM805" s="201"/>
      <c r="CN805" s="201"/>
    </row>
    <row r="806" spans="4:150" ht="14.25" customHeight="1" x14ac:dyDescent="0.35">
      <c r="D806" s="317" t="s">
        <v>956</v>
      </c>
      <c r="E806" s="317"/>
      <c r="F806" s="317"/>
      <c r="G806" s="317"/>
      <c r="H806" s="317"/>
      <c r="I806" s="317"/>
      <c r="J806" s="317"/>
      <c r="K806" s="317"/>
      <c r="L806" s="317"/>
      <c r="M806" s="317"/>
      <c r="N806" s="317"/>
      <c r="O806" s="317"/>
      <c r="P806" s="317"/>
      <c r="Q806" s="317"/>
      <c r="R806" s="317"/>
      <c r="S806" s="317"/>
      <c r="T806" s="317"/>
      <c r="U806" s="317"/>
      <c r="V806" s="317"/>
      <c r="W806" s="317"/>
      <c r="X806" s="317"/>
      <c r="Y806" s="317"/>
      <c r="Z806" s="317"/>
      <c r="AA806" s="317"/>
      <c r="AB806" s="317"/>
      <c r="AC806" s="317"/>
      <c r="AD806" s="317"/>
      <c r="AE806" s="317"/>
      <c r="AF806" s="317"/>
      <c r="AG806" s="317"/>
      <c r="AH806" s="317"/>
      <c r="AI806" s="317"/>
      <c r="AJ806" s="317"/>
      <c r="AK806" s="317"/>
      <c r="AL806" s="317"/>
      <c r="AM806" s="317"/>
      <c r="AN806" s="317"/>
      <c r="AO806" s="317"/>
      <c r="AP806" s="317"/>
      <c r="AQ806" s="317"/>
      <c r="AR806" s="317"/>
      <c r="AS806" s="317"/>
      <c r="AT806" s="317"/>
      <c r="AV806" s="317" t="s">
        <v>479</v>
      </c>
      <c r="AW806" s="317"/>
      <c r="AX806" s="317"/>
      <c r="AY806" s="317"/>
      <c r="AZ806" s="317"/>
      <c r="BA806" s="317"/>
      <c r="BB806" s="317"/>
      <c r="BC806" s="317"/>
      <c r="BD806" s="317"/>
      <c r="BE806" s="317"/>
      <c r="BF806" s="317"/>
      <c r="BG806" s="317"/>
      <c r="BH806" s="317"/>
      <c r="BI806" s="317"/>
      <c r="BJ806" s="317"/>
      <c r="BK806" s="317"/>
      <c r="BL806" s="317"/>
      <c r="BM806" s="317"/>
      <c r="BN806" s="317"/>
      <c r="BO806" s="317"/>
      <c r="BP806" s="317"/>
      <c r="BQ806" s="317"/>
      <c r="BR806" s="317"/>
      <c r="BS806" s="317"/>
      <c r="BT806" s="317"/>
      <c r="BU806" s="317"/>
      <c r="BV806" s="317"/>
      <c r="BW806" s="317"/>
      <c r="BX806" s="317"/>
      <c r="BY806" s="317"/>
      <c r="BZ806" s="317"/>
      <c r="CA806" s="317"/>
      <c r="CB806" s="317"/>
      <c r="CC806" s="317"/>
      <c r="CD806" s="317"/>
      <c r="CE806" s="317"/>
      <c r="CF806" s="317"/>
      <c r="CG806" s="317"/>
      <c r="CH806" s="317"/>
      <c r="CI806" s="317"/>
      <c r="CJ806" s="317"/>
      <c r="CK806" s="317"/>
      <c r="CL806" s="317"/>
    </row>
    <row r="807" spans="4:150" ht="14.25" customHeight="1" x14ac:dyDescent="0.3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c r="AH807" s="95"/>
      <c r="AI807" s="95"/>
      <c r="AJ807" s="95"/>
      <c r="AK807" s="95"/>
      <c r="AL807" s="95"/>
      <c r="AM807" s="95"/>
      <c r="AN807" s="95"/>
      <c r="AO807" s="95"/>
      <c r="AP807" s="95"/>
      <c r="AQ807" s="95"/>
      <c r="AR807" s="95"/>
      <c r="AS807" s="95"/>
      <c r="AT807" s="95"/>
    </row>
    <row r="808" spans="4:150" ht="14.25" customHeight="1" x14ac:dyDescent="0.35">
      <c r="D808" s="209" t="s">
        <v>463</v>
      </c>
      <c r="E808" s="209"/>
      <c r="F808" s="209"/>
      <c r="G808" s="209"/>
      <c r="H808" s="209"/>
      <c r="I808" s="209"/>
      <c r="J808" s="209"/>
      <c r="K808" s="209"/>
      <c r="L808" s="209"/>
      <c r="M808" s="209"/>
      <c r="N808" s="209"/>
      <c r="O808" s="209"/>
      <c r="P808" s="209"/>
      <c r="Q808" s="209"/>
      <c r="R808" s="209"/>
      <c r="S808" s="209"/>
      <c r="T808" s="209"/>
      <c r="U808" s="209"/>
      <c r="V808" s="209"/>
      <c r="W808" s="209"/>
      <c r="X808" s="209"/>
      <c r="Y808" s="209"/>
      <c r="Z808" s="209"/>
      <c r="AA808" s="209"/>
      <c r="AB808" s="209"/>
      <c r="AC808" s="209"/>
      <c r="AD808" s="209"/>
      <c r="AE808" s="209"/>
      <c r="AF808" s="209"/>
      <c r="AG808" s="209"/>
      <c r="AH808" s="209"/>
      <c r="AI808" s="209"/>
      <c r="AJ808" s="209"/>
      <c r="AK808" s="209"/>
      <c r="AL808" s="209"/>
      <c r="AM808" s="209"/>
      <c r="AN808" s="209"/>
      <c r="AO808" s="209"/>
      <c r="AP808" s="209"/>
      <c r="AQ808" s="209"/>
      <c r="AR808" s="209"/>
      <c r="AS808" s="209"/>
      <c r="AT808" s="209"/>
      <c r="AV808" s="315" t="s">
        <v>481</v>
      </c>
      <c r="AW808" s="315"/>
      <c r="AX808" s="315"/>
      <c r="AY808" s="315"/>
      <c r="AZ808" s="315"/>
      <c r="BA808" s="315"/>
      <c r="BB808" s="315"/>
      <c r="BC808" s="315"/>
      <c r="BD808" s="315"/>
      <c r="BE808" s="315"/>
      <c r="BF808" s="315"/>
      <c r="BG808" s="315"/>
      <c r="BH808" s="315"/>
      <c r="BI808" s="315"/>
      <c r="BJ808" s="315"/>
      <c r="BK808" s="315"/>
      <c r="BL808" s="315"/>
      <c r="BM808" s="315"/>
      <c r="BN808" s="315"/>
      <c r="BO808" s="315"/>
      <c r="BP808" s="315"/>
      <c r="BQ808" s="315"/>
      <c r="BR808" s="315"/>
      <c r="BS808" s="315"/>
      <c r="BT808" s="315"/>
      <c r="BU808" s="315"/>
      <c r="BV808" s="315"/>
      <c r="BW808" s="315"/>
      <c r="BX808" s="315"/>
      <c r="BY808" s="315"/>
      <c r="BZ808" s="315"/>
      <c r="CA808" s="315"/>
      <c r="CB808" s="315"/>
      <c r="CC808" s="315"/>
      <c r="CD808" s="315"/>
      <c r="CE808" s="315"/>
      <c r="CF808" s="315"/>
      <c r="CG808" s="315"/>
      <c r="CH808" s="315"/>
      <c r="CI808" s="315"/>
      <c r="CJ808" s="315"/>
      <c r="CK808" s="315"/>
      <c r="CL808" s="315"/>
      <c r="CM808" s="315"/>
      <c r="CN808" s="315"/>
    </row>
    <row r="809" spans="4:150" ht="14.25" customHeight="1" x14ac:dyDescent="0.35">
      <c r="D809" s="209"/>
      <c r="E809" s="209"/>
      <c r="F809" s="209"/>
      <c r="G809" s="209"/>
      <c r="H809" s="209"/>
      <c r="I809" s="209"/>
      <c r="J809" s="209"/>
      <c r="K809" s="209"/>
      <c r="L809" s="209"/>
      <c r="M809" s="209"/>
      <c r="N809" s="209"/>
      <c r="O809" s="209"/>
      <c r="P809" s="209"/>
      <c r="Q809" s="209"/>
      <c r="R809" s="209"/>
      <c r="S809" s="209"/>
      <c r="T809" s="209"/>
      <c r="U809" s="209"/>
      <c r="V809" s="209"/>
      <c r="W809" s="209"/>
      <c r="X809" s="209"/>
      <c r="Y809" s="209"/>
      <c r="Z809" s="209"/>
      <c r="AA809" s="209"/>
      <c r="AB809" s="209"/>
      <c r="AC809" s="209"/>
      <c r="AD809" s="209"/>
      <c r="AE809" s="209"/>
      <c r="AF809" s="209"/>
      <c r="AG809" s="209"/>
      <c r="AH809" s="209"/>
      <c r="AI809" s="209"/>
      <c r="AJ809" s="209"/>
      <c r="AK809" s="209"/>
      <c r="AL809" s="209"/>
      <c r="AM809" s="209"/>
      <c r="AN809" s="209"/>
      <c r="AO809" s="209"/>
      <c r="AP809" s="209"/>
      <c r="AQ809" s="209"/>
      <c r="AR809" s="209"/>
      <c r="AS809" s="209"/>
      <c r="AT809" s="209"/>
      <c r="AV809" s="315"/>
      <c r="AW809" s="315"/>
      <c r="AX809" s="315"/>
      <c r="AY809" s="315"/>
      <c r="AZ809" s="315"/>
      <c r="BA809" s="315"/>
      <c r="BB809" s="315"/>
      <c r="BC809" s="315"/>
      <c r="BD809" s="315"/>
      <c r="BE809" s="315"/>
      <c r="BF809" s="315"/>
      <c r="BG809" s="315"/>
      <c r="BH809" s="315"/>
      <c r="BI809" s="315"/>
      <c r="BJ809" s="315"/>
      <c r="BK809" s="315"/>
      <c r="BL809" s="315"/>
      <c r="BM809" s="315"/>
      <c r="BN809" s="315"/>
      <c r="BO809" s="315"/>
      <c r="BP809" s="315"/>
      <c r="BQ809" s="315"/>
      <c r="BR809" s="315"/>
      <c r="BS809" s="315"/>
      <c r="BT809" s="315"/>
      <c r="BU809" s="315"/>
      <c r="BV809" s="315"/>
      <c r="BW809" s="315"/>
      <c r="BX809" s="315"/>
      <c r="BY809" s="315"/>
      <c r="BZ809" s="315"/>
      <c r="CA809" s="315"/>
      <c r="CB809" s="315"/>
      <c r="CC809" s="315"/>
      <c r="CD809" s="315"/>
      <c r="CE809" s="315"/>
      <c r="CF809" s="315"/>
      <c r="CG809" s="315"/>
      <c r="CH809" s="315"/>
      <c r="CI809" s="315"/>
      <c r="CJ809" s="315"/>
      <c r="CK809" s="315"/>
      <c r="CL809" s="315"/>
      <c r="CM809" s="315"/>
      <c r="CN809" s="315"/>
    </row>
    <row r="810" spans="4:150" ht="14.25" customHeight="1" x14ac:dyDescent="0.35">
      <c r="D810" s="316" t="s">
        <v>461</v>
      </c>
      <c r="E810" s="316"/>
      <c r="F810" s="316"/>
      <c r="G810" s="316"/>
      <c r="H810" s="316"/>
      <c r="I810" s="316"/>
      <c r="J810" s="316"/>
      <c r="K810" s="316"/>
      <c r="L810" s="316"/>
      <c r="M810" s="316"/>
      <c r="N810" s="316"/>
      <c r="O810" s="316"/>
      <c r="P810" s="316"/>
      <c r="Q810" s="316"/>
      <c r="R810" s="316"/>
      <c r="S810" s="316"/>
      <c r="T810" s="316"/>
      <c r="U810" s="316"/>
      <c r="V810" s="316"/>
      <c r="W810" s="316"/>
      <c r="X810" s="316"/>
      <c r="Y810" s="316"/>
      <c r="Z810" s="316"/>
      <c r="AA810" s="316" t="s">
        <v>462</v>
      </c>
      <c r="AB810" s="316"/>
      <c r="AC810" s="316"/>
      <c r="AD810" s="316"/>
      <c r="AE810" s="316"/>
      <c r="AF810" s="316"/>
      <c r="AG810" s="316"/>
      <c r="AH810" s="316"/>
      <c r="AI810" s="316"/>
      <c r="AJ810" s="316"/>
      <c r="AK810" s="316"/>
      <c r="AL810" s="316"/>
      <c r="AM810" s="316"/>
      <c r="AN810" s="316"/>
      <c r="AO810" s="316"/>
      <c r="AP810" s="316"/>
      <c r="AQ810" s="316"/>
      <c r="AR810" s="316"/>
      <c r="AS810" s="316"/>
      <c r="AT810" s="316"/>
      <c r="AV810" s="209" t="s">
        <v>482</v>
      </c>
      <c r="AW810" s="209"/>
      <c r="AX810" s="209"/>
      <c r="AY810" s="209"/>
      <c r="AZ810" s="209"/>
      <c r="BA810" s="209"/>
      <c r="BB810" s="209"/>
      <c r="BC810" s="209"/>
      <c r="BD810" s="209"/>
      <c r="BE810" s="209"/>
      <c r="BF810" s="209"/>
      <c r="BG810" s="209"/>
      <c r="BH810" s="209"/>
      <c r="BI810" s="209"/>
      <c r="BJ810" s="209"/>
      <c r="BK810" s="209"/>
      <c r="BL810" s="209"/>
      <c r="BM810" s="209"/>
      <c r="BN810" s="209"/>
      <c r="BO810" s="209"/>
      <c r="BP810" s="209"/>
      <c r="BQ810" s="209"/>
      <c r="BR810" s="209"/>
      <c r="BS810" s="209"/>
      <c r="BT810" s="209"/>
      <c r="BU810" s="209"/>
      <c r="BV810" s="209"/>
      <c r="BW810" s="209"/>
      <c r="BX810" s="209"/>
      <c r="BY810" s="209"/>
      <c r="BZ810" s="209"/>
      <c r="CA810" s="209"/>
      <c r="CB810" s="209"/>
      <c r="CC810" s="209"/>
      <c r="CD810" s="209"/>
      <c r="CE810" s="209"/>
      <c r="CF810" s="209"/>
      <c r="CG810" s="209"/>
      <c r="CH810" s="209"/>
      <c r="CI810" s="209"/>
      <c r="CJ810" s="209"/>
      <c r="CK810" s="209"/>
      <c r="CL810" s="209"/>
      <c r="CM810" s="209"/>
      <c r="CN810" s="209"/>
    </row>
    <row r="811" spans="4:150" ht="14.25" customHeight="1" x14ac:dyDescent="0.35">
      <c r="D811" s="316"/>
      <c r="E811" s="316"/>
      <c r="F811" s="316"/>
      <c r="G811" s="316"/>
      <c r="H811" s="316"/>
      <c r="I811" s="316"/>
      <c r="J811" s="316"/>
      <c r="K811" s="316"/>
      <c r="L811" s="316"/>
      <c r="M811" s="316"/>
      <c r="N811" s="316"/>
      <c r="O811" s="316"/>
      <c r="P811" s="316"/>
      <c r="Q811" s="316"/>
      <c r="R811" s="316"/>
      <c r="S811" s="316"/>
      <c r="T811" s="316"/>
      <c r="U811" s="316"/>
      <c r="V811" s="316"/>
      <c r="W811" s="316"/>
      <c r="X811" s="316"/>
      <c r="Y811" s="316"/>
      <c r="Z811" s="316"/>
      <c r="AA811" s="316"/>
      <c r="AB811" s="316"/>
      <c r="AC811" s="316"/>
      <c r="AD811" s="316"/>
      <c r="AE811" s="316"/>
      <c r="AF811" s="316"/>
      <c r="AG811" s="316"/>
      <c r="AH811" s="316"/>
      <c r="AI811" s="316"/>
      <c r="AJ811" s="316"/>
      <c r="AK811" s="316"/>
      <c r="AL811" s="316"/>
      <c r="AM811" s="316"/>
      <c r="AN811" s="316"/>
      <c r="AO811" s="316"/>
      <c r="AP811" s="316"/>
      <c r="AQ811" s="316"/>
      <c r="AR811" s="316"/>
      <c r="AS811" s="316"/>
      <c r="AT811" s="316"/>
      <c r="AV811" s="210"/>
      <c r="AW811" s="210"/>
      <c r="AX811" s="210"/>
      <c r="AY811" s="210"/>
      <c r="AZ811" s="210"/>
      <c r="BA811" s="210"/>
      <c r="BB811" s="210"/>
      <c r="BC811" s="210"/>
      <c r="BD811" s="210"/>
      <c r="BE811" s="210"/>
      <c r="BF811" s="210"/>
      <c r="BG811" s="210"/>
      <c r="BH811" s="210"/>
      <c r="BI811" s="210"/>
      <c r="BJ811" s="210"/>
      <c r="BK811" s="210"/>
      <c r="BL811" s="210"/>
      <c r="BM811" s="210"/>
      <c r="BN811" s="210"/>
      <c r="BO811" s="210"/>
      <c r="BP811" s="210"/>
      <c r="BQ811" s="210"/>
      <c r="BR811" s="210"/>
      <c r="BS811" s="210"/>
      <c r="BT811" s="210"/>
      <c r="BU811" s="210"/>
      <c r="BV811" s="210"/>
      <c r="BW811" s="210"/>
      <c r="BX811" s="210"/>
      <c r="BY811" s="210"/>
      <c r="BZ811" s="210"/>
      <c r="CA811" s="210"/>
      <c r="CB811" s="210"/>
      <c r="CC811" s="210"/>
      <c r="CD811" s="210"/>
      <c r="CE811" s="210"/>
      <c r="CF811" s="210"/>
      <c r="CG811" s="210"/>
      <c r="CH811" s="210"/>
      <c r="CI811" s="210"/>
      <c r="CJ811" s="210"/>
      <c r="CK811" s="210"/>
      <c r="CL811" s="210"/>
      <c r="CM811" s="210"/>
      <c r="CN811" s="210"/>
    </row>
    <row r="812" spans="4:150" ht="14.25" customHeight="1" x14ac:dyDescent="0.35">
      <c r="D812" s="195" t="s">
        <v>958</v>
      </c>
      <c r="E812" s="195"/>
      <c r="F812" s="195"/>
      <c r="G812" s="195"/>
      <c r="H812" s="195"/>
      <c r="I812" s="195"/>
      <c r="J812" s="195"/>
      <c r="K812" s="195"/>
      <c r="L812" s="195"/>
      <c r="M812" s="195"/>
      <c r="N812" s="195"/>
      <c r="O812" s="195"/>
      <c r="P812" s="195"/>
      <c r="Q812" s="195"/>
      <c r="R812" s="195"/>
      <c r="S812" s="195"/>
      <c r="T812" s="195"/>
      <c r="U812" s="195"/>
      <c r="V812" s="195"/>
      <c r="W812" s="195"/>
      <c r="X812" s="195"/>
      <c r="Y812" s="195"/>
      <c r="Z812" s="195"/>
      <c r="AA812" s="195" t="s">
        <v>959</v>
      </c>
      <c r="AB812" s="195"/>
      <c r="AC812" s="195"/>
      <c r="AD812" s="195"/>
      <c r="AE812" s="195"/>
      <c r="AF812" s="195"/>
      <c r="AG812" s="195"/>
      <c r="AH812" s="195"/>
      <c r="AI812" s="195"/>
      <c r="AJ812" s="195"/>
      <c r="AK812" s="195"/>
      <c r="AL812" s="195"/>
      <c r="AM812" s="195"/>
      <c r="AN812" s="195"/>
      <c r="AO812" s="195"/>
      <c r="AP812" s="195"/>
      <c r="AQ812" s="195"/>
      <c r="AR812" s="195"/>
      <c r="AS812" s="195"/>
      <c r="AT812" s="195"/>
      <c r="AV812" s="316" t="s">
        <v>483</v>
      </c>
      <c r="AW812" s="316"/>
      <c r="AX812" s="316"/>
      <c r="AY812" s="316"/>
      <c r="AZ812" s="316"/>
      <c r="BA812" s="316"/>
      <c r="BB812" s="316"/>
      <c r="BC812" s="316"/>
      <c r="BD812" s="316"/>
      <c r="BE812" s="316"/>
      <c r="BF812" s="316"/>
      <c r="BG812" s="316"/>
      <c r="BH812" s="316"/>
      <c r="BI812" s="316"/>
      <c r="BJ812" s="316"/>
      <c r="BK812" s="316"/>
      <c r="BL812" s="316"/>
      <c r="BM812" s="316"/>
      <c r="BN812" s="316"/>
      <c r="BO812" s="316" t="s">
        <v>484</v>
      </c>
      <c r="BP812" s="316"/>
      <c r="BQ812" s="316"/>
      <c r="BR812" s="316"/>
      <c r="BS812" s="316"/>
      <c r="BT812" s="316"/>
      <c r="BU812" s="316"/>
      <c r="BV812" s="316"/>
      <c r="BW812" s="316" t="s">
        <v>485</v>
      </c>
      <c r="BX812" s="316"/>
      <c r="BY812" s="316"/>
      <c r="BZ812" s="316"/>
      <c r="CA812" s="316"/>
      <c r="CB812" s="316"/>
      <c r="CC812" s="316"/>
      <c r="CD812" s="316"/>
      <c r="CE812" s="316" t="s">
        <v>125</v>
      </c>
      <c r="CF812" s="316"/>
      <c r="CG812" s="316"/>
      <c r="CH812" s="316"/>
      <c r="CI812" s="316"/>
      <c r="CJ812" s="316"/>
      <c r="CK812" s="316"/>
      <c r="CL812" s="316"/>
      <c r="CM812" s="316"/>
      <c r="CN812" s="316"/>
    </row>
    <row r="813" spans="4:150" ht="14.25" customHeight="1" x14ac:dyDescent="0.35">
      <c r="D813" s="195"/>
      <c r="E813" s="195"/>
      <c r="F813" s="195"/>
      <c r="G813" s="195"/>
      <c r="H813" s="195"/>
      <c r="I813" s="195"/>
      <c r="J813" s="195"/>
      <c r="K813" s="195"/>
      <c r="L813" s="195"/>
      <c r="M813" s="195"/>
      <c r="N813" s="195"/>
      <c r="O813" s="195"/>
      <c r="P813" s="195"/>
      <c r="Q813" s="195"/>
      <c r="R813" s="195"/>
      <c r="S813" s="195"/>
      <c r="T813" s="195"/>
      <c r="U813" s="195"/>
      <c r="V813" s="195"/>
      <c r="W813" s="195"/>
      <c r="X813" s="195"/>
      <c r="Y813" s="195"/>
      <c r="Z813" s="195"/>
      <c r="AA813" s="195"/>
      <c r="AB813" s="195"/>
      <c r="AC813" s="195"/>
      <c r="AD813" s="195"/>
      <c r="AE813" s="195"/>
      <c r="AF813" s="195"/>
      <c r="AG813" s="195"/>
      <c r="AH813" s="195"/>
      <c r="AI813" s="195"/>
      <c r="AJ813" s="195"/>
      <c r="AK813" s="195"/>
      <c r="AL813" s="195"/>
      <c r="AM813" s="195"/>
      <c r="AN813" s="195"/>
      <c r="AO813" s="195"/>
      <c r="AP813" s="195"/>
      <c r="AQ813" s="195"/>
      <c r="AR813" s="195"/>
      <c r="AS813" s="195"/>
      <c r="AT813" s="195"/>
      <c r="AV813" s="316"/>
      <c r="AW813" s="316"/>
      <c r="AX813" s="316"/>
      <c r="AY813" s="316"/>
      <c r="AZ813" s="316"/>
      <c r="BA813" s="316"/>
      <c r="BB813" s="316"/>
      <c r="BC813" s="316"/>
      <c r="BD813" s="316"/>
      <c r="BE813" s="316"/>
      <c r="BF813" s="316"/>
      <c r="BG813" s="316"/>
      <c r="BH813" s="316"/>
      <c r="BI813" s="316"/>
      <c r="BJ813" s="316"/>
      <c r="BK813" s="316"/>
      <c r="BL813" s="316"/>
      <c r="BM813" s="316"/>
      <c r="BN813" s="316"/>
      <c r="BO813" s="316"/>
      <c r="BP813" s="316"/>
      <c r="BQ813" s="316"/>
      <c r="BR813" s="316"/>
      <c r="BS813" s="316"/>
      <c r="BT813" s="316"/>
      <c r="BU813" s="316"/>
      <c r="BV813" s="316"/>
      <c r="BW813" s="316"/>
      <c r="BX813" s="316"/>
      <c r="BY813" s="316"/>
      <c r="BZ813" s="316"/>
      <c r="CA813" s="316"/>
      <c r="CB813" s="316"/>
      <c r="CC813" s="316"/>
      <c r="CD813" s="316"/>
      <c r="CE813" s="316"/>
      <c r="CF813" s="316"/>
      <c r="CG813" s="316"/>
      <c r="CH813" s="316"/>
      <c r="CI813" s="316"/>
      <c r="CJ813" s="316"/>
      <c r="CK813" s="316"/>
      <c r="CL813" s="316"/>
      <c r="CM813" s="316"/>
      <c r="CN813" s="316"/>
    </row>
    <row r="814" spans="4:150" ht="14.25" customHeight="1" x14ac:dyDescent="0.35">
      <c r="D814" s="195"/>
      <c r="E814" s="195"/>
      <c r="F814" s="195"/>
      <c r="G814" s="195"/>
      <c r="H814" s="195"/>
      <c r="I814" s="195"/>
      <c r="J814" s="195"/>
      <c r="K814" s="195"/>
      <c r="L814" s="195"/>
      <c r="M814" s="195"/>
      <c r="N814" s="195"/>
      <c r="O814" s="195"/>
      <c r="P814" s="195"/>
      <c r="Q814" s="195"/>
      <c r="R814" s="195"/>
      <c r="S814" s="195"/>
      <c r="T814" s="195"/>
      <c r="U814" s="195"/>
      <c r="V814" s="195"/>
      <c r="W814" s="195"/>
      <c r="X814" s="195"/>
      <c r="Y814" s="195"/>
      <c r="Z814" s="195"/>
      <c r="AA814" s="195"/>
      <c r="AB814" s="195"/>
      <c r="AC814" s="195"/>
      <c r="AD814" s="195"/>
      <c r="AE814" s="195"/>
      <c r="AF814" s="195"/>
      <c r="AG814" s="195"/>
      <c r="AH814" s="195"/>
      <c r="AI814" s="195"/>
      <c r="AJ814" s="195"/>
      <c r="AK814" s="195"/>
      <c r="AL814" s="195"/>
      <c r="AM814" s="195"/>
      <c r="AN814" s="195"/>
      <c r="AO814" s="195"/>
      <c r="AP814" s="195"/>
      <c r="AQ814" s="195"/>
      <c r="AR814" s="195"/>
      <c r="AS814" s="195"/>
      <c r="AT814" s="195"/>
      <c r="AV814" s="195" t="s">
        <v>486</v>
      </c>
      <c r="AW814" s="195"/>
      <c r="AX814" s="195"/>
      <c r="AY814" s="195"/>
      <c r="AZ814" s="195"/>
      <c r="BA814" s="195"/>
      <c r="BB814" s="195"/>
      <c r="BC814" s="195"/>
      <c r="BD814" s="195"/>
      <c r="BE814" s="195"/>
      <c r="BF814" s="195"/>
      <c r="BG814" s="195"/>
      <c r="BH814" s="195"/>
      <c r="BI814" s="195"/>
      <c r="BJ814" s="195"/>
      <c r="BK814" s="195"/>
      <c r="BL814" s="195"/>
      <c r="BM814" s="195"/>
      <c r="BN814" s="195"/>
      <c r="BO814" s="195">
        <v>3</v>
      </c>
      <c r="BP814" s="195"/>
      <c r="BQ814" s="195"/>
      <c r="BR814" s="195"/>
      <c r="BS814" s="195"/>
      <c r="BT814" s="195"/>
      <c r="BU814" s="195"/>
      <c r="BV814" s="195"/>
      <c r="BW814" s="195"/>
      <c r="BX814" s="195"/>
      <c r="BY814" s="195"/>
      <c r="BZ814" s="195"/>
      <c r="CA814" s="195"/>
      <c r="CB814" s="195"/>
      <c r="CC814" s="195"/>
      <c r="CD814" s="195"/>
      <c r="CE814" s="195"/>
      <c r="CF814" s="195"/>
      <c r="CG814" s="195"/>
      <c r="CH814" s="195"/>
      <c r="CI814" s="195"/>
      <c r="CJ814" s="195"/>
      <c r="CK814" s="195"/>
      <c r="CL814" s="195"/>
      <c r="CM814" s="195"/>
      <c r="CN814" s="195"/>
    </row>
    <row r="815" spans="4:150" ht="14.25" customHeight="1" x14ac:dyDescent="0.35">
      <c r="D815" s="195"/>
      <c r="E815" s="195"/>
      <c r="F815" s="195"/>
      <c r="G815" s="195"/>
      <c r="H815" s="195"/>
      <c r="I815" s="195"/>
      <c r="J815" s="195"/>
      <c r="K815" s="195"/>
      <c r="L815" s="195"/>
      <c r="M815" s="195"/>
      <c r="N815" s="195"/>
      <c r="O815" s="195"/>
      <c r="P815" s="195"/>
      <c r="Q815" s="195"/>
      <c r="R815" s="195"/>
      <c r="S815" s="195"/>
      <c r="T815" s="195"/>
      <c r="U815" s="195"/>
      <c r="V815" s="195"/>
      <c r="W815" s="195"/>
      <c r="X815" s="195"/>
      <c r="Y815" s="195"/>
      <c r="Z815" s="195"/>
      <c r="AA815" s="195"/>
      <c r="AB815" s="195"/>
      <c r="AC815" s="195"/>
      <c r="AD815" s="195"/>
      <c r="AE815" s="195"/>
      <c r="AF815" s="195"/>
      <c r="AG815" s="195"/>
      <c r="AH815" s="195"/>
      <c r="AI815" s="195"/>
      <c r="AJ815" s="195"/>
      <c r="AK815" s="195"/>
      <c r="AL815" s="195"/>
      <c r="AM815" s="195"/>
      <c r="AN815" s="195"/>
      <c r="AO815" s="195"/>
      <c r="AP815" s="195"/>
      <c r="AQ815" s="195"/>
      <c r="AR815" s="195"/>
      <c r="AS815" s="195"/>
      <c r="AT815" s="195"/>
      <c r="AV815" s="195" t="s">
        <v>447</v>
      </c>
      <c r="AW815" s="195"/>
      <c r="AX815" s="195"/>
      <c r="AY815" s="195"/>
      <c r="AZ815" s="195"/>
      <c r="BA815" s="195"/>
      <c r="BB815" s="195"/>
      <c r="BC815" s="195"/>
      <c r="BD815" s="195"/>
      <c r="BE815" s="195"/>
      <c r="BF815" s="195"/>
      <c r="BG815" s="195"/>
      <c r="BH815" s="195"/>
      <c r="BI815" s="195"/>
      <c r="BJ815" s="195"/>
      <c r="BK815" s="195"/>
      <c r="BL815" s="195"/>
      <c r="BM815" s="195"/>
      <c r="BN815" s="195"/>
      <c r="BO815" s="195">
        <v>2</v>
      </c>
      <c r="BP815" s="195"/>
      <c r="BQ815" s="195"/>
      <c r="BR815" s="195"/>
      <c r="BS815" s="195"/>
      <c r="BT815" s="195"/>
      <c r="BU815" s="195"/>
      <c r="BV815" s="195"/>
      <c r="BW815" s="195"/>
      <c r="BX815" s="195"/>
      <c r="BY815" s="195"/>
      <c r="BZ815" s="195"/>
      <c r="CA815" s="195"/>
      <c r="CB815" s="195"/>
      <c r="CC815" s="195"/>
      <c r="CD815" s="195"/>
      <c r="CE815" s="195"/>
      <c r="CF815" s="195"/>
      <c r="CG815" s="195"/>
      <c r="CH815" s="195"/>
      <c r="CI815" s="195"/>
      <c r="CJ815" s="195"/>
      <c r="CK815" s="195"/>
      <c r="CL815" s="195"/>
      <c r="CM815" s="195"/>
      <c r="CN815" s="195"/>
    </row>
    <row r="816" spans="4:150" ht="14.25" customHeight="1" x14ac:dyDescent="0.35">
      <c r="D816" s="195"/>
      <c r="E816" s="195"/>
      <c r="F816" s="195"/>
      <c r="G816" s="195"/>
      <c r="H816" s="195"/>
      <c r="I816" s="195"/>
      <c r="J816" s="195"/>
      <c r="K816" s="195"/>
      <c r="L816" s="195"/>
      <c r="M816" s="195"/>
      <c r="N816" s="195"/>
      <c r="O816" s="195"/>
      <c r="P816" s="195"/>
      <c r="Q816" s="195"/>
      <c r="R816" s="195"/>
      <c r="S816" s="195"/>
      <c r="T816" s="195"/>
      <c r="U816" s="195"/>
      <c r="V816" s="195"/>
      <c r="W816" s="195"/>
      <c r="X816" s="195"/>
      <c r="Y816" s="195"/>
      <c r="Z816" s="195"/>
      <c r="AA816" s="195"/>
      <c r="AB816" s="195"/>
      <c r="AC816" s="195"/>
      <c r="AD816" s="195"/>
      <c r="AE816" s="195"/>
      <c r="AF816" s="195"/>
      <c r="AG816" s="195"/>
      <c r="AH816" s="195"/>
      <c r="AI816" s="195"/>
      <c r="AJ816" s="195"/>
      <c r="AK816" s="195"/>
      <c r="AL816" s="195"/>
      <c r="AM816" s="195"/>
      <c r="AN816" s="195"/>
      <c r="AO816" s="195"/>
      <c r="AP816" s="195"/>
      <c r="AQ816" s="195"/>
      <c r="AR816" s="195"/>
      <c r="AS816" s="195"/>
      <c r="AT816" s="195"/>
      <c r="AV816" s="195" t="s">
        <v>487</v>
      </c>
      <c r="AW816" s="195"/>
      <c r="AX816" s="195"/>
      <c r="AY816" s="195"/>
      <c r="AZ816" s="195"/>
      <c r="BA816" s="195"/>
      <c r="BB816" s="195"/>
      <c r="BC816" s="195"/>
      <c r="BD816" s="195"/>
      <c r="BE816" s="195"/>
      <c r="BF816" s="195"/>
      <c r="BG816" s="195"/>
      <c r="BH816" s="195"/>
      <c r="BI816" s="195"/>
      <c r="BJ816" s="195"/>
      <c r="BK816" s="195"/>
      <c r="BL816" s="195"/>
      <c r="BM816" s="195"/>
      <c r="BN816" s="195"/>
      <c r="BO816" s="195"/>
      <c r="BP816" s="195"/>
      <c r="BQ816" s="195"/>
      <c r="BR816" s="195"/>
      <c r="BS816" s="195"/>
      <c r="BT816" s="195"/>
      <c r="BU816" s="195"/>
      <c r="BV816" s="195"/>
      <c r="BW816" s="195"/>
      <c r="BX816" s="195"/>
      <c r="BY816" s="195"/>
      <c r="BZ816" s="195"/>
      <c r="CA816" s="195"/>
      <c r="CB816" s="195"/>
      <c r="CC816" s="195"/>
      <c r="CD816" s="195"/>
      <c r="CE816" s="195"/>
      <c r="CF816" s="195"/>
      <c r="CG816" s="195"/>
      <c r="CH816" s="195"/>
      <c r="CI816" s="195"/>
      <c r="CJ816" s="195"/>
      <c r="CK816" s="195"/>
      <c r="CL816" s="195"/>
      <c r="CM816" s="195"/>
      <c r="CN816" s="195"/>
      <c r="EK816" s="314" t="s">
        <v>490</v>
      </c>
      <c r="EL816" s="314"/>
      <c r="EM816" s="314"/>
      <c r="EN816" s="314"/>
      <c r="EO816" s="314"/>
      <c r="EP816" s="314"/>
      <c r="EQ816" s="314"/>
      <c r="ER816" s="314"/>
      <c r="ES816" s="314"/>
      <c r="ET816" s="314"/>
    </row>
    <row r="817" spans="4:167" ht="14.25" customHeight="1" x14ac:dyDescent="0.35">
      <c r="D817" s="195"/>
      <c r="E817" s="195"/>
      <c r="F817" s="195"/>
      <c r="G817" s="195"/>
      <c r="H817" s="195"/>
      <c r="I817" s="195"/>
      <c r="J817" s="195"/>
      <c r="K817" s="195"/>
      <c r="L817" s="195"/>
      <c r="M817" s="195"/>
      <c r="N817" s="195"/>
      <c r="O817" s="195"/>
      <c r="P817" s="195"/>
      <c r="Q817" s="195"/>
      <c r="R817" s="195"/>
      <c r="S817" s="195"/>
      <c r="T817" s="195"/>
      <c r="U817" s="195"/>
      <c r="V817" s="195"/>
      <c r="W817" s="195"/>
      <c r="X817" s="195"/>
      <c r="Y817" s="195"/>
      <c r="Z817" s="195"/>
      <c r="AA817" s="195"/>
      <c r="AB817" s="195"/>
      <c r="AC817" s="195"/>
      <c r="AD817" s="195"/>
      <c r="AE817" s="195"/>
      <c r="AF817" s="195"/>
      <c r="AG817" s="195"/>
      <c r="AH817" s="195"/>
      <c r="AI817" s="195"/>
      <c r="AJ817" s="195"/>
      <c r="AK817" s="195"/>
      <c r="AL817" s="195"/>
      <c r="AM817" s="195"/>
      <c r="AN817" s="195"/>
      <c r="AO817" s="195"/>
      <c r="AP817" s="195"/>
      <c r="AQ817" s="195"/>
      <c r="AR817" s="195"/>
      <c r="AS817" s="195"/>
      <c r="AT817" s="195"/>
      <c r="AV817" s="195" t="s">
        <v>488</v>
      </c>
      <c r="AW817" s="195"/>
      <c r="AX817" s="195"/>
      <c r="AY817" s="195"/>
      <c r="AZ817" s="195"/>
      <c r="BA817" s="195"/>
      <c r="BB817" s="195"/>
      <c r="BC817" s="195"/>
      <c r="BD817" s="195"/>
      <c r="BE817" s="195"/>
      <c r="BF817" s="195"/>
      <c r="BG817" s="195"/>
      <c r="BH817" s="195"/>
      <c r="BI817" s="195"/>
      <c r="BJ817" s="195"/>
      <c r="BK817" s="195"/>
      <c r="BL817" s="195"/>
      <c r="BM817" s="195"/>
      <c r="BN817" s="195"/>
      <c r="BO817" s="195"/>
      <c r="BP817" s="195"/>
      <c r="BQ817" s="195"/>
      <c r="BR817" s="195"/>
      <c r="BS817" s="195"/>
      <c r="BT817" s="195"/>
      <c r="BU817" s="195"/>
      <c r="BV817" s="195"/>
      <c r="BW817" s="195"/>
      <c r="BX817" s="195"/>
      <c r="BY817" s="195"/>
      <c r="BZ817" s="195"/>
      <c r="CA817" s="195"/>
      <c r="CB817" s="195"/>
      <c r="CC817" s="195"/>
      <c r="CD817" s="195"/>
      <c r="CE817" s="195"/>
      <c r="CF817" s="195"/>
      <c r="CG817" s="195"/>
      <c r="CH817" s="195"/>
      <c r="CI817" s="195"/>
      <c r="CJ817" s="195"/>
      <c r="CK817" s="195"/>
      <c r="CL817" s="195"/>
      <c r="CM817" s="195"/>
      <c r="CN817" s="195"/>
      <c r="EL817" s="136">
        <v>2008</v>
      </c>
      <c r="EM817" s="136">
        <v>2009</v>
      </c>
      <c r="EN817" s="136">
        <v>2010</v>
      </c>
      <c r="EO817" s="136">
        <v>2011</v>
      </c>
      <c r="EP817" s="136">
        <v>2012</v>
      </c>
      <c r="EQ817" s="136">
        <v>2013</v>
      </c>
      <c r="ER817" s="136">
        <v>2014</v>
      </c>
      <c r="ES817" s="136">
        <v>2015</v>
      </c>
      <c r="ET817" s="122">
        <v>2016</v>
      </c>
    </row>
    <row r="818" spans="4:167" ht="14.25" customHeight="1" x14ac:dyDescent="0.35">
      <c r="D818" s="199"/>
      <c r="E818" s="199"/>
      <c r="F818" s="199"/>
      <c r="G818" s="199"/>
      <c r="H818" s="199"/>
      <c r="I818" s="199"/>
      <c r="J818" s="199"/>
      <c r="K818" s="199"/>
      <c r="L818" s="199"/>
      <c r="M818" s="199"/>
      <c r="N818" s="199"/>
      <c r="O818" s="199"/>
      <c r="P818" s="199"/>
      <c r="Q818" s="199"/>
      <c r="R818" s="199"/>
      <c r="S818" s="199"/>
      <c r="T818" s="199"/>
      <c r="U818" s="199"/>
      <c r="V818" s="199"/>
      <c r="W818" s="199"/>
      <c r="X818" s="199"/>
      <c r="Y818" s="199"/>
      <c r="Z818" s="199"/>
      <c r="AA818" s="199"/>
      <c r="AB818" s="199"/>
      <c r="AC818" s="199"/>
      <c r="AD818" s="199"/>
      <c r="AE818" s="199"/>
      <c r="AF818" s="199"/>
      <c r="AG818" s="199"/>
      <c r="AH818" s="199"/>
      <c r="AI818" s="199"/>
      <c r="AJ818" s="199"/>
      <c r="AK818" s="199"/>
      <c r="AL818" s="199"/>
      <c r="AM818" s="199"/>
      <c r="AN818" s="199"/>
      <c r="AO818" s="199"/>
      <c r="AP818" s="199"/>
      <c r="AQ818" s="199"/>
      <c r="AR818" s="199"/>
      <c r="AS818" s="199"/>
      <c r="AT818" s="199"/>
      <c r="AV818" s="320" t="s">
        <v>125</v>
      </c>
      <c r="AW818" s="320"/>
      <c r="AX818" s="320"/>
      <c r="AY818" s="320"/>
      <c r="AZ818" s="320"/>
      <c r="BA818" s="320"/>
      <c r="BB818" s="320"/>
      <c r="BC818" s="320"/>
      <c r="BD818" s="320"/>
      <c r="BE818" s="320"/>
      <c r="BF818" s="320"/>
      <c r="BG818" s="320"/>
      <c r="BH818" s="320"/>
      <c r="BI818" s="320"/>
      <c r="BJ818" s="320"/>
      <c r="BK818" s="320"/>
      <c r="BL818" s="320"/>
      <c r="BM818" s="320"/>
      <c r="BN818" s="320"/>
      <c r="BO818" s="320">
        <f>SUM(BO814:BV817)</f>
        <v>5</v>
      </c>
      <c r="BP818" s="320"/>
      <c r="BQ818" s="320"/>
      <c r="BR818" s="320"/>
      <c r="BS818" s="320"/>
      <c r="BT818" s="320"/>
      <c r="BU818" s="320"/>
      <c r="BV818" s="320"/>
      <c r="BW818" s="320">
        <f>SUM(BW814:CD817)</f>
        <v>0</v>
      </c>
      <c r="BX818" s="320"/>
      <c r="BY818" s="320"/>
      <c r="BZ818" s="320"/>
      <c r="CA818" s="320"/>
      <c r="CB818" s="320"/>
      <c r="CC818" s="320"/>
      <c r="CD818" s="320"/>
      <c r="CE818" s="320">
        <f>SUM(CE814:CN817)</f>
        <v>0</v>
      </c>
      <c r="CF818" s="320"/>
      <c r="CG818" s="320"/>
      <c r="CH818" s="320"/>
      <c r="CI818" s="320"/>
      <c r="CJ818" s="320"/>
      <c r="CK818" s="320"/>
      <c r="CL818" s="320"/>
      <c r="CM818" s="320"/>
      <c r="CN818" s="320"/>
      <c r="EK818" s="122" t="s">
        <v>125</v>
      </c>
      <c r="EL818" s="151">
        <v>47.48</v>
      </c>
      <c r="EM818" s="152">
        <v>45.91</v>
      </c>
      <c r="EN818" s="151">
        <v>58.86</v>
      </c>
      <c r="EO818" s="152">
        <v>58.19</v>
      </c>
      <c r="EP818" s="151">
        <v>46.16</v>
      </c>
      <c r="EQ818" s="152">
        <v>45.84</v>
      </c>
      <c r="ER818" s="151">
        <v>45.38</v>
      </c>
      <c r="ES818" s="152">
        <v>52.97</v>
      </c>
      <c r="ET818" s="152">
        <v>44.18</v>
      </c>
    </row>
    <row r="819" spans="4:167" ht="14.25" customHeight="1" x14ac:dyDescent="0.35">
      <c r="D819" s="318" t="s">
        <v>1067</v>
      </c>
      <c r="E819" s="317"/>
      <c r="F819" s="317"/>
      <c r="G819" s="317"/>
      <c r="H819" s="317"/>
      <c r="I819" s="317"/>
      <c r="J819" s="317"/>
      <c r="K819" s="317"/>
      <c r="L819" s="317"/>
      <c r="M819" s="317"/>
      <c r="N819" s="317"/>
      <c r="O819" s="317"/>
      <c r="P819" s="317"/>
      <c r="Q819" s="317"/>
      <c r="R819" s="317"/>
      <c r="S819" s="317"/>
      <c r="T819" s="317"/>
      <c r="U819" s="317"/>
      <c r="V819" s="317"/>
      <c r="W819" s="317"/>
      <c r="X819" s="317"/>
      <c r="Y819" s="317"/>
      <c r="Z819" s="317"/>
      <c r="AA819" s="317"/>
      <c r="AB819" s="317"/>
      <c r="AC819" s="317"/>
      <c r="AD819" s="317"/>
      <c r="AE819" s="317"/>
      <c r="AF819" s="317"/>
      <c r="AG819" s="317"/>
      <c r="AH819" s="317"/>
      <c r="AI819" s="317"/>
      <c r="AJ819" s="317"/>
      <c r="AK819" s="317"/>
      <c r="AL819" s="317"/>
      <c r="AM819" s="317"/>
      <c r="AN819" s="317"/>
      <c r="AO819" s="317"/>
      <c r="AP819" s="317"/>
      <c r="AQ819" s="317"/>
      <c r="AR819" s="317"/>
      <c r="AS819" s="317"/>
      <c r="AT819" s="317"/>
      <c r="AV819" s="317" t="s">
        <v>1068</v>
      </c>
      <c r="AW819" s="317"/>
      <c r="AX819" s="317"/>
      <c r="AY819" s="317"/>
      <c r="AZ819" s="317"/>
      <c r="BA819" s="317"/>
      <c r="BB819" s="317"/>
      <c r="BC819" s="317"/>
      <c r="BD819" s="317"/>
      <c r="BE819" s="317"/>
      <c r="BF819" s="317"/>
      <c r="BG819" s="317"/>
      <c r="BH819" s="317"/>
      <c r="BI819" s="317"/>
      <c r="BJ819" s="317"/>
      <c r="BK819" s="317"/>
      <c r="BL819" s="317"/>
      <c r="BM819" s="317"/>
      <c r="BN819" s="317"/>
      <c r="BO819" s="317"/>
      <c r="BP819" s="317"/>
      <c r="BQ819" s="317"/>
      <c r="BR819" s="317"/>
      <c r="BS819" s="317"/>
      <c r="BT819" s="317"/>
      <c r="BU819" s="317"/>
      <c r="BV819" s="317"/>
      <c r="BW819" s="317"/>
      <c r="BX819" s="317"/>
      <c r="BY819" s="317"/>
      <c r="BZ819" s="317"/>
      <c r="CA819" s="317"/>
      <c r="CB819" s="317"/>
      <c r="CC819" s="317"/>
      <c r="CD819" s="317"/>
      <c r="CE819" s="317"/>
      <c r="CF819" s="317"/>
      <c r="CG819" s="317"/>
      <c r="CH819" s="317"/>
      <c r="CI819" s="317"/>
      <c r="CJ819" s="317"/>
      <c r="CK819" s="317"/>
      <c r="CL819" s="317"/>
      <c r="CM819" s="317"/>
      <c r="CN819" s="317"/>
      <c r="EK819" s="122" t="s">
        <v>127</v>
      </c>
      <c r="EL819" s="151">
        <v>69.61</v>
      </c>
      <c r="EM819" s="152">
        <v>69.83</v>
      </c>
      <c r="EN819" s="151">
        <v>100</v>
      </c>
      <c r="EO819" s="152">
        <v>99.89</v>
      </c>
      <c r="EP819" s="151">
        <v>71.17</v>
      </c>
      <c r="EQ819" s="152">
        <v>70.790000000000006</v>
      </c>
      <c r="ER819" s="151">
        <v>70.31</v>
      </c>
      <c r="ES819" s="152">
        <v>96.22</v>
      </c>
      <c r="ET819" s="152">
        <v>69.7</v>
      </c>
    </row>
    <row r="820" spans="4:167" ht="14.25" customHeight="1" x14ac:dyDescent="0.35">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EK820" s="122" t="s">
        <v>128</v>
      </c>
      <c r="EL820" s="151">
        <v>0</v>
      </c>
      <c r="EM820" s="152">
        <v>0</v>
      </c>
      <c r="EN820" s="151">
        <v>0</v>
      </c>
      <c r="EO820" s="152">
        <v>0</v>
      </c>
      <c r="EP820" s="151">
        <v>0</v>
      </c>
      <c r="EQ820" s="152">
        <v>0</v>
      </c>
      <c r="ER820" s="151">
        <v>0</v>
      </c>
      <c r="ES820" s="152">
        <v>0</v>
      </c>
      <c r="ET820" s="152">
        <v>1.03</v>
      </c>
    </row>
    <row r="821" spans="4:167" ht="14.25" customHeight="1" x14ac:dyDescent="0.35">
      <c r="D821" s="209" t="s">
        <v>734</v>
      </c>
      <c r="E821" s="209"/>
      <c r="F821" s="209"/>
      <c r="G821" s="209"/>
      <c r="H821" s="209"/>
      <c r="I821" s="209"/>
      <c r="J821" s="209"/>
      <c r="K821" s="209"/>
      <c r="L821" s="209"/>
      <c r="M821" s="209"/>
      <c r="N821" s="209"/>
      <c r="O821" s="209"/>
      <c r="P821" s="209"/>
      <c r="Q821" s="209"/>
      <c r="R821" s="209"/>
      <c r="S821" s="209"/>
      <c r="T821" s="209"/>
      <c r="U821" s="209"/>
      <c r="V821" s="209"/>
      <c r="W821" s="209"/>
      <c r="X821" s="209"/>
      <c r="Y821" s="209"/>
      <c r="Z821" s="209"/>
      <c r="AA821" s="209"/>
      <c r="AB821" s="209"/>
      <c r="AC821" s="209"/>
      <c r="AD821" s="209"/>
      <c r="AE821" s="209"/>
      <c r="AF821" s="209"/>
      <c r="AG821" s="209"/>
      <c r="AH821" s="209"/>
      <c r="AI821" s="209"/>
      <c r="AJ821" s="209"/>
      <c r="AK821" s="209"/>
      <c r="AL821" s="209"/>
      <c r="AM821" s="209"/>
      <c r="AN821" s="209"/>
      <c r="AO821" s="209"/>
      <c r="AP821" s="209"/>
      <c r="AQ821" s="209"/>
      <c r="AR821" s="209"/>
      <c r="AS821" s="209"/>
      <c r="AT821" s="209"/>
      <c r="AV821" s="209" t="s">
        <v>735</v>
      </c>
      <c r="AW821" s="209"/>
      <c r="AX821" s="209"/>
      <c r="AY821" s="209"/>
      <c r="AZ821" s="209"/>
      <c r="BA821" s="209"/>
      <c r="BB821" s="209"/>
      <c r="BC821" s="209"/>
      <c r="BD821" s="209"/>
      <c r="BE821" s="209"/>
      <c r="BF821" s="209"/>
      <c r="BG821" s="209"/>
      <c r="BH821" s="209"/>
      <c r="BI821" s="209"/>
      <c r="BJ821" s="209"/>
      <c r="BK821" s="209"/>
      <c r="BL821" s="209"/>
      <c r="BM821" s="209"/>
      <c r="BN821" s="209"/>
      <c r="BO821" s="209"/>
      <c r="BP821" s="209"/>
      <c r="BQ821" s="209"/>
      <c r="BR821" s="209"/>
      <c r="BS821" s="209"/>
      <c r="BT821" s="209"/>
      <c r="BU821" s="209"/>
      <c r="BV821" s="209"/>
      <c r="BW821" s="209"/>
      <c r="BX821" s="209"/>
      <c r="BY821" s="209"/>
      <c r="BZ821" s="209"/>
      <c r="CA821" s="209"/>
      <c r="CB821" s="209"/>
      <c r="CC821" s="209"/>
      <c r="CD821" s="209"/>
      <c r="CE821" s="209"/>
      <c r="CF821" s="209"/>
      <c r="CG821" s="209"/>
      <c r="CH821" s="209"/>
      <c r="CI821" s="209"/>
      <c r="CJ821" s="209"/>
      <c r="CK821" s="209"/>
      <c r="CL821" s="209"/>
      <c r="EK821" s="311"/>
      <c r="EL821" s="311"/>
      <c r="EM821" s="311"/>
      <c r="EN821" s="311"/>
      <c r="EO821" s="311"/>
      <c r="EP821" s="311"/>
      <c r="EQ821" s="311"/>
      <c r="ER821" s="311"/>
      <c r="ES821" s="311"/>
      <c r="ET821" s="311"/>
      <c r="EU821" s="311"/>
      <c r="EV821" s="311"/>
      <c r="EW821" s="311"/>
      <c r="EX821" s="311"/>
      <c r="EY821" s="311"/>
      <c r="EZ821" s="311"/>
      <c r="FA821" s="311"/>
      <c r="FB821" s="311"/>
      <c r="FC821" s="311"/>
      <c r="FD821" s="311"/>
      <c r="FE821" s="311"/>
      <c r="FF821" s="311"/>
      <c r="FG821" s="311"/>
      <c r="FH821" s="311"/>
      <c r="FI821" s="311"/>
      <c r="FJ821" s="311"/>
      <c r="FK821" s="311"/>
    </row>
    <row r="822" spans="4:167" ht="14.25" customHeight="1" x14ac:dyDescent="0.35">
      <c r="D822" s="209"/>
      <c r="E822" s="209"/>
      <c r="F822" s="209"/>
      <c r="G822" s="209"/>
      <c r="H822" s="209"/>
      <c r="I822" s="209"/>
      <c r="J822" s="209"/>
      <c r="K822" s="209"/>
      <c r="L822" s="209"/>
      <c r="M822" s="209"/>
      <c r="N822" s="209"/>
      <c r="O822" s="209"/>
      <c r="P822" s="209"/>
      <c r="Q822" s="209"/>
      <c r="R822" s="209"/>
      <c r="S822" s="209"/>
      <c r="T822" s="209"/>
      <c r="U822" s="209"/>
      <c r="V822" s="209"/>
      <c r="W822" s="209"/>
      <c r="X822" s="209"/>
      <c r="Y822" s="209"/>
      <c r="Z822" s="209"/>
      <c r="AA822" s="209"/>
      <c r="AB822" s="209"/>
      <c r="AC822" s="209"/>
      <c r="AD822" s="209"/>
      <c r="AE822" s="209"/>
      <c r="AF822" s="209"/>
      <c r="AG822" s="209"/>
      <c r="AH822" s="209"/>
      <c r="AI822" s="209"/>
      <c r="AJ822" s="209"/>
      <c r="AK822" s="209"/>
      <c r="AL822" s="209"/>
      <c r="AM822" s="209"/>
      <c r="AN822" s="209"/>
      <c r="AO822" s="209"/>
      <c r="AP822" s="209"/>
      <c r="AQ822" s="209"/>
      <c r="AR822" s="209"/>
      <c r="AS822" s="209"/>
      <c r="AT822" s="209"/>
      <c r="AV822" s="209"/>
      <c r="AW822" s="209"/>
      <c r="AX822" s="209"/>
      <c r="AY822" s="209"/>
      <c r="AZ822" s="209"/>
      <c r="BA822" s="209"/>
      <c r="BB822" s="209"/>
      <c r="BC822" s="209"/>
      <c r="BD822" s="209"/>
      <c r="BE822" s="209"/>
      <c r="BF822" s="209"/>
      <c r="BG822" s="209"/>
      <c r="BH822" s="209"/>
      <c r="BI822" s="209"/>
      <c r="BJ822" s="209"/>
      <c r="BK822" s="209"/>
      <c r="BL822" s="209"/>
      <c r="BM822" s="209"/>
      <c r="BN822" s="209"/>
      <c r="BO822" s="209"/>
      <c r="BP822" s="209"/>
      <c r="BQ822" s="209"/>
      <c r="BR822" s="209"/>
      <c r="BS822" s="209"/>
      <c r="BT822" s="209"/>
      <c r="BU822" s="209"/>
      <c r="BV822" s="209"/>
      <c r="BW822" s="209"/>
      <c r="BX822" s="209"/>
      <c r="BY822" s="209"/>
      <c r="BZ822" s="209"/>
      <c r="CA822" s="209"/>
      <c r="CB822" s="209"/>
      <c r="CC822" s="209"/>
      <c r="CD822" s="209"/>
      <c r="CE822" s="209"/>
      <c r="CF822" s="209"/>
      <c r="CG822" s="209"/>
      <c r="CH822" s="209"/>
      <c r="CI822" s="209"/>
      <c r="CJ822" s="209"/>
      <c r="CK822" s="209"/>
      <c r="CL822" s="209"/>
      <c r="EK822" s="312"/>
      <c r="EL822" s="312"/>
      <c r="EM822" s="312"/>
      <c r="EN822" s="312"/>
      <c r="EO822" s="312"/>
      <c r="EP822" s="312"/>
      <c r="EQ822" s="312"/>
      <c r="ER822" s="312"/>
      <c r="ES822" s="312"/>
      <c r="ET822" s="312"/>
      <c r="EU822" s="312"/>
      <c r="EV822" s="312"/>
      <c r="EW822" s="312"/>
      <c r="EX822" s="312"/>
      <c r="EY822" s="312"/>
      <c r="EZ822" s="312"/>
      <c r="FA822" s="312"/>
      <c r="FB822" s="312"/>
      <c r="FC822" s="312"/>
      <c r="FD822" s="312"/>
      <c r="FE822" s="312"/>
      <c r="FF822" s="312"/>
      <c r="FG822" s="312"/>
      <c r="FH822" s="312"/>
      <c r="FI822" s="312"/>
      <c r="FJ822" s="312"/>
      <c r="FK822" s="312"/>
    </row>
    <row r="823" spans="4:167" ht="14.25" customHeight="1" x14ac:dyDescent="0.35">
      <c r="EK823" s="153"/>
      <c r="EL823" s="153"/>
      <c r="EM823" s="153"/>
      <c r="EN823" s="153"/>
      <c r="EO823" s="153"/>
      <c r="EP823" s="153"/>
      <c r="EQ823" s="153"/>
      <c r="ER823" s="153"/>
      <c r="ES823" s="153"/>
      <c r="ET823" s="153"/>
      <c r="EU823" s="153"/>
      <c r="EV823" s="153"/>
      <c r="EW823" s="153"/>
      <c r="EX823" s="153"/>
      <c r="EY823" s="153"/>
      <c r="EZ823" s="153"/>
      <c r="FA823" s="153"/>
      <c r="FB823" s="153"/>
      <c r="FC823" s="153"/>
      <c r="FD823" s="153"/>
      <c r="FE823" s="153"/>
      <c r="FF823" s="153"/>
      <c r="FG823" s="153"/>
      <c r="FH823" s="153"/>
      <c r="FI823" s="153"/>
      <c r="FJ823" s="153"/>
      <c r="FK823" s="153"/>
    </row>
    <row r="824" spans="4:167" ht="14.25" customHeight="1" x14ac:dyDescent="0.35">
      <c r="EH824" s="154"/>
      <c r="EI824" s="154"/>
      <c r="EJ824" s="154"/>
      <c r="EK824" s="314" t="s">
        <v>489</v>
      </c>
      <c r="EL824" s="314"/>
      <c r="EM824" s="314"/>
      <c r="EN824" s="314"/>
      <c r="EO824" s="314"/>
      <c r="EP824" s="314"/>
      <c r="EQ824" s="314"/>
      <c r="ER824" s="314"/>
      <c r="ES824" s="314"/>
      <c r="ET824" s="314"/>
      <c r="EU824" s="155"/>
      <c r="EV824" s="155"/>
      <c r="EW824" s="155"/>
      <c r="EX824" s="155"/>
      <c r="EY824" s="155"/>
      <c r="EZ824" s="155"/>
      <c r="FA824" s="155"/>
      <c r="FB824" s="155"/>
      <c r="FC824" s="155"/>
      <c r="FD824" s="155"/>
      <c r="FE824" s="155"/>
      <c r="FF824" s="155"/>
      <c r="FG824" s="155"/>
      <c r="FH824" s="155"/>
      <c r="FI824" s="155"/>
      <c r="FJ824" s="155"/>
      <c r="FK824" s="155"/>
    </row>
    <row r="825" spans="4:167" ht="14.25" customHeight="1" x14ac:dyDescent="0.35">
      <c r="EL825" s="136">
        <v>2008</v>
      </c>
      <c r="EM825" s="136">
        <v>2009</v>
      </c>
      <c r="EN825" s="136">
        <v>2010</v>
      </c>
      <c r="EO825" s="136">
        <v>2011</v>
      </c>
      <c r="EP825" s="136">
        <v>2012</v>
      </c>
      <c r="EQ825" s="136">
        <v>2013</v>
      </c>
      <c r="ER825" s="136">
        <v>2014</v>
      </c>
      <c r="ES825" s="136">
        <v>2015</v>
      </c>
      <c r="ET825" s="122">
        <v>2016</v>
      </c>
    </row>
    <row r="826" spans="4:167" ht="14.25" customHeight="1" x14ac:dyDescent="0.35">
      <c r="EK826" s="122" t="s">
        <v>125</v>
      </c>
      <c r="EL826" s="155">
        <v>79.209999999999994</v>
      </c>
      <c r="EM826" s="155">
        <v>80.33</v>
      </c>
      <c r="EN826" s="155">
        <v>96.82</v>
      </c>
      <c r="EO826" s="155">
        <v>96.71</v>
      </c>
      <c r="EP826" s="155">
        <v>82.48</v>
      </c>
      <c r="EQ826" s="155">
        <v>82.25</v>
      </c>
      <c r="ER826" s="155">
        <v>81.61</v>
      </c>
      <c r="ES826" s="155">
        <v>100</v>
      </c>
      <c r="ET826" s="155">
        <v>69.099999999999994</v>
      </c>
    </row>
    <row r="827" spans="4:167" ht="14.25" customHeight="1" x14ac:dyDescent="0.35">
      <c r="EK827" s="122" t="s">
        <v>127</v>
      </c>
      <c r="EL827" s="155">
        <v>69.61</v>
      </c>
      <c r="EM827" s="155">
        <v>70.25</v>
      </c>
      <c r="EN827" s="155">
        <v>100</v>
      </c>
      <c r="EO827" s="155">
        <v>99.89</v>
      </c>
      <c r="EP827" s="155">
        <v>73.62</v>
      </c>
      <c r="EQ827" s="155">
        <v>73.23</v>
      </c>
      <c r="ER827" s="155">
        <v>72.760000000000005</v>
      </c>
      <c r="ES827" s="155">
        <v>100</v>
      </c>
      <c r="ET827" s="155">
        <v>69.92</v>
      </c>
    </row>
    <row r="828" spans="4:167" ht="14.25" customHeight="1" x14ac:dyDescent="0.35">
      <c r="EK828" s="122" t="s">
        <v>128</v>
      </c>
      <c r="EL828" s="155">
        <v>99.82</v>
      </c>
      <c r="EM828" s="155">
        <v>99.67</v>
      </c>
      <c r="EN828" s="155">
        <v>92.27</v>
      </c>
      <c r="EO828" s="155">
        <v>92.27</v>
      </c>
      <c r="EP828" s="155">
        <v>98.83</v>
      </c>
      <c r="EQ828" s="155">
        <v>98.84</v>
      </c>
      <c r="ER828" s="155">
        <v>97.71</v>
      </c>
      <c r="ES828" s="155">
        <v>100</v>
      </c>
      <c r="ET828" s="155">
        <v>29.63</v>
      </c>
    </row>
    <row r="829" spans="4:167" ht="14.25" customHeight="1" x14ac:dyDescent="0.35"/>
    <row r="830" spans="4:167" ht="14.25" customHeight="1" x14ac:dyDescent="0.35">
      <c r="EK830" s="314" t="s">
        <v>492</v>
      </c>
      <c r="EL830" s="314"/>
      <c r="EM830" s="314"/>
      <c r="EN830" s="314"/>
      <c r="EO830" s="314"/>
      <c r="EP830" s="314"/>
      <c r="EQ830" s="314"/>
      <c r="ER830" s="314"/>
      <c r="ES830" s="314"/>
      <c r="ET830" s="314"/>
    </row>
    <row r="831" spans="4:167" ht="14.25" customHeight="1" x14ac:dyDescent="0.35">
      <c r="EL831" s="136">
        <v>2008</v>
      </c>
      <c r="EM831" s="136">
        <v>2009</v>
      </c>
      <c r="EN831" s="136">
        <v>2010</v>
      </c>
      <c r="EO831" s="136">
        <v>2011</v>
      </c>
      <c r="EP831" s="136">
        <v>2012</v>
      </c>
      <c r="EQ831" s="136">
        <v>2013</v>
      </c>
      <c r="ER831" s="136">
        <v>2014</v>
      </c>
      <c r="ES831" s="136">
        <v>2015</v>
      </c>
      <c r="ET831" s="122">
        <v>2016</v>
      </c>
    </row>
    <row r="832" spans="4:167" ht="14.25" customHeight="1" x14ac:dyDescent="0.35">
      <c r="EK832" s="122" t="s">
        <v>125</v>
      </c>
      <c r="EL832" s="151">
        <v>47.77</v>
      </c>
      <c r="EM832" s="152">
        <v>46.69</v>
      </c>
      <c r="EN832" s="151">
        <v>58.86</v>
      </c>
      <c r="EO832" s="152">
        <v>51.61</v>
      </c>
      <c r="EP832" s="151">
        <v>40.159999999999997</v>
      </c>
      <c r="EQ832" s="152">
        <v>39.78</v>
      </c>
      <c r="ER832" s="151">
        <v>39.58</v>
      </c>
      <c r="ES832" s="152">
        <v>42.64</v>
      </c>
      <c r="ET832" s="152">
        <v>34.619999999999997</v>
      </c>
    </row>
    <row r="833" spans="4:150" ht="14.25" customHeight="1" x14ac:dyDescent="0.35">
      <c r="EK833" s="122" t="s">
        <v>127</v>
      </c>
      <c r="EL833" s="151">
        <v>69.61</v>
      </c>
      <c r="EM833" s="152">
        <v>70.17</v>
      </c>
      <c r="EN833" s="151">
        <v>100</v>
      </c>
      <c r="EO833" s="152">
        <v>88.59</v>
      </c>
      <c r="EP833" s="151">
        <v>61.45</v>
      </c>
      <c r="EQ833" s="152">
        <v>60.94</v>
      </c>
      <c r="ER833" s="151">
        <v>60.87</v>
      </c>
      <c r="ES833" s="152">
        <v>76.81</v>
      </c>
      <c r="ET833" s="152">
        <v>54.83</v>
      </c>
    </row>
    <row r="834" spans="4:150" ht="14.25" customHeight="1" x14ac:dyDescent="0.35">
      <c r="EK834" s="122" t="s">
        <v>128</v>
      </c>
      <c r="EL834" s="151">
        <v>0.91</v>
      </c>
      <c r="EM834" s="152">
        <v>1.63</v>
      </c>
      <c r="EN834" s="151">
        <v>0</v>
      </c>
      <c r="EO834" s="152">
        <v>0</v>
      </c>
      <c r="EP834" s="151">
        <v>0.87</v>
      </c>
      <c r="EQ834" s="152">
        <v>0.87</v>
      </c>
      <c r="ER834" s="151">
        <v>0.86</v>
      </c>
      <c r="ES834" s="152">
        <v>0.79</v>
      </c>
      <c r="ET834" s="152">
        <v>0</v>
      </c>
    </row>
    <row r="835" spans="4:150" ht="14.25" customHeight="1" x14ac:dyDescent="0.35"/>
    <row r="836" spans="4:150" ht="14.25" customHeight="1" x14ac:dyDescent="0.35"/>
    <row r="837" spans="4:150" ht="14.25" customHeight="1" x14ac:dyDescent="0.35">
      <c r="EL837" s="136"/>
    </row>
    <row r="838" spans="4:150" ht="14.25" customHeight="1" x14ac:dyDescent="0.35">
      <c r="EK838" s="156" t="s">
        <v>690</v>
      </c>
      <c r="EL838" s="149">
        <v>3.1E-2</v>
      </c>
    </row>
    <row r="839" spans="4:150" ht="14.25" customHeight="1" x14ac:dyDescent="0.35">
      <c r="EK839" s="156" t="s">
        <v>494</v>
      </c>
      <c r="EL839" s="149">
        <v>0</v>
      </c>
    </row>
    <row r="840" spans="4:150" ht="14.25" customHeight="1" x14ac:dyDescent="0.35">
      <c r="EK840" s="156" t="s">
        <v>740</v>
      </c>
      <c r="EL840" s="149">
        <v>0.99350000000000005</v>
      </c>
    </row>
    <row r="841" spans="4:150" ht="14.25" customHeight="1" x14ac:dyDescent="0.35"/>
    <row r="842" spans="4:150" ht="14.25" customHeight="1" x14ac:dyDescent="0.35"/>
    <row r="843" spans="4:150" ht="14.25" customHeight="1" x14ac:dyDescent="0.35">
      <c r="D843" s="310" t="s">
        <v>491</v>
      </c>
      <c r="E843" s="310"/>
      <c r="F843" s="310"/>
      <c r="G843" s="310"/>
      <c r="H843" s="310"/>
      <c r="I843" s="310"/>
      <c r="J843" s="310"/>
      <c r="K843" s="310"/>
      <c r="L843" s="310"/>
      <c r="M843" s="310"/>
      <c r="N843" s="310"/>
      <c r="O843" s="310"/>
      <c r="P843" s="310"/>
      <c r="Q843" s="310"/>
      <c r="R843" s="310"/>
      <c r="S843" s="310"/>
      <c r="T843" s="310"/>
      <c r="U843" s="310"/>
      <c r="V843" s="310"/>
      <c r="W843" s="310"/>
      <c r="X843" s="310"/>
      <c r="Y843" s="310"/>
      <c r="Z843" s="310"/>
      <c r="AA843" s="310"/>
      <c r="AB843" s="310"/>
      <c r="AC843" s="310"/>
      <c r="AD843" s="310"/>
      <c r="AE843" s="310"/>
      <c r="AF843" s="310"/>
      <c r="AG843" s="310"/>
      <c r="AH843" s="310"/>
      <c r="AI843" s="310"/>
      <c r="AJ843" s="310"/>
      <c r="AK843" s="310"/>
      <c r="AL843" s="310"/>
      <c r="AM843" s="310"/>
      <c r="AN843" s="310"/>
      <c r="AO843" s="310"/>
      <c r="AP843" s="310"/>
      <c r="AQ843" s="310"/>
      <c r="AR843" s="310"/>
      <c r="AS843" s="310"/>
      <c r="AT843" s="310"/>
      <c r="AW843" s="310" t="s">
        <v>491</v>
      </c>
      <c r="AX843" s="310"/>
      <c r="AY843" s="310"/>
      <c r="AZ843" s="310"/>
      <c r="BA843" s="310"/>
      <c r="BB843" s="310"/>
      <c r="BC843" s="310"/>
      <c r="BD843" s="310"/>
      <c r="BE843" s="310"/>
      <c r="BF843" s="310"/>
      <c r="BG843" s="310"/>
      <c r="BH843" s="310"/>
      <c r="BI843" s="310"/>
      <c r="BJ843" s="310"/>
      <c r="BK843" s="310"/>
      <c r="BL843" s="310"/>
      <c r="BM843" s="310"/>
      <c r="BN843" s="310"/>
      <c r="BO843" s="310"/>
      <c r="BP843" s="310"/>
      <c r="BQ843" s="310"/>
      <c r="BR843" s="310"/>
      <c r="BS843" s="310"/>
      <c r="BT843" s="310"/>
      <c r="BU843" s="310"/>
      <c r="BV843" s="310"/>
      <c r="BW843" s="310"/>
      <c r="BX843" s="310"/>
      <c r="BY843" s="310"/>
      <c r="BZ843" s="310"/>
      <c r="CA843" s="310"/>
      <c r="CB843" s="310"/>
      <c r="CC843" s="310"/>
      <c r="CD843" s="310"/>
      <c r="CE843" s="310"/>
      <c r="CF843" s="310"/>
      <c r="CG843" s="310"/>
      <c r="CH843" s="310"/>
      <c r="CI843" s="310"/>
      <c r="CJ843" s="310"/>
      <c r="CK843" s="310"/>
      <c r="CL843" s="310"/>
      <c r="CM843" s="310"/>
    </row>
    <row r="844" spans="4:150" ht="14.25" customHeight="1" x14ac:dyDescent="0.35"/>
    <row r="845" spans="4:150" ht="14.25" customHeight="1" x14ac:dyDescent="0.35">
      <c r="D845" s="209" t="s">
        <v>737</v>
      </c>
      <c r="E845" s="209"/>
      <c r="F845" s="209"/>
      <c r="G845" s="209"/>
      <c r="H845" s="209"/>
      <c r="I845" s="209"/>
      <c r="J845" s="209"/>
      <c r="K845" s="209"/>
      <c r="L845" s="209"/>
      <c r="M845" s="209"/>
      <c r="N845" s="209"/>
      <c r="O845" s="209"/>
      <c r="P845" s="209"/>
      <c r="Q845" s="209"/>
      <c r="R845" s="209"/>
      <c r="S845" s="209"/>
      <c r="T845" s="209"/>
      <c r="U845" s="209"/>
      <c r="V845" s="209"/>
      <c r="W845" s="209"/>
      <c r="X845" s="209"/>
      <c r="Y845" s="209"/>
      <c r="Z845" s="209"/>
      <c r="AA845" s="209"/>
      <c r="AB845" s="209"/>
      <c r="AC845" s="209"/>
      <c r="AD845" s="209"/>
      <c r="AE845" s="209"/>
      <c r="AF845" s="209"/>
      <c r="AG845" s="209"/>
      <c r="AH845" s="209"/>
      <c r="AI845" s="209"/>
      <c r="AJ845" s="209"/>
      <c r="AK845" s="209"/>
      <c r="AL845" s="209"/>
      <c r="AM845" s="209"/>
      <c r="AN845" s="209"/>
      <c r="AO845" s="209"/>
      <c r="AP845" s="209"/>
      <c r="AQ845" s="209"/>
      <c r="AR845" s="209"/>
      <c r="AS845" s="209"/>
      <c r="AT845" s="209"/>
      <c r="AW845" s="209" t="s">
        <v>493</v>
      </c>
      <c r="AX845" s="209"/>
      <c r="AY845" s="209"/>
      <c r="AZ845" s="209"/>
      <c r="BA845" s="209"/>
      <c r="BB845" s="209"/>
      <c r="BC845" s="209"/>
      <c r="BD845" s="209"/>
      <c r="BE845" s="209"/>
      <c r="BF845" s="209"/>
      <c r="BG845" s="209"/>
      <c r="BH845" s="209"/>
      <c r="BI845" s="209"/>
      <c r="BJ845" s="209"/>
      <c r="BK845" s="209"/>
      <c r="BL845" s="209"/>
      <c r="BM845" s="209"/>
      <c r="BN845" s="209"/>
      <c r="BO845" s="209"/>
      <c r="BP845" s="209"/>
      <c r="BQ845" s="209"/>
      <c r="BR845" s="209"/>
      <c r="BS845" s="209"/>
      <c r="BT845" s="209"/>
      <c r="BU845" s="209"/>
      <c r="BV845" s="209"/>
      <c r="BW845" s="209"/>
      <c r="BX845" s="209"/>
      <c r="BY845" s="209"/>
      <c r="BZ845" s="209"/>
      <c r="CA845" s="209"/>
      <c r="CB845" s="209"/>
      <c r="CC845" s="209"/>
      <c r="CD845" s="209"/>
      <c r="CE845" s="209"/>
      <c r="CF845" s="209"/>
      <c r="CG845" s="209"/>
      <c r="CH845" s="209"/>
      <c r="CI845" s="209"/>
      <c r="CJ845" s="209"/>
      <c r="CK845" s="209"/>
      <c r="CL845" s="209"/>
      <c r="CM845" s="209"/>
    </row>
    <row r="846" spans="4:150" ht="14.25" customHeight="1" x14ac:dyDescent="0.35">
      <c r="D846" s="209"/>
      <c r="E846" s="209"/>
      <c r="F846" s="209"/>
      <c r="G846" s="209"/>
      <c r="H846" s="209"/>
      <c r="I846" s="209"/>
      <c r="J846" s="209"/>
      <c r="K846" s="209"/>
      <c r="L846" s="209"/>
      <c r="M846" s="209"/>
      <c r="N846" s="209"/>
      <c r="O846" s="209"/>
      <c r="P846" s="209"/>
      <c r="Q846" s="209"/>
      <c r="R846" s="209"/>
      <c r="S846" s="209"/>
      <c r="T846" s="209"/>
      <c r="U846" s="209"/>
      <c r="V846" s="209"/>
      <c r="W846" s="209"/>
      <c r="X846" s="209"/>
      <c r="Y846" s="209"/>
      <c r="Z846" s="209"/>
      <c r="AA846" s="209"/>
      <c r="AB846" s="209"/>
      <c r="AC846" s="209"/>
      <c r="AD846" s="209"/>
      <c r="AE846" s="209"/>
      <c r="AF846" s="209"/>
      <c r="AG846" s="209"/>
      <c r="AH846" s="209"/>
      <c r="AI846" s="209"/>
      <c r="AJ846" s="209"/>
      <c r="AK846" s="209"/>
      <c r="AL846" s="209"/>
      <c r="AM846" s="209"/>
      <c r="AN846" s="209"/>
      <c r="AO846" s="209"/>
      <c r="AP846" s="209"/>
      <c r="AQ846" s="209"/>
      <c r="AR846" s="209"/>
      <c r="AS846" s="209"/>
      <c r="AT846" s="209"/>
      <c r="AW846" s="209"/>
      <c r="AX846" s="209"/>
      <c r="AY846" s="209"/>
      <c r="AZ846" s="209"/>
      <c r="BA846" s="209"/>
      <c r="BB846" s="209"/>
      <c r="BC846" s="209"/>
      <c r="BD846" s="209"/>
      <c r="BE846" s="209"/>
      <c r="BF846" s="209"/>
      <c r="BG846" s="209"/>
      <c r="BH846" s="209"/>
      <c r="BI846" s="209"/>
      <c r="BJ846" s="209"/>
      <c r="BK846" s="209"/>
      <c r="BL846" s="209"/>
      <c r="BM846" s="209"/>
      <c r="BN846" s="209"/>
      <c r="BO846" s="209"/>
      <c r="BP846" s="209"/>
      <c r="BQ846" s="209"/>
      <c r="BR846" s="209"/>
      <c r="BS846" s="209"/>
      <c r="BT846" s="209"/>
      <c r="BU846" s="209"/>
      <c r="BV846" s="209"/>
      <c r="BW846" s="209"/>
      <c r="BX846" s="209"/>
      <c r="BY846" s="209"/>
      <c r="BZ846" s="209"/>
      <c r="CA846" s="209"/>
      <c r="CB846" s="209"/>
      <c r="CC846" s="209"/>
      <c r="CD846" s="209"/>
      <c r="CE846" s="209"/>
      <c r="CF846" s="209"/>
      <c r="CG846" s="209"/>
      <c r="CH846" s="209"/>
      <c r="CI846" s="209"/>
      <c r="CJ846" s="209"/>
      <c r="CK846" s="209"/>
      <c r="CL846" s="209"/>
      <c r="CM846" s="209"/>
    </row>
    <row r="847" spans="4:150" ht="14.25" customHeight="1" x14ac:dyDescent="0.35"/>
    <row r="848" spans="4:150" ht="14.25" customHeight="1" x14ac:dyDescent="0.35"/>
    <row r="849" spans="4:91" ht="14.25" customHeight="1" x14ac:dyDescent="0.35"/>
    <row r="850" spans="4:91" ht="14.25" customHeight="1" x14ac:dyDescent="0.35"/>
    <row r="851" spans="4:91" ht="14.25" customHeight="1" x14ac:dyDescent="0.35"/>
    <row r="852" spans="4:91" ht="14.25" customHeight="1" x14ac:dyDescent="0.35"/>
    <row r="853" spans="4:91" ht="14.25" customHeight="1" x14ac:dyDescent="0.35"/>
    <row r="854" spans="4:91" ht="14.25" customHeight="1" x14ac:dyDescent="0.35"/>
    <row r="855" spans="4:91" ht="14.25" customHeight="1" x14ac:dyDescent="0.35"/>
    <row r="856" spans="4:91" ht="14.25" customHeight="1" x14ac:dyDescent="0.35"/>
    <row r="857" spans="4:91" ht="14.25" customHeight="1" x14ac:dyDescent="0.35"/>
    <row r="858" spans="4:91" ht="14.25" customHeight="1" x14ac:dyDescent="0.35"/>
    <row r="859" spans="4:91" ht="14.25" customHeight="1" x14ac:dyDescent="0.35"/>
    <row r="860" spans="4:91" ht="14.25" customHeight="1" x14ac:dyDescent="0.35"/>
    <row r="861" spans="4:91" ht="14.25" customHeight="1" x14ac:dyDescent="0.35"/>
    <row r="862" spans="4:91" ht="14.25" customHeight="1" x14ac:dyDescent="0.35"/>
    <row r="863" spans="4:91" ht="14.25" customHeight="1" x14ac:dyDescent="0.35"/>
    <row r="864" spans="4:91" ht="14.25" customHeight="1" x14ac:dyDescent="0.35">
      <c r="D864" s="310" t="s">
        <v>491</v>
      </c>
      <c r="E864" s="310"/>
      <c r="F864" s="310"/>
      <c r="G864" s="310"/>
      <c r="H864" s="310"/>
      <c r="I864" s="310"/>
      <c r="J864" s="310"/>
      <c r="K864" s="310"/>
      <c r="L864" s="310"/>
      <c r="M864" s="310"/>
      <c r="N864" s="310"/>
      <c r="O864" s="310"/>
      <c r="P864" s="310"/>
      <c r="Q864" s="310"/>
      <c r="R864" s="310"/>
      <c r="S864" s="310"/>
      <c r="T864" s="310"/>
      <c r="U864" s="310"/>
      <c r="V864" s="310"/>
      <c r="W864" s="310"/>
      <c r="X864" s="310"/>
      <c r="Y864" s="310"/>
      <c r="Z864" s="310"/>
      <c r="AA864" s="310"/>
      <c r="AB864" s="310"/>
      <c r="AC864" s="310"/>
      <c r="AD864" s="310"/>
      <c r="AE864" s="310"/>
      <c r="AF864" s="310"/>
      <c r="AG864" s="310"/>
      <c r="AH864" s="310"/>
      <c r="AI864" s="310"/>
      <c r="AJ864" s="310"/>
      <c r="AK864" s="310"/>
      <c r="AL864" s="310"/>
      <c r="AM864" s="310"/>
      <c r="AN864" s="310"/>
      <c r="AO864" s="310"/>
      <c r="AP864" s="310"/>
      <c r="AQ864" s="310"/>
      <c r="AR864" s="310"/>
      <c r="AS864" s="310"/>
      <c r="AT864" s="310"/>
      <c r="AW864" s="310" t="s">
        <v>736</v>
      </c>
      <c r="AX864" s="310"/>
      <c r="AY864" s="310"/>
      <c r="AZ864" s="310"/>
      <c r="BA864" s="310"/>
      <c r="BB864" s="310"/>
      <c r="BC864" s="310"/>
      <c r="BD864" s="310"/>
      <c r="BE864" s="310"/>
      <c r="BF864" s="310"/>
      <c r="BG864" s="310"/>
      <c r="BH864" s="310"/>
      <c r="BI864" s="310"/>
      <c r="BJ864" s="310"/>
      <c r="BK864" s="310"/>
      <c r="BL864" s="310"/>
      <c r="BM864" s="310"/>
      <c r="BN864" s="310"/>
      <c r="BO864" s="310"/>
      <c r="BP864" s="310"/>
      <c r="BQ864" s="310"/>
      <c r="BR864" s="310"/>
      <c r="BS864" s="310"/>
      <c r="BT864" s="310"/>
      <c r="BU864" s="310"/>
      <c r="BV864" s="310"/>
      <c r="BW864" s="310"/>
      <c r="BX864" s="310"/>
      <c r="BY864" s="310"/>
      <c r="BZ864" s="310"/>
      <c r="CA864" s="310"/>
      <c r="CB864" s="310"/>
      <c r="CC864" s="310"/>
      <c r="CD864" s="310"/>
      <c r="CE864" s="310"/>
      <c r="CF864" s="310"/>
      <c r="CG864" s="310"/>
      <c r="CH864" s="310"/>
      <c r="CI864" s="310"/>
      <c r="CJ864" s="310"/>
      <c r="CK864" s="310"/>
      <c r="CL864" s="310"/>
      <c r="CM864" s="310"/>
    </row>
    <row r="865" spans="1:93" ht="14.25" customHeight="1" x14ac:dyDescent="0.35"/>
    <row r="866" spans="1:93" ht="14.25" customHeight="1" x14ac:dyDescent="0.35">
      <c r="A866" s="282"/>
      <c r="B866" s="282"/>
      <c r="C866" s="282"/>
      <c r="D866" s="282"/>
      <c r="E866" s="282"/>
      <c r="F866" s="282"/>
      <c r="G866" s="282"/>
      <c r="H866" s="282"/>
      <c r="I866" s="282"/>
      <c r="J866" s="282"/>
      <c r="K866" s="282"/>
      <c r="L866" s="282"/>
      <c r="M866" s="282"/>
      <c r="N866" s="282"/>
      <c r="O866" s="282"/>
      <c r="P866" s="282"/>
      <c r="Q866" s="282"/>
      <c r="R866" s="282"/>
      <c r="S866" s="282"/>
      <c r="T866" s="282"/>
      <c r="U866" s="282"/>
      <c r="V866" s="282"/>
      <c r="W866" s="282"/>
      <c r="X866" s="282"/>
      <c r="Y866" s="282"/>
      <c r="Z866" s="282"/>
      <c r="AA866" s="282"/>
      <c r="AB866" s="282"/>
      <c r="AC866" s="282"/>
      <c r="AD866" s="282"/>
      <c r="AE866" s="282"/>
      <c r="AF866" s="282"/>
      <c r="AG866" s="282"/>
      <c r="AH866" s="282"/>
      <c r="AI866" s="282"/>
      <c r="AJ866" s="282"/>
      <c r="AK866" s="282"/>
      <c r="AL866" s="282"/>
      <c r="AM866" s="282"/>
      <c r="AN866" s="282"/>
      <c r="AO866" s="282"/>
      <c r="AP866" s="282"/>
      <c r="AQ866" s="282"/>
      <c r="AR866" s="282"/>
      <c r="AS866" s="282"/>
      <c r="AT866" s="282"/>
      <c r="AU866" s="282"/>
      <c r="AV866" s="282"/>
      <c r="AW866" s="282"/>
      <c r="AX866" s="282"/>
      <c r="AY866" s="282"/>
      <c r="AZ866" s="282"/>
      <c r="BA866" s="282"/>
      <c r="BB866" s="282"/>
      <c r="BC866" s="282"/>
      <c r="BD866" s="282"/>
      <c r="BE866" s="282"/>
      <c r="BF866" s="282"/>
      <c r="BG866" s="282"/>
      <c r="BH866" s="282"/>
      <c r="BI866" s="282"/>
      <c r="BJ866" s="282"/>
      <c r="BK866" s="282"/>
      <c r="BL866" s="282"/>
      <c r="BM866" s="282"/>
      <c r="BN866" s="282"/>
      <c r="BO866" s="282"/>
      <c r="BP866" s="282"/>
      <c r="BQ866" s="282"/>
      <c r="BR866" s="282"/>
      <c r="BS866" s="282"/>
      <c r="BT866" s="282"/>
      <c r="BU866" s="282"/>
      <c r="BV866" s="282"/>
      <c r="BW866" s="282"/>
      <c r="BX866" s="282"/>
      <c r="BY866" s="282"/>
      <c r="BZ866" s="282"/>
      <c r="CA866" s="282"/>
      <c r="CB866" s="282"/>
      <c r="CC866" s="282"/>
      <c r="CD866" s="282"/>
      <c r="CE866" s="282"/>
      <c r="CF866" s="282"/>
      <c r="CG866" s="282"/>
      <c r="CH866" s="282"/>
      <c r="CI866" s="282"/>
      <c r="CJ866" s="282"/>
      <c r="CK866" s="282"/>
      <c r="CL866" s="282"/>
      <c r="CM866" s="282"/>
      <c r="CN866" s="282"/>
    </row>
    <row r="867" spans="1:93" ht="14.25" customHeight="1" x14ac:dyDescent="0.35">
      <c r="A867" s="282"/>
      <c r="B867" s="282"/>
      <c r="C867" s="282"/>
      <c r="D867" s="282"/>
      <c r="E867" s="282"/>
      <c r="F867" s="282"/>
      <c r="G867" s="282"/>
      <c r="H867" s="282"/>
      <c r="I867" s="282"/>
      <c r="J867" s="282"/>
      <c r="K867" s="282"/>
      <c r="L867" s="282"/>
      <c r="M867" s="282"/>
      <c r="N867" s="282"/>
      <c r="O867" s="282"/>
      <c r="P867" s="282"/>
      <c r="Q867" s="282"/>
      <c r="R867" s="282"/>
      <c r="S867" s="282"/>
      <c r="T867" s="282"/>
      <c r="U867" s="282"/>
      <c r="V867" s="282"/>
      <c r="W867" s="282"/>
      <c r="X867" s="282"/>
      <c r="Y867" s="282"/>
      <c r="Z867" s="282"/>
      <c r="AA867" s="282"/>
      <c r="AB867" s="282"/>
      <c r="AC867" s="282"/>
      <c r="AD867" s="282"/>
      <c r="AE867" s="282"/>
      <c r="AF867" s="282"/>
      <c r="AG867" s="282"/>
      <c r="AH867" s="282"/>
      <c r="AI867" s="282"/>
      <c r="AJ867" s="282"/>
      <c r="AK867" s="282"/>
      <c r="AL867" s="282"/>
      <c r="AM867" s="282"/>
      <c r="AN867" s="282"/>
      <c r="AO867" s="282"/>
      <c r="AP867" s="282"/>
      <c r="AQ867" s="282"/>
      <c r="AR867" s="282"/>
      <c r="AS867" s="282"/>
      <c r="AT867" s="282"/>
      <c r="AU867" s="282"/>
      <c r="AV867" s="282"/>
      <c r="AW867" s="282"/>
      <c r="AX867" s="282"/>
      <c r="AY867" s="282"/>
      <c r="AZ867" s="282"/>
      <c r="BA867" s="282"/>
      <c r="BB867" s="282"/>
      <c r="BC867" s="282"/>
      <c r="BD867" s="282"/>
      <c r="BE867" s="282"/>
      <c r="BF867" s="282"/>
      <c r="BG867" s="282"/>
      <c r="BH867" s="282"/>
      <c r="BI867" s="282"/>
      <c r="BJ867" s="282"/>
      <c r="BK867" s="282"/>
      <c r="BL867" s="282"/>
      <c r="BM867" s="282"/>
      <c r="BN867" s="282"/>
      <c r="BO867" s="282"/>
      <c r="BP867" s="282"/>
      <c r="BQ867" s="282"/>
      <c r="BR867" s="282"/>
      <c r="BS867" s="282"/>
      <c r="BT867" s="282"/>
      <c r="BU867" s="282"/>
      <c r="BV867" s="282"/>
      <c r="BW867" s="282"/>
      <c r="BX867" s="282"/>
      <c r="BY867" s="282"/>
      <c r="BZ867" s="282"/>
      <c r="CA867" s="282"/>
      <c r="CB867" s="282"/>
      <c r="CC867" s="282"/>
      <c r="CD867" s="282"/>
      <c r="CE867" s="282"/>
      <c r="CF867" s="282"/>
      <c r="CG867" s="282"/>
      <c r="CH867" s="282"/>
      <c r="CI867" s="282"/>
      <c r="CJ867" s="282"/>
      <c r="CK867" s="282"/>
      <c r="CL867" s="282"/>
      <c r="CM867" s="282"/>
      <c r="CN867" s="282"/>
    </row>
    <row r="868" spans="1:93" ht="14.25" customHeight="1" x14ac:dyDescent="0.35"/>
    <row r="869" spans="1:93" ht="14.25" customHeight="1" x14ac:dyDescent="0.35">
      <c r="D869" s="209" t="s">
        <v>508</v>
      </c>
      <c r="E869" s="209"/>
      <c r="F869" s="209"/>
      <c r="G869" s="209"/>
      <c r="H869" s="209"/>
      <c r="I869" s="209"/>
      <c r="J869" s="209"/>
      <c r="K869" s="209"/>
      <c r="L869" s="209"/>
      <c r="M869" s="209"/>
      <c r="N869" s="209"/>
      <c r="O869" s="209"/>
      <c r="P869" s="209"/>
      <c r="Q869" s="209"/>
      <c r="R869" s="209"/>
      <c r="S869" s="209"/>
      <c r="T869" s="209"/>
      <c r="U869" s="209"/>
      <c r="V869" s="209"/>
      <c r="W869" s="209"/>
      <c r="X869" s="209"/>
      <c r="Y869" s="209"/>
      <c r="Z869" s="209"/>
      <c r="AA869" s="209"/>
      <c r="AB869" s="209"/>
      <c r="AC869" s="209"/>
      <c r="AD869" s="209"/>
      <c r="AE869" s="209"/>
      <c r="AF869" s="209"/>
      <c r="AG869" s="209"/>
      <c r="AH869" s="209"/>
      <c r="AI869" s="209"/>
      <c r="AJ869" s="209"/>
      <c r="AK869" s="209"/>
      <c r="AL869" s="209"/>
      <c r="AM869" s="209"/>
      <c r="AN869" s="209"/>
      <c r="AO869" s="209"/>
      <c r="AP869" s="209"/>
      <c r="AQ869" s="209"/>
      <c r="AR869" s="209"/>
      <c r="AS869" s="209"/>
      <c r="AT869" s="209"/>
      <c r="AU869" s="209"/>
      <c r="AV869" s="209"/>
      <c r="AW869" s="209"/>
      <c r="AX869" s="209"/>
      <c r="AY869" s="209"/>
      <c r="AZ869" s="209"/>
      <c r="BA869" s="209"/>
      <c r="BB869" s="209"/>
      <c r="BC869" s="209"/>
      <c r="BD869" s="209"/>
      <c r="BE869" s="209"/>
      <c r="BF869" s="209"/>
      <c r="BG869" s="209"/>
      <c r="BH869" s="209"/>
      <c r="BI869" s="209"/>
      <c r="BJ869" s="209"/>
      <c r="BK869" s="209"/>
      <c r="BL869" s="209"/>
      <c r="BM869" s="209"/>
      <c r="BN869" s="209"/>
      <c r="BO869" s="209"/>
      <c r="BP869" s="209"/>
      <c r="BQ869" s="209"/>
      <c r="BR869" s="209"/>
      <c r="BS869" s="209"/>
      <c r="BT869" s="209"/>
      <c r="BU869" s="209"/>
      <c r="BV869" s="209"/>
      <c r="BW869" s="209"/>
      <c r="BX869" s="209"/>
      <c r="BY869" s="209"/>
      <c r="BZ869" s="209"/>
      <c r="CA869" s="209"/>
      <c r="CB869" s="209"/>
      <c r="CC869" s="209"/>
      <c r="CD869" s="209"/>
      <c r="CE869" s="209"/>
      <c r="CF869" s="209"/>
      <c r="CG869" s="209"/>
      <c r="CH869" s="209"/>
      <c r="CI869" s="209"/>
      <c r="CJ869" s="209"/>
      <c r="CK869" s="209"/>
      <c r="CL869" s="209"/>
      <c r="CM869" s="209"/>
      <c r="CN869" s="209"/>
    </row>
    <row r="870" spans="1:93" ht="14.25" customHeight="1" x14ac:dyDescent="0.35">
      <c r="D870" s="209"/>
      <c r="E870" s="209"/>
      <c r="F870" s="209"/>
      <c r="G870" s="209"/>
      <c r="H870" s="209"/>
      <c r="I870" s="209"/>
      <c r="J870" s="209"/>
      <c r="K870" s="209"/>
      <c r="L870" s="209"/>
      <c r="M870" s="209"/>
      <c r="N870" s="209"/>
      <c r="O870" s="209"/>
      <c r="P870" s="209"/>
      <c r="Q870" s="209"/>
      <c r="R870" s="209"/>
      <c r="S870" s="209"/>
      <c r="T870" s="209"/>
      <c r="U870" s="209"/>
      <c r="V870" s="209"/>
      <c r="W870" s="209"/>
      <c r="X870" s="209"/>
      <c r="Y870" s="209"/>
      <c r="Z870" s="209"/>
      <c r="AA870" s="209"/>
      <c r="AB870" s="209"/>
      <c r="AC870" s="209"/>
      <c r="AD870" s="209"/>
      <c r="AE870" s="209"/>
      <c r="AF870" s="209"/>
      <c r="AG870" s="209"/>
      <c r="AH870" s="209"/>
      <c r="AI870" s="209"/>
      <c r="AJ870" s="209"/>
      <c r="AK870" s="209"/>
      <c r="AL870" s="209"/>
      <c r="AM870" s="209"/>
      <c r="AN870" s="209"/>
      <c r="AO870" s="209"/>
      <c r="AP870" s="209"/>
      <c r="AQ870" s="209"/>
      <c r="AR870" s="209"/>
      <c r="AS870" s="209"/>
      <c r="AT870" s="209"/>
      <c r="AU870" s="209"/>
      <c r="AV870" s="209"/>
      <c r="AW870" s="209"/>
      <c r="AX870" s="209"/>
      <c r="AY870" s="209"/>
      <c r="AZ870" s="209"/>
      <c r="BA870" s="209"/>
      <c r="BB870" s="209"/>
      <c r="BC870" s="209"/>
      <c r="BD870" s="209"/>
      <c r="BE870" s="209"/>
      <c r="BF870" s="209"/>
      <c r="BG870" s="209"/>
      <c r="BH870" s="209"/>
      <c r="BI870" s="209"/>
      <c r="BJ870" s="209"/>
      <c r="BK870" s="209"/>
      <c r="BL870" s="209"/>
      <c r="BM870" s="209"/>
      <c r="BN870" s="209"/>
      <c r="BO870" s="209"/>
      <c r="BP870" s="209"/>
      <c r="BQ870" s="209"/>
      <c r="BR870" s="209"/>
      <c r="BS870" s="209"/>
      <c r="BT870" s="209"/>
      <c r="BU870" s="209"/>
      <c r="BV870" s="209"/>
      <c r="BW870" s="209"/>
      <c r="BX870" s="209"/>
      <c r="BY870" s="209"/>
      <c r="BZ870" s="209"/>
      <c r="CA870" s="209"/>
      <c r="CB870" s="209"/>
      <c r="CC870" s="209"/>
      <c r="CD870" s="209"/>
      <c r="CE870" s="209"/>
      <c r="CF870" s="209"/>
      <c r="CG870" s="209"/>
      <c r="CH870" s="209"/>
      <c r="CI870" s="209"/>
      <c r="CJ870" s="209"/>
      <c r="CK870" s="209"/>
      <c r="CL870" s="209"/>
      <c r="CM870" s="209"/>
      <c r="CN870" s="209"/>
    </row>
    <row r="871" spans="1:93" ht="14.25" customHeight="1" x14ac:dyDescent="0.35">
      <c r="D871" s="313" t="s">
        <v>500</v>
      </c>
      <c r="E871" s="313"/>
      <c r="F871" s="313"/>
      <c r="G871" s="313"/>
      <c r="H871" s="313"/>
      <c r="I871" s="313"/>
      <c r="J871" s="313"/>
      <c r="K871" s="313"/>
      <c r="L871" s="313"/>
      <c r="M871" s="313"/>
      <c r="N871" s="313"/>
      <c r="O871" s="313"/>
      <c r="P871" s="313"/>
      <c r="Q871" s="313"/>
      <c r="R871" s="313"/>
      <c r="S871" s="313"/>
      <c r="T871" s="313"/>
      <c r="U871" s="313"/>
      <c r="V871" s="313"/>
      <c r="W871" s="313"/>
      <c r="X871" s="313"/>
      <c r="Y871" s="313"/>
      <c r="Z871" s="313"/>
      <c r="AA871" s="313"/>
      <c r="AB871" s="313"/>
      <c r="AC871" s="313"/>
      <c r="AD871" s="313"/>
      <c r="AE871" s="313"/>
      <c r="AF871" s="313"/>
      <c r="AG871" s="313"/>
      <c r="AH871" s="313"/>
      <c r="AI871" s="313"/>
      <c r="AJ871" s="313"/>
      <c r="AK871" s="313"/>
      <c r="AL871" s="491" t="s">
        <v>506</v>
      </c>
      <c r="AM871" s="491"/>
      <c r="AN871" s="491"/>
      <c r="AO871" s="491"/>
      <c r="AP871" s="491"/>
      <c r="AQ871" s="491"/>
      <c r="AR871" s="491"/>
      <c r="AS871" s="491"/>
      <c r="AT871" s="491"/>
      <c r="AU871" s="491"/>
      <c r="AV871" s="491"/>
      <c r="AW871" s="491"/>
      <c r="AX871" s="491"/>
      <c r="AY871" s="491"/>
      <c r="AZ871" s="491"/>
      <c r="BA871" s="491"/>
      <c r="BB871" s="491"/>
      <c r="BC871" s="491"/>
      <c r="BD871" s="491"/>
      <c r="BE871" s="491"/>
      <c r="BF871" s="491"/>
      <c r="BG871" s="491"/>
      <c r="BH871" s="491"/>
      <c r="BI871" s="491"/>
      <c r="BJ871" s="491"/>
      <c r="BK871" s="491"/>
      <c r="BL871" s="491"/>
      <c r="BM871" s="491"/>
      <c r="BN871" s="491"/>
      <c r="BO871" s="491"/>
      <c r="BP871" s="491"/>
      <c r="BQ871" s="491"/>
      <c r="BR871" s="491"/>
      <c r="BS871" s="491"/>
      <c r="BT871" s="491"/>
      <c r="BU871" s="491"/>
      <c r="BV871" s="491"/>
      <c r="BW871" s="491"/>
      <c r="BX871" s="491"/>
      <c r="BY871" s="491"/>
      <c r="BZ871" s="491"/>
      <c r="CA871" s="491"/>
      <c r="CB871" s="491"/>
      <c r="CC871" s="491"/>
      <c r="CD871" s="491"/>
      <c r="CE871" s="491"/>
      <c r="CF871" s="491"/>
      <c r="CG871" s="491"/>
      <c r="CH871" s="491"/>
      <c r="CI871" s="491"/>
      <c r="CJ871" s="491"/>
      <c r="CK871" s="491"/>
      <c r="CL871" s="491"/>
      <c r="CM871" s="491"/>
      <c r="CN871" s="491"/>
    </row>
    <row r="872" spans="1:93" ht="14.25" customHeight="1" x14ac:dyDescent="0.35">
      <c r="D872" s="313" t="s">
        <v>501</v>
      </c>
      <c r="E872" s="313"/>
      <c r="F872" s="313"/>
      <c r="G872" s="313"/>
      <c r="H872" s="313"/>
      <c r="I872" s="313"/>
      <c r="J872" s="313"/>
      <c r="K872" s="313"/>
      <c r="L872" s="313"/>
      <c r="M872" s="313" t="s">
        <v>502</v>
      </c>
      <c r="N872" s="313"/>
      <c r="O872" s="313"/>
      <c r="P872" s="313"/>
      <c r="Q872" s="313"/>
      <c r="R872" s="313"/>
      <c r="S872" s="313"/>
      <c r="T872" s="313"/>
      <c r="U872" s="313"/>
      <c r="V872" s="313" t="s">
        <v>503</v>
      </c>
      <c r="W872" s="313"/>
      <c r="X872" s="313"/>
      <c r="Y872" s="313"/>
      <c r="Z872" s="313"/>
      <c r="AA872" s="313"/>
      <c r="AB872" s="313"/>
      <c r="AC872" s="313" t="s">
        <v>504</v>
      </c>
      <c r="AD872" s="313"/>
      <c r="AE872" s="313"/>
      <c r="AF872" s="313"/>
      <c r="AG872" s="313"/>
      <c r="AH872" s="313"/>
      <c r="AI872" s="313"/>
      <c r="AJ872" s="313"/>
      <c r="AK872" s="313"/>
      <c r="AL872" s="313" t="s">
        <v>501</v>
      </c>
      <c r="AM872" s="313"/>
      <c r="AN872" s="313"/>
      <c r="AO872" s="313"/>
      <c r="AP872" s="313"/>
      <c r="AQ872" s="313"/>
      <c r="AR872" s="313"/>
      <c r="AS872" s="313"/>
      <c r="AT872" s="313" t="s">
        <v>189</v>
      </c>
      <c r="AU872" s="313"/>
      <c r="AV872" s="313"/>
      <c r="AW872" s="313"/>
      <c r="AX872" s="313"/>
      <c r="AY872" s="313" t="s">
        <v>502</v>
      </c>
      <c r="AZ872" s="313"/>
      <c r="BA872" s="313"/>
      <c r="BB872" s="313"/>
      <c r="BC872" s="313"/>
      <c r="BD872" s="313"/>
      <c r="BE872" s="313"/>
      <c r="BF872" s="313"/>
      <c r="BG872" s="313"/>
      <c r="BH872" s="313" t="s">
        <v>189</v>
      </c>
      <c r="BI872" s="313"/>
      <c r="BJ872" s="313"/>
      <c r="BK872" s="313"/>
      <c r="BL872" s="313"/>
      <c r="BM872" s="313" t="s">
        <v>505</v>
      </c>
      <c r="BN872" s="313"/>
      <c r="BO872" s="313"/>
      <c r="BP872" s="313"/>
      <c r="BQ872" s="313"/>
      <c r="BR872" s="313"/>
      <c r="BS872" s="313"/>
      <c r="BT872" s="313"/>
      <c r="BU872" s="313" t="s">
        <v>189</v>
      </c>
      <c r="BV872" s="313"/>
      <c r="BW872" s="313"/>
      <c r="BX872" s="313"/>
      <c r="BY872" s="313"/>
      <c r="BZ872" s="313" t="s">
        <v>504</v>
      </c>
      <c r="CA872" s="313"/>
      <c r="CB872" s="313"/>
      <c r="CC872" s="313"/>
      <c r="CD872" s="313"/>
      <c r="CE872" s="313"/>
      <c r="CF872" s="313"/>
      <c r="CG872" s="313"/>
      <c r="CH872" s="313"/>
      <c r="CI872" s="313"/>
      <c r="CJ872" s="313" t="s">
        <v>189</v>
      </c>
      <c r="CK872" s="313"/>
      <c r="CL872" s="313"/>
      <c r="CM872" s="313"/>
      <c r="CN872" s="313"/>
    </row>
    <row r="873" spans="1:93" ht="14.25" customHeight="1" x14ac:dyDescent="0.35">
      <c r="D873" s="279">
        <v>180.41</v>
      </c>
      <c r="E873" s="279"/>
      <c r="F873" s="279"/>
      <c r="G873" s="279"/>
      <c r="H873" s="279"/>
      <c r="I873" s="279"/>
      <c r="J873" s="279"/>
      <c r="K873" s="279"/>
      <c r="L873" s="279"/>
      <c r="M873" s="167">
        <v>6.16</v>
      </c>
      <c r="N873" s="167"/>
      <c r="O873" s="167"/>
      <c r="P873" s="167"/>
      <c r="Q873" s="167"/>
      <c r="R873" s="167"/>
      <c r="S873" s="167"/>
      <c r="T873" s="167"/>
      <c r="U873" s="167"/>
      <c r="V873" s="167">
        <v>21.26</v>
      </c>
      <c r="W873" s="167"/>
      <c r="X873" s="167"/>
      <c r="Y873" s="167"/>
      <c r="Z873" s="167"/>
      <c r="AA873" s="167"/>
      <c r="AB873" s="167"/>
      <c r="AC873" s="167">
        <v>152.97</v>
      </c>
      <c r="AD873" s="167"/>
      <c r="AE873" s="167"/>
      <c r="AF873" s="167"/>
      <c r="AG873" s="167"/>
      <c r="AH873" s="167"/>
      <c r="AI873" s="167"/>
      <c r="AJ873" s="167"/>
      <c r="AK873" s="167"/>
      <c r="AL873" s="243">
        <v>33.82</v>
      </c>
      <c r="AM873" s="243"/>
      <c r="AN873" s="243"/>
      <c r="AO873" s="243"/>
      <c r="AP873" s="243"/>
      <c r="AQ873" s="243"/>
      <c r="AR873" s="243"/>
      <c r="AS873" s="243"/>
      <c r="AT873" s="243">
        <v>18.75</v>
      </c>
      <c r="AU873" s="243"/>
      <c r="AV873" s="243"/>
      <c r="AW873" s="243"/>
      <c r="AX873" s="243"/>
      <c r="AY873" s="243">
        <v>6.16</v>
      </c>
      <c r="AZ873" s="243"/>
      <c r="BA873" s="243"/>
      <c r="BB873" s="243"/>
      <c r="BC873" s="243"/>
      <c r="BD873" s="243"/>
      <c r="BE873" s="243"/>
      <c r="BF873" s="243"/>
      <c r="BG873" s="243"/>
      <c r="BH873" s="243"/>
      <c r="BI873" s="243"/>
      <c r="BJ873" s="243"/>
      <c r="BK873" s="243"/>
      <c r="BL873" s="243"/>
      <c r="BM873" s="243">
        <v>21.28</v>
      </c>
      <c r="BN873" s="243"/>
      <c r="BO873" s="243"/>
      <c r="BP873" s="243"/>
      <c r="BQ873" s="243"/>
      <c r="BR873" s="243"/>
      <c r="BS873" s="243"/>
      <c r="BT873" s="243"/>
      <c r="BU873" s="243">
        <v>100</v>
      </c>
      <c r="BV873" s="243"/>
      <c r="BW873" s="243"/>
      <c r="BX873" s="243"/>
      <c r="BY873" s="243"/>
      <c r="BZ873" s="243">
        <v>6.38</v>
      </c>
      <c r="CA873" s="243"/>
      <c r="CB873" s="243"/>
      <c r="CC873" s="243"/>
      <c r="CD873" s="243"/>
      <c r="CE873" s="243"/>
      <c r="CF873" s="243"/>
      <c r="CG873" s="243"/>
      <c r="CH873" s="243"/>
      <c r="CI873" s="243"/>
      <c r="CJ873" s="243">
        <v>4.17</v>
      </c>
      <c r="CK873" s="243"/>
      <c r="CL873" s="243"/>
      <c r="CM873" s="243"/>
      <c r="CN873" s="243"/>
    </row>
    <row r="874" spans="1:93" ht="14.25" customHeight="1" x14ac:dyDescent="0.35">
      <c r="D874" s="281" t="s">
        <v>507</v>
      </c>
      <c r="E874" s="281"/>
      <c r="F874" s="281"/>
      <c r="G874" s="281"/>
      <c r="H874" s="281"/>
      <c r="I874" s="281"/>
      <c r="J874" s="281"/>
      <c r="K874" s="281"/>
      <c r="L874" s="281"/>
      <c r="M874" s="281"/>
      <c r="N874" s="281"/>
      <c r="O874" s="281"/>
      <c r="P874" s="281"/>
      <c r="Q874" s="281"/>
      <c r="R874" s="281"/>
      <c r="S874" s="281"/>
      <c r="T874" s="281"/>
      <c r="U874" s="281"/>
      <c r="V874" s="281"/>
      <c r="W874" s="281"/>
      <c r="X874" s="281"/>
      <c r="Y874" s="281"/>
      <c r="Z874" s="281"/>
      <c r="AA874" s="281"/>
      <c r="AB874" s="281"/>
      <c r="AC874" s="281"/>
      <c r="AD874" s="281"/>
      <c r="AE874" s="281"/>
      <c r="AF874" s="281"/>
      <c r="AG874" s="281"/>
      <c r="AH874" s="281"/>
      <c r="AI874" s="281"/>
      <c r="AJ874" s="281"/>
      <c r="AK874" s="281"/>
      <c r="AL874" s="281"/>
      <c r="AM874" s="281"/>
      <c r="AN874" s="281"/>
      <c r="AO874" s="281"/>
      <c r="AP874" s="281"/>
      <c r="AQ874" s="281"/>
      <c r="AR874" s="281"/>
      <c r="AS874" s="281"/>
      <c r="AT874" s="281"/>
      <c r="AU874" s="281"/>
      <c r="AV874" s="281"/>
      <c r="AW874" s="281"/>
      <c r="AX874" s="281"/>
      <c r="AY874" s="281"/>
      <c r="AZ874" s="281"/>
      <c r="BA874" s="281"/>
      <c r="BB874" s="281"/>
      <c r="BC874" s="281"/>
      <c r="BD874" s="281"/>
      <c r="BE874" s="281"/>
      <c r="BF874" s="281"/>
      <c r="BG874" s="281"/>
      <c r="BH874" s="281"/>
      <c r="BI874" s="281"/>
      <c r="BJ874" s="281"/>
      <c r="BK874" s="281"/>
      <c r="BL874" s="281"/>
      <c r="BM874" s="281"/>
      <c r="BN874" s="281"/>
      <c r="BO874" s="281"/>
      <c r="BP874" s="281"/>
      <c r="BQ874" s="281"/>
      <c r="BR874" s="281"/>
      <c r="BS874" s="281"/>
      <c r="BT874" s="281"/>
      <c r="BU874" s="281"/>
      <c r="BV874" s="281"/>
      <c r="BW874" s="281"/>
      <c r="BX874" s="281"/>
      <c r="BY874" s="281"/>
      <c r="BZ874" s="281"/>
      <c r="CA874" s="281"/>
      <c r="CB874" s="281"/>
      <c r="CC874" s="281"/>
      <c r="CD874" s="281"/>
      <c r="CE874" s="281"/>
      <c r="CF874" s="281"/>
      <c r="CG874" s="281"/>
      <c r="CH874" s="281"/>
      <c r="CI874" s="281"/>
      <c r="CJ874" s="281"/>
      <c r="CK874" s="281"/>
      <c r="CL874" s="281"/>
      <c r="CM874" s="281"/>
      <c r="CN874" s="281"/>
    </row>
    <row r="875" spans="1:93" ht="14.25" customHeight="1" x14ac:dyDescent="0.35"/>
    <row r="876" spans="1:93" ht="14.25" customHeight="1" x14ac:dyDescent="0.35">
      <c r="D876" s="277" t="s">
        <v>509</v>
      </c>
      <c r="E876" s="277"/>
      <c r="F876" s="277"/>
      <c r="G876" s="277"/>
      <c r="H876" s="277"/>
      <c r="I876" s="277"/>
      <c r="J876" s="277"/>
      <c r="K876" s="277"/>
      <c r="L876" s="277"/>
      <c r="M876" s="277"/>
      <c r="N876" s="277"/>
      <c r="O876" s="277"/>
      <c r="P876" s="277"/>
      <c r="Q876" s="277"/>
      <c r="R876" s="277"/>
      <c r="S876" s="277"/>
      <c r="T876" s="277"/>
      <c r="U876" s="277"/>
      <c r="V876" s="277"/>
      <c r="W876" s="277"/>
      <c r="X876" s="277"/>
      <c r="Y876" s="277"/>
      <c r="Z876" s="277"/>
      <c r="AA876" s="277"/>
      <c r="AB876" s="277"/>
      <c r="AC876" s="277"/>
      <c r="AD876" s="277"/>
      <c r="AE876" s="277"/>
      <c r="AF876" s="277"/>
      <c r="AG876" s="277"/>
      <c r="AH876" s="277"/>
      <c r="AI876" s="277"/>
      <c r="AJ876" s="277"/>
      <c r="AK876" s="277"/>
      <c r="AL876" s="277"/>
      <c r="AM876" s="277"/>
      <c r="AN876" s="277"/>
      <c r="AO876" s="277"/>
      <c r="AP876" s="277"/>
      <c r="AQ876" s="277"/>
      <c r="AR876" s="277"/>
      <c r="AS876" s="277"/>
      <c r="AT876" s="277"/>
      <c r="AV876" s="209" t="s">
        <v>517</v>
      </c>
      <c r="AW876" s="209"/>
      <c r="AX876" s="209"/>
      <c r="AY876" s="209"/>
      <c r="AZ876" s="209"/>
      <c r="BA876" s="209"/>
      <c r="BB876" s="209"/>
      <c r="BC876" s="209"/>
      <c r="BD876" s="209"/>
      <c r="BE876" s="209"/>
      <c r="BF876" s="209"/>
      <c r="BG876" s="209"/>
      <c r="BH876" s="209"/>
      <c r="BI876" s="209"/>
      <c r="BJ876" s="209"/>
      <c r="BK876" s="209"/>
      <c r="BL876" s="209"/>
      <c r="BM876" s="209"/>
      <c r="BN876" s="209"/>
      <c r="BO876" s="209"/>
      <c r="BP876" s="209"/>
      <c r="BQ876" s="209"/>
      <c r="BR876" s="209"/>
      <c r="BS876" s="209"/>
      <c r="BT876" s="209"/>
      <c r="BU876" s="209"/>
      <c r="BV876" s="209"/>
      <c r="BW876" s="209"/>
      <c r="BX876" s="209"/>
      <c r="BY876" s="209"/>
      <c r="BZ876" s="209"/>
      <c r="CA876" s="209"/>
      <c r="CB876" s="209"/>
      <c r="CC876" s="209"/>
      <c r="CD876" s="209"/>
      <c r="CE876" s="209"/>
      <c r="CF876" s="209"/>
      <c r="CG876" s="209"/>
      <c r="CH876" s="209"/>
      <c r="CI876" s="209"/>
      <c r="CJ876" s="209"/>
      <c r="CK876" s="209"/>
      <c r="CL876" s="209"/>
      <c r="CM876" s="209"/>
      <c r="CN876" s="209"/>
      <c r="CO876" s="14"/>
    </row>
    <row r="877" spans="1:93" ht="14.25" customHeight="1" x14ac:dyDescent="0.35">
      <c r="D877" s="277"/>
      <c r="E877" s="277"/>
      <c r="F877" s="277"/>
      <c r="G877" s="277"/>
      <c r="H877" s="277"/>
      <c r="I877" s="277"/>
      <c r="J877" s="277"/>
      <c r="K877" s="277"/>
      <c r="L877" s="277"/>
      <c r="M877" s="277"/>
      <c r="N877" s="277"/>
      <c r="O877" s="277"/>
      <c r="P877" s="277"/>
      <c r="Q877" s="277"/>
      <c r="R877" s="277"/>
      <c r="S877" s="277"/>
      <c r="T877" s="277"/>
      <c r="U877" s="277"/>
      <c r="V877" s="277"/>
      <c r="W877" s="277"/>
      <c r="X877" s="277"/>
      <c r="Y877" s="277"/>
      <c r="Z877" s="277"/>
      <c r="AA877" s="277"/>
      <c r="AB877" s="277"/>
      <c r="AC877" s="277"/>
      <c r="AD877" s="277"/>
      <c r="AE877" s="277"/>
      <c r="AF877" s="277"/>
      <c r="AG877" s="277"/>
      <c r="AH877" s="277"/>
      <c r="AI877" s="277"/>
      <c r="AJ877" s="277"/>
      <c r="AK877" s="277"/>
      <c r="AL877" s="277"/>
      <c r="AM877" s="277"/>
      <c r="AN877" s="277"/>
      <c r="AO877" s="277"/>
      <c r="AP877" s="277"/>
      <c r="AQ877" s="277"/>
      <c r="AR877" s="277"/>
      <c r="AS877" s="277"/>
      <c r="AT877" s="277"/>
      <c r="AV877" s="209"/>
      <c r="AW877" s="209"/>
      <c r="AX877" s="209"/>
      <c r="AY877" s="209"/>
      <c r="AZ877" s="209"/>
      <c r="BA877" s="209"/>
      <c r="BB877" s="209"/>
      <c r="BC877" s="209"/>
      <c r="BD877" s="209"/>
      <c r="BE877" s="209"/>
      <c r="BF877" s="209"/>
      <c r="BG877" s="209"/>
      <c r="BH877" s="209"/>
      <c r="BI877" s="209"/>
      <c r="BJ877" s="209"/>
      <c r="BK877" s="209"/>
      <c r="BL877" s="209"/>
      <c r="BM877" s="209"/>
      <c r="BN877" s="209"/>
      <c r="BO877" s="209"/>
      <c r="BP877" s="209"/>
      <c r="BQ877" s="209"/>
      <c r="BR877" s="209"/>
      <c r="BS877" s="209"/>
      <c r="BT877" s="209"/>
      <c r="BU877" s="209"/>
      <c r="BV877" s="209"/>
      <c r="BW877" s="209"/>
      <c r="BX877" s="209"/>
      <c r="BY877" s="209"/>
      <c r="BZ877" s="209"/>
      <c r="CA877" s="209"/>
      <c r="CB877" s="209"/>
      <c r="CC877" s="209"/>
      <c r="CD877" s="209"/>
      <c r="CE877" s="209"/>
      <c r="CF877" s="209"/>
      <c r="CG877" s="209"/>
      <c r="CH877" s="209"/>
      <c r="CI877" s="209"/>
      <c r="CJ877" s="209"/>
      <c r="CK877" s="209"/>
      <c r="CL877" s="209"/>
      <c r="CM877" s="209"/>
      <c r="CN877" s="209"/>
      <c r="CO877" s="14"/>
    </row>
    <row r="878" spans="1:93" ht="14.25" customHeight="1" x14ac:dyDescent="0.35">
      <c r="D878" s="277"/>
      <c r="E878" s="277"/>
      <c r="F878" s="277"/>
      <c r="G878" s="277"/>
      <c r="H878" s="277"/>
      <c r="I878" s="277"/>
      <c r="J878" s="277"/>
      <c r="K878" s="277"/>
      <c r="L878" s="277"/>
      <c r="M878" s="277"/>
      <c r="N878" s="277"/>
      <c r="O878" s="277"/>
      <c r="P878" s="277"/>
      <c r="Q878" s="277"/>
      <c r="R878" s="277"/>
      <c r="S878" s="277"/>
      <c r="T878" s="277"/>
      <c r="U878" s="277"/>
      <c r="V878" s="277"/>
      <c r="W878" s="277"/>
      <c r="X878" s="277"/>
      <c r="Y878" s="277"/>
      <c r="Z878" s="277"/>
      <c r="AA878" s="277"/>
      <c r="AB878" s="277"/>
      <c r="AC878" s="277"/>
      <c r="AD878" s="277"/>
      <c r="AE878" s="277"/>
      <c r="AF878" s="277"/>
      <c r="AG878" s="277"/>
      <c r="AH878" s="277"/>
      <c r="AI878" s="277"/>
      <c r="AJ878" s="277"/>
      <c r="AK878" s="277"/>
      <c r="AL878" s="277"/>
      <c r="AM878" s="277"/>
      <c r="AN878" s="277"/>
      <c r="AO878" s="277"/>
      <c r="AP878" s="277"/>
      <c r="AQ878" s="277"/>
      <c r="AR878" s="277"/>
      <c r="AS878" s="277"/>
      <c r="AT878" s="277"/>
    </row>
    <row r="879" spans="1:93" ht="14.25" customHeight="1" x14ac:dyDescent="0.35">
      <c r="D879" s="175" t="s">
        <v>495</v>
      </c>
      <c r="E879" s="175"/>
      <c r="F879" s="175"/>
      <c r="G879" s="175"/>
      <c r="H879" s="175"/>
      <c r="I879" s="175"/>
      <c r="J879" s="175"/>
      <c r="K879" s="175"/>
      <c r="L879" s="175"/>
      <c r="M879" s="175"/>
      <c r="N879" s="175"/>
      <c r="O879" s="175"/>
      <c r="P879" s="175"/>
      <c r="Q879" s="175"/>
      <c r="R879" s="175"/>
      <c r="S879" s="283" t="s">
        <v>496</v>
      </c>
      <c r="T879" s="284"/>
      <c r="U879" s="284"/>
      <c r="V879" s="284"/>
      <c r="W879" s="285"/>
      <c r="X879" s="186" t="s">
        <v>498</v>
      </c>
      <c r="Y879" s="187"/>
      <c r="Z879" s="187"/>
      <c r="AA879" s="187"/>
      <c r="AB879" s="188"/>
      <c r="AC879" s="485" t="s">
        <v>499</v>
      </c>
      <c r="AD879" s="486"/>
      <c r="AE879" s="486"/>
      <c r="AF879" s="486"/>
      <c r="AG879" s="486"/>
      <c r="AH879" s="486"/>
      <c r="AI879" s="486"/>
      <c r="AJ879" s="486"/>
      <c r="AK879" s="486"/>
      <c r="AL879" s="486"/>
      <c r="AM879" s="486"/>
      <c r="AN879" s="486"/>
      <c r="AO879" s="486"/>
      <c r="AP879" s="486"/>
      <c r="AQ879" s="486"/>
      <c r="AR879" s="486"/>
      <c r="AS879" s="486"/>
      <c r="AT879" s="487"/>
      <c r="AV879" s="175" t="s">
        <v>512</v>
      </c>
      <c r="AW879" s="175"/>
      <c r="AX879" s="175"/>
      <c r="AY879" s="175"/>
      <c r="AZ879" s="175"/>
      <c r="BA879" s="175"/>
      <c r="BB879" s="175"/>
      <c r="BC879" s="175"/>
      <c r="BD879" s="175"/>
      <c r="BE879" s="175"/>
      <c r="BF879" s="175"/>
      <c r="BG879" s="175"/>
      <c r="BH879" s="175"/>
      <c r="BI879" s="175"/>
      <c r="BJ879" s="175"/>
      <c r="BK879" s="175"/>
      <c r="BL879" s="175"/>
      <c r="BM879" s="175"/>
      <c r="BN879" s="175"/>
      <c r="BO879" s="175"/>
      <c r="BP879" s="175"/>
      <c r="BQ879" s="175"/>
      <c r="BR879" s="175"/>
      <c r="BS879" s="175" t="s">
        <v>518</v>
      </c>
      <c r="BT879" s="175"/>
      <c r="BU879" s="175"/>
      <c r="BV879" s="175"/>
      <c r="BW879" s="175"/>
      <c r="BX879" s="175"/>
      <c r="BY879" s="175"/>
      <c r="BZ879" s="175"/>
      <c r="CA879" s="175"/>
      <c r="CB879" s="175"/>
      <c r="CC879" s="175"/>
      <c r="CD879" s="175"/>
      <c r="CE879" s="175"/>
      <c r="CF879" s="175"/>
      <c r="CG879" s="175"/>
      <c r="CH879" s="175"/>
      <c r="CI879" s="175"/>
      <c r="CJ879" s="175"/>
      <c r="CK879" s="175"/>
      <c r="CL879" s="175"/>
      <c r="CM879" s="175"/>
      <c r="CN879" s="175"/>
    </row>
    <row r="880" spans="1:93" ht="14.25" customHeight="1" x14ac:dyDescent="0.35">
      <c r="D880" s="175"/>
      <c r="E880" s="175"/>
      <c r="F880" s="175"/>
      <c r="G880" s="175"/>
      <c r="H880" s="175"/>
      <c r="I880" s="175"/>
      <c r="J880" s="175"/>
      <c r="K880" s="175"/>
      <c r="L880" s="175"/>
      <c r="M880" s="175"/>
      <c r="N880" s="175"/>
      <c r="O880" s="175"/>
      <c r="P880" s="175"/>
      <c r="Q880" s="175"/>
      <c r="R880" s="175"/>
      <c r="S880" s="286"/>
      <c r="T880" s="287"/>
      <c r="U880" s="287"/>
      <c r="V880" s="287"/>
      <c r="W880" s="288"/>
      <c r="X880" s="192"/>
      <c r="Y880" s="193"/>
      <c r="Z880" s="193"/>
      <c r="AA880" s="193"/>
      <c r="AB880" s="194"/>
      <c r="AC880" s="215" t="s">
        <v>510</v>
      </c>
      <c r="AD880" s="216"/>
      <c r="AE880" s="216"/>
      <c r="AF880" s="216"/>
      <c r="AG880" s="216"/>
      <c r="AH880" s="251"/>
      <c r="AI880" s="215" t="s">
        <v>511</v>
      </c>
      <c r="AJ880" s="216"/>
      <c r="AK880" s="216"/>
      <c r="AL880" s="216"/>
      <c r="AM880" s="216"/>
      <c r="AN880" s="251"/>
      <c r="AO880" s="215" t="s">
        <v>497</v>
      </c>
      <c r="AP880" s="216"/>
      <c r="AQ880" s="216"/>
      <c r="AR880" s="216"/>
      <c r="AS880" s="216"/>
      <c r="AT880" s="251"/>
      <c r="AV880" s="175"/>
      <c r="AW880" s="175"/>
      <c r="AX880" s="175"/>
      <c r="AY880" s="175"/>
      <c r="AZ880" s="175"/>
      <c r="BA880" s="175"/>
      <c r="BB880" s="175"/>
      <c r="BC880" s="175"/>
      <c r="BD880" s="175"/>
      <c r="BE880" s="175"/>
      <c r="BF880" s="175"/>
      <c r="BG880" s="175"/>
      <c r="BH880" s="175"/>
      <c r="BI880" s="175"/>
      <c r="BJ880" s="175"/>
      <c r="BK880" s="175"/>
      <c r="BL880" s="175"/>
      <c r="BM880" s="175"/>
      <c r="BN880" s="175"/>
      <c r="BO880" s="175"/>
      <c r="BP880" s="175"/>
      <c r="BQ880" s="175"/>
      <c r="BR880" s="175"/>
      <c r="BS880" s="175" t="s">
        <v>519</v>
      </c>
      <c r="BT880" s="175"/>
      <c r="BU880" s="175"/>
      <c r="BV880" s="175"/>
      <c r="BW880" s="175"/>
      <c r="BX880" s="175"/>
      <c r="BY880" s="175"/>
      <c r="BZ880" s="175" t="s">
        <v>520</v>
      </c>
      <c r="CA880" s="175"/>
      <c r="CB880" s="175"/>
      <c r="CC880" s="175"/>
      <c r="CD880" s="175"/>
      <c r="CE880" s="175"/>
      <c r="CF880" s="175"/>
      <c r="CG880" s="175"/>
      <c r="CH880" s="175" t="s">
        <v>435</v>
      </c>
      <c r="CI880" s="175"/>
      <c r="CJ880" s="175"/>
      <c r="CK880" s="175"/>
      <c r="CL880" s="175"/>
      <c r="CM880" s="175"/>
      <c r="CN880" s="175"/>
    </row>
    <row r="881" spans="4:92" ht="21" customHeight="1" x14ac:dyDescent="0.35">
      <c r="D881" s="488" t="s">
        <v>960</v>
      </c>
      <c r="E881" s="489" t="s">
        <v>960</v>
      </c>
      <c r="F881" s="489" t="s">
        <v>960</v>
      </c>
      <c r="G881" s="489" t="s">
        <v>960</v>
      </c>
      <c r="H881" s="489" t="s">
        <v>960</v>
      </c>
      <c r="I881" s="489" t="s">
        <v>960</v>
      </c>
      <c r="J881" s="489" t="s">
        <v>960</v>
      </c>
      <c r="K881" s="489" t="s">
        <v>960</v>
      </c>
      <c r="L881" s="489" t="s">
        <v>960</v>
      </c>
      <c r="M881" s="489" t="s">
        <v>960</v>
      </c>
      <c r="N881" s="489" t="s">
        <v>960</v>
      </c>
      <c r="O881" s="489" t="s">
        <v>960</v>
      </c>
      <c r="P881" s="489" t="s">
        <v>960</v>
      </c>
      <c r="Q881" s="489" t="s">
        <v>960</v>
      </c>
      <c r="R881" s="490" t="s">
        <v>960</v>
      </c>
      <c r="S881" s="179">
        <v>7860</v>
      </c>
      <c r="T881" s="180">
        <v>7860</v>
      </c>
      <c r="U881" s="180">
        <v>7860</v>
      </c>
      <c r="V881" s="180">
        <v>7860</v>
      </c>
      <c r="W881" s="181">
        <v>7860</v>
      </c>
      <c r="X881" s="167" t="s">
        <v>990</v>
      </c>
      <c r="Y881" s="167"/>
      <c r="Z881" s="167"/>
      <c r="AA881" s="167"/>
      <c r="AB881" s="167"/>
      <c r="AC881" s="167" t="s">
        <v>914</v>
      </c>
      <c r="AD881" s="167"/>
      <c r="AE881" s="167"/>
      <c r="AF881" s="167"/>
      <c r="AG881" s="167"/>
      <c r="AH881" s="167"/>
      <c r="AI881" s="167"/>
      <c r="AJ881" s="167"/>
      <c r="AK881" s="167"/>
      <c r="AL881" s="167"/>
      <c r="AM881" s="167"/>
      <c r="AN881" s="167"/>
      <c r="AO881" s="167"/>
      <c r="AP881" s="167"/>
      <c r="AQ881" s="167"/>
      <c r="AR881" s="167"/>
      <c r="AS881" s="167"/>
      <c r="AT881" s="167"/>
      <c r="AV881" s="166"/>
      <c r="AW881" s="166"/>
      <c r="AX881" s="166"/>
      <c r="AY881" s="166"/>
      <c r="AZ881" s="166"/>
      <c r="BA881" s="166"/>
      <c r="BB881" s="166"/>
      <c r="BC881" s="166"/>
      <c r="BD881" s="166"/>
      <c r="BE881" s="166"/>
      <c r="BF881" s="166"/>
      <c r="BG881" s="166"/>
      <c r="BH881" s="166"/>
      <c r="BI881" s="166"/>
      <c r="BJ881" s="166"/>
      <c r="BK881" s="166"/>
      <c r="BL881" s="166"/>
      <c r="BM881" s="166"/>
      <c r="BN881" s="166"/>
      <c r="BO881" s="166"/>
      <c r="BP881" s="166"/>
      <c r="BQ881" s="166"/>
      <c r="BR881" s="166"/>
      <c r="BS881" s="167"/>
      <c r="BT881" s="167"/>
      <c r="BU881" s="167"/>
      <c r="BV881" s="167"/>
      <c r="BW881" s="167"/>
      <c r="BX881" s="167"/>
      <c r="BY881" s="167"/>
      <c r="BZ881" s="167"/>
      <c r="CA881" s="167"/>
      <c r="CB881" s="167"/>
      <c r="CC881" s="167"/>
      <c r="CD881" s="167"/>
      <c r="CE881" s="167"/>
      <c r="CF881" s="167"/>
      <c r="CG881" s="167"/>
      <c r="CH881" s="167"/>
      <c r="CI881" s="167"/>
      <c r="CJ881" s="167"/>
      <c r="CK881" s="167"/>
      <c r="CL881" s="167"/>
      <c r="CM881" s="167"/>
      <c r="CN881" s="167"/>
    </row>
    <row r="882" spans="4:92" ht="18" customHeight="1" x14ac:dyDescent="0.35">
      <c r="D882" s="488" t="s">
        <v>961</v>
      </c>
      <c r="E882" s="489" t="s">
        <v>961</v>
      </c>
      <c r="F882" s="489" t="s">
        <v>961</v>
      </c>
      <c r="G882" s="489" t="s">
        <v>961</v>
      </c>
      <c r="H882" s="489" t="s">
        <v>961</v>
      </c>
      <c r="I882" s="489" t="s">
        <v>961</v>
      </c>
      <c r="J882" s="489" t="s">
        <v>961</v>
      </c>
      <c r="K882" s="489" t="s">
        <v>961</v>
      </c>
      <c r="L882" s="489" t="s">
        <v>961</v>
      </c>
      <c r="M882" s="489" t="s">
        <v>961</v>
      </c>
      <c r="N882" s="489" t="s">
        <v>961</v>
      </c>
      <c r="O882" s="489" t="s">
        <v>961</v>
      </c>
      <c r="P882" s="489" t="s">
        <v>961</v>
      </c>
      <c r="Q882" s="489" t="s">
        <v>961</v>
      </c>
      <c r="R882" s="490" t="s">
        <v>961</v>
      </c>
      <c r="S882" s="167">
        <v>8200</v>
      </c>
      <c r="T882" s="167">
        <v>8200</v>
      </c>
      <c r="U882" s="167">
        <v>8200</v>
      </c>
      <c r="V882" s="167">
        <v>8200</v>
      </c>
      <c r="W882" s="167">
        <v>8200</v>
      </c>
      <c r="X882" s="167" t="s">
        <v>990</v>
      </c>
      <c r="Y882" s="167"/>
      <c r="Z882" s="167"/>
      <c r="AA882" s="167"/>
      <c r="AB882" s="167"/>
      <c r="AC882" s="167"/>
      <c r="AD882" s="167"/>
      <c r="AE882" s="167"/>
      <c r="AF882" s="167"/>
      <c r="AG882" s="167"/>
      <c r="AH882" s="167"/>
      <c r="AI882" s="167" t="s">
        <v>914</v>
      </c>
      <c r="AJ882" s="167"/>
      <c r="AK882" s="167"/>
      <c r="AL882" s="167"/>
      <c r="AM882" s="167"/>
      <c r="AN882" s="167"/>
      <c r="AO882" s="167"/>
      <c r="AP882" s="167"/>
      <c r="AQ882" s="167"/>
      <c r="AR882" s="167"/>
      <c r="AS882" s="167"/>
      <c r="AT882" s="167"/>
      <c r="AV882" s="201"/>
      <c r="AW882" s="201"/>
      <c r="AX882" s="201"/>
      <c r="AY882" s="201"/>
      <c r="AZ882" s="201"/>
      <c r="BA882" s="201"/>
      <c r="BB882" s="201"/>
      <c r="BC882" s="201"/>
      <c r="BD882" s="201"/>
      <c r="BE882" s="201"/>
      <c r="BF882" s="201"/>
      <c r="BG882" s="201"/>
      <c r="BH882" s="201"/>
      <c r="BI882" s="201"/>
      <c r="BJ882" s="201"/>
      <c r="BK882" s="201"/>
      <c r="BL882" s="201"/>
      <c r="BM882" s="201"/>
      <c r="BN882" s="201"/>
      <c r="BO882" s="201"/>
      <c r="BP882" s="201"/>
      <c r="BQ882" s="201"/>
      <c r="BR882" s="201"/>
      <c r="BS882" s="167"/>
      <c r="BT882" s="167"/>
      <c r="BU882" s="167"/>
      <c r="BV882" s="167"/>
      <c r="BW882" s="167"/>
      <c r="BX882" s="167"/>
      <c r="BY882" s="167"/>
      <c r="BZ882" s="167"/>
      <c r="CA882" s="167"/>
      <c r="CB882" s="167"/>
      <c r="CC882" s="167"/>
      <c r="CD882" s="167"/>
      <c r="CE882" s="167"/>
      <c r="CF882" s="167"/>
      <c r="CG882" s="167"/>
      <c r="CH882" s="167"/>
      <c r="CI882" s="167"/>
      <c r="CJ882" s="167"/>
      <c r="CK882" s="167"/>
      <c r="CL882" s="167"/>
      <c r="CM882" s="167"/>
      <c r="CN882" s="167"/>
    </row>
    <row r="883" spans="4:92" ht="14.25" customHeight="1" x14ac:dyDescent="0.35">
      <c r="D883" s="217" t="s">
        <v>962</v>
      </c>
      <c r="E883" s="218" t="s">
        <v>962</v>
      </c>
      <c r="F883" s="218" t="s">
        <v>962</v>
      </c>
      <c r="G883" s="218" t="s">
        <v>962</v>
      </c>
      <c r="H883" s="218" t="s">
        <v>962</v>
      </c>
      <c r="I883" s="218" t="s">
        <v>962</v>
      </c>
      <c r="J883" s="218" t="s">
        <v>962</v>
      </c>
      <c r="K883" s="218" t="s">
        <v>962</v>
      </c>
      <c r="L883" s="218" t="s">
        <v>962</v>
      </c>
      <c r="M883" s="218" t="s">
        <v>962</v>
      </c>
      <c r="N883" s="218" t="s">
        <v>962</v>
      </c>
      <c r="O883" s="218" t="s">
        <v>962</v>
      </c>
      <c r="P883" s="218" t="s">
        <v>962</v>
      </c>
      <c r="Q883" s="218" t="s">
        <v>962</v>
      </c>
      <c r="R883" s="219" t="s">
        <v>962</v>
      </c>
      <c r="S883" s="179">
        <v>7400</v>
      </c>
      <c r="T883" s="180">
        <v>7400</v>
      </c>
      <c r="U883" s="180">
        <v>7400</v>
      </c>
      <c r="V883" s="180">
        <v>7400</v>
      </c>
      <c r="W883" s="181">
        <v>7400</v>
      </c>
      <c r="X883" s="167" t="s">
        <v>990</v>
      </c>
      <c r="Y883" s="167"/>
      <c r="Z883" s="167"/>
      <c r="AA883" s="167"/>
      <c r="AB883" s="167"/>
      <c r="AC883" s="167"/>
      <c r="AD883" s="167"/>
      <c r="AE883" s="167"/>
      <c r="AF883" s="167"/>
      <c r="AG883" s="167"/>
      <c r="AH883" s="167"/>
      <c r="AI883" s="167" t="s">
        <v>914</v>
      </c>
      <c r="AJ883" s="167"/>
      <c r="AK883" s="167"/>
      <c r="AL883" s="167"/>
      <c r="AM883" s="167"/>
      <c r="AN883" s="167"/>
      <c r="AO883" s="167" t="s">
        <v>914</v>
      </c>
      <c r="AP883" s="167"/>
      <c r="AQ883" s="167"/>
      <c r="AR883" s="167"/>
      <c r="AS883" s="167"/>
      <c r="AT883" s="167"/>
      <c r="AV883" s="201"/>
      <c r="AW883" s="201"/>
      <c r="AX883" s="201"/>
      <c r="AY883" s="201"/>
      <c r="AZ883" s="201"/>
      <c r="BA883" s="201"/>
      <c r="BB883" s="201"/>
      <c r="BC883" s="201"/>
      <c r="BD883" s="201"/>
      <c r="BE883" s="201"/>
      <c r="BF883" s="201"/>
      <c r="BG883" s="201"/>
      <c r="BH883" s="201"/>
      <c r="BI883" s="201"/>
      <c r="BJ883" s="201"/>
      <c r="BK883" s="201"/>
      <c r="BL883" s="201"/>
      <c r="BM883" s="201"/>
      <c r="BN883" s="201"/>
      <c r="BO883" s="201"/>
      <c r="BP883" s="201"/>
      <c r="BQ883" s="201"/>
      <c r="BR883" s="201"/>
      <c r="BS883" s="167"/>
      <c r="BT883" s="167"/>
      <c r="BU883" s="167"/>
      <c r="BV883" s="167"/>
      <c r="BW883" s="167"/>
      <c r="BX883" s="167"/>
      <c r="BY883" s="167"/>
      <c r="BZ883" s="167"/>
      <c r="CA883" s="167"/>
      <c r="CB883" s="167"/>
      <c r="CC883" s="167"/>
      <c r="CD883" s="167"/>
      <c r="CE883" s="167"/>
      <c r="CF883" s="167"/>
      <c r="CG883" s="167"/>
      <c r="CH883" s="167"/>
      <c r="CI883" s="167"/>
      <c r="CJ883" s="167"/>
      <c r="CK883" s="167"/>
      <c r="CL883" s="167"/>
      <c r="CM883" s="167"/>
      <c r="CN883" s="167"/>
    </row>
    <row r="884" spans="4:92" ht="30" customHeight="1" x14ac:dyDescent="0.35">
      <c r="D884" s="488" t="s">
        <v>963</v>
      </c>
      <c r="E884" s="489" t="s">
        <v>963</v>
      </c>
      <c r="F884" s="489" t="s">
        <v>963</v>
      </c>
      <c r="G884" s="489" t="s">
        <v>963</v>
      </c>
      <c r="H884" s="489" t="s">
        <v>963</v>
      </c>
      <c r="I884" s="489" t="s">
        <v>963</v>
      </c>
      <c r="J884" s="489" t="s">
        <v>963</v>
      </c>
      <c r="K884" s="489" t="s">
        <v>963</v>
      </c>
      <c r="L884" s="489" t="s">
        <v>963</v>
      </c>
      <c r="M884" s="489" t="s">
        <v>963</v>
      </c>
      <c r="N884" s="489" t="s">
        <v>963</v>
      </c>
      <c r="O884" s="489" t="s">
        <v>963</v>
      </c>
      <c r="P884" s="489" t="s">
        <v>963</v>
      </c>
      <c r="Q884" s="489" t="s">
        <v>963</v>
      </c>
      <c r="R884" s="490" t="s">
        <v>963</v>
      </c>
      <c r="S884" s="179">
        <v>6400</v>
      </c>
      <c r="T884" s="180">
        <v>6400</v>
      </c>
      <c r="U884" s="180">
        <v>6400</v>
      </c>
      <c r="V884" s="180">
        <v>6400</v>
      </c>
      <c r="W884" s="181">
        <v>6400</v>
      </c>
      <c r="X884" s="167" t="s">
        <v>990</v>
      </c>
      <c r="Y884" s="167"/>
      <c r="Z884" s="167"/>
      <c r="AA884" s="167"/>
      <c r="AB884" s="167"/>
      <c r="AC884" s="167"/>
      <c r="AD884" s="167"/>
      <c r="AE884" s="167"/>
      <c r="AF884" s="167"/>
      <c r="AG884" s="167"/>
      <c r="AH884" s="167"/>
      <c r="AI884" s="167" t="s">
        <v>914</v>
      </c>
      <c r="AJ884" s="167"/>
      <c r="AK884" s="167"/>
      <c r="AL884" s="167"/>
      <c r="AM884" s="167"/>
      <c r="AN884" s="167"/>
      <c r="AO884" s="167" t="s">
        <v>914</v>
      </c>
      <c r="AP884" s="167"/>
      <c r="AQ884" s="167"/>
      <c r="AR884" s="167"/>
      <c r="AS884" s="167"/>
      <c r="AT884" s="167"/>
      <c r="AV884" s="201"/>
      <c r="AW884" s="201"/>
      <c r="AX884" s="201"/>
      <c r="AY884" s="201"/>
      <c r="AZ884" s="201"/>
      <c r="BA884" s="201"/>
      <c r="BB884" s="201"/>
      <c r="BC884" s="201"/>
      <c r="BD884" s="201"/>
      <c r="BE884" s="201"/>
      <c r="BF884" s="201"/>
      <c r="BG884" s="201"/>
      <c r="BH884" s="201"/>
      <c r="BI884" s="201"/>
      <c r="BJ884" s="201"/>
      <c r="BK884" s="201"/>
      <c r="BL884" s="201"/>
      <c r="BM884" s="201"/>
      <c r="BN884" s="201"/>
      <c r="BO884" s="201"/>
      <c r="BP884" s="201"/>
      <c r="BQ884" s="201"/>
      <c r="BR884" s="201"/>
      <c r="BS884" s="167"/>
      <c r="BT884" s="167"/>
      <c r="BU884" s="167"/>
      <c r="BV884" s="167"/>
      <c r="BW884" s="167"/>
      <c r="BX884" s="167"/>
      <c r="BY884" s="167"/>
      <c r="BZ884" s="167"/>
      <c r="CA884" s="167"/>
      <c r="CB884" s="167"/>
      <c r="CC884" s="167"/>
      <c r="CD884" s="167"/>
      <c r="CE884" s="167"/>
      <c r="CF884" s="167"/>
      <c r="CG884" s="167"/>
      <c r="CH884" s="167"/>
      <c r="CI884" s="167"/>
      <c r="CJ884" s="167"/>
      <c r="CK884" s="167"/>
      <c r="CL884" s="167"/>
      <c r="CM884" s="167"/>
      <c r="CN884" s="167"/>
    </row>
    <row r="885" spans="4:92" ht="14.25" customHeight="1" x14ac:dyDescent="0.35">
      <c r="D885" s="217" t="s">
        <v>772</v>
      </c>
      <c r="E885" s="218" t="s">
        <v>772</v>
      </c>
      <c r="F885" s="218" t="s">
        <v>772</v>
      </c>
      <c r="G885" s="218" t="s">
        <v>772</v>
      </c>
      <c r="H885" s="218" t="s">
        <v>772</v>
      </c>
      <c r="I885" s="218" t="s">
        <v>772</v>
      </c>
      <c r="J885" s="218" t="s">
        <v>772</v>
      </c>
      <c r="K885" s="218" t="s">
        <v>772</v>
      </c>
      <c r="L885" s="218" t="s">
        <v>772</v>
      </c>
      <c r="M885" s="218" t="s">
        <v>772</v>
      </c>
      <c r="N885" s="218" t="s">
        <v>772</v>
      </c>
      <c r="O885" s="218" t="s">
        <v>772</v>
      </c>
      <c r="P885" s="218" t="s">
        <v>772</v>
      </c>
      <c r="Q885" s="218" t="s">
        <v>772</v>
      </c>
      <c r="R885" s="219" t="s">
        <v>772</v>
      </c>
      <c r="S885" s="179">
        <v>5100</v>
      </c>
      <c r="T885" s="180">
        <v>5100</v>
      </c>
      <c r="U885" s="180">
        <v>5100</v>
      </c>
      <c r="V885" s="180">
        <v>5100</v>
      </c>
      <c r="W885" s="181">
        <v>5100</v>
      </c>
      <c r="X885" s="167" t="s">
        <v>990</v>
      </c>
      <c r="Y885" s="167"/>
      <c r="Z885" s="167"/>
      <c r="AA885" s="167"/>
      <c r="AB885" s="167"/>
      <c r="AC885" s="167" t="s">
        <v>914</v>
      </c>
      <c r="AD885" s="167"/>
      <c r="AE885" s="167"/>
      <c r="AF885" s="167"/>
      <c r="AG885" s="167"/>
      <c r="AH885" s="167"/>
      <c r="AI885" s="167" t="s">
        <v>914</v>
      </c>
      <c r="AJ885" s="167"/>
      <c r="AK885" s="167"/>
      <c r="AL885" s="167"/>
      <c r="AM885" s="167"/>
      <c r="AN885" s="167"/>
      <c r="AO885" s="167"/>
      <c r="AP885" s="167"/>
      <c r="AQ885" s="167"/>
      <c r="AR885" s="167"/>
      <c r="AS885" s="167"/>
      <c r="AT885" s="167"/>
      <c r="AV885" s="201"/>
      <c r="AW885" s="201"/>
      <c r="AX885" s="201"/>
      <c r="AY885" s="201"/>
      <c r="AZ885" s="201"/>
      <c r="BA885" s="201"/>
      <c r="BB885" s="201"/>
      <c r="BC885" s="201"/>
      <c r="BD885" s="201"/>
      <c r="BE885" s="201"/>
      <c r="BF885" s="201"/>
      <c r="BG885" s="201"/>
      <c r="BH885" s="201"/>
      <c r="BI885" s="201"/>
      <c r="BJ885" s="201"/>
      <c r="BK885" s="201"/>
      <c r="BL885" s="201"/>
      <c r="BM885" s="201"/>
      <c r="BN885" s="201"/>
      <c r="BO885" s="201"/>
      <c r="BP885" s="201"/>
      <c r="BQ885" s="201"/>
      <c r="BR885" s="201"/>
      <c r="BS885" s="167"/>
      <c r="BT885" s="167"/>
      <c r="BU885" s="167"/>
      <c r="BV885" s="167"/>
      <c r="BW885" s="167"/>
      <c r="BX885" s="167"/>
      <c r="BY885" s="167"/>
      <c r="BZ885" s="167"/>
      <c r="CA885" s="167"/>
      <c r="CB885" s="167"/>
      <c r="CC885" s="167"/>
      <c r="CD885" s="167"/>
      <c r="CE885" s="167"/>
      <c r="CF885" s="167"/>
      <c r="CG885" s="167"/>
      <c r="CH885" s="167"/>
      <c r="CI885" s="167"/>
      <c r="CJ885" s="167"/>
      <c r="CK885" s="167"/>
      <c r="CL885" s="167"/>
      <c r="CM885" s="167"/>
      <c r="CN885" s="167"/>
    </row>
    <row r="886" spans="4:92" ht="14.25" customHeight="1" x14ac:dyDescent="0.35">
      <c r="D886" s="217" t="s">
        <v>964</v>
      </c>
      <c r="E886" s="218" t="s">
        <v>964</v>
      </c>
      <c r="F886" s="218" t="s">
        <v>964</v>
      </c>
      <c r="G886" s="218" t="s">
        <v>964</v>
      </c>
      <c r="H886" s="218" t="s">
        <v>964</v>
      </c>
      <c r="I886" s="218" t="s">
        <v>964</v>
      </c>
      <c r="J886" s="218" t="s">
        <v>964</v>
      </c>
      <c r="K886" s="218" t="s">
        <v>964</v>
      </c>
      <c r="L886" s="218" t="s">
        <v>964</v>
      </c>
      <c r="M886" s="218" t="s">
        <v>964</v>
      </c>
      <c r="N886" s="218" t="s">
        <v>964</v>
      </c>
      <c r="O886" s="218" t="s">
        <v>964</v>
      </c>
      <c r="P886" s="218" t="s">
        <v>964</v>
      </c>
      <c r="Q886" s="218" t="s">
        <v>964</v>
      </c>
      <c r="R886" s="219" t="s">
        <v>964</v>
      </c>
      <c r="S886" s="179">
        <v>3300</v>
      </c>
      <c r="T886" s="180">
        <v>3300</v>
      </c>
      <c r="U886" s="180">
        <v>3300</v>
      </c>
      <c r="V886" s="180">
        <v>3300</v>
      </c>
      <c r="W886" s="181">
        <v>3300</v>
      </c>
      <c r="X886" s="167" t="s">
        <v>990</v>
      </c>
      <c r="Y886" s="167"/>
      <c r="Z886" s="167"/>
      <c r="AA886" s="167"/>
      <c r="AB886" s="167"/>
      <c r="AC886" s="167" t="s">
        <v>914</v>
      </c>
      <c r="AD886" s="167"/>
      <c r="AE886" s="167"/>
      <c r="AF886" s="167"/>
      <c r="AG886" s="167"/>
      <c r="AH886" s="167"/>
      <c r="AI886" s="167"/>
      <c r="AJ886" s="167"/>
      <c r="AK886" s="167"/>
      <c r="AL886" s="167"/>
      <c r="AM886" s="167"/>
      <c r="AN886" s="167"/>
      <c r="AO886" s="167"/>
      <c r="AP886" s="167"/>
      <c r="AQ886" s="167"/>
      <c r="AR886" s="167"/>
      <c r="AS886" s="167"/>
      <c r="AT886" s="167"/>
      <c r="AV886" s="201"/>
      <c r="AW886" s="201"/>
      <c r="AX886" s="201"/>
      <c r="AY886" s="201"/>
      <c r="AZ886" s="201"/>
      <c r="BA886" s="201"/>
      <c r="BB886" s="201"/>
      <c r="BC886" s="201"/>
      <c r="BD886" s="201"/>
      <c r="BE886" s="201"/>
      <c r="BF886" s="201"/>
      <c r="BG886" s="201"/>
      <c r="BH886" s="201"/>
      <c r="BI886" s="201"/>
      <c r="BJ886" s="201"/>
      <c r="BK886" s="201"/>
      <c r="BL886" s="201"/>
      <c r="BM886" s="201"/>
      <c r="BN886" s="201"/>
      <c r="BO886" s="201"/>
      <c r="BP886" s="201"/>
      <c r="BQ886" s="201"/>
      <c r="BR886" s="201"/>
      <c r="BS886" s="167"/>
      <c r="BT886" s="167"/>
      <c r="BU886" s="167"/>
      <c r="BV886" s="167"/>
      <c r="BW886" s="167"/>
      <c r="BX886" s="167"/>
      <c r="BY886" s="167"/>
      <c r="BZ886" s="167"/>
      <c r="CA886" s="167"/>
      <c r="CB886" s="167"/>
      <c r="CC886" s="167"/>
      <c r="CD886" s="167"/>
      <c r="CE886" s="167"/>
      <c r="CF886" s="167"/>
      <c r="CG886" s="167"/>
      <c r="CH886" s="167"/>
      <c r="CI886" s="167"/>
      <c r="CJ886" s="167"/>
      <c r="CK886" s="167"/>
      <c r="CL886" s="167"/>
      <c r="CM886" s="167"/>
      <c r="CN886" s="167"/>
    </row>
    <row r="887" spans="4:92" ht="14.25" customHeight="1" x14ac:dyDescent="0.35">
      <c r="D887" s="217" t="s">
        <v>965</v>
      </c>
      <c r="E887" s="218" t="s">
        <v>965</v>
      </c>
      <c r="F887" s="218" t="s">
        <v>965</v>
      </c>
      <c r="G887" s="218" t="s">
        <v>965</v>
      </c>
      <c r="H887" s="218" t="s">
        <v>965</v>
      </c>
      <c r="I887" s="218" t="s">
        <v>965</v>
      </c>
      <c r="J887" s="218" t="s">
        <v>965</v>
      </c>
      <c r="K887" s="218" t="s">
        <v>965</v>
      </c>
      <c r="L887" s="218" t="s">
        <v>965</v>
      </c>
      <c r="M887" s="218" t="s">
        <v>965</v>
      </c>
      <c r="N887" s="218" t="s">
        <v>965</v>
      </c>
      <c r="O887" s="218" t="s">
        <v>965</v>
      </c>
      <c r="P887" s="218" t="s">
        <v>965</v>
      </c>
      <c r="Q887" s="218" t="s">
        <v>965</v>
      </c>
      <c r="R887" s="219" t="s">
        <v>965</v>
      </c>
      <c r="S887" s="179">
        <v>2300</v>
      </c>
      <c r="T887" s="180">
        <v>2300</v>
      </c>
      <c r="U887" s="180">
        <v>2300</v>
      </c>
      <c r="V887" s="180">
        <v>2300</v>
      </c>
      <c r="W887" s="181">
        <v>2300</v>
      </c>
      <c r="X887" s="167" t="s">
        <v>990</v>
      </c>
      <c r="Y887" s="167"/>
      <c r="Z887" s="167"/>
      <c r="AA887" s="167"/>
      <c r="AB887" s="167"/>
      <c r="AC887" s="167"/>
      <c r="AD887" s="167"/>
      <c r="AE887" s="167"/>
      <c r="AF887" s="167"/>
      <c r="AG887" s="167"/>
      <c r="AH887" s="167"/>
      <c r="AI887" s="167" t="s">
        <v>914</v>
      </c>
      <c r="AJ887" s="167"/>
      <c r="AK887" s="167"/>
      <c r="AL887" s="167"/>
      <c r="AM887" s="167"/>
      <c r="AN887" s="167"/>
      <c r="AO887" s="167"/>
      <c r="AP887" s="167"/>
      <c r="AQ887" s="167"/>
      <c r="AR887" s="167"/>
      <c r="AS887" s="167"/>
      <c r="AT887" s="167"/>
      <c r="AV887" s="201"/>
      <c r="AW887" s="201"/>
      <c r="AX887" s="201"/>
      <c r="AY887" s="201"/>
      <c r="AZ887" s="201"/>
      <c r="BA887" s="201"/>
      <c r="BB887" s="201"/>
      <c r="BC887" s="201"/>
      <c r="BD887" s="201"/>
      <c r="BE887" s="201"/>
      <c r="BF887" s="201"/>
      <c r="BG887" s="201"/>
      <c r="BH887" s="201"/>
      <c r="BI887" s="201"/>
      <c r="BJ887" s="201"/>
      <c r="BK887" s="201"/>
      <c r="BL887" s="201"/>
      <c r="BM887" s="201"/>
      <c r="BN887" s="201"/>
      <c r="BO887" s="201"/>
      <c r="BP887" s="201"/>
      <c r="BQ887" s="201"/>
      <c r="BR887" s="201"/>
      <c r="BS887" s="167"/>
      <c r="BT887" s="167"/>
      <c r="BU887" s="167"/>
      <c r="BV887" s="167"/>
      <c r="BW887" s="167"/>
      <c r="BX887" s="167"/>
      <c r="BY887" s="167"/>
      <c r="BZ887" s="167"/>
      <c r="CA887" s="167"/>
      <c r="CB887" s="167"/>
      <c r="CC887" s="167"/>
      <c r="CD887" s="167"/>
      <c r="CE887" s="167"/>
      <c r="CF887" s="167"/>
      <c r="CG887" s="167"/>
      <c r="CH887" s="167"/>
      <c r="CI887" s="167"/>
      <c r="CJ887" s="167"/>
      <c r="CK887" s="167"/>
      <c r="CL887" s="167"/>
      <c r="CM887" s="167"/>
      <c r="CN887" s="167"/>
    </row>
    <row r="888" spans="4:92" ht="14.25" customHeight="1" x14ac:dyDescent="0.35">
      <c r="D888" s="217" t="s">
        <v>966</v>
      </c>
      <c r="E888" s="218" t="s">
        <v>966</v>
      </c>
      <c r="F888" s="218" t="s">
        <v>966</v>
      </c>
      <c r="G888" s="218" t="s">
        <v>966</v>
      </c>
      <c r="H888" s="218" t="s">
        <v>966</v>
      </c>
      <c r="I888" s="218" t="s">
        <v>966</v>
      </c>
      <c r="J888" s="218" t="s">
        <v>966</v>
      </c>
      <c r="K888" s="218" t="s">
        <v>966</v>
      </c>
      <c r="L888" s="218" t="s">
        <v>966</v>
      </c>
      <c r="M888" s="218" t="s">
        <v>966</v>
      </c>
      <c r="N888" s="218" t="s">
        <v>966</v>
      </c>
      <c r="O888" s="218" t="s">
        <v>966</v>
      </c>
      <c r="P888" s="218" t="s">
        <v>966</v>
      </c>
      <c r="Q888" s="218" t="s">
        <v>966</v>
      </c>
      <c r="R888" s="219" t="s">
        <v>966</v>
      </c>
      <c r="S888" s="179">
        <v>2550</v>
      </c>
      <c r="T888" s="180">
        <v>2550</v>
      </c>
      <c r="U888" s="180">
        <v>2550</v>
      </c>
      <c r="V888" s="180">
        <v>2550</v>
      </c>
      <c r="W888" s="181">
        <v>2550</v>
      </c>
      <c r="X888" s="167" t="s">
        <v>990</v>
      </c>
      <c r="Y888" s="167"/>
      <c r="Z888" s="167"/>
      <c r="AA888" s="167"/>
      <c r="AB888" s="167"/>
      <c r="AC888" s="167"/>
      <c r="AD888" s="167"/>
      <c r="AE888" s="167"/>
      <c r="AF888" s="167"/>
      <c r="AG888" s="167"/>
      <c r="AH888" s="167"/>
      <c r="AI888" s="167"/>
      <c r="AJ888" s="167"/>
      <c r="AK888" s="167"/>
      <c r="AL888" s="167"/>
      <c r="AM888" s="167"/>
      <c r="AN888" s="167"/>
      <c r="AO888" s="167" t="s">
        <v>914</v>
      </c>
      <c r="AP888" s="167"/>
      <c r="AQ888" s="167"/>
      <c r="AR888" s="167"/>
      <c r="AS888" s="167"/>
      <c r="AT888" s="167"/>
      <c r="AV888" s="201"/>
      <c r="AW888" s="201"/>
      <c r="AX888" s="201"/>
      <c r="AY888" s="201"/>
      <c r="AZ888" s="201"/>
      <c r="BA888" s="201"/>
      <c r="BB888" s="201"/>
      <c r="BC888" s="201"/>
      <c r="BD888" s="201"/>
      <c r="BE888" s="201"/>
      <c r="BF888" s="201"/>
      <c r="BG888" s="201"/>
      <c r="BH888" s="201"/>
      <c r="BI888" s="201"/>
      <c r="BJ888" s="201"/>
      <c r="BK888" s="201"/>
      <c r="BL888" s="201"/>
      <c r="BM888" s="201"/>
      <c r="BN888" s="201"/>
      <c r="BO888" s="201"/>
      <c r="BP888" s="201"/>
      <c r="BQ888" s="201"/>
      <c r="BR888" s="201"/>
      <c r="BS888" s="167"/>
      <c r="BT888" s="167"/>
      <c r="BU888" s="167"/>
      <c r="BV888" s="167"/>
      <c r="BW888" s="167"/>
      <c r="BX888" s="167"/>
      <c r="BY888" s="167"/>
      <c r="BZ888" s="167"/>
      <c r="CA888" s="167"/>
      <c r="CB888" s="167"/>
      <c r="CC888" s="167"/>
      <c r="CD888" s="167"/>
      <c r="CE888" s="167"/>
      <c r="CF888" s="167"/>
      <c r="CG888" s="167"/>
      <c r="CH888" s="167"/>
      <c r="CI888" s="167"/>
      <c r="CJ888" s="167"/>
      <c r="CK888" s="167"/>
      <c r="CL888" s="167"/>
      <c r="CM888" s="167"/>
      <c r="CN888" s="167"/>
    </row>
    <row r="889" spans="4:92" ht="14.25" customHeight="1" x14ac:dyDescent="0.35">
      <c r="D889" s="217" t="s">
        <v>967</v>
      </c>
      <c r="E889" s="218" t="s">
        <v>967</v>
      </c>
      <c r="F889" s="218" t="s">
        <v>967</v>
      </c>
      <c r="G889" s="218" t="s">
        <v>967</v>
      </c>
      <c r="H889" s="218" t="s">
        <v>967</v>
      </c>
      <c r="I889" s="218" t="s">
        <v>967</v>
      </c>
      <c r="J889" s="218" t="s">
        <v>967</v>
      </c>
      <c r="K889" s="218" t="s">
        <v>967</v>
      </c>
      <c r="L889" s="218" t="s">
        <v>967</v>
      </c>
      <c r="M889" s="218" t="s">
        <v>967</v>
      </c>
      <c r="N889" s="218" t="s">
        <v>967</v>
      </c>
      <c r="O889" s="218" t="s">
        <v>967</v>
      </c>
      <c r="P889" s="218" t="s">
        <v>967</v>
      </c>
      <c r="Q889" s="218" t="s">
        <v>967</v>
      </c>
      <c r="R889" s="219" t="s">
        <v>967</v>
      </c>
      <c r="S889" s="179">
        <v>4600</v>
      </c>
      <c r="T889" s="180">
        <v>4600</v>
      </c>
      <c r="U889" s="180">
        <v>4600</v>
      </c>
      <c r="V889" s="180">
        <v>4600</v>
      </c>
      <c r="W889" s="181">
        <v>4600</v>
      </c>
      <c r="X889" s="167" t="s">
        <v>990</v>
      </c>
      <c r="Y889" s="167"/>
      <c r="Z889" s="167"/>
      <c r="AA889" s="167"/>
      <c r="AB889" s="167"/>
      <c r="AC889" s="167"/>
      <c r="AD889" s="167"/>
      <c r="AE889" s="167"/>
      <c r="AF889" s="167"/>
      <c r="AG889" s="167"/>
      <c r="AH889" s="167"/>
      <c r="AI889" s="167" t="s">
        <v>914</v>
      </c>
      <c r="AJ889" s="167"/>
      <c r="AK889" s="167"/>
      <c r="AL889" s="167"/>
      <c r="AM889" s="167"/>
      <c r="AN889" s="167"/>
      <c r="AO889" s="167"/>
      <c r="AP889" s="167"/>
      <c r="AQ889" s="167"/>
      <c r="AR889" s="167"/>
      <c r="AS889" s="167"/>
      <c r="AT889" s="167"/>
      <c r="AV889" s="201"/>
      <c r="AW889" s="201"/>
      <c r="AX889" s="201"/>
      <c r="AY889" s="201"/>
      <c r="AZ889" s="201"/>
      <c r="BA889" s="201"/>
      <c r="BB889" s="201"/>
      <c r="BC889" s="201"/>
      <c r="BD889" s="201"/>
      <c r="BE889" s="201"/>
      <c r="BF889" s="201"/>
      <c r="BG889" s="201"/>
      <c r="BH889" s="201"/>
      <c r="BI889" s="201"/>
      <c r="BJ889" s="201"/>
      <c r="BK889" s="201"/>
      <c r="BL889" s="201"/>
      <c r="BM889" s="201"/>
      <c r="BN889" s="201"/>
      <c r="BO889" s="201"/>
      <c r="BP889" s="201"/>
      <c r="BQ889" s="201"/>
      <c r="BR889" s="201"/>
      <c r="BS889" s="167"/>
      <c r="BT889" s="167"/>
      <c r="BU889" s="167"/>
      <c r="BV889" s="167"/>
      <c r="BW889" s="167"/>
      <c r="BX889" s="167"/>
      <c r="BY889" s="167"/>
      <c r="BZ889" s="167"/>
      <c r="CA889" s="167"/>
      <c r="CB889" s="167"/>
      <c r="CC889" s="167"/>
      <c r="CD889" s="167"/>
      <c r="CE889" s="167"/>
      <c r="CF889" s="167"/>
      <c r="CG889" s="167"/>
      <c r="CH889" s="167"/>
      <c r="CI889" s="167"/>
      <c r="CJ889" s="167"/>
      <c r="CK889" s="167"/>
      <c r="CL889" s="167"/>
      <c r="CM889" s="167"/>
      <c r="CN889" s="167"/>
    </row>
    <row r="890" spans="4:92" ht="14.25" customHeight="1" x14ac:dyDescent="0.35">
      <c r="D890" s="217" t="s">
        <v>968</v>
      </c>
      <c r="E890" s="218" t="s">
        <v>968</v>
      </c>
      <c r="F890" s="218" t="s">
        <v>968</v>
      </c>
      <c r="G890" s="218" t="s">
        <v>968</v>
      </c>
      <c r="H890" s="218" t="s">
        <v>968</v>
      </c>
      <c r="I890" s="218" t="s">
        <v>968</v>
      </c>
      <c r="J890" s="218" t="s">
        <v>968</v>
      </c>
      <c r="K890" s="218" t="s">
        <v>968</v>
      </c>
      <c r="L890" s="218" t="s">
        <v>968</v>
      </c>
      <c r="M890" s="218" t="s">
        <v>968</v>
      </c>
      <c r="N890" s="218" t="s">
        <v>968</v>
      </c>
      <c r="O890" s="218" t="s">
        <v>968</v>
      </c>
      <c r="P890" s="218" t="s">
        <v>968</v>
      </c>
      <c r="Q890" s="218" t="s">
        <v>968</v>
      </c>
      <c r="R890" s="219" t="s">
        <v>968</v>
      </c>
      <c r="S890" s="179">
        <v>3120</v>
      </c>
      <c r="T890" s="180">
        <v>3120</v>
      </c>
      <c r="U890" s="180">
        <v>3120</v>
      </c>
      <c r="V890" s="180">
        <v>3120</v>
      </c>
      <c r="W890" s="181">
        <v>3120</v>
      </c>
      <c r="X890" s="167" t="s">
        <v>990</v>
      </c>
      <c r="Y890" s="167"/>
      <c r="Z890" s="167"/>
      <c r="AA890" s="167"/>
      <c r="AB890" s="167"/>
      <c r="AC890" s="167" t="s">
        <v>914</v>
      </c>
      <c r="AD890" s="167"/>
      <c r="AE890" s="167"/>
      <c r="AF890" s="167"/>
      <c r="AG890" s="167"/>
      <c r="AH890" s="167"/>
      <c r="AI890" s="167"/>
      <c r="AJ890" s="167"/>
      <c r="AK890" s="167"/>
      <c r="AL890" s="167"/>
      <c r="AM890" s="167"/>
      <c r="AN890" s="167"/>
      <c r="AO890" s="167"/>
      <c r="AP890" s="167"/>
      <c r="AQ890" s="167"/>
      <c r="AR890" s="167"/>
      <c r="AS890" s="167"/>
      <c r="AT890" s="167"/>
      <c r="AV890" s="201"/>
      <c r="AW890" s="201"/>
      <c r="AX890" s="201"/>
      <c r="AY890" s="201"/>
      <c r="AZ890" s="201"/>
      <c r="BA890" s="201"/>
      <c r="BB890" s="201"/>
      <c r="BC890" s="201"/>
      <c r="BD890" s="201"/>
      <c r="BE890" s="201"/>
      <c r="BF890" s="201"/>
      <c r="BG890" s="201"/>
      <c r="BH890" s="201"/>
      <c r="BI890" s="201"/>
      <c r="BJ890" s="201"/>
      <c r="BK890" s="201"/>
      <c r="BL890" s="201"/>
      <c r="BM890" s="201"/>
      <c r="BN890" s="201"/>
      <c r="BO890" s="201"/>
      <c r="BP890" s="201"/>
      <c r="BQ890" s="201"/>
      <c r="BR890" s="201"/>
      <c r="BS890" s="167"/>
      <c r="BT890" s="167"/>
      <c r="BU890" s="167"/>
      <c r="BV890" s="167"/>
      <c r="BW890" s="167"/>
      <c r="BX890" s="167"/>
      <c r="BY890" s="167"/>
      <c r="BZ890" s="167"/>
      <c r="CA890" s="167"/>
      <c r="CB890" s="167"/>
      <c r="CC890" s="167"/>
      <c r="CD890" s="167"/>
      <c r="CE890" s="167"/>
      <c r="CF890" s="167"/>
      <c r="CG890" s="167"/>
      <c r="CH890" s="167"/>
      <c r="CI890" s="167"/>
      <c r="CJ890" s="167"/>
      <c r="CK890" s="167"/>
      <c r="CL890" s="167"/>
      <c r="CM890" s="167"/>
      <c r="CN890" s="167"/>
    </row>
    <row r="891" spans="4:92" ht="14.25" customHeight="1" x14ac:dyDescent="0.35">
      <c r="D891" s="217" t="s">
        <v>969</v>
      </c>
      <c r="E891" s="218" t="s">
        <v>969</v>
      </c>
      <c r="F891" s="218" t="s">
        <v>969</v>
      </c>
      <c r="G891" s="218" t="s">
        <v>969</v>
      </c>
      <c r="H891" s="218" t="s">
        <v>969</v>
      </c>
      <c r="I891" s="218" t="s">
        <v>969</v>
      </c>
      <c r="J891" s="218" t="s">
        <v>969</v>
      </c>
      <c r="K891" s="218" t="s">
        <v>969</v>
      </c>
      <c r="L891" s="218" t="s">
        <v>969</v>
      </c>
      <c r="M891" s="218" t="s">
        <v>969</v>
      </c>
      <c r="N891" s="218" t="s">
        <v>969</v>
      </c>
      <c r="O891" s="218" t="s">
        <v>969</v>
      </c>
      <c r="P891" s="218" t="s">
        <v>969</v>
      </c>
      <c r="Q891" s="218" t="s">
        <v>969</v>
      </c>
      <c r="R891" s="219" t="s">
        <v>969</v>
      </c>
      <c r="S891" s="179">
        <v>1420</v>
      </c>
      <c r="T891" s="180">
        <v>1420</v>
      </c>
      <c r="U891" s="180">
        <v>1420</v>
      </c>
      <c r="V891" s="180">
        <v>1420</v>
      </c>
      <c r="W891" s="181">
        <v>1420</v>
      </c>
      <c r="X891" s="167" t="s">
        <v>990</v>
      </c>
      <c r="Y891" s="167"/>
      <c r="Z891" s="167"/>
      <c r="AA891" s="167"/>
      <c r="AB891" s="167"/>
      <c r="AC891" s="167" t="s">
        <v>914</v>
      </c>
      <c r="AD891" s="167"/>
      <c r="AE891" s="167"/>
      <c r="AF891" s="167"/>
      <c r="AG891" s="167"/>
      <c r="AH891" s="167"/>
      <c r="AI891" s="167"/>
      <c r="AJ891" s="167"/>
      <c r="AK891" s="167"/>
      <c r="AL891" s="167"/>
      <c r="AM891" s="167"/>
      <c r="AN891" s="167"/>
      <c r="AO891" s="167"/>
      <c r="AP891" s="167"/>
      <c r="AQ891" s="167"/>
      <c r="AR891" s="167"/>
      <c r="AS891" s="167"/>
      <c r="AT891" s="167"/>
      <c r="AV891" s="201"/>
      <c r="AW891" s="201"/>
      <c r="AX891" s="201"/>
      <c r="AY891" s="201"/>
      <c r="AZ891" s="201"/>
      <c r="BA891" s="201"/>
      <c r="BB891" s="201"/>
      <c r="BC891" s="201"/>
      <c r="BD891" s="201"/>
      <c r="BE891" s="201"/>
      <c r="BF891" s="201"/>
      <c r="BG891" s="201"/>
      <c r="BH891" s="201"/>
      <c r="BI891" s="201"/>
      <c r="BJ891" s="201"/>
      <c r="BK891" s="201"/>
      <c r="BL891" s="201"/>
      <c r="BM891" s="201"/>
      <c r="BN891" s="201"/>
      <c r="BO891" s="201"/>
      <c r="BP891" s="201"/>
      <c r="BQ891" s="201"/>
      <c r="BR891" s="201"/>
      <c r="BS891" s="167"/>
      <c r="BT891" s="167"/>
      <c r="BU891" s="167"/>
      <c r="BV891" s="167"/>
      <c r="BW891" s="167"/>
      <c r="BX891" s="167"/>
      <c r="BY891" s="167"/>
      <c r="BZ891" s="167"/>
      <c r="CA891" s="167"/>
      <c r="CB891" s="167"/>
      <c r="CC891" s="167"/>
      <c r="CD891" s="167"/>
      <c r="CE891" s="167"/>
      <c r="CF891" s="167"/>
      <c r="CG891" s="167"/>
      <c r="CH891" s="167"/>
      <c r="CI891" s="167"/>
      <c r="CJ891" s="167"/>
      <c r="CK891" s="167"/>
      <c r="CL891" s="167"/>
      <c r="CM891" s="167"/>
      <c r="CN891" s="167"/>
    </row>
    <row r="892" spans="4:92" ht="14.25" customHeight="1" x14ac:dyDescent="0.35">
      <c r="D892" s="217" t="s">
        <v>970</v>
      </c>
      <c r="E892" s="218" t="s">
        <v>970</v>
      </c>
      <c r="F892" s="218" t="s">
        <v>970</v>
      </c>
      <c r="G892" s="218" t="s">
        <v>970</v>
      </c>
      <c r="H892" s="218" t="s">
        <v>970</v>
      </c>
      <c r="I892" s="218" t="s">
        <v>970</v>
      </c>
      <c r="J892" s="218" t="s">
        <v>970</v>
      </c>
      <c r="K892" s="218" t="s">
        <v>970</v>
      </c>
      <c r="L892" s="218" t="s">
        <v>970</v>
      </c>
      <c r="M892" s="218" t="s">
        <v>970</v>
      </c>
      <c r="N892" s="218" t="s">
        <v>970</v>
      </c>
      <c r="O892" s="218" t="s">
        <v>970</v>
      </c>
      <c r="P892" s="218" t="s">
        <v>970</v>
      </c>
      <c r="Q892" s="218" t="s">
        <v>970</v>
      </c>
      <c r="R892" s="219" t="s">
        <v>970</v>
      </c>
      <c r="S892" s="179">
        <v>1780</v>
      </c>
      <c r="T892" s="180">
        <v>1780</v>
      </c>
      <c r="U892" s="180">
        <v>1780</v>
      </c>
      <c r="V892" s="180">
        <v>1780</v>
      </c>
      <c r="W892" s="181">
        <v>1780</v>
      </c>
      <c r="X892" s="167" t="s">
        <v>990</v>
      </c>
      <c r="Y892" s="167"/>
      <c r="Z892" s="167"/>
      <c r="AA892" s="167"/>
      <c r="AB892" s="167"/>
      <c r="AC892" s="167"/>
      <c r="AD892" s="167"/>
      <c r="AE892" s="167"/>
      <c r="AF892" s="167"/>
      <c r="AG892" s="167"/>
      <c r="AH892" s="167"/>
      <c r="AI892" s="167" t="s">
        <v>914</v>
      </c>
      <c r="AJ892" s="167"/>
      <c r="AK892" s="167"/>
      <c r="AL892" s="167"/>
      <c r="AM892" s="167"/>
      <c r="AN892" s="167"/>
      <c r="AO892" s="167"/>
      <c r="AP892" s="167"/>
      <c r="AQ892" s="167"/>
      <c r="AR892" s="167"/>
      <c r="AS892" s="167"/>
      <c r="AT892" s="167"/>
      <c r="AV892" s="201"/>
      <c r="AW892" s="201"/>
      <c r="AX892" s="201"/>
      <c r="AY892" s="201"/>
      <c r="AZ892" s="201"/>
      <c r="BA892" s="201"/>
      <c r="BB892" s="201"/>
      <c r="BC892" s="201"/>
      <c r="BD892" s="201"/>
      <c r="BE892" s="201"/>
      <c r="BF892" s="201"/>
      <c r="BG892" s="201"/>
      <c r="BH892" s="201"/>
      <c r="BI892" s="201"/>
      <c r="BJ892" s="201"/>
      <c r="BK892" s="201"/>
      <c r="BL892" s="201"/>
      <c r="BM892" s="201"/>
      <c r="BN892" s="201"/>
      <c r="BO892" s="201"/>
      <c r="BP892" s="201"/>
      <c r="BQ892" s="201"/>
      <c r="BR892" s="201"/>
      <c r="BS892" s="167"/>
      <c r="BT892" s="167"/>
      <c r="BU892" s="167"/>
      <c r="BV892" s="167"/>
      <c r="BW892" s="167"/>
      <c r="BX892" s="167"/>
      <c r="BY892" s="167"/>
      <c r="BZ892" s="167"/>
      <c r="CA892" s="167"/>
      <c r="CB892" s="167"/>
      <c r="CC892" s="167"/>
      <c r="CD892" s="167"/>
      <c r="CE892" s="167"/>
      <c r="CF892" s="167"/>
      <c r="CG892" s="167"/>
      <c r="CH892" s="167"/>
      <c r="CI892" s="167"/>
      <c r="CJ892" s="167"/>
      <c r="CK892" s="167"/>
      <c r="CL892" s="167"/>
      <c r="CM892" s="167"/>
      <c r="CN892" s="167"/>
    </row>
    <row r="893" spans="4:92" ht="14.25" customHeight="1" x14ac:dyDescent="0.35">
      <c r="D893" s="217" t="s">
        <v>971</v>
      </c>
      <c r="E893" s="218" t="s">
        <v>971</v>
      </c>
      <c r="F893" s="218" t="s">
        <v>971</v>
      </c>
      <c r="G893" s="218" t="s">
        <v>971</v>
      </c>
      <c r="H893" s="218" t="s">
        <v>971</v>
      </c>
      <c r="I893" s="218" t="s">
        <v>971</v>
      </c>
      <c r="J893" s="218" t="s">
        <v>971</v>
      </c>
      <c r="K893" s="218" t="s">
        <v>971</v>
      </c>
      <c r="L893" s="218" t="s">
        <v>971</v>
      </c>
      <c r="M893" s="218" t="s">
        <v>971</v>
      </c>
      <c r="N893" s="218" t="s">
        <v>971</v>
      </c>
      <c r="O893" s="218" t="s">
        <v>971</v>
      </c>
      <c r="P893" s="218" t="s">
        <v>971</v>
      </c>
      <c r="Q893" s="218" t="s">
        <v>971</v>
      </c>
      <c r="R893" s="219" t="s">
        <v>971</v>
      </c>
      <c r="S893" s="179">
        <v>900</v>
      </c>
      <c r="T893" s="180">
        <v>900</v>
      </c>
      <c r="U893" s="180">
        <v>900</v>
      </c>
      <c r="V893" s="180">
        <v>900</v>
      </c>
      <c r="W893" s="181">
        <v>900</v>
      </c>
      <c r="X893" s="167" t="s">
        <v>990</v>
      </c>
      <c r="Y893" s="167"/>
      <c r="Z893" s="167"/>
      <c r="AA893" s="167"/>
      <c r="AB893" s="167"/>
      <c r="AC893" s="167"/>
      <c r="AD893" s="167"/>
      <c r="AE893" s="167"/>
      <c r="AF893" s="167"/>
      <c r="AG893" s="167"/>
      <c r="AH893" s="167"/>
      <c r="AI893" s="167" t="s">
        <v>914</v>
      </c>
      <c r="AJ893" s="167"/>
      <c r="AK893" s="167"/>
      <c r="AL893" s="167"/>
      <c r="AM893" s="167"/>
      <c r="AN893" s="167"/>
      <c r="AO893" s="167"/>
      <c r="AP893" s="167"/>
      <c r="AQ893" s="167"/>
      <c r="AR893" s="167"/>
      <c r="AS893" s="167"/>
      <c r="AT893" s="167"/>
      <c r="AV893" s="201"/>
      <c r="AW893" s="201"/>
      <c r="AX893" s="201"/>
      <c r="AY893" s="201"/>
      <c r="AZ893" s="201"/>
      <c r="BA893" s="201"/>
      <c r="BB893" s="201"/>
      <c r="BC893" s="201"/>
      <c r="BD893" s="201"/>
      <c r="BE893" s="201"/>
      <c r="BF893" s="201"/>
      <c r="BG893" s="201"/>
      <c r="BH893" s="201"/>
      <c r="BI893" s="201"/>
      <c r="BJ893" s="201"/>
      <c r="BK893" s="201"/>
      <c r="BL893" s="201"/>
      <c r="BM893" s="201"/>
      <c r="BN893" s="201"/>
      <c r="BO893" s="201"/>
      <c r="BP893" s="201"/>
      <c r="BQ893" s="201"/>
      <c r="BR893" s="201"/>
      <c r="BS893" s="167"/>
      <c r="BT893" s="167"/>
      <c r="BU893" s="167"/>
      <c r="BV893" s="167"/>
      <c r="BW893" s="167"/>
      <c r="BX893" s="167"/>
      <c r="BY893" s="167"/>
      <c r="BZ893" s="167"/>
      <c r="CA893" s="167"/>
      <c r="CB893" s="167"/>
      <c r="CC893" s="167"/>
      <c r="CD893" s="167"/>
      <c r="CE893" s="167"/>
      <c r="CF893" s="167"/>
      <c r="CG893" s="167"/>
      <c r="CH893" s="167"/>
      <c r="CI893" s="167"/>
      <c r="CJ893" s="167"/>
      <c r="CK893" s="167"/>
      <c r="CL893" s="167"/>
      <c r="CM893" s="167"/>
      <c r="CN893" s="167"/>
    </row>
    <row r="894" spans="4:92" ht="14.25" customHeight="1" x14ac:dyDescent="0.35">
      <c r="D894" s="217" t="s">
        <v>972</v>
      </c>
      <c r="E894" s="218" t="s">
        <v>972</v>
      </c>
      <c r="F894" s="218" t="s">
        <v>972</v>
      </c>
      <c r="G894" s="218" t="s">
        <v>972</v>
      </c>
      <c r="H894" s="218" t="s">
        <v>972</v>
      </c>
      <c r="I894" s="218" t="s">
        <v>972</v>
      </c>
      <c r="J894" s="218" t="s">
        <v>972</v>
      </c>
      <c r="K894" s="218" t="s">
        <v>972</v>
      </c>
      <c r="L894" s="218" t="s">
        <v>972</v>
      </c>
      <c r="M894" s="218" t="s">
        <v>972</v>
      </c>
      <c r="N894" s="218" t="s">
        <v>972</v>
      </c>
      <c r="O894" s="218" t="s">
        <v>972</v>
      </c>
      <c r="P894" s="218" t="s">
        <v>972</v>
      </c>
      <c r="Q894" s="218" t="s">
        <v>972</v>
      </c>
      <c r="R894" s="219" t="s">
        <v>972</v>
      </c>
      <c r="S894" s="179">
        <v>1550</v>
      </c>
      <c r="T894" s="180">
        <v>1550</v>
      </c>
      <c r="U894" s="180">
        <v>1550</v>
      </c>
      <c r="V894" s="180">
        <v>1550</v>
      </c>
      <c r="W894" s="181">
        <v>1550</v>
      </c>
      <c r="X894" s="167" t="s">
        <v>990</v>
      </c>
      <c r="Y894" s="167"/>
      <c r="Z894" s="167"/>
      <c r="AA894" s="167"/>
      <c r="AB894" s="167"/>
      <c r="AC894" s="167"/>
      <c r="AD894" s="167"/>
      <c r="AE894" s="167"/>
      <c r="AF894" s="167"/>
      <c r="AG894" s="167"/>
      <c r="AH894" s="167"/>
      <c r="AI894" s="167" t="s">
        <v>914</v>
      </c>
      <c r="AJ894" s="167"/>
      <c r="AK894" s="167"/>
      <c r="AL894" s="167"/>
      <c r="AM894" s="167"/>
      <c r="AN894" s="167"/>
      <c r="AO894" s="167"/>
      <c r="AP894" s="167"/>
      <c r="AQ894" s="167"/>
      <c r="AR894" s="167"/>
      <c r="AS894" s="167"/>
      <c r="AT894" s="167"/>
      <c r="AV894" s="201"/>
      <c r="AW894" s="201"/>
      <c r="AX894" s="201"/>
      <c r="AY894" s="201"/>
      <c r="AZ894" s="201"/>
      <c r="BA894" s="201"/>
      <c r="BB894" s="201"/>
      <c r="BC894" s="201"/>
      <c r="BD894" s="201"/>
      <c r="BE894" s="201"/>
      <c r="BF894" s="201"/>
      <c r="BG894" s="201"/>
      <c r="BH894" s="201"/>
      <c r="BI894" s="201"/>
      <c r="BJ894" s="201"/>
      <c r="BK894" s="201"/>
      <c r="BL894" s="201"/>
      <c r="BM894" s="201"/>
      <c r="BN894" s="201"/>
      <c r="BO894" s="201"/>
      <c r="BP894" s="201"/>
      <c r="BQ894" s="201"/>
      <c r="BR894" s="201"/>
      <c r="BS894" s="167"/>
      <c r="BT894" s="167"/>
      <c r="BU894" s="167"/>
      <c r="BV894" s="167"/>
      <c r="BW894" s="167"/>
      <c r="BX894" s="167"/>
      <c r="BY894" s="167"/>
      <c r="BZ894" s="167"/>
      <c r="CA894" s="167"/>
      <c r="CB894" s="167"/>
      <c r="CC894" s="167"/>
      <c r="CD894" s="167"/>
      <c r="CE894" s="167"/>
      <c r="CF894" s="167"/>
      <c r="CG894" s="167"/>
      <c r="CH894" s="167"/>
      <c r="CI894" s="167"/>
      <c r="CJ894" s="167"/>
      <c r="CK894" s="167"/>
      <c r="CL894" s="167"/>
      <c r="CM894" s="167"/>
      <c r="CN894" s="167"/>
    </row>
    <row r="895" spans="4:92" ht="14.25" customHeight="1" x14ac:dyDescent="0.35">
      <c r="D895" s="217" t="s">
        <v>973</v>
      </c>
      <c r="E895" s="218" t="s">
        <v>973</v>
      </c>
      <c r="F895" s="218" t="s">
        <v>973</v>
      </c>
      <c r="G895" s="218" t="s">
        <v>973</v>
      </c>
      <c r="H895" s="218" t="s">
        <v>973</v>
      </c>
      <c r="I895" s="218" t="s">
        <v>973</v>
      </c>
      <c r="J895" s="218" t="s">
        <v>973</v>
      </c>
      <c r="K895" s="218" t="s">
        <v>973</v>
      </c>
      <c r="L895" s="218" t="s">
        <v>973</v>
      </c>
      <c r="M895" s="218" t="s">
        <v>973</v>
      </c>
      <c r="N895" s="218" t="s">
        <v>973</v>
      </c>
      <c r="O895" s="218" t="s">
        <v>973</v>
      </c>
      <c r="P895" s="218" t="s">
        <v>973</v>
      </c>
      <c r="Q895" s="218" t="s">
        <v>973</v>
      </c>
      <c r="R895" s="219" t="s">
        <v>973</v>
      </c>
      <c r="S895" s="179">
        <v>1610</v>
      </c>
      <c r="T895" s="180">
        <v>1610</v>
      </c>
      <c r="U895" s="180">
        <v>1610</v>
      </c>
      <c r="V895" s="180">
        <v>1610</v>
      </c>
      <c r="W895" s="181">
        <v>1610</v>
      </c>
      <c r="X895" s="167" t="s">
        <v>990</v>
      </c>
      <c r="Y895" s="167"/>
      <c r="Z895" s="167"/>
      <c r="AA895" s="167"/>
      <c r="AB895" s="167"/>
      <c r="AC895" s="167"/>
      <c r="AD895" s="167"/>
      <c r="AE895" s="167"/>
      <c r="AF895" s="167"/>
      <c r="AG895" s="167"/>
      <c r="AH895" s="167"/>
      <c r="AI895" s="167" t="s">
        <v>914</v>
      </c>
      <c r="AJ895" s="167"/>
      <c r="AK895" s="167"/>
      <c r="AL895" s="167"/>
      <c r="AM895" s="167"/>
      <c r="AN895" s="167"/>
      <c r="AO895" s="167"/>
      <c r="AP895" s="167"/>
      <c r="AQ895" s="167"/>
      <c r="AR895" s="167"/>
      <c r="AS895" s="167"/>
      <c r="AT895" s="167"/>
      <c r="AV895" s="201"/>
      <c r="AW895" s="201"/>
      <c r="AX895" s="201"/>
      <c r="AY895" s="201"/>
      <c r="AZ895" s="201"/>
      <c r="BA895" s="201"/>
      <c r="BB895" s="201"/>
      <c r="BC895" s="201"/>
      <c r="BD895" s="201"/>
      <c r="BE895" s="201"/>
      <c r="BF895" s="201"/>
      <c r="BG895" s="201"/>
      <c r="BH895" s="201"/>
      <c r="BI895" s="201"/>
      <c r="BJ895" s="201"/>
      <c r="BK895" s="201"/>
      <c r="BL895" s="201"/>
      <c r="BM895" s="201"/>
      <c r="BN895" s="201"/>
      <c r="BO895" s="201"/>
      <c r="BP895" s="201"/>
      <c r="BQ895" s="201"/>
      <c r="BR895" s="201"/>
      <c r="BS895" s="167"/>
      <c r="BT895" s="167"/>
      <c r="BU895" s="167"/>
      <c r="BV895" s="167"/>
      <c r="BW895" s="167"/>
      <c r="BX895" s="167"/>
      <c r="BY895" s="167"/>
      <c r="BZ895" s="167"/>
      <c r="CA895" s="167"/>
      <c r="CB895" s="167"/>
      <c r="CC895" s="167"/>
      <c r="CD895" s="167"/>
      <c r="CE895" s="167"/>
      <c r="CF895" s="167"/>
      <c r="CG895" s="167"/>
      <c r="CH895" s="167"/>
      <c r="CI895" s="167"/>
      <c r="CJ895" s="167"/>
      <c r="CK895" s="167"/>
      <c r="CL895" s="167"/>
      <c r="CM895" s="167"/>
      <c r="CN895" s="167"/>
    </row>
    <row r="896" spans="4:92" ht="14.25" customHeight="1" x14ac:dyDescent="0.35">
      <c r="D896" s="217" t="s">
        <v>974</v>
      </c>
      <c r="E896" s="218" t="s">
        <v>974</v>
      </c>
      <c r="F896" s="218" t="s">
        <v>974</v>
      </c>
      <c r="G896" s="218" t="s">
        <v>974</v>
      </c>
      <c r="H896" s="218" t="s">
        <v>974</v>
      </c>
      <c r="I896" s="218" t="s">
        <v>974</v>
      </c>
      <c r="J896" s="218" t="s">
        <v>974</v>
      </c>
      <c r="K896" s="218" t="s">
        <v>974</v>
      </c>
      <c r="L896" s="218" t="s">
        <v>974</v>
      </c>
      <c r="M896" s="218" t="s">
        <v>974</v>
      </c>
      <c r="N896" s="218" t="s">
        <v>974</v>
      </c>
      <c r="O896" s="218" t="s">
        <v>974</v>
      </c>
      <c r="P896" s="218" t="s">
        <v>974</v>
      </c>
      <c r="Q896" s="218" t="s">
        <v>974</v>
      </c>
      <c r="R896" s="219" t="s">
        <v>974</v>
      </c>
      <c r="S896" s="179">
        <v>1850</v>
      </c>
      <c r="T896" s="180">
        <v>1850</v>
      </c>
      <c r="U896" s="180">
        <v>1850</v>
      </c>
      <c r="V896" s="180">
        <v>1850</v>
      </c>
      <c r="W896" s="181">
        <v>1850</v>
      </c>
      <c r="X896" s="167" t="s">
        <v>990</v>
      </c>
      <c r="Y896" s="167"/>
      <c r="Z896" s="167"/>
      <c r="AA896" s="167"/>
      <c r="AB896" s="167"/>
      <c r="AC896" s="167"/>
      <c r="AD896" s="167"/>
      <c r="AE896" s="167"/>
      <c r="AF896" s="167"/>
      <c r="AG896" s="167"/>
      <c r="AH896" s="167"/>
      <c r="AI896" s="167" t="s">
        <v>914</v>
      </c>
      <c r="AJ896" s="167"/>
      <c r="AK896" s="167"/>
      <c r="AL896" s="167"/>
      <c r="AM896" s="167"/>
      <c r="AN896" s="167"/>
      <c r="AO896" s="167"/>
      <c r="AP896" s="167"/>
      <c r="AQ896" s="167"/>
      <c r="AR896" s="167"/>
      <c r="AS896" s="167"/>
      <c r="AT896" s="167"/>
      <c r="AV896" s="201"/>
      <c r="AW896" s="201"/>
      <c r="AX896" s="201"/>
      <c r="AY896" s="201"/>
      <c r="AZ896" s="201"/>
      <c r="BA896" s="201"/>
      <c r="BB896" s="201"/>
      <c r="BC896" s="201"/>
      <c r="BD896" s="201"/>
      <c r="BE896" s="201"/>
      <c r="BF896" s="201"/>
      <c r="BG896" s="201"/>
      <c r="BH896" s="201"/>
      <c r="BI896" s="201"/>
      <c r="BJ896" s="201"/>
      <c r="BK896" s="201"/>
      <c r="BL896" s="201"/>
      <c r="BM896" s="201"/>
      <c r="BN896" s="201"/>
      <c r="BO896" s="201"/>
      <c r="BP896" s="201"/>
      <c r="BQ896" s="201"/>
      <c r="BR896" s="201"/>
      <c r="BS896" s="167"/>
      <c r="BT896" s="167"/>
      <c r="BU896" s="167"/>
      <c r="BV896" s="167"/>
      <c r="BW896" s="167"/>
      <c r="BX896" s="167"/>
      <c r="BY896" s="167"/>
      <c r="BZ896" s="167"/>
      <c r="CA896" s="167"/>
      <c r="CB896" s="167"/>
      <c r="CC896" s="167"/>
      <c r="CD896" s="167"/>
      <c r="CE896" s="167"/>
      <c r="CF896" s="167"/>
      <c r="CG896" s="167"/>
      <c r="CH896" s="167"/>
      <c r="CI896" s="167"/>
      <c r="CJ896" s="167"/>
      <c r="CK896" s="167"/>
      <c r="CL896" s="167"/>
      <c r="CM896" s="167"/>
      <c r="CN896" s="167"/>
    </row>
    <row r="897" spans="4:92" ht="14.25" customHeight="1" x14ac:dyDescent="0.35">
      <c r="D897" s="217" t="s">
        <v>975</v>
      </c>
      <c r="E897" s="218" t="s">
        <v>975</v>
      </c>
      <c r="F897" s="218" t="s">
        <v>975</v>
      </c>
      <c r="G897" s="218" t="s">
        <v>975</v>
      </c>
      <c r="H897" s="218" t="s">
        <v>975</v>
      </c>
      <c r="I897" s="218" t="s">
        <v>975</v>
      </c>
      <c r="J897" s="218" t="s">
        <v>975</v>
      </c>
      <c r="K897" s="218" t="s">
        <v>975</v>
      </c>
      <c r="L897" s="218" t="s">
        <v>975</v>
      </c>
      <c r="M897" s="218" t="s">
        <v>975</v>
      </c>
      <c r="N897" s="218" t="s">
        <v>975</v>
      </c>
      <c r="O897" s="218" t="s">
        <v>975</v>
      </c>
      <c r="P897" s="218" t="s">
        <v>975</v>
      </c>
      <c r="Q897" s="218" t="s">
        <v>975</v>
      </c>
      <c r="R897" s="219" t="s">
        <v>975</v>
      </c>
      <c r="S897" s="179">
        <v>1200</v>
      </c>
      <c r="T897" s="180">
        <v>1200</v>
      </c>
      <c r="U897" s="180">
        <v>1200</v>
      </c>
      <c r="V897" s="180">
        <v>1200</v>
      </c>
      <c r="W897" s="181">
        <v>1200</v>
      </c>
      <c r="X897" s="167" t="s">
        <v>990</v>
      </c>
      <c r="Y897" s="167"/>
      <c r="Z897" s="167"/>
      <c r="AA897" s="167"/>
      <c r="AB897" s="167"/>
      <c r="AC897" s="167"/>
      <c r="AD897" s="167"/>
      <c r="AE897" s="167"/>
      <c r="AF897" s="167"/>
      <c r="AG897" s="167"/>
      <c r="AH897" s="167"/>
      <c r="AI897" s="167" t="s">
        <v>914</v>
      </c>
      <c r="AJ897" s="167"/>
      <c r="AK897" s="167"/>
      <c r="AL897" s="167"/>
      <c r="AM897" s="167"/>
      <c r="AN897" s="167"/>
      <c r="AO897" s="167"/>
      <c r="AP897" s="167"/>
      <c r="AQ897" s="167"/>
      <c r="AR897" s="167"/>
      <c r="AS897" s="167"/>
      <c r="AT897" s="167"/>
      <c r="AV897" s="201"/>
      <c r="AW897" s="201"/>
      <c r="AX897" s="201"/>
      <c r="AY897" s="201"/>
      <c r="AZ897" s="201"/>
      <c r="BA897" s="201"/>
      <c r="BB897" s="201"/>
      <c r="BC897" s="201"/>
      <c r="BD897" s="201"/>
      <c r="BE897" s="201"/>
      <c r="BF897" s="201"/>
      <c r="BG897" s="201"/>
      <c r="BH897" s="201"/>
      <c r="BI897" s="201"/>
      <c r="BJ897" s="201"/>
      <c r="BK897" s="201"/>
      <c r="BL897" s="201"/>
      <c r="BM897" s="201"/>
      <c r="BN897" s="201"/>
      <c r="BO897" s="201"/>
      <c r="BP897" s="201"/>
      <c r="BQ897" s="201"/>
      <c r="BR897" s="201"/>
      <c r="BS897" s="167"/>
      <c r="BT897" s="167"/>
      <c r="BU897" s="167"/>
      <c r="BV897" s="167"/>
      <c r="BW897" s="167"/>
      <c r="BX897" s="167"/>
      <c r="BY897" s="167"/>
      <c r="BZ897" s="167"/>
      <c r="CA897" s="167"/>
      <c r="CB897" s="167"/>
      <c r="CC897" s="167"/>
      <c r="CD897" s="167"/>
      <c r="CE897" s="167"/>
      <c r="CF897" s="167"/>
      <c r="CG897" s="167"/>
      <c r="CH897" s="167"/>
      <c r="CI897" s="167"/>
      <c r="CJ897" s="167"/>
      <c r="CK897" s="167"/>
      <c r="CL897" s="167"/>
      <c r="CM897" s="167"/>
      <c r="CN897" s="167"/>
    </row>
    <row r="898" spans="4:92" ht="14.25" customHeight="1" x14ac:dyDescent="0.35">
      <c r="D898" s="217" t="s">
        <v>976</v>
      </c>
      <c r="E898" s="218" t="s">
        <v>976</v>
      </c>
      <c r="F898" s="218" t="s">
        <v>976</v>
      </c>
      <c r="G898" s="218" t="s">
        <v>976</v>
      </c>
      <c r="H898" s="218" t="s">
        <v>976</v>
      </c>
      <c r="I898" s="218" t="s">
        <v>976</v>
      </c>
      <c r="J898" s="218" t="s">
        <v>976</v>
      </c>
      <c r="K898" s="218" t="s">
        <v>976</v>
      </c>
      <c r="L898" s="218" t="s">
        <v>976</v>
      </c>
      <c r="M898" s="218" t="s">
        <v>976</v>
      </c>
      <c r="N898" s="218" t="s">
        <v>976</v>
      </c>
      <c r="O898" s="218" t="s">
        <v>976</v>
      </c>
      <c r="P898" s="218" t="s">
        <v>976</v>
      </c>
      <c r="Q898" s="218" t="s">
        <v>976</v>
      </c>
      <c r="R898" s="219" t="s">
        <v>976</v>
      </c>
      <c r="S898" s="179">
        <v>1550</v>
      </c>
      <c r="T898" s="180">
        <v>1550</v>
      </c>
      <c r="U898" s="180">
        <v>1550</v>
      </c>
      <c r="V898" s="180">
        <v>1550</v>
      </c>
      <c r="W898" s="181">
        <v>1550</v>
      </c>
      <c r="X898" s="167" t="s">
        <v>990</v>
      </c>
      <c r="Y898" s="167"/>
      <c r="Z898" s="167"/>
      <c r="AA898" s="167"/>
      <c r="AB898" s="167"/>
      <c r="AC898" s="167"/>
      <c r="AD898" s="167"/>
      <c r="AE898" s="167"/>
      <c r="AF898" s="167"/>
      <c r="AG898" s="167"/>
      <c r="AH898" s="167"/>
      <c r="AI898" s="167" t="s">
        <v>914</v>
      </c>
      <c r="AJ898" s="167"/>
      <c r="AK898" s="167"/>
      <c r="AL898" s="167"/>
      <c r="AM898" s="167"/>
      <c r="AN898" s="167"/>
      <c r="AO898" s="167"/>
      <c r="AP898" s="167"/>
      <c r="AQ898" s="167"/>
      <c r="AR898" s="167"/>
      <c r="AS898" s="167"/>
      <c r="AT898" s="167"/>
      <c r="AV898" s="201"/>
      <c r="AW898" s="201"/>
      <c r="AX898" s="201"/>
      <c r="AY898" s="201"/>
      <c r="AZ898" s="201"/>
      <c r="BA898" s="201"/>
      <c r="BB898" s="201"/>
      <c r="BC898" s="201"/>
      <c r="BD898" s="201"/>
      <c r="BE898" s="201"/>
      <c r="BF898" s="201"/>
      <c r="BG898" s="201"/>
      <c r="BH898" s="201"/>
      <c r="BI898" s="201"/>
      <c r="BJ898" s="201"/>
      <c r="BK898" s="201"/>
      <c r="BL898" s="201"/>
      <c r="BM898" s="201"/>
      <c r="BN898" s="201"/>
      <c r="BO898" s="201"/>
      <c r="BP898" s="201"/>
      <c r="BQ898" s="201"/>
      <c r="BR898" s="201"/>
      <c r="BS898" s="167"/>
      <c r="BT898" s="167"/>
      <c r="BU898" s="167"/>
      <c r="BV898" s="167"/>
      <c r="BW898" s="167"/>
      <c r="BX898" s="167"/>
      <c r="BY898" s="167"/>
      <c r="BZ898" s="167"/>
      <c r="CA898" s="167"/>
      <c r="CB898" s="167"/>
      <c r="CC898" s="167"/>
      <c r="CD898" s="167"/>
      <c r="CE898" s="167"/>
      <c r="CF898" s="167"/>
      <c r="CG898" s="167"/>
      <c r="CH898" s="167"/>
      <c r="CI898" s="167"/>
      <c r="CJ898" s="167"/>
      <c r="CK898" s="167"/>
      <c r="CL898" s="167"/>
      <c r="CM898" s="167"/>
      <c r="CN898" s="167"/>
    </row>
    <row r="899" spans="4:92" ht="14.25" customHeight="1" x14ac:dyDescent="0.35">
      <c r="D899" s="217" t="s">
        <v>977</v>
      </c>
      <c r="E899" s="218" t="s">
        <v>977</v>
      </c>
      <c r="F899" s="218" t="s">
        <v>977</v>
      </c>
      <c r="G899" s="218" t="s">
        <v>977</v>
      </c>
      <c r="H899" s="218" t="s">
        <v>977</v>
      </c>
      <c r="I899" s="218" t="s">
        <v>977</v>
      </c>
      <c r="J899" s="218" t="s">
        <v>977</v>
      </c>
      <c r="K899" s="218" t="s">
        <v>977</v>
      </c>
      <c r="L899" s="218" t="s">
        <v>977</v>
      </c>
      <c r="M899" s="218" t="s">
        <v>977</v>
      </c>
      <c r="N899" s="218" t="s">
        <v>977</v>
      </c>
      <c r="O899" s="218" t="s">
        <v>977</v>
      </c>
      <c r="P899" s="218" t="s">
        <v>977</v>
      </c>
      <c r="Q899" s="218" t="s">
        <v>977</v>
      </c>
      <c r="R899" s="219" t="s">
        <v>977</v>
      </c>
      <c r="S899" s="179">
        <v>305</v>
      </c>
      <c r="T899" s="180">
        <v>305</v>
      </c>
      <c r="U899" s="180">
        <v>305</v>
      </c>
      <c r="V899" s="180">
        <v>305</v>
      </c>
      <c r="W899" s="181">
        <v>305</v>
      </c>
      <c r="X899" s="167" t="s">
        <v>990</v>
      </c>
      <c r="Y899" s="167"/>
      <c r="Z899" s="167"/>
      <c r="AA899" s="167"/>
      <c r="AB899" s="167"/>
      <c r="AC899" s="167"/>
      <c r="AD899" s="167"/>
      <c r="AE899" s="167"/>
      <c r="AF899" s="167"/>
      <c r="AG899" s="167"/>
      <c r="AH899" s="167"/>
      <c r="AI899" s="167" t="s">
        <v>914</v>
      </c>
      <c r="AJ899" s="167"/>
      <c r="AK899" s="167"/>
      <c r="AL899" s="167"/>
      <c r="AM899" s="167"/>
      <c r="AN899" s="167"/>
      <c r="AO899" s="167"/>
      <c r="AP899" s="167"/>
      <c r="AQ899" s="167"/>
      <c r="AR899" s="167"/>
      <c r="AS899" s="167"/>
      <c r="AT899" s="167"/>
      <c r="AV899" s="201"/>
      <c r="AW899" s="201"/>
      <c r="AX899" s="201"/>
      <c r="AY899" s="201"/>
      <c r="AZ899" s="201"/>
      <c r="BA899" s="201"/>
      <c r="BB899" s="201"/>
      <c r="BC899" s="201"/>
      <c r="BD899" s="201"/>
      <c r="BE899" s="201"/>
      <c r="BF899" s="201"/>
      <c r="BG899" s="201"/>
      <c r="BH899" s="201"/>
      <c r="BI899" s="201"/>
      <c r="BJ899" s="201"/>
      <c r="BK899" s="201"/>
      <c r="BL899" s="201"/>
      <c r="BM899" s="201"/>
      <c r="BN899" s="201"/>
      <c r="BO899" s="201"/>
      <c r="BP899" s="201"/>
      <c r="BQ899" s="201"/>
      <c r="BR899" s="201"/>
      <c r="BS899" s="167"/>
      <c r="BT899" s="167"/>
      <c r="BU899" s="167"/>
      <c r="BV899" s="167"/>
      <c r="BW899" s="167"/>
      <c r="BX899" s="167"/>
      <c r="BY899" s="167"/>
      <c r="BZ899" s="167"/>
      <c r="CA899" s="167"/>
      <c r="CB899" s="167"/>
      <c r="CC899" s="167"/>
      <c r="CD899" s="167"/>
      <c r="CE899" s="167"/>
      <c r="CF899" s="167"/>
      <c r="CG899" s="167"/>
      <c r="CH899" s="167"/>
      <c r="CI899" s="167"/>
      <c r="CJ899" s="167"/>
      <c r="CK899" s="167"/>
      <c r="CL899" s="167"/>
      <c r="CM899" s="167"/>
      <c r="CN899" s="167"/>
    </row>
    <row r="900" spans="4:92" ht="14.25" customHeight="1" x14ac:dyDescent="0.35">
      <c r="D900" s="217" t="s">
        <v>978</v>
      </c>
      <c r="E900" s="218" t="s">
        <v>978</v>
      </c>
      <c r="F900" s="218" t="s">
        <v>978</v>
      </c>
      <c r="G900" s="218" t="s">
        <v>978</v>
      </c>
      <c r="H900" s="218" t="s">
        <v>978</v>
      </c>
      <c r="I900" s="218" t="s">
        <v>978</v>
      </c>
      <c r="J900" s="218" t="s">
        <v>978</v>
      </c>
      <c r="K900" s="218" t="s">
        <v>978</v>
      </c>
      <c r="L900" s="218" t="s">
        <v>978</v>
      </c>
      <c r="M900" s="218" t="s">
        <v>978</v>
      </c>
      <c r="N900" s="218" t="s">
        <v>978</v>
      </c>
      <c r="O900" s="218" t="s">
        <v>978</v>
      </c>
      <c r="P900" s="218" t="s">
        <v>978</v>
      </c>
      <c r="Q900" s="218" t="s">
        <v>978</v>
      </c>
      <c r="R900" s="219" t="s">
        <v>978</v>
      </c>
      <c r="S900" s="179">
        <v>1800</v>
      </c>
      <c r="T900" s="180">
        <v>1800</v>
      </c>
      <c r="U900" s="180">
        <v>1800</v>
      </c>
      <c r="V900" s="180">
        <v>1800</v>
      </c>
      <c r="W900" s="181">
        <v>1800</v>
      </c>
      <c r="X900" s="167" t="s">
        <v>990</v>
      </c>
      <c r="Y900" s="167"/>
      <c r="Z900" s="167"/>
      <c r="AA900" s="167"/>
      <c r="AB900" s="167"/>
      <c r="AC900" s="167"/>
      <c r="AD900" s="167"/>
      <c r="AE900" s="167"/>
      <c r="AF900" s="167"/>
      <c r="AG900" s="167"/>
      <c r="AH900" s="167"/>
      <c r="AI900" s="167"/>
      <c r="AJ900" s="167"/>
      <c r="AK900" s="167"/>
      <c r="AL900" s="167"/>
      <c r="AM900" s="167"/>
      <c r="AN900" s="167"/>
      <c r="AO900" s="167" t="s">
        <v>914</v>
      </c>
      <c r="AP900" s="167"/>
      <c r="AQ900" s="167"/>
      <c r="AR900" s="167"/>
      <c r="AS900" s="167"/>
      <c r="AT900" s="167"/>
      <c r="AV900" s="201"/>
      <c r="AW900" s="201"/>
      <c r="AX900" s="201"/>
      <c r="AY900" s="201"/>
      <c r="AZ900" s="201"/>
      <c r="BA900" s="201"/>
      <c r="BB900" s="201"/>
      <c r="BC900" s="201"/>
      <c r="BD900" s="201"/>
      <c r="BE900" s="201"/>
      <c r="BF900" s="201"/>
      <c r="BG900" s="201"/>
      <c r="BH900" s="201"/>
      <c r="BI900" s="201"/>
      <c r="BJ900" s="201"/>
      <c r="BK900" s="201"/>
      <c r="BL900" s="201"/>
      <c r="BM900" s="201"/>
      <c r="BN900" s="201"/>
      <c r="BO900" s="201"/>
      <c r="BP900" s="201"/>
      <c r="BQ900" s="201"/>
      <c r="BR900" s="201"/>
      <c r="BS900" s="167"/>
      <c r="BT900" s="167"/>
      <c r="BU900" s="167"/>
      <c r="BV900" s="167"/>
      <c r="BW900" s="167"/>
      <c r="BX900" s="167"/>
      <c r="BY900" s="167"/>
      <c r="BZ900" s="167"/>
      <c r="CA900" s="167"/>
      <c r="CB900" s="167"/>
      <c r="CC900" s="167"/>
      <c r="CD900" s="167"/>
      <c r="CE900" s="167"/>
      <c r="CF900" s="167"/>
      <c r="CG900" s="167"/>
      <c r="CH900" s="167"/>
      <c r="CI900" s="167"/>
      <c r="CJ900" s="167"/>
      <c r="CK900" s="167"/>
      <c r="CL900" s="167"/>
      <c r="CM900" s="167"/>
      <c r="CN900" s="167"/>
    </row>
    <row r="901" spans="4:92" ht="14.25" customHeight="1" x14ac:dyDescent="0.35">
      <c r="D901" s="217" t="s">
        <v>979</v>
      </c>
      <c r="E901" s="218" t="s">
        <v>979</v>
      </c>
      <c r="F901" s="218" t="s">
        <v>979</v>
      </c>
      <c r="G901" s="218" t="s">
        <v>979</v>
      </c>
      <c r="H901" s="218" t="s">
        <v>979</v>
      </c>
      <c r="I901" s="218" t="s">
        <v>979</v>
      </c>
      <c r="J901" s="218" t="s">
        <v>979</v>
      </c>
      <c r="K901" s="218" t="s">
        <v>979</v>
      </c>
      <c r="L901" s="218" t="s">
        <v>979</v>
      </c>
      <c r="M901" s="218" t="s">
        <v>979</v>
      </c>
      <c r="N901" s="218" t="s">
        <v>979</v>
      </c>
      <c r="O901" s="218" t="s">
        <v>979</v>
      </c>
      <c r="P901" s="218" t="s">
        <v>979</v>
      </c>
      <c r="Q901" s="218" t="s">
        <v>979</v>
      </c>
      <c r="R901" s="219" t="s">
        <v>979</v>
      </c>
      <c r="S901" s="179">
        <v>1650</v>
      </c>
      <c r="T901" s="180">
        <v>1650</v>
      </c>
      <c r="U901" s="180">
        <v>1650</v>
      </c>
      <c r="V901" s="180">
        <v>1650</v>
      </c>
      <c r="W901" s="181">
        <v>1650</v>
      </c>
      <c r="X901" s="167" t="s">
        <v>990</v>
      </c>
      <c r="Y901" s="167"/>
      <c r="Z901" s="167"/>
      <c r="AA901" s="167"/>
      <c r="AB901" s="167"/>
      <c r="AC901" s="167"/>
      <c r="AD901" s="167"/>
      <c r="AE901" s="167"/>
      <c r="AF901" s="167"/>
      <c r="AG901" s="167"/>
      <c r="AH901" s="167"/>
      <c r="AI901" s="167" t="s">
        <v>914</v>
      </c>
      <c r="AJ901" s="167"/>
      <c r="AK901" s="167"/>
      <c r="AL901" s="167"/>
      <c r="AM901" s="167"/>
      <c r="AN901" s="167"/>
      <c r="AO901" s="167"/>
      <c r="AP901" s="167"/>
      <c r="AQ901" s="167"/>
      <c r="AR901" s="167"/>
      <c r="AS901" s="167"/>
      <c r="AT901" s="167"/>
      <c r="AV901" s="201"/>
      <c r="AW901" s="201"/>
      <c r="AX901" s="201"/>
      <c r="AY901" s="201"/>
      <c r="AZ901" s="201"/>
      <c r="BA901" s="201"/>
      <c r="BB901" s="201"/>
      <c r="BC901" s="201"/>
      <c r="BD901" s="201"/>
      <c r="BE901" s="201"/>
      <c r="BF901" s="201"/>
      <c r="BG901" s="201"/>
      <c r="BH901" s="201"/>
      <c r="BI901" s="201"/>
      <c r="BJ901" s="201"/>
      <c r="BK901" s="201"/>
      <c r="BL901" s="201"/>
      <c r="BM901" s="201"/>
      <c r="BN901" s="201"/>
      <c r="BO901" s="201"/>
      <c r="BP901" s="201"/>
      <c r="BQ901" s="201"/>
      <c r="BR901" s="201"/>
      <c r="BS901" s="167"/>
      <c r="BT901" s="167"/>
      <c r="BU901" s="167"/>
      <c r="BV901" s="167"/>
      <c r="BW901" s="167"/>
      <c r="BX901" s="167"/>
      <c r="BY901" s="167"/>
      <c r="BZ901" s="167"/>
      <c r="CA901" s="167"/>
      <c r="CB901" s="167"/>
      <c r="CC901" s="167"/>
      <c r="CD901" s="167"/>
      <c r="CE901" s="167"/>
      <c r="CF901" s="167"/>
      <c r="CG901" s="167"/>
      <c r="CH901" s="167"/>
      <c r="CI901" s="167"/>
      <c r="CJ901" s="167"/>
      <c r="CK901" s="167"/>
      <c r="CL901" s="167"/>
      <c r="CM901" s="167"/>
      <c r="CN901" s="167"/>
    </row>
    <row r="902" spans="4:92" ht="14.25" customHeight="1" x14ac:dyDescent="0.35">
      <c r="D902" s="217" t="s">
        <v>980</v>
      </c>
      <c r="E902" s="218" t="s">
        <v>980</v>
      </c>
      <c r="F902" s="218" t="s">
        <v>980</v>
      </c>
      <c r="G902" s="218" t="s">
        <v>980</v>
      </c>
      <c r="H902" s="218" t="s">
        <v>980</v>
      </c>
      <c r="I902" s="218" t="s">
        <v>980</v>
      </c>
      <c r="J902" s="218" t="s">
        <v>980</v>
      </c>
      <c r="K902" s="218" t="s">
        <v>980</v>
      </c>
      <c r="L902" s="218" t="s">
        <v>980</v>
      </c>
      <c r="M902" s="218" t="s">
        <v>980</v>
      </c>
      <c r="N902" s="218" t="s">
        <v>980</v>
      </c>
      <c r="O902" s="218" t="s">
        <v>980</v>
      </c>
      <c r="P902" s="218" t="s">
        <v>980</v>
      </c>
      <c r="Q902" s="218" t="s">
        <v>980</v>
      </c>
      <c r="R902" s="219" t="s">
        <v>980</v>
      </c>
      <c r="S902" s="179">
        <v>1150</v>
      </c>
      <c r="T902" s="180">
        <v>1150</v>
      </c>
      <c r="U902" s="180">
        <v>1150</v>
      </c>
      <c r="V902" s="180">
        <v>1150</v>
      </c>
      <c r="W902" s="181">
        <v>1150</v>
      </c>
      <c r="X902" s="167" t="s">
        <v>990</v>
      </c>
      <c r="Y902" s="167"/>
      <c r="Z902" s="167"/>
      <c r="AA902" s="167"/>
      <c r="AB902" s="167"/>
      <c r="AC902" s="167"/>
      <c r="AD902" s="167"/>
      <c r="AE902" s="167"/>
      <c r="AF902" s="167"/>
      <c r="AG902" s="167"/>
      <c r="AH902" s="167"/>
      <c r="AI902" s="167" t="s">
        <v>914</v>
      </c>
      <c r="AJ902" s="167"/>
      <c r="AK902" s="167"/>
      <c r="AL902" s="167"/>
      <c r="AM902" s="167"/>
      <c r="AN902" s="167"/>
      <c r="AO902" s="167"/>
      <c r="AP902" s="167"/>
      <c r="AQ902" s="167"/>
      <c r="AR902" s="167"/>
      <c r="AS902" s="167"/>
      <c r="AT902" s="167"/>
      <c r="AV902" s="201"/>
      <c r="AW902" s="201"/>
      <c r="AX902" s="201"/>
      <c r="AY902" s="201"/>
      <c r="AZ902" s="201"/>
      <c r="BA902" s="201"/>
      <c r="BB902" s="201"/>
      <c r="BC902" s="201"/>
      <c r="BD902" s="201"/>
      <c r="BE902" s="201"/>
      <c r="BF902" s="201"/>
      <c r="BG902" s="201"/>
      <c r="BH902" s="201"/>
      <c r="BI902" s="201"/>
      <c r="BJ902" s="201"/>
      <c r="BK902" s="201"/>
      <c r="BL902" s="201"/>
      <c r="BM902" s="201"/>
      <c r="BN902" s="201"/>
      <c r="BO902" s="201"/>
      <c r="BP902" s="201"/>
      <c r="BQ902" s="201"/>
      <c r="BR902" s="201"/>
      <c r="BS902" s="167"/>
      <c r="BT902" s="167"/>
      <c r="BU902" s="167"/>
      <c r="BV902" s="167"/>
      <c r="BW902" s="167"/>
      <c r="BX902" s="167"/>
      <c r="BY902" s="167"/>
      <c r="BZ902" s="167"/>
      <c r="CA902" s="167"/>
      <c r="CB902" s="167"/>
      <c r="CC902" s="167"/>
      <c r="CD902" s="167"/>
      <c r="CE902" s="167"/>
      <c r="CF902" s="167"/>
      <c r="CG902" s="167"/>
      <c r="CH902" s="167"/>
      <c r="CI902" s="167"/>
      <c r="CJ902" s="167"/>
      <c r="CK902" s="167"/>
      <c r="CL902" s="167"/>
      <c r="CM902" s="167"/>
      <c r="CN902" s="167"/>
    </row>
    <row r="903" spans="4:92" ht="14.25" customHeight="1" x14ac:dyDescent="0.35">
      <c r="D903" s="217" t="s">
        <v>981</v>
      </c>
      <c r="E903" s="218" t="s">
        <v>981</v>
      </c>
      <c r="F903" s="218" t="s">
        <v>981</v>
      </c>
      <c r="G903" s="218" t="s">
        <v>981</v>
      </c>
      <c r="H903" s="218" t="s">
        <v>981</v>
      </c>
      <c r="I903" s="218" t="s">
        <v>981</v>
      </c>
      <c r="J903" s="218" t="s">
        <v>981</v>
      </c>
      <c r="K903" s="218" t="s">
        <v>981</v>
      </c>
      <c r="L903" s="218" t="s">
        <v>981</v>
      </c>
      <c r="M903" s="218" t="s">
        <v>981</v>
      </c>
      <c r="N903" s="218" t="s">
        <v>981</v>
      </c>
      <c r="O903" s="218" t="s">
        <v>981</v>
      </c>
      <c r="P903" s="218" t="s">
        <v>981</v>
      </c>
      <c r="Q903" s="218" t="s">
        <v>981</v>
      </c>
      <c r="R903" s="219" t="s">
        <v>981</v>
      </c>
      <c r="S903" s="179">
        <v>1500</v>
      </c>
      <c r="T903" s="180">
        <v>1500</v>
      </c>
      <c r="U903" s="180">
        <v>1500</v>
      </c>
      <c r="V903" s="180">
        <v>1500</v>
      </c>
      <c r="W903" s="181">
        <v>1500</v>
      </c>
      <c r="X903" s="167" t="s">
        <v>990</v>
      </c>
      <c r="Y903" s="167"/>
      <c r="Z903" s="167"/>
      <c r="AA903" s="167"/>
      <c r="AB903" s="167"/>
      <c r="AC903" s="167" t="s">
        <v>914</v>
      </c>
      <c r="AD903" s="167"/>
      <c r="AE903" s="167"/>
      <c r="AF903" s="167"/>
      <c r="AG903" s="167"/>
      <c r="AH903" s="167"/>
      <c r="AI903" s="167"/>
      <c r="AJ903" s="167"/>
      <c r="AK903" s="167"/>
      <c r="AL903" s="167"/>
      <c r="AM903" s="167"/>
      <c r="AN903" s="167"/>
      <c r="AO903" s="167"/>
      <c r="AP903" s="167"/>
      <c r="AQ903" s="167"/>
      <c r="AR903" s="167"/>
      <c r="AS903" s="167"/>
      <c r="AT903" s="167"/>
      <c r="AV903" s="201"/>
      <c r="AW903" s="201"/>
      <c r="AX903" s="201"/>
      <c r="AY903" s="201"/>
      <c r="AZ903" s="201"/>
      <c r="BA903" s="201"/>
      <c r="BB903" s="201"/>
      <c r="BC903" s="201"/>
      <c r="BD903" s="201"/>
      <c r="BE903" s="201"/>
      <c r="BF903" s="201"/>
      <c r="BG903" s="201"/>
      <c r="BH903" s="201"/>
      <c r="BI903" s="201"/>
      <c r="BJ903" s="201"/>
      <c r="BK903" s="201"/>
      <c r="BL903" s="201"/>
      <c r="BM903" s="201"/>
      <c r="BN903" s="201"/>
      <c r="BO903" s="201"/>
      <c r="BP903" s="201"/>
      <c r="BQ903" s="201"/>
      <c r="BR903" s="201"/>
      <c r="BS903" s="167"/>
      <c r="BT903" s="167"/>
      <c r="BU903" s="167"/>
      <c r="BV903" s="167"/>
      <c r="BW903" s="167"/>
      <c r="BX903" s="167"/>
      <c r="BY903" s="167"/>
      <c r="BZ903" s="167"/>
      <c r="CA903" s="167"/>
      <c r="CB903" s="167"/>
      <c r="CC903" s="167"/>
      <c r="CD903" s="167"/>
      <c r="CE903" s="167"/>
      <c r="CF903" s="167"/>
      <c r="CG903" s="167"/>
      <c r="CH903" s="167"/>
      <c r="CI903" s="167"/>
      <c r="CJ903" s="167"/>
      <c r="CK903" s="167"/>
      <c r="CL903" s="167"/>
      <c r="CM903" s="167"/>
      <c r="CN903" s="167"/>
    </row>
    <row r="904" spans="4:92" ht="14.25" customHeight="1" x14ac:dyDescent="0.35">
      <c r="D904" s="217" t="s">
        <v>982</v>
      </c>
      <c r="E904" s="218" t="s">
        <v>982</v>
      </c>
      <c r="F904" s="218" t="s">
        <v>982</v>
      </c>
      <c r="G904" s="218" t="s">
        <v>982</v>
      </c>
      <c r="H904" s="218" t="s">
        <v>982</v>
      </c>
      <c r="I904" s="218" t="s">
        <v>982</v>
      </c>
      <c r="J904" s="218" t="s">
        <v>982</v>
      </c>
      <c r="K904" s="218" t="s">
        <v>982</v>
      </c>
      <c r="L904" s="218" t="s">
        <v>982</v>
      </c>
      <c r="M904" s="218" t="s">
        <v>982</v>
      </c>
      <c r="N904" s="218" t="s">
        <v>982</v>
      </c>
      <c r="O904" s="218" t="s">
        <v>982</v>
      </c>
      <c r="P904" s="218" t="s">
        <v>982</v>
      </c>
      <c r="Q904" s="218" t="s">
        <v>982</v>
      </c>
      <c r="R904" s="219" t="s">
        <v>982</v>
      </c>
      <c r="S904" s="179">
        <v>1200</v>
      </c>
      <c r="T904" s="180">
        <v>1200</v>
      </c>
      <c r="U904" s="180">
        <v>1200</v>
      </c>
      <c r="V904" s="180">
        <v>1200</v>
      </c>
      <c r="W904" s="181">
        <v>1200</v>
      </c>
      <c r="X904" s="167" t="s">
        <v>990</v>
      </c>
      <c r="Y904" s="167"/>
      <c r="Z904" s="167"/>
      <c r="AA904" s="167"/>
      <c r="AB904" s="167"/>
      <c r="AC904" s="167"/>
      <c r="AD904" s="167"/>
      <c r="AE904" s="167"/>
      <c r="AF904" s="167"/>
      <c r="AG904" s="167"/>
      <c r="AH904" s="167"/>
      <c r="AI904" s="167" t="s">
        <v>914</v>
      </c>
      <c r="AJ904" s="167"/>
      <c r="AK904" s="167"/>
      <c r="AL904" s="167"/>
      <c r="AM904" s="167"/>
      <c r="AN904" s="167"/>
      <c r="AO904" s="167"/>
      <c r="AP904" s="167"/>
      <c r="AQ904" s="167"/>
      <c r="AR904" s="167"/>
      <c r="AS904" s="167"/>
      <c r="AT904" s="167"/>
      <c r="AV904" s="201"/>
      <c r="AW904" s="201"/>
      <c r="AX904" s="201"/>
      <c r="AY904" s="201"/>
      <c r="AZ904" s="201"/>
      <c r="BA904" s="201"/>
      <c r="BB904" s="201"/>
      <c r="BC904" s="201"/>
      <c r="BD904" s="201"/>
      <c r="BE904" s="201"/>
      <c r="BF904" s="201"/>
      <c r="BG904" s="201"/>
      <c r="BH904" s="201"/>
      <c r="BI904" s="201"/>
      <c r="BJ904" s="201"/>
      <c r="BK904" s="201"/>
      <c r="BL904" s="201"/>
      <c r="BM904" s="201"/>
      <c r="BN904" s="201"/>
      <c r="BO904" s="201"/>
      <c r="BP904" s="201"/>
      <c r="BQ904" s="201"/>
      <c r="BR904" s="201"/>
      <c r="BS904" s="167"/>
      <c r="BT904" s="167"/>
      <c r="BU904" s="167"/>
      <c r="BV904" s="167"/>
      <c r="BW904" s="167"/>
      <c r="BX904" s="167"/>
      <c r="BY904" s="167"/>
      <c r="BZ904" s="167"/>
      <c r="CA904" s="167"/>
      <c r="CB904" s="167"/>
      <c r="CC904" s="167"/>
      <c r="CD904" s="167"/>
      <c r="CE904" s="167"/>
      <c r="CF904" s="167"/>
      <c r="CG904" s="167"/>
      <c r="CH904" s="167"/>
      <c r="CI904" s="167"/>
      <c r="CJ904" s="167"/>
      <c r="CK904" s="167"/>
      <c r="CL904" s="167"/>
      <c r="CM904" s="167"/>
      <c r="CN904" s="167"/>
    </row>
    <row r="905" spans="4:92" ht="14.25" customHeight="1" x14ac:dyDescent="0.35">
      <c r="D905" s="217" t="s">
        <v>983</v>
      </c>
      <c r="E905" s="218" t="s">
        <v>983</v>
      </c>
      <c r="F905" s="218" t="s">
        <v>983</v>
      </c>
      <c r="G905" s="218" t="s">
        <v>983</v>
      </c>
      <c r="H905" s="218" t="s">
        <v>983</v>
      </c>
      <c r="I905" s="218" t="s">
        <v>983</v>
      </c>
      <c r="J905" s="218" t="s">
        <v>983</v>
      </c>
      <c r="K905" s="218" t="s">
        <v>983</v>
      </c>
      <c r="L905" s="218" t="s">
        <v>983</v>
      </c>
      <c r="M905" s="218" t="s">
        <v>983</v>
      </c>
      <c r="N905" s="218" t="s">
        <v>983</v>
      </c>
      <c r="O905" s="218" t="s">
        <v>983</v>
      </c>
      <c r="P905" s="218" t="s">
        <v>983</v>
      </c>
      <c r="Q905" s="218" t="s">
        <v>983</v>
      </c>
      <c r="R905" s="219" t="s">
        <v>983</v>
      </c>
      <c r="S905" s="179">
        <v>870</v>
      </c>
      <c r="T905" s="180">
        <v>870</v>
      </c>
      <c r="U905" s="180">
        <v>870</v>
      </c>
      <c r="V905" s="180">
        <v>870</v>
      </c>
      <c r="W905" s="181">
        <v>870</v>
      </c>
      <c r="X905" s="167" t="s">
        <v>990</v>
      </c>
      <c r="Y905" s="167"/>
      <c r="Z905" s="167"/>
      <c r="AA905" s="167"/>
      <c r="AB905" s="167"/>
      <c r="AC905" s="167"/>
      <c r="AD905" s="167"/>
      <c r="AE905" s="167"/>
      <c r="AF905" s="167"/>
      <c r="AG905" s="167"/>
      <c r="AH905" s="167"/>
      <c r="AI905" s="167" t="s">
        <v>914</v>
      </c>
      <c r="AJ905" s="167"/>
      <c r="AK905" s="167"/>
      <c r="AL905" s="167"/>
      <c r="AM905" s="167"/>
      <c r="AN905" s="167"/>
      <c r="AO905" s="167"/>
      <c r="AP905" s="167"/>
      <c r="AQ905" s="167"/>
      <c r="AR905" s="167"/>
      <c r="AS905" s="167"/>
      <c r="AT905" s="167"/>
      <c r="AV905" s="201"/>
      <c r="AW905" s="201"/>
      <c r="AX905" s="201"/>
      <c r="AY905" s="201"/>
      <c r="AZ905" s="201"/>
      <c r="BA905" s="201"/>
      <c r="BB905" s="201"/>
      <c r="BC905" s="201"/>
      <c r="BD905" s="201"/>
      <c r="BE905" s="201"/>
      <c r="BF905" s="201"/>
      <c r="BG905" s="201"/>
      <c r="BH905" s="201"/>
      <c r="BI905" s="201"/>
      <c r="BJ905" s="201"/>
      <c r="BK905" s="201"/>
      <c r="BL905" s="201"/>
      <c r="BM905" s="201"/>
      <c r="BN905" s="201"/>
      <c r="BO905" s="201"/>
      <c r="BP905" s="201"/>
      <c r="BQ905" s="201"/>
      <c r="BR905" s="201"/>
      <c r="BS905" s="167"/>
      <c r="BT905" s="167"/>
      <c r="BU905" s="167"/>
      <c r="BV905" s="167"/>
      <c r="BW905" s="167"/>
      <c r="BX905" s="167"/>
      <c r="BY905" s="167"/>
      <c r="BZ905" s="167"/>
      <c r="CA905" s="167"/>
      <c r="CB905" s="167"/>
      <c r="CC905" s="167"/>
      <c r="CD905" s="167"/>
      <c r="CE905" s="167"/>
      <c r="CF905" s="167"/>
      <c r="CG905" s="167"/>
      <c r="CH905" s="167"/>
      <c r="CI905" s="167"/>
      <c r="CJ905" s="167"/>
      <c r="CK905" s="167"/>
      <c r="CL905" s="167"/>
      <c r="CM905" s="167"/>
      <c r="CN905" s="167"/>
    </row>
    <row r="906" spans="4:92" ht="14.25" customHeight="1" x14ac:dyDescent="0.35">
      <c r="D906" s="217" t="s">
        <v>984</v>
      </c>
      <c r="E906" s="218" t="s">
        <v>984</v>
      </c>
      <c r="F906" s="218" t="s">
        <v>984</v>
      </c>
      <c r="G906" s="218" t="s">
        <v>984</v>
      </c>
      <c r="H906" s="218" t="s">
        <v>984</v>
      </c>
      <c r="I906" s="218" t="s">
        <v>984</v>
      </c>
      <c r="J906" s="218" t="s">
        <v>984</v>
      </c>
      <c r="K906" s="218" t="s">
        <v>984</v>
      </c>
      <c r="L906" s="218" t="s">
        <v>984</v>
      </c>
      <c r="M906" s="218" t="s">
        <v>984</v>
      </c>
      <c r="N906" s="218" t="s">
        <v>984</v>
      </c>
      <c r="O906" s="218" t="s">
        <v>984</v>
      </c>
      <c r="P906" s="218" t="s">
        <v>984</v>
      </c>
      <c r="Q906" s="218" t="s">
        <v>984</v>
      </c>
      <c r="R906" s="219" t="s">
        <v>984</v>
      </c>
      <c r="S906" s="179">
        <v>960</v>
      </c>
      <c r="T906" s="180">
        <v>960</v>
      </c>
      <c r="U906" s="180">
        <v>960</v>
      </c>
      <c r="V906" s="180">
        <v>960</v>
      </c>
      <c r="W906" s="181">
        <v>960</v>
      </c>
      <c r="X906" s="167" t="s">
        <v>990</v>
      </c>
      <c r="Y906" s="167"/>
      <c r="Z906" s="167"/>
      <c r="AA906" s="167"/>
      <c r="AB906" s="167"/>
      <c r="AC906" s="167"/>
      <c r="AD906" s="167"/>
      <c r="AE906" s="167"/>
      <c r="AF906" s="167"/>
      <c r="AG906" s="167"/>
      <c r="AH906" s="167"/>
      <c r="AI906" s="167" t="s">
        <v>914</v>
      </c>
      <c r="AJ906" s="167"/>
      <c r="AK906" s="167"/>
      <c r="AL906" s="167"/>
      <c r="AM906" s="167"/>
      <c r="AN906" s="167"/>
      <c r="AO906" s="167"/>
      <c r="AP906" s="167"/>
      <c r="AQ906" s="167"/>
      <c r="AR906" s="167"/>
      <c r="AS906" s="167"/>
      <c r="AT906" s="167"/>
      <c r="AV906" s="201"/>
      <c r="AW906" s="201"/>
      <c r="AX906" s="201"/>
      <c r="AY906" s="201"/>
      <c r="AZ906" s="201"/>
      <c r="BA906" s="201"/>
      <c r="BB906" s="201"/>
      <c r="BC906" s="201"/>
      <c r="BD906" s="201"/>
      <c r="BE906" s="201"/>
      <c r="BF906" s="201"/>
      <c r="BG906" s="201"/>
      <c r="BH906" s="201"/>
      <c r="BI906" s="201"/>
      <c r="BJ906" s="201"/>
      <c r="BK906" s="201"/>
      <c r="BL906" s="201"/>
      <c r="BM906" s="201"/>
      <c r="BN906" s="201"/>
      <c r="BO906" s="201"/>
      <c r="BP906" s="201"/>
      <c r="BQ906" s="201"/>
      <c r="BR906" s="201"/>
      <c r="BS906" s="167"/>
      <c r="BT906" s="167"/>
      <c r="BU906" s="167"/>
      <c r="BV906" s="167"/>
      <c r="BW906" s="167"/>
      <c r="BX906" s="167"/>
      <c r="BY906" s="167"/>
      <c r="BZ906" s="167"/>
      <c r="CA906" s="167"/>
      <c r="CB906" s="167"/>
      <c r="CC906" s="167"/>
      <c r="CD906" s="167"/>
      <c r="CE906" s="167"/>
      <c r="CF906" s="167"/>
      <c r="CG906" s="167"/>
      <c r="CH906" s="167"/>
      <c r="CI906" s="167"/>
      <c r="CJ906" s="167"/>
      <c r="CK906" s="167"/>
      <c r="CL906" s="167"/>
      <c r="CM906" s="167"/>
      <c r="CN906" s="167"/>
    </row>
    <row r="907" spans="4:92" ht="14.25" customHeight="1" x14ac:dyDescent="0.35">
      <c r="D907" s="217" t="s">
        <v>985</v>
      </c>
      <c r="E907" s="218" t="s">
        <v>985</v>
      </c>
      <c r="F907" s="218" t="s">
        <v>985</v>
      </c>
      <c r="G907" s="218" t="s">
        <v>985</v>
      </c>
      <c r="H907" s="218" t="s">
        <v>985</v>
      </c>
      <c r="I907" s="218" t="s">
        <v>985</v>
      </c>
      <c r="J907" s="218" t="s">
        <v>985</v>
      </c>
      <c r="K907" s="218" t="s">
        <v>985</v>
      </c>
      <c r="L907" s="218" t="s">
        <v>985</v>
      </c>
      <c r="M907" s="218" t="s">
        <v>985</v>
      </c>
      <c r="N907" s="218" t="s">
        <v>985</v>
      </c>
      <c r="O907" s="218" t="s">
        <v>985</v>
      </c>
      <c r="P907" s="218" t="s">
        <v>985</v>
      </c>
      <c r="Q907" s="218" t="s">
        <v>985</v>
      </c>
      <c r="R907" s="219" t="s">
        <v>985</v>
      </c>
      <c r="S907" s="179">
        <v>1000</v>
      </c>
      <c r="T907" s="180">
        <v>1000</v>
      </c>
      <c r="U907" s="180">
        <v>1000</v>
      </c>
      <c r="V907" s="180">
        <v>1000</v>
      </c>
      <c r="W907" s="181">
        <v>1000</v>
      </c>
      <c r="X907" s="167" t="s">
        <v>990</v>
      </c>
      <c r="Y907" s="167"/>
      <c r="Z907" s="167"/>
      <c r="AA907" s="167"/>
      <c r="AB907" s="167"/>
      <c r="AC907" s="167"/>
      <c r="AD907" s="167"/>
      <c r="AE907" s="167"/>
      <c r="AF907" s="167"/>
      <c r="AG907" s="167"/>
      <c r="AH907" s="167"/>
      <c r="AI907" s="167" t="s">
        <v>914</v>
      </c>
      <c r="AJ907" s="167"/>
      <c r="AK907" s="167"/>
      <c r="AL907" s="167"/>
      <c r="AM907" s="167"/>
      <c r="AN907" s="167"/>
      <c r="AO907" s="167"/>
      <c r="AP907" s="167"/>
      <c r="AQ907" s="167"/>
      <c r="AR907" s="167"/>
      <c r="AS907" s="167"/>
      <c r="AT907" s="167"/>
      <c r="AV907" s="201"/>
      <c r="AW907" s="201"/>
      <c r="AX907" s="201"/>
      <c r="AY907" s="201"/>
      <c r="AZ907" s="201"/>
      <c r="BA907" s="201"/>
      <c r="BB907" s="201"/>
      <c r="BC907" s="201"/>
      <c r="BD907" s="201"/>
      <c r="BE907" s="201"/>
      <c r="BF907" s="201"/>
      <c r="BG907" s="201"/>
      <c r="BH907" s="201"/>
      <c r="BI907" s="201"/>
      <c r="BJ907" s="201"/>
      <c r="BK907" s="201"/>
      <c r="BL907" s="201"/>
      <c r="BM907" s="201"/>
      <c r="BN907" s="201"/>
      <c r="BO907" s="201"/>
      <c r="BP907" s="201"/>
      <c r="BQ907" s="201"/>
      <c r="BR907" s="201"/>
      <c r="BS907" s="167"/>
      <c r="BT907" s="167"/>
      <c r="BU907" s="167"/>
      <c r="BV907" s="167"/>
      <c r="BW907" s="167"/>
      <c r="BX907" s="167"/>
      <c r="BY907" s="167"/>
      <c r="BZ907" s="167"/>
      <c r="CA907" s="167"/>
      <c r="CB907" s="167"/>
      <c r="CC907" s="167"/>
      <c r="CD907" s="167"/>
      <c r="CE907" s="167"/>
      <c r="CF907" s="167"/>
      <c r="CG907" s="167"/>
      <c r="CH907" s="167"/>
      <c r="CI907" s="167"/>
      <c r="CJ907" s="167"/>
      <c r="CK907" s="167"/>
      <c r="CL907" s="167"/>
      <c r="CM907" s="167"/>
      <c r="CN907" s="167"/>
    </row>
    <row r="908" spans="4:92" ht="14.25" customHeight="1" x14ac:dyDescent="0.35">
      <c r="D908" s="217" t="s">
        <v>986</v>
      </c>
      <c r="E908" s="218" t="s">
        <v>986</v>
      </c>
      <c r="F908" s="218" t="s">
        <v>986</v>
      </c>
      <c r="G908" s="218" t="s">
        <v>986</v>
      </c>
      <c r="H908" s="218" t="s">
        <v>986</v>
      </c>
      <c r="I908" s="218" t="s">
        <v>986</v>
      </c>
      <c r="J908" s="218" t="s">
        <v>986</v>
      </c>
      <c r="K908" s="218" t="s">
        <v>986</v>
      </c>
      <c r="L908" s="218" t="s">
        <v>986</v>
      </c>
      <c r="M908" s="218" t="s">
        <v>986</v>
      </c>
      <c r="N908" s="218" t="s">
        <v>986</v>
      </c>
      <c r="O908" s="218" t="s">
        <v>986</v>
      </c>
      <c r="P908" s="218" t="s">
        <v>986</v>
      </c>
      <c r="Q908" s="218" t="s">
        <v>986</v>
      </c>
      <c r="R908" s="219" t="s">
        <v>986</v>
      </c>
      <c r="S908" s="179">
        <v>280</v>
      </c>
      <c r="T908" s="180">
        <v>280</v>
      </c>
      <c r="U908" s="180">
        <v>280</v>
      </c>
      <c r="V908" s="180">
        <v>280</v>
      </c>
      <c r="W908" s="181">
        <v>280</v>
      </c>
      <c r="X908" s="167" t="s">
        <v>990</v>
      </c>
      <c r="Y908" s="167"/>
      <c r="Z908" s="167"/>
      <c r="AA908" s="167"/>
      <c r="AB908" s="167"/>
      <c r="AC908" s="167"/>
      <c r="AD908" s="167"/>
      <c r="AE908" s="167"/>
      <c r="AF908" s="167"/>
      <c r="AG908" s="167"/>
      <c r="AH908" s="167"/>
      <c r="AI908" s="167" t="s">
        <v>914</v>
      </c>
      <c r="AJ908" s="167"/>
      <c r="AK908" s="167"/>
      <c r="AL908" s="167"/>
      <c r="AM908" s="167"/>
      <c r="AN908" s="167"/>
      <c r="AO908" s="167"/>
      <c r="AP908" s="167"/>
      <c r="AQ908" s="167"/>
      <c r="AR908" s="167"/>
      <c r="AS908" s="167"/>
      <c r="AT908" s="167"/>
      <c r="AV908" s="201"/>
      <c r="AW908" s="201"/>
      <c r="AX908" s="201"/>
      <c r="AY908" s="201"/>
      <c r="AZ908" s="201"/>
      <c r="BA908" s="201"/>
      <c r="BB908" s="201"/>
      <c r="BC908" s="201"/>
      <c r="BD908" s="201"/>
      <c r="BE908" s="201"/>
      <c r="BF908" s="201"/>
      <c r="BG908" s="201"/>
      <c r="BH908" s="201"/>
      <c r="BI908" s="201"/>
      <c r="BJ908" s="201"/>
      <c r="BK908" s="201"/>
      <c r="BL908" s="201"/>
      <c r="BM908" s="201"/>
      <c r="BN908" s="201"/>
      <c r="BO908" s="201"/>
      <c r="BP908" s="201"/>
      <c r="BQ908" s="201"/>
      <c r="BR908" s="201"/>
      <c r="BS908" s="167"/>
      <c r="BT908" s="167"/>
      <c r="BU908" s="167"/>
      <c r="BV908" s="167"/>
      <c r="BW908" s="167"/>
      <c r="BX908" s="167"/>
      <c r="BY908" s="167"/>
      <c r="BZ908" s="167"/>
      <c r="CA908" s="167"/>
      <c r="CB908" s="167"/>
      <c r="CC908" s="167"/>
      <c r="CD908" s="167"/>
      <c r="CE908" s="167"/>
      <c r="CF908" s="167"/>
      <c r="CG908" s="167"/>
      <c r="CH908" s="167"/>
      <c r="CI908" s="167"/>
      <c r="CJ908" s="167"/>
      <c r="CK908" s="167"/>
      <c r="CL908" s="167"/>
      <c r="CM908" s="167"/>
      <c r="CN908" s="167"/>
    </row>
    <row r="909" spans="4:92" ht="14.25" customHeight="1" x14ac:dyDescent="0.35">
      <c r="D909" s="217" t="s">
        <v>987</v>
      </c>
      <c r="E909" s="218" t="s">
        <v>987</v>
      </c>
      <c r="F909" s="218" t="s">
        <v>987</v>
      </c>
      <c r="G909" s="218" t="s">
        <v>987</v>
      </c>
      <c r="H909" s="218" t="s">
        <v>987</v>
      </c>
      <c r="I909" s="218" t="s">
        <v>987</v>
      </c>
      <c r="J909" s="218" t="s">
        <v>987</v>
      </c>
      <c r="K909" s="218" t="s">
        <v>987</v>
      </c>
      <c r="L909" s="218" t="s">
        <v>987</v>
      </c>
      <c r="M909" s="218" t="s">
        <v>987</v>
      </c>
      <c r="N909" s="218" t="s">
        <v>987</v>
      </c>
      <c r="O909" s="218" t="s">
        <v>987</v>
      </c>
      <c r="P909" s="218" t="s">
        <v>987</v>
      </c>
      <c r="Q909" s="218" t="s">
        <v>987</v>
      </c>
      <c r="R909" s="219" t="s">
        <v>987</v>
      </c>
      <c r="S909" s="179">
        <v>1000</v>
      </c>
      <c r="T909" s="180">
        <v>1000</v>
      </c>
      <c r="U909" s="180">
        <v>1000</v>
      </c>
      <c r="V909" s="180">
        <v>1000</v>
      </c>
      <c r="W909" s="181">
        <v>1000</v>
      </c>
      <c r="X909" s="167" t="s">
        <v>990</v>
      </c>
      <c r="Y909" s="167"/>
      <c r="Z909" s="167"/>
      <c r="AA909" s="167"/>
      <c r="AB909" s="167"/>
      <c r="AC909" s="167" t="s">
        <v>914</v>
      </c>
      <c r="AD909" s="167"/>
      <c r="AE909" s="167"/>
      <c r="AF909" s="167"/>
      <c r="AG909" s="167"/>
      <c r="AH909" s="167"/>
      <c r="AI909" s="167"/>
      <c r="AJ909" s="167"/>
      <c r="AK909" s="167"/>
      <c r="AL909" s="167"/>
      <c r="AM909" s="167"/>
      <c r="AN909" s="167"/>
      <c r="AO909" s="167"/>
      <c r="AP909" s="167"/>
      <c r="AQ909" s="167"/>
      <c r="AR909" s="167"/>
      <c r="AS909" s="167"/>
      <c r="AT909" s="167"/>
      <c r="AV909" s="201"/>
      <c r="AW909" s="201"/>
      <c r="AX909" s="201"/>
      <c r="AY909" s="201"/>
      <c r="AZ909" s="201"/>
      <c r="BA909" s="201"/>
      <c r="BB909" s="201"/>
      <c r="BC909" s="201"/>
      <c r="BD909" s="201"/>
      <c r="BE909" s="201"/>
      <c r="BF909" s="201"/>
      <c r="BG909" s="201"/>
      <c r="BH909" s="201"/>
      <c r="BI909" s="201"/>
      <c r="BJ909" s="201"/>
      <c r="BK909" s="201"/>
      <c r="BL909" s="201"/>
      <c r="BM909" s="201"/>
      <c r="BN909" s="201"/>
      <c r="BO909" s="201"/>
      <c r="BP909" s="201"/>
      <c r="BQ909" s="201"/>
      <c r="BR909" s="201"/>
      <c r="BS909" s="167"/>
      <c r="BT909" s="167"/>
      <c r="BU909" s="167"/>
      <c r="BV909" s="167"/>
      <c r="BW909" s="167"/>
      <c r="BX909" s="167"/>
      <c r="BY909" s="167"/>
      <c r="BZ909" s="167"/>
      <c r="CA909" s="167"/>
      <c r="CB909" s="167"/>
      <c r="CC909" s="167"/>
      <c r="CD909" s="167"/>
      <c r="CE909" s="167"/>
      <c r="CF909" s="167"/>
      <c r="CG909" s="167"/>
      <c r="CH909" s="167"/>
      <c r="CI909" s="167"/>
      <c r="CJ909" s="167"/>
      <c r="CK909" s="167"/>
      <c r="CL909" s="167"/>
      <c r="CM909" s="167"/>
      <c r="CN909" s="167"/>
    </row>
    <row r="910" spans="4:92" ht="14.25" customHeight="1" x14ac:dyDescent="0.35">
      <c r="D910" s="217" t="s">
        <v>777</v>
      </c>
      <c r="E910" s="218" t="s">
        <v>777</v>
      </c>
      <c r="F910" s="218" t="s">
        <v>777</v>
      </c>
      <c r="G910" s="218" t="s">
        <v>777</v>
      </c>
      <c r="H910" s="218" t="s">
        <v>777</v>
      </c>
      <c r="I910" s="218" t="s">
        <v>777</v>
      </c>
      <c r="J910" s="218" t="s">
        <v>777</v>
      </c>
      <c r="K910" s="218" t="s">
        <v>777</v>
      </c>
      <c r="L910" s="218" t="s">
        <v>777</v>
      </c>
      <c r="M910" s="218" t="s">
        <v>777</v>
      </c>
      <c r="N910" s="218" t="s">
        <v>777</v>
      </c>
      <c r="O910" s="218" t="s">
        <v>777</v>
      </c>
      <c r="P910" s="218" t="s">
        <v>777</v>
      </c>
      <c r="Q910" s="218" t="s">
        <v>777</v>
      </c>
      <c r="R910" s="219" t="s">
        <v>777</v>
      </c>
      <c r="S910" s="179">
        <v>950</v>
      </c>
      <c r="T910" s="180">
        <v>950</v>
      </c>
      <c r="U910" s="180">
        <v>950</v>
      </c>
      <c r="V910" s="180">
        <v>950</v>
      </c>
      <c r="W910" s="181">
        <v>950</v>
      </c>
      <c r="X910" s="167" t="s">
        <v>990</v>
      </c>
      <c r="Y910" s="167"/>
      <c r="Z910" s="167"/>
      <c r="AA910" s="167"/>
      <c r="AB910" s="167"/>
      <c r="AC910" s="167" t="s">
        <v>914</v>
      </c>
      <c r="AD910" s="167"/>
      <c r="AE910" s="167"/>
      <c r="AF910" s="167"/>
      <c r="AG910" s="167"/>
      <c r="AH910" s="167"/>
      <c r="AI910" s="167"/>
      <c r="AJ910" s="167"/>
      <c r="AK910" s="167"/>
      <c r="AL910" s="167"/>
      <c r="AM910" s="167"/>
      <c r="AN910" s="167"/>
      <c r="AO910" s="167"/>
      <c r="AP910" s="167"/>
      <c r="AQ910" s="167"/>
      <c r="AR910" s="167"/>
      <c r="AS910" s="167"/>
      <c r="AT910" s="167"/>
      <c r="AV910" s="201"/>
      <c r="AW910" s="201"/>
      <c r="AX910" s="201"/>
      <c r="AY910" s="201"/>
      <c r="AZ910" s="201"/>
      <c r="BA910" s="201"/>
      <c r="BB910" s="201"/>
      <c r="BC910" s="201"/>
      <c r="BD910" s="201"/>
      <c r="BE910" s="201"/>
      <c r="BF910" s="201"/>
      <c r="BG910" s="201"/>
      <c r="BH910" s="201"/>
      <c r="BI910" s="201"/>
      <c r="BJ910" s="201"/>
      <c r="BK910" s="201"/>
      <c r="BL910" s="201"/>
      <c r="BM910" s="201"/>
      <c r="BN910" s="201"/>
      <c r="BO910" s="201"/>
      <c r="BP910" s="201"/>
      <c r="BQ910" s="201"/>
      <c r="BR910" s="201"/>
      <c r="BS910" s="167"/>
      <c r="BT910" s="167"/>
      <c r="BU910" s="167"/>
      <c r="BV910" s="167"/>
      <c r="BW910" s="167"/>
      <c r="BX910" s="167"/>
      <c r="BY910" s="167"/>
      <c r="BZ910" s="167"/>
      <c r="CA910" s="167"/>
      <c r="CB910" s="167"/>
      <c r="CC910" s="167"/>
      <c r="CD910" s="167"/>
      <c r="CE910" s="167"/>
      <c r="CF910" s="167"/>
      <c r="CG910" s="167"/>
      <c r="CH910" s="167"/>
      <c r="CI910" s="167"/>
      <c r="CJ910" s="167"/>
      <c r="CK910" s="167"/>
      <c r="CL910" s="167"/>
      <c r="CM910" s="167"/>
      <c r="CN910" s="167"/>
    </row>
    <row r="911" spans="4:92" ht="14.25" customHeight="1" x14ac:dyDescent="0.35">
      <c r="D911" s="217" t="s">
        <v>988</v>
      </c>
      <c r="E911" s="218" t="s">
        <v>988</v>
      </c>
      <c r="F911" s="218" t="s">
        <v>988</v>
      </c>
      <c r="G911" s="218" t="s">
        <v>988</v>
      </c>
      <c r="H911" s="218" t="s">
        <v>988</v>
      </c>
      <c r="I911" s="218" t="s">
        <v>988</v>
      </c>
      <c r="J911" s="218" t="s">
        <v>988</v>
      </c>
      <c r="K911" s="218" t="s">
        <v>988</v>
      </c>
      <c r="L911" s="218" t="s">
        <v>988</v>
      </c>
      <c r="M911" s="218" t="s">
        <v>988</v>
      </c>
      <c r="N911" s="218" t="s">
        <v>988</v>
      </c>
      <c r="O911" s="218" t="s">
        <v>988</v>
      </c>
      <c r="P911" s="218" t="s">
        <v>988</v>
      </c>
      <c r="Q911" s="218" t="s">
        <v>988</v>
      </c>
      <c r="R911" s="219" t="s">
        <v>988</v>
      </c>
      <c r="S911" s="179">
        <v>500</v>
      </c>
      <c r="T911" s="180">
        <v>500</v>
      </c>
      <c r="U911" s="180">
        <v>500</v>
      </c>
      <c r="V911" s="180">
        <v>500</v>
      </c>
      <c r="W911" s="181">
        <v>500</v>
      </c>
      <c r="X911" s="167" t="s">
        <v>990</v>
      </c>
      <c r="Y911" s="167"/>
      <c r="Z911" s="167"/>
      <c r="AA911" s="167"/>
      <c r="AB911" s="167"/>
      <c r="AC911" s="167" t="s">
        <v>914</v>
      </c>
      <c r="AD911" s="167"/>
      <c r="AE911" s="167"/>
      <c r="AF911" s="167"/>
      <c r="AG911" s="167"/>
      <c r="AH911" s="167"/>
      <c r="AI911" s="167"/>
      <c r="AJ911" s="167"/>
      <c r="AK911" s="167"/>
      <c r="AL911" s="167"/>
      <c r="AM911" s="167"/>
      <c r="AN911" s="167"/>
      <c r="AO911" s="167"/>
      <c r="AP911" s="167"/>
      <c r="AQ911" s="167"/>
      <c r="AR911" s="167"/>
      <c r="AS911" s="167"/>
      <c r="AT911" s="167"/>
      <c r="AV911" s="201"/>
      <c r="AW911" s="201"/>
      <c r="AX911" s="201"/>
      <c r="AY911" s="201"/>
      <c r="AZ911" s="201"/>
      <c r="BA911" s="201"/>
      <c r="BB911" s="201"/>
      <c r="BC911" s="201"/>
      <c r="BD911" s="201"/>
      <c r="BE911" s="201"/>
      <c r="BF911" s="201"/>
      <c r="BG911" s="201"/>
      <c r="BH911" s="201"/>
      <c r="BI911" s="201"/>
      <c r="BJ911" s="201"/>
      <c r="BK911" s="201"/>
      <c r="BL911" s="201"/>
      <c r="BM911" s="201"/>
      <c r="BN911" s="201"/>
      <c r="BO911" s="201"/>
      <c r="BP911" s="201"/>
      <c r="BQ911" s="201"/>
      <c r="BR911" s="201"/>
      <c r="BS911" s="167"/>
      <c r="BT911" s="167"/>
      <c r="BU911" s="167"/>
      <c r="BV911" s="167"/>
      <c r="BW911" s="167"/>
      <c r="BX911" s="167"/>
      <c r="BY911" s="167"/>
      <c r="BZ911" s="167"/>
      <c r="CA911" s="167"/>
      <c r="CB911" s="167"/>
      <c r="CC911" s="167"/>
      <c r="CD911" s="167"/>
      <c r="CE911" s="167"/>
      <c r="CF911" s="167"/>
      <c r="CG911" s="167"/>
      <c r="CH911" s="167"/>
      <c r="CI911" s="167"/>
      <c r="CJ911" s="167"/>
      <c r="CK911" s="167"/>
      <c r="CL911" s="167"/>
      <c r="CM911" s="167"/>
      <c r="CN911" s="167"/>
    </row>
    <row r="912" spans="4:92" ht="14.25" customHeight="1" x14ac:dyDescent="0.35">
      <c r="D912" s="217" t="s">
        <v>989</v>
      </c>
      <c r="E912" s="218" t="s">
        <v>989</v>
      </c>
      <c r="F912" s="218" t="s">
        <v>989</v>
      </c>
      <c r="G912" s="218" t="s">
        <v>989</v>
      </c>
      <c r="H912" s="218" t="s">
        <v>989</v>
      </c>
      <c r="I912" s="218" t="s">
        <v>989</v>
      </c>
      <c r="J912" s="218" t="s">
        <v>989</v>
      </c>
      <c r="K912" s="218" t="s">
        <v>989</v>
      </c>
      <c r="L912" s="218" t="s">
        <v>989</v>
      </c>
      <c r="M912" s="218" t="s">
        <v>989</v>
      </c>
      <c r="N912" s="218" t="s">
        <v>989</v>
      </c>
      <c r="O912" s="218" t="s">
        <v>989</v>
      </c>
      <c r="P912" s="218" t="s">
        <v>989</v>
      </c>
      <c r="Q912" s="218" t="s">
        <v>989</v>
      </c>
      <c r="R912" s="219" t="s">
        <v>989</v>
      </c>
      <c r="S912" s="179">
        <v>500</v>
      </c>
      <c r="T912" s="180">
        <v>500</v>
      </c>
      <c r="U912" s="180">
        <v>500</v>
      </c>
      <c r="V912" s="180">
        <v>500</v>
      </c>
      <c r="W912" s="181">
        <v>500</v>
      </c>
      <c r="X912" s="167" t="s">
        <v>990</v>
      </c>
      <c r="Y912" s="167"/>
      <c r="Z912" s="167"/>
      <c r="AA912" s="167"/>
      <c r="AB912" s="167"/>
      <c r="AC912" s="167"/>
      <c r="AD912" s="167"/>
      <c r="AE912" s="167"/>
      <c r="AF912" s="167"/>
      <c r="AG912" s="167"/>
      <c r="AH912" s="167"/>
      <c r="AI912" s="167" t="s">
        <v>914</v>
      </c>
      <c r="AJ912" s="167"/>
      <c r="AK912" s="167"/>
      <c r="AL912" s="167"/>
      <c r="AM912" s="167"/>
      <c r="AN912" s="167"/>
      <c r="AO912" s="167"/>
      <c r="AP912" s="167"/>
      <c r="AQ912" s="167"/>
      <c r="AR912" s="167"/>
      <c r="AS912" s="167"/>
      <c r="AT912" s="167"/>
      <c r="AV912" s="201"/>
      <c r="AW912" s="201"/>
      <c r="AX912" s="201"/>
      <c r="AY912" s="201"/>
      <c r="AZ912" s="201"/>
      <c r="BA912" s="201"/>
      <c r="BB912" s="201"/>
      <c r="BC912" s="201"/>
      <c r="BD912" s="201"/>
      <c r="BE912" s="201"/>
      <c r="BF912" s="201"/>
      <c r="BG912" s="201"/>
      <c r="BH912" s="201"/>
      <c r="BI912" s="201"/>
      <c r="BJ912" s="201"/>
      <c r="BK912" s="201"/>
      <c r="BL912" s="201"/>
      <c r="BM912" s="201"/>
      <c r="BN912" s="201"/>
      <c r="BO912" s="201"/>
      <c r="BP912" s="201"/>
      <c r="BQ912" s="201"/>
      <c r="BR912" s="201"/>
      <c r="BS912" s="167"/>
      <c r="BT912" s="167"/>
      <c r="BU912" s="167"/>
      <c r="BV912" s="167"/>
      <c r="BW912" s="167"/>
      <c r="BX912" s="167"/>
      <c r="BY912" s="167"/>
      <c r="BZ912" s="167"/>
      <c r="CA912" s="167"/>
      <c r="CB912" s="167"/>
      <c r="CC912" s="167"/>
      <c r="CD912" s="167"/>
      <c r="CE912" s="167"/>
      <c r="CF912" s="167"/>
      <c r="CG912" s="167"/>
      <c r="CH912" s="167"/>
      <c r="CI912" s="167"/>
      <c r="CJ912" s="167"/>
      <c r="CK912" s="167"/>
      <c r="CL912" s="167"/>
      <c r="CM912" s="167"/>
      <c r="CN912" s="167"/>
    </row>
    <row r="913" spans="4:92" ht="14.25" customHeight="1" x14ac:dyDescent="0.35">
      <c r="D913" s="220"/>
      <c r="E913" s="220"/>
      <c r="F913" s="220"/>
      <c r="G913" s="220"/>
      <c r="H913" s="220"/>
      <c r="I913" s="220"/>
      <c r="J913" s="220"/>
      <c r="K913" s="220"/>
      <c r="L913" s="220"/>
      <c r="M913" s="220"/>
      <c r="N913" s="220"/>
      <c r="O913" s="220"/>
      <c r="P913" s="220"/>
      <c r="Q913" s="220"/>
      <c r="R913" s="220"/>
      <c r="S913" s="179"/>
      <c r="T913" s="180"/>
      <c r="U913" s="180"/>
      <c r="V913" s="180"/>
      <c r="W913" s="181"/>
      <c r="X913" s="167"/>
      <c r="Y913" s="167"/>
      <c r="Z913" s="167"/>
      <c r="AA913" s="167"/>
      <c r="AB913" s="167"/>
      <c r="AC913" s="167"/>
      <c r="AD913" s="167"/>
      <c r="AE913" s="167"/>
      <c r="AF913" s="167"/>
      <c r="AG913" s="167"/>
      <c r="AH913" s="167"/>
      <c r="AI913" s="167"/>
      <c r="AJ913" s="167"/>
      <c r="AK913" s="167"/>
      <c r="AL913" s="167"/>
      <c r="AM913" s="167"/>
      <c r="AN913" s="167"/>
      <c r="AO913" s="167"/>
      <c r="AP913" s="167"/>
      <c r="AQ913" s="167"/>
      <c r="AR913" s="167"/>
      <c r="AS913" s="167"/>
      <c r="AT913" s="167"/>
      <c r="AV913" s="201"/>
      <c r="AW913" s="201"/>
      <c r="AX913" s="201"/>
      <c r="AY913" s="201"/>
      <c r="AZ913" s="201"/>
      <c r="BA913" s="201"/>
      <c r="BB913" s="201"/>
      <c r="BC913" s="201"/>
      <c r="BD913" s="201"/>
      <c r="BE913" s="201"/>
      <c r="BF913" s="201"/>
      <c r="BG913" s="201"/>
      <c r="BH913" s="201"/>
      <c r="BI913" s="201"/>
      <c r="BJ913" s="201"/>
      <c r="BK913" s="201"/>
      <c r="BL913" s="201"/>
      <c r="BM913" s="201"/>
      <c r="BN913" s="201"/>
      <c r="BO913" s="201"/>
      <c r="BP913" s="201"/>
      <c r="BQ913" s="201"/>
      <c r="BR913" s="201"/>
      <c r="BS913" s="167"/>
      <c r="BT913" s="167"/>
      <c r="BU913" s="167"/>
      <c r="BV913" s="167"/>
      <c r="BW913" s="167"/>
      <c r="BX913" s="167"/>
      <c r="BY913" s="167"/>
      <c r="BZ913" s="167"/>
      <c r="CA913" s="167"/>
      <c r="CB913" s="167"/>
      <c r="CC913" s="167"/>
      <c r="CD913" s="167"/>
      <c r="CE913" s="167"/>
      <c r="CF913" s="167"/>
      <c r="CG913" s="167"/>
      <c r="CH913" s="167"/>
      <c r="CI913" s="167"/>
      <c r="CJ913" s="167"/>
      <c r="CK913" s="167"/>
      <c r="CL913" s="167"/>
      <c r="CM913" s="167"/>
      <c r="CN913" s="167"/>
    </row>
    <row r="914" spans="4:92" ht="14.25" customHeight="1" x14ac:dyDescent="0.35">
      <c r="D914" s="220"/>
      <c r="E914" s="220"/>
      <c r="F914" s="220"/>
      <c r="G914" s="220"/>
      <c r="H914" s="220"/>
      <c r="I914" s="220"/>
      <c r="J914" s="220"/>
      <c r="K914" s="220"/>
      <c r="L914" s="220"/>
      <c r="M914" s="220"/>
      <c r="N914" s="220"/>
      <c r="O914" s="220"/>
      <c r="P914" s="220"/>
      <c r="Q914" s="220"/>
      <c r="R914" s="220"/>
      <c r="S914" s="179"/>
      <c r="T914" s="180"/>
      <c r="U914" s="180"/>
      <c r="V914" s="180"/>
      <c r="W914" s="181"/>
      <c r="X914" s="167"/>
      <c r="Y914" s="167"/>
      <c r="Z914" s="167"/>
      <c r="AA914" s="167"/>
      <c r="AB914" s="167"/>
      <c r="AC914" s="167"/>
      <c r="AD914" s="167"/>
      <c r="AE914" s="167"/>
      <c r="AF914" s="167"/>
      <c r="AG914" s="167"/>
      <c r="AH914" s="167"/>
      <c r="AI914" s="167"/>
      <c r="AJ914" s="167"/>
      <c r="AK914" s="167"/>
      <c r="AL914" s="167"/>
      <c r="AM914" s="167"/>
      <c r="AN914" s="167"/>
      <c r="AO914" s="167"/>
      <c r="AP914" s="167"/>
      <c r="AQ914" s="167"/>
      <c r="AR914" s="167"/>
      <c r="AS914" s="167"/>
      <c r="AT914" s="167"/>
      <c r="AV914" s="201"/>
      <c r="AW914" s="201"/>
      <c r="AX914" s="201"/>
      <c r="AY914" s="201"/>
      <c r="AZ914" s="201"/>
      <c r="BA914" s="201"/>
      <c r="BB914" s="201"/>
      <c r="BC914" s="201"/>
      <c r="BD914" s="201"/>
      <c r="BE914" s="201"/>
      <c r="BF914" s="201"/>
      <c r="BG914" s="201"/>
      <c r="BH914" s="201"/>
      <c r="BI914" s="201"/>
      <c r="BJ914" s="201"/>
      <c r="BK914" s="201"/>
      <c r="BL914" s="201"/>
      <c r="BM914" s="201"/>
      <c r="BN914" s="201"/>
      <c r="BO914" s="201"/>
      <c r="BP914" s="201"/>
      <c r="BQ914" s="201"/>
      <c r="BR914" s="201"/>
      <c r="BS914" s="167"/>
      <c r="BT914" s="167"/>
      <c r="BU914" s="167"/>
      <c r="BV914" s="167"/>
      <c r="BW914" s="167"/>
      <c r="BX914" s="167"/>
      <c r="BY914" s="167"/>
      <c r="BZ914" s="167"/>
      <c r="CA914" s="167"/>
      <c r="CB914" s="167"/>
      <c r="CC914" s="167"/>
      <c r="CD914" s="167"/>
      <c r="CE914" s="167"/>
      <c r="CF914" s="167"/>
      <c r="CG914" s="167"/>
      <c r="CH914" s="167"/>
      <c r="CI914" s="167"/>
      <c r="CJ914" s="167"/>
      <c r="CK914" s="167"/>
      <c r="CL914" s="167"/>
      <c r="CM914" s="167"/>
      <c r="CN914" s="167"/>
    </row>
    <row r="915" spans="4:92" ht="14.25" customHeight="1" x14ac:dyDescent="0.35">
      <c r="D915" s="220"/>
      <c r="E915" s="220"/>
      <c r="F915" s="220"/>
      <c r="G915" s="220"/>
      <c r="H915" s="220"/>
      <c r="I915" s="220"/>
      <c r="J915" s="220"/>
      <c r="K915" s="220"/>
      <c r="L915" s="220"/>
      <c r="M915" s="220"/>
      <c r="N915" s="220"/>
      <c r="O915" s="220"/>
      <c r="P915" s="220"/>
      <c r="Q915" s="220"/>
      <c r="R915" s="220"/>
      <c r="S915" s="179"/>
      <c r="T915" s="180"/>
      <c r="U915" s="180"/>
      <c r="V915" s="180"/>
      <c r="W915" s="181"/>
      <c r="X915" s="167"/>
      <c r="Y915" s="167"/>
      <c r="Z915" s="167"/>
      <c r="AA915" s="167"/>
      <c r="AB915" s="167"/>
      <c r="AC915" s="167"/>
      <c r="AD915" s="167"/>
      <c r="AE915" s="167"/>
      <c r="AF915" s="167"/>
      <c r="AG915" s="167"/>
      <c r="AH915" s="167"/>
      <c r="AI915" s="167"/>
      <c r="AJ915" s="167"/>
      <c r="AK915" s="167"/>
      <c r="AL915" s="167"/>
      <c r="AM915" s="167"/>
      <c r="AN915" s="167"/>
      <c r="AO915" s="167"/>
      <c r="AP915" s="167"/>
      <c r="AQ915" s="167"/>
      <c r="AR915" s="167"/>
      <c r="AS915" s="167"/>
      <c r="AT915" s="167"/>
      <c r="AV915" s="201"/>
      <c r="AW915" s="201"/>
      <c r="AX915" s="201"/>
      <c r="AY915" s="201"/>
      <c r="AZ915" s="201"/>
      <c r="BA915" s="201"/>
      <c r="BB915" s="201"/>
      <c r="BC915" s="201"/>
      <c r="BD915" s="201"/>
      <c r="BE915" s="201"/>
      <c r="BF915" s="201"/>
      <c r="BG915" s="201"/>
      <c r="BH915" s="201"/>
      <c r="BI915" s="201"/>
      <c r="BJ915" s="201"/>
      <c r="BK915" s="201"/>
      <c r="BL915" s="201"/>
      <c r="BM915" s="201"/>
      <c r="BN915" s="201"/>
      <c r="BO915" s="201"/>
      <c r="BP915" s="201"/>
      <c r="BQ915" s="201"/>
      <c r="BR915" s="201"/>
      <c r="BS915" s="167"/>
      <c r="BT915" s="167"/>
      <c r="BU915" s="167"/>
      <c r="BV915" s="167"/>
      <c r="BW915" s="167"/>
      <c r="BX915" s="167"/>
      <c r="BY915" s="167"/>
      <c r="BZ915" s="167"/>
      <c r="CA915" s="167"/>
      <c r="CB915" s="167"/>
      <c r="CC915" s="167"/>
      <c r="CD915" s="167"/>
      <c r="CE915" s="167"/>
      <c r="CF915" s="167"/>
      <c r="CG915" s="167"/>
      <c r="CH915" s="167"/>
      <c r="CI915" s="167"/>
      <c r="CJ915" s="167"/>
      <c r="CK915" s="167"/>
      <c r="CL915" s="167"/>
      <c r="CM915" s="167"/>
      <c r="CN915" s="167"/>
    </row>
    <row r="916" spans="4:92" ht="14.25" customHeight="1" x14ac:dyDescent="0.35">
      <c r="D916" s="220"/>
      <c r="E916" s="220"/>
      <c r="F916" s="220"/>
      <c r="G916" s="220"/>
      <c r="H916" s="220"/>
      <c r="I916" s="220"/>
      <c r="J916" s="220"/>
      <c r="K916" s="220"/>
      <c r="L916" s="220"/>
      <c r="M916" s="220"/>
      <c r="N916" s="220"/>
      <c r="O916" s="220"/>
      <c r="P916" s="220"/>
      <c r="Q916" s="220"/>
      <c r="R916" s="220"/>
      <c r="S916" s="179"/>
      <c r="T916" s="180"/>
      <c r="U916" s="180"/>
      <c r="V916" s="180"/>
      <c r="W916" s="181"/>
      <c r="X916" s="167"/>
      <c r="Y916" s="167"/>
      <c r="Z916" s="167"/>
      <c r="AA916" s="167"/>
      <c r="AB916" s="167"/>
      <c r="AC916" s="167"/>
      <c r="AD916" s="167"/>
      <c r="AE916" s="167"/>
      <c r="AF916" s="167"/>
      <c r="AG916" s="167"/>
      <c r="AH916" s="167"/>
      <c r="AI916" s="167"/>
      <c r="AJ916" s="167"/>
      <c r="AK916" s="167"/>
      <c r="AL916" s="167"/>
      <c r="AM916" s="167"/>
      <c r="AN916" s="167"/>
      <c r="AO916" s="167"/>
      <c r="AP916" s="167"/>
      <c r="AQ916" s="167"/>
      <c r="AR916" s="167"/>
      <c r="AS916" s="167"/>
      <c r="AT916" s="167"/>
      <c r="AV916" s="201"/>
      <c r="AW916" s="201"/>
      <c r="AX916" s="201"/>
      <c r="AY916" s="201"/>
      <c r="AZ916" s="201"/>
      <c r="BA916" s="201"/>
      <c r="BB916" s="201"/>
      <c r="BC916" s="201"/>
      <c r="BD916" s="201"/>
      <c r="BE916" s="201"/>
      <c r="BF916" s="201"/>
      <c r="BG916" s="201"/>
      <c r="BH916" s="201"/>
      <c r="BI916" s="201"/>
      <c r="BJ916" s="201"/>
      <c r="BK916" s="201"/>
      <c r="BL916" s="201"/>
      <c r="BM916" s="201"/>
      <c r="BN916" s="201"/>
      <c r="BO916" s="201"/>
      <c r="BP916" s="201"/>
      <c r="BQ916" s="201"/>
      <c r="BR916" s="201"/>
      <c r="BS916" s="167"/>
      <c r="BT916" s="167"/>
      <c r="BU916" s="167"/>
      <c r="BV916" s="167"/>
      <c r="BW916" s="167"/>
      <c r="BX916" s="167"/>
      <c r="BY916" s="167"/>
      <c r="BZ916" s="167"/>
      <c r="CA916" s="167"/>
      <c r="CB916" s="167"/>
      <c r="CC916" s="167"/>
      <c r="CD916" s="167"/>
      <c r="CE916" s="167"/>
      <c r="CF916" s="167"/>
      <c r="CG916" s="167"/>
      <c r="CH916" s="167"/>
      <c r="CI916" s="167"/>
      <c r="CJ916" s="167"/>
      <c r="CK916" s="167"/>
      <c r="CL916" s="167"/>
      <c r="CM916" s="167"/>
      <c r="CN916" s="167"/>
    </row>
    <row r="917" spans="4:92" ht="14.25" customHeight="1" x14ac:dyDescent="0.35">
      <c r="D917" s="306" t="s">
        <v>687</v>
      </c>
      <c r="E917" s="306"/>
      <c r="F917" s="306"/>
      <c r="G917" s="306"/>
      <c r="H917" s="306"/>
      <c r="I917" s="306"/>
      <c r="J917" s="306"/>
      <c r="K917" s="306"/>
      <c r="L917" s="306"/>
      <c r="M917" s="306"/>
      <c r="N917" s="306"/>
      <c r="O917" s="306"/>
      <c r="P917" s="306"/>
      <c r="Q917" s="306"/>
      <c r="R917" s="306"/>
      <c r="S917" s="306"/>
      <c r="T917" s="306"/>
      <c r="U917" s="306"/>
      <c r="V917" s="306"/>
      <c r="W917" s="306"/>
      <c r="X917" s="306"/>
      <c r="Y917" s="306"/>
      <c r="Z917" s="306"/>
      <c r="AA917" s="306"/>
      <c r="AB917" s="306"/>
      <c r="AC917" s="306"/>
      <c r="AD917" s="306"/>
      <c r="AE917" s="306"/>
      <c r="AF917" s="306"/>
      <c r="AG917" s="306"/>
      <c r="AH917" s="306"/>
      <c r="AI917" s="306"/>
      <c r="AJ917" s="306"/>
      <c r="AK917" s="306"/>
      <c r="AL917" s="306"/>
      <c r="AM917" s="306"/>
      <c r="AN917" s="306"/>
      <c r="AO917" s="306"/>
      <c r="AP917" s="306"/>
      <c r="AQ917" s="306"/>
      <c r="AR917" s="306"/>
      <c r="AS917" s="306"/>
      <c r="AT917" s="306"/>
      <c r="AV917" s="306" t="s">
        <v>686</v>
      </c>
      <c r="AW917" s="306"/>
      <c r="AX917" s="306"/>
      <c r="AY917" s="306"/>
      <c r="AZ917" s="306"/>
      <c r="BA917" s="306"/>
      <c r="BB917" s="306"/>
      <c r="BC917" s="306"/>
      <c r="BD917" s="306"/>
      <c r="BE917" s="306"/>
      <c r="BF917" s="306"/>
      <c r="BG917" s="306"/>
      <c r="BH917" s="306"/>
      <c r="BI917" s="306"/>
      <c r="BJ917" s="306"/>
      <c r="BK917" s="306"/>
      <c r="BL917" s="306"/>
      <c r="BM917" s="306"/>
      <c r="BN917" s="306"/>
      <c r="BO917" s="306"/>
      <c r="BP917" s="306"/>
      <c r="BQ917" s="306"/>
      <c r="BR917" s="306"/>
      <c r="BS917" s="306"/>
      <c r="BT917" s="306"/>
      <c r="BU917" s="306"/>
      <c r="BV917" s="306"/>
      <c r="BW917" s="306"/>
      <c r="BX917" s="306"/>
      <c r="BY917" s="306"/>
      <c r="BZ917" s="306"/>
      <c r="CA917" s="306"/>
      <c r="CB917" s="306"/>
      <c r="CC917" s="306"/>
      <c r="CD917" s="306"/>
      <c r="CE917" s="306"/>
      <c r="CF917" s="306"/>
      <c r="CG917" s="306"/>
      <c r="CH917" s="306"/>
      <c r="CI917" s="306"/>
      <c r="CJ917" s="306"/>
      <c r="CK917" s="306"/>
      <c r="CL917" s="306"/>
      <c r="CM917" s="3"/>
    </row>
    <row r="918" spans="4:92" ht="14.25" customHeight="1" x14ac:dyDescent="0.35"/>
    <row r="919" spans="4:92" ht="14.25" customHeight="1" x14ac:dyDescent="0.35">
      <c r="D919" s="209" t="s">
        <v>738</v>
      </c>
      <c r="E919" s="209"/>
      <c r="F919" s="209"/>
      <c r="G919" s="209"/>
      <c r="H919" s="209"/>
      <c r="I919" s="209"/>
      <c r="J919" s="209"/>
      <c r="K919" s="209"/>
      <c r="L919" s="209"/>
      <c r="M919" s="209"/>
      <c r="N919" s="209"/>
      <c r="O919" s="209"/>
      <c r="P919" s="209"/>
      <c r="Q919" s="209"/>
      <c r="R919" s="209"/>
      <c r="S919" s="209"/>
      <c r="T919" s="209"/>
      <c r="U919" s="209"/>
      <c r="V919" s="209"/>
      <c r="W919" s="209"/>
      <c r="X919" s="209"/>
      <c r="Y919" s="209"/>
      <c r="Z919" s="209"/>
      <c r="AA919" s="209"/>
      <c r="AB919" s="209"/>
      <c r="AC919" s="209"/>
      <c r="AD919" s="209"/>
      <c r="AE919" s="209"/>
      <c r="AF919" s="209"/>
      <c r="AG919" s="209"/>
      <c r="AH919" s="209"/>
      <c r="AI919" s="209"/>
      <c r="AJ919" s="209"/>
      <c r="AK919" s="209"/>
      <c r="AL919" s="209"/>
      <c r="AM919" s="209"/>
      <c r="AN919" s="209"/>
      <c r="AO919" s="209"/>
      <c r="AP919" s="209"/>
      <c r="AQ919" s="209"/>
      <c r="AR919" s="209"/>
      <c r="AS919" s="209"/>
      <c r="AT919" s="209"/>
    </row>
    <row r="920" spans="4:92" ht="14.25" customHeight="1" x14ac:dyDescent="0.35">
      <c r="D920" s="209"/>
      <c r="E920" s="209"/>
      <c r="F920" s="209"/>
      <c r="G920" s="209"/>
      <c r="H920" s="209"/>
      <c r="I920" s="209"/>
      <c r="J920" s="209"/>
      <c r="K920" s="209"/>
      <c r="L920" s="209"/>
      <c r="M920" s="209"/>
      <c r="N920" s="209"/>
      <c r="O920" s="209"/>
      <c r="P920" s="209"/>
      <c r="Q920" s="209"/>
      <c r="R920" s="209"/>
      <c r="S920" s="209"/>
      <c r="T920" s="209"/>
      <c r="U920" s="209"/>
      <c r="V920" s="209"/>
      <c r="W920" s="209"/>
      <c r="X920" s="209"/>
      <c r="Y920" s="209"/>
      <c r="Z920" s="209"/>
      <c r="AA920" s="209"/>
      <c r="AB920" s="209"/>
      <c r="AC920" s="209"/>
      <c r="AD920" s="209"/>
      <c r="AE920" s="209"/>
      <c r="AF920" s="209"/>
      <c r="AG920" s="209"/>
      <c r="AH920" s="209"/>
      <c r="AI920" s="209"/>
      <c r="AJ920" s="209"/>
      <c r="AK920" s="209"/>
      <c r="AL920" s="209"/>
      <c r="AM920" s="209"/>
      <c r="AN920" s="209"/>
      <c r="AO920" s="209"/>
      <c r="AP920" s="209"/>
      <c r="AQ920" s="209"/>
      <c r="AR920" s="209"/>
      <c r="AS920" s="209"/>
      <c r="AT920" s="209"/>
    </row>
    <row r="921" spans="4:92" ht="14.25" customHeight="1" x14ac:dyDescent="0.35">
      <c r="D921" s="175" t="s">
        <v>512</v>
      </c>
      <c r="E921" s="175"/>
      <c r="F921" s="175"/>
      <c r="G921" s="175"/>
      <c r="H921" s="175"/>
      <c r="I921" s="175"/>
      <c r="J921" s="175"/>
      <c r="K921" s="175"/>
      <c r="L921" s="175"/>
      <c r="M921" s="175"/>
      <c r="N921" s="175"/>
      <c r="O921" s="175"/>
      <c r="P921" s="175"/>
      <c r="Q921" s="175"/>
      <c r="R921" s="175"/>
      <c r="S921" s="175"/>
      <c r="T921" s="175"/>
      <c r="U921" s="175"/>
      <c r="V921" s="175"/>
      <c r="W921" s="175"/>
      <c r="X921" s="175"/>
      <c r="Y921" s="175"/>
      <c r="Z921" s="175"/>
      <c r="AA921" s="175"/>
      <c r="AB921" s="175"/>
      <c r="AC921" s="175"/>
      <c r="AD921" s="175"/>
      <c r="AE921" s="175"/>
      <c r="AF921" s="175"/>
      <c r="AG921" s="175"/>
      <c r="AH921" s="175"/>
      <c r="AI921" s="175"/>
      <c r="AJ921" s="175"/>
      <c r="AK921" s="175"/>
      <c r="AL921" s="175"/>
      <c r="AM921" s="175"/>
      <c r="AN921" s="175"/>
      <c r="AO921" s="175" t="s">
        <v>513</v>
      </c>
      <c r="AP921" s="175"/>
      <c r="AQ921" s="175"/>
      <c r="AR921" s="175"/>
      <c r="AS921" s="175"/>
      <c r="AT921" s="175"/>
      <c r="AU921" s="175"/>
      <c r="AV921" s="175"/>
      <c r="AW921" s="175"/>
      <c r="AX921" s="175"/>
      <c r="AY921" s="175"/>
      <c r="AZ921" s="175"/>
      <c r="BA921" s="175"/>
      <c r="BB921" s="175"/>
      <c r="BC921" s="175"/>
      <c r="BD921" s="175"/>
      <c r="BE921" s="175"/>
      <c r="BF921" s="175"/>
      <c r="BG921" s="175"/>
      <c r="BH921" s="175"/>
      <c r="BI921" s="175"/>
      <c r="BJ921" s="175"/>
      <c r="BK921" s="175"/>
      <c r="BL921" s="175" t="s">
        <v>514</v>
      </c>
      <c r="BM921" s="175"/>
      <c r="BN921" s="175"/>
      <c r="BO921" s="175"/>
      <c r="BP921" s="175"/>
      <c r="BQ921" s="175"/>
      <c r="BR921" s="175"/>
      <c r="BS921" s="175"/>
      <c r="BT921" s="175"/>
      <c r="BU921" s="175"/>
      <c r="BV921" s="175"/>
      <c r="BW921" s="175"/>
      <c r="BX921" s="175"/>
      <c r="BY921" s="175"/>
      <c r="BZ921" s="175"/>
      <c r="CA921" s="175"/>
      <c r="CB921" s="175"/>
      <c r="CC921" s="175"/>
      <c r="CD921" s="175"/>
      <c r="CE921" s="175"/>
      <c r="CF921" s="175"/>
      <c r="CG921" s="175"/>
      <c r="CH921" s="175"/>
      <c r="CI921" s="175"/>
      <c r="CJ921" s="175"/>
      <c r="CK921" s="175"/>
      <c r="CL921" s="175"/>
      <c r="CM921" s="175"/>
      <c r="CN921" s="175"/>
    </row>
    <row r="922" spans="4:92" ht="14.25" customHeight="1" x14ac:dyDescent="0.35">
      <c r="D922" s="175"/>
      <c r="E922" s="175"/>
      <c r="F922" s="175"/>
      <c r="G922" s="175"/>
      <c r="H922" s="175"/>
      <c r="I922" s="175"/>
      <c r="J922" s="175"/>
      <c r="K922" s="175"/>
      <c r="L922" s="175"/>
      <c r="M922" s="175"/>
      <c r="N922" s="175"/>
      <c r="O922" s="175"/>
      <c r="P922" s="175"/>
      <c r="Q922" s="175"/>
      <c r="R922" s="175"/>
      <c r="S922" s="175"/>
      <c r="T922" s="175"/>
      <c r="U922" s="175"/>
      <c r="V922" s="175"/>
      <c r="W922" s="175"/>
      <c r="X922" s="175"/>
      <c r="Y922" s="175"/>
      <c r="Z922" s="175"/>
      <c r="AA922" s="175"/>
      <c r="AB922" s="175"/>
      <c r="AC922" s="175"/>
      <c r="AD922" s="175"/>
      <c r="AE922" s="175"/>
      <c r="AF922" s="175"/>
      <c r="AG922" s="175"/>
      <c r="AH922" s="175"/>
      <c r="AI922" s="175"/>
      <c r="AJ922" s="175"/>
      <c r="AK922" s="175"/>
      <c r="AL922" s="175"/>
      <c r="AM922" s="175"/>
      <c r="AN922" s="175"/>
      <c r="AO922" s="175"/>
      <c r="AP922" s="175"/>
      <c r="AQ922" s="175"/>
      <c r="AR922" s="175"/>
      <c r="AS922" s="175"/>
      <c r="AT922" s="175"/>
      <c r="AU922" s="175"/>
      <c r="AV922" s="175"/>
      <c r="AW922" s="175"/>
      <c r="AX922" s="175"/>
      <c r="AY922" s="175"/>
      <c r="AZ922" s="175"/>
      <c r="BA922" s="175"/>
      <c r="BB922" s="175"/>
      <c r="BC922" s="175"/>
      <c r="BD922" s="175"/>
      <c r="BE922" s="175"/>
      <c r="BF922" s="175"/>
      <c r="BG922" s="175"/>
      <c r="BH922" s="175"/>
      <c r="BI922" s="175"/>
      <c r="BJ922" s="175"/>
      <c r="BK922" s="175"/>
      <c r="BL922" s="175" t="s">
        <v>515</v>
      </c>
      <c r="BM922" s="175"/>
      <c r="BN922" s="175"/>
      <c r="BO922" s="175"/>
      <c r="BP922" s="175"/>
      <c r="BQ922" s="175"/>
      <c r="BR922" s="175"/>
      <c r="BS922" s="175"/>
      <c r="BT922" s="175"/>
      <c r="BU922" s="175"/>
      <c r="BV922" s="175"/>
      <c r="BW922" s="175"/>
      <c r="BX922" s="175"/>
      <c r="BY922" s="175"/>
      <c r="BZ922" s="175"/>
      <c r="CA922" s="175" t="s">
        <v>516</v>
      </c>
      <c r="CB922" s="175"/>
      <c r="CC922" s="175"/>
      <c r="CD922" s="175"/>
      <c r="CE922" s="175"/>
      <c r="CF922" s="175"/>
      <c r="CG922" s="175"/>
      <c r="CH922" s="175"/>
      <c r="CI922" s="175"/>
      <c r="CJ922" s="175"/>
      <c r="CK922" s="175"/>
      <c r="CL922" s="175"/>
      <c r="CM922" s="175"/>
      <c r="CN922" s="175"/>
    </row>
    <row r="923" spans="4:92" ht="14.25" customHeight="1" x14ac:dyDescent="0.35">
      <c r="D923" s="172" t="s">
        <v>991</v>
      </c>
      <c r="E923" s="173"/>
      <c r="F923" s="173"/>
      <c r="G923" s="173"/>
      <c r="H923" s="173"/>
      <c r="I923" s="173"/>
      <c r="J923" s="173"/>
      <c r="K923" s="173"/>
      <c r="L923" s="173"/>
      <c r="M923" s="173"/>
      <c r="N923" s="173"/>
      <c r="O923" s="173"/>
      <c r="P923" s="173"/>
      <c r="Q923" s="173"/>
      <c r="R923" s="173"/>
      <c r="S923" s="173"/>
      <c r="T923" s="173"/>
      <c r="U923" s="173"/>
      <c r="V923" s="173"/>
      <c r="W923" s="173"/>
      <c r="X923" s="173"/>
      <c r="Y923" s="173"/>
      <c r="Z923" s="173"/>
      <c r="AA923" s="173"/>
      <c r="AB923" s="173"/>
      <c r="AC923" s="173"/>
      <c r="AD923" s="173"/>
      <c r="AE923" s="173"/>
      <c r="AF923" s="173"/>
      <c r="AG923" s="173"/>
      <c r="AH923" s="173"/>
      <c r="AI923" s="173"/>
      <c r="AJ923" s="173"/>
      <c r="AK923" s="173"/>
      <c r="AL923" s="173"/>
      <c r="AM923" s="173"/>
      <c r="AN923" s="174"/>
      <c r="AO923" s="165" t="s">
        <v>992</v>
      </c>
      <c r="AP923" s="165"/>
      <c r="AQ923" s="165"/>
      <c r="AR923" s="165"/>
      <c r="AS923" s="165"/>
      <c r="AT923" s="165"/>
      <c r="AU923" s="165"/>
      <c r="AV923" s="165"/>
      <c r="AW923" s="165"/>
      <c r="AX923" s="165"/>
      <c r="AY923" s="165"/>
      <c r="AZ923" s="165"/>
      <c r="BA923" s="165"/>
      <c r="BB923" s="165"/>
      <c r="BC923" s="165"/>
      <c r="BD923" s="165"/>
      <c r="BE923" s="165"/>
      <c r="BF923" s="165"/>
      <c r="BG923" s="165"/>
      <c r="BH923" s="165"/>
      <c r="BI923" s="165"/>
      <c r="BJ923" s="165"/>
      <c r="BK923" s="165"/>
      <c r="BL923" s="165" t="s">
        <v>996</v>
      </c>
      <c r="BM923" s="165"/>
      <c r="BN923" s="165"/>
      <c r="BO923" s="165"/>
      <c r="BP923" s="165"/>
      <c r="BQ923" s="165"/>
      <c r="BR923" s="165"/>
      <c r="BS923" s="165"/>
      <c r="BT923" s="165"/>
      <c r="BU923" s="165"/>
      <c r="BV923" s="165"/>
      <c r="BW923" s="165"/>
      <c r="BX923" s="165"/>
      <c r="BY923" s="165"/>
      <c r="BZ923" s="165"/>
      <c r="CA923" s="268" t="s">
        <v>996</v>
      </c>
      <c r="CB923" s="268"/>
      <c r="CC923" s="268"/>
      <c r="CD923" s="268"/>
      <c r="CE923" s="268"/>
      <c r="CF923" s="268"/>
      <c r="CG923" s="268"/>
      <c r="CH923" s="268"/>
      <c r="CI923" s="268"/>
      <c r="CJ923" s="268"/>
      <c r="CK923" s="268"/>
      <c r="CL923" s="268"/>
      <c r="CM923" s="268"/>
      <c r="CN923" s="268"/>
    </row>
    <row r="924" spans="4:92" ht="14.25" customHeight="1" x14ac:dyDescent="0.35">
      <c r="D924" s="203"/>
      <c r="E924" s="204"/>
      <c r="F924" s="204"/>
      <c r="G924" s="204"/>
      <c r="H924" s="204"/>
      <c r="I924" s="204"/>
      <c r="J924" s="204"/>
      <c r="K924" s="204"/>
      <c r="L924" s="204"/>
      <c r="M924" s="204"/>
      <c r="N924" s="204"/>
      <c r="O924" s="204"/>
      <c r="P924" s="204"/>
      <c r="Q924" s="204"/>
      <c r="R924" s="204"/>
      <c r="S924" s="204"/>
      <c r="T924" s="204"/>
      <c r="U924" s="204"/>
      <c r="V924" s="204"/>
      <c r="W924" s="204"/>
      <c r="X924" s="204"/>
      <c r="Y924" s="204"/>
      <c r="Z924" s="204"/>
      <c r="AA924" s="204"/>
      <c r="AB924" s="204"/>
      <c r="AC924" s="204"/>
      <c r="AD924" s="204"/>
      <c r="AE924" s="204"/>
      <c r="AF924" s="204"/>
      <c r="AG924" s="204"/>
      <c r="AH924" s="204"/>
      <c r="AI924" s="204"/>
      <c r="AJ924" s="204"/>
      <c r="AK924" s="204"/>
      <c r="AL924" s="204"/>
      <c r="AM924" s="204"/>
      <c r="AN924" s="205"/>
      <c r="AO924" s="165" t="s">
        <v>993</v>
      </c>
      <c r="AP924" s="165"/>
      <c r="AQ924" s="165"/>
      <c r="AR924" s="165"/>
      <c r="AS924" s="165"/>
      <c r="AT924" s="165"/>
      <c r="AU924" s="165"/>
      <c r="AV924" s="165"/>
      <c r="AW924" s="165"/>
      <c r="AX924" s="165"/>
      <c r="AY924" s="165"/>
      <c r="AZ924" s="165"/>
      <c r="BA924" s="165"/>
      <c r="BB924" s="165"/>
      <c r="BC924" s="165"/>
      <c r="BD924" s="165"/>
      <c r="BE924" s="165"/>
      <c r="BF924" s="165"/>
      <c r="BG924" s="165"/>
      <c r="BH924" s="165"/>
      <c r="BI924" s="165"/>
      <c r="BJ924" s="165"/>
      <c r="BK924" s="165"/>
      <c r="BL924" s="165" t="s">
        <v>997</v>
      </c>
      <c r="BM924" s="165"/>
      <c r="BN924" s="165"/>
      <c r="BO924" s="165"/>
      <c r="BP924" s="165"/>
      <c r="BQ924" s="165"/>
      <c r="BR924" s="165"/>
      <c r="BS924" s="165"/>
      <c r="BT924" s="165"/>
      <c r="BU924" s="165"/>
      <c r="BV924" s="165"/>
      <c r="BW924" s="165"/>
      <c r="BX924" s="165"/>
      <c r="BY924" s="165"/>
      <c r="BZ924" s="165"/>
      <c r="CA924" s="307" t="s">
        <v>997</v>
      </c>
      <c r="CB924" s="308"/>
      <c r="CC924" s="308"/>
      <c r="CD924" s="308"/>
      <c r="CE924" s="308"/>
      <c r="CF924" s="308"/>
      <c r="CG924" s="308"/>
      <c r="CH924" s="308"/>
      <c r="CI924" s="308"/>
      <c r="CJ924" s="308"/>
      <c r="CK924" s="308"/>
      <c r="CL924" s="308"/>
      <c r="CM924" s="308"/>
      <c r="CN924" s="309"/>
    </row>
    <row r="925" spans="4:92" ht="14.25" customHeight="1" x14ac:dyDescent="0.35">
      <c r="D925" s="203"/>
      <c r="E925" s="204"/>
      <c r="F925" s="204"/>
      <c r="G925" s="204"/>
      <c r="H925" s="204"/>
      <c r="I925" s="204"/>
      <c r="J925" s="204"/>
      <c r="K925" s="204"/>
      <c r="L925" s="204"/>
      <c r="M925" s="204"/>
      <c r="N925" s="204"/>
      <c r="O925" s="204"/>
      <c r="P925" s="204"/>
      <c r="Q925" s="204"/>
      <c r="R925" s="204"/>
      <c r="S925" s="204"/>
      <c r="T925" s="204"/>
      <c r="U925" s="204"/>
      <c r="V925" s="204"/>
      <c r="W925" s="204"/>
      <c r="X925" s="204"/>
      <c r="Y925" s="204"/>
      <c r="Z925" s="204"/>
      <c r="AA925" s="204"/>
      <c r="AB925" s="204"/>
      <c r="AC925" s="204"/>
      <c r="AD925" s="204"/>
      <c r="AE925" s="204"/>
      <c r="AF925" s="204"/>
      <c r="AG925" s="204"/>
      <c r="AH925" s="204"/>
      <c r="AI925" s="204"/>
      <c r="AJ925" s="204"/>
      <c r="AK925" s="204"/>
      <c r="AL925" s="204"/>
      <c r="AM925" s="204"/>
      <c r="AN925" s="205"/>
      <c r="AO925" s="165" t="s">
        <v>994</v>
      </c>
      <c r="AP925" s="165"/>
      <c r="AQ925" s="165"/>
      <c r="AR925" s="165"/>
      <c r="AS925" s="165"/>
      <c r="AT925" s="165"/>
      <c r="AU925" s="165"/>
      <c r="AV925" s="165"/>
      <c r="AW925" s="165"/>
      <c r="AX925" s="165"/>
      <c r="AY925" s="165"/>
      <c r="AZ925" s="165"/>
      <c r="BA925" s="165"/>
      <c r="BB925" s="165"/>
      <c r="BC925" s="165"/>
      <c r="BD925" s="165"/>
      <c r="BE925" s="165"/>
      <c r="BF925" s="165"/>
      <c r="BG925" s="165"/>
      <c r="BH925" s="165"/>
      <c r="BI925" s="165"/>
      <c r="BJ925" s="165"/>
      <c r="BK925" s="165"/>
      <c r="BL925" s="165" t="s">
        <v>998</v>
      </c>
      <c r="BM925" s="165"/>
      <c r="BN925" s="165"/>
      <c r="BO925" s="165"/>
      <c r="BP925" s="165"/>
      <c r="BQ925" s="165"/>
      <c r="BR925" s="165"/>
      <c r="BS925" s="165"/>
      <c r="BT925" s="165"/>
      <c r="BU925" s="165"/>
      <c r="BV925" s="165"/>
      <c r="BW925" s="165"/>
      <c r="BX925" s="165"/>
      <c r="BY925" s="165"/>
      <c r="BZ925" s="165"/>
      <c r="CA925" s="307" t="s">
        <v>998</v>
      </c>
      <c r="CB925" s="308"/>
      <c r="CC925" s="308"/>
      <c r="CD925" s="308"/>
      <c r="CE925" s="308"/>
      <c r="CF925" s="308"/>
      <c r="CG925" s="308"/>
      <c r="CH925" s="308"/>
      <c r="CI925" s="308"/>
      <c r="CJ925" s="308"/>
      <c r="CK925" s="308"/>
      <c r="CL925" s="308"/>
      <c r="CM925" s="308"/>
      <c r="CN925" s="309"/>
    </row>
    <row r="926" spans="4:92" ht="14.25" customHeight="1" x14ac:dyDescent="0.35">
      <c r="D926" s="206"/>
      <c r="E926" s="207"/>
      <c r="F926" s="207"/>
      <c r="G926" s="207"/>
      <c r="H926" s="207"/>
      <c r="I926" s="207"/>
      <c r="J926" s="207"/>
      <c r="K926" s="207"/>
      <c r="L926" s="207"/>
      <c r="M926" s="207"/>
      <c r="N926" s="207"/>
      <c r="O926" s="207"/>
      <c r="P926" s="207"/>
      <c r="Q926" s="207"/>
      <c r="R926" s="207"/>
      <c r="S926" s="207"/>
      <c r="T926" s="207"/>
      <c r="U926" s="207"/>
      <c r="V926" s="207"/>
      <c r="W926" s="207"/>
      <c r="X926" s="207"/>
      <c r="Y926" s="207"/>
      <c r="Z926" s="207"/>
      <c r="AA926" s="207"/>
      <c r="AB926" s="207"/>
      <c r="AC926" s="207"/>
      <c r="AD926" s="207"/>
      <c r="AE926" s="207"/>
      <c r="AF926" s="207"/>
      <c r="AG926" s="207"/>
      <c r="AH926" s="207"/>
      <c r="AI926" s="207"/>
      <c r="AJ926" s="207"/>
      <c r="AK926" s="207"/>
      <c r="AL926" s="207"/>
      <c r="AM926" s="207"/>
      <c r="AN926" s="208"/>
      <c r="AO926" s="165" t="s">
        <v>995</v>
      </c>
      <c r="AP926" s="165"/>
      <c r="AQ926" s="165"/>
      <c r="AR926" s="165"/>
      <c r="AS926" s="165"/>
      <c r="AT926" s="165"/>
      <c r="AU926" s="165"/>
      <c r="AV926" s="165"/>
      <c r="AW926" s="165"/>
      <c r="AX926" s="165"/>
      <c r="AY926" s="165"/>
      <c r="AZ926" s="165"/>
      <c r="BA926" s="165"/>
      <c r="BB926" s="165"/>
      <c r="BC926" s="165"/>
      <c r="BD926" s="165"/>
      <c r="BE926" s="165"/>
      <c r="BF926" s="165"/>
      <c r="BG926" s="165"/>
      <c r="BH926" s="165"/>
      <c r="BI926" s="165"/>
      <c r="BJ926" s="165"/>
      <c r="BK926" s="165"/>
      <c r="BL926" s="165" t="s">
        <v>999</v>
      </c>
      <c r="BM926" s="165"/>
      <c r="BN926" s="165"/>
      <c r="BO926" s="165"/>
      <c r="BP926" s="165"/>
      <c r="BQ926" s="165"/>
      <c r="BR926" s="165"/>
      <c r="BS926" s="165"/>
      <c r="BT926" s="165"/>
      <c r="BU926" s="165"/>
      <c r="BV926" s="165"/>
      <c r="BW926" s="165"/>
      <c r="BX926" s="165"/>
      <c r="BY926" s="165"/>
      <c r="BZ926" s="165"/>
      <c r="CA926" s="307" t="s">
        <v>999</v>
      </c>
      <c r="CB926" s="308"/>
      <c r="CC926" s="308"/>
      <c r="CD926" s="308"/>
      <c r="CE926" s="308"/>
      <c r="CF926" s="308"/>
      <c r="CG926" s="308"/>
      <c r="CH926" s="308"/>
      <c r="CI926" s="308"/>
      <c r="CJ926" s="308"/>
      <c r="CK926" s="308"/>
      <c r="CL926" s="308"/>
      <c r="CM926" s="308"/>
      <c r="CN926" s="309"/>
    </row>
    <row r="927" spans="4:92" ht="14.25" customHeight="1" x14ac:dyDescent="0.35">
      <c r="D927" s="172" t="s">
        <v>1000</v>
      </c>
      <c r="E927" s="173"/>
      <c r="F927" s="173"/>
      <c r="G927" s="173"/>
      <c r="H927" s="173"/>
      <c r="I927" s="173"/>
      <c r="J927" s="173"/>
      <c r="K927" s="173"/>
      <c r="L927" s="173"/>
      <c r="M927" s="173"/>
      <c r="N927" s="173"/>
      <c r="O927" s="173"/>
      <c r="P927" s="173"/>
      <c r="Q927" s="173"/>
      <c r="R927" s="173"/>
      <c r="S927" s="173"/>
      <c r="T927" s="173"/>
      <c r="U927" s="173"/>
      <c r="V927" s="173"/>
      <c r="W927" s="173"/>
      <c r="X927" s="173"/>
      <c r="Y927" s="173"/>
      <c r="Z927" s="173"/>
      <c r="AA927" s="173"/>
      <c r="AB927" s="173"/>
      <c r="AC927" s="173"/>
      <c r="AD927" s="173"/>
      <c r="AE927" s="173"/>
      <c r="AF927" s="173"/>
      <c r="AG927" s="173"/>
      <c r="AH927" s="173"/>
      <c r="AI927" s="173"/>
      <c r="AJ927" s="173"/>
      <c r="AK927" s="173"/>
      <c r="AL927" s="173"/>
      <c r="AM927" s="173"/>
      <c r="AN927" s="174"/>
      <c r="AO927" s="165" t="s">
        <v>1001</v>
      </c>
      <c r="AP927" s="165"/>
      <c r="AQ927" s="165"/>
      <c r="AR927" s="165"/>
      <c r="AS927" s="165"/>
      <c r="AT927" s="165"/>
      <c r="AU927" s="165"/>
      <c r="AV927" s="165"/>
      <c r="AW927" s="165"/>
      <c r="AX927" s="165"/>
      <c r="AY927" s="165"/>
      <c r="AZ927" s="165"/>
      <c r="BA927" s="165"/>
      <c r="BB927" s="165"/>
      <c r="BC927" s="165"/>
      <c r="BD927" s="165"/>
      <c r="BE927" s="165"/>
      <c r="BF927" s="165"/>
      <c r="BG927" s="165"/>
      <c r="BH927" s="165"/>
      <c r="BI927" s="165"/>
      <c r="BJ927" s="165"/>
      <c r="BK927" s="165"/>
      <c r="BL927" s="165" t="s">
        <v>1002</v>
      </c>
      <c r="BM927" s="165"/>
      <c r="BN927" s="165"/>
      <c r="BO927" s="165"/>
      <c r="BP927" s="165"/>
      <c r="BQ927" s="165"/>
      <c r="BR927" s="165"/>
      <c r="BS927" s="165"/>
      <c r="BT927" s="165"/>
      <c r="BU927" s="165"/>
      <c r="BV927" s="165"/>
      <c r="BW927" s="165"/>
      <c r="BX927" s="165"/>
      <c r="BY927" s="165"/>
      <c r="BZ927" s="165"/>
      <c r="CA927" s="268" t="s">
        <v>1002</v>
      </c>
      <c r="CB927" s="268"/>
      <c r="CC927" s="268"/>
      <c r="CD927" s="268"/>
      <c r="CE927" s="268"/>
      <c r="CF927" s="268"/>
      <c r="CG927" s="268"/>
      <c r="CH927" s="268"/>
      <c r="CI927" s="268"/>
      <c r="CJ927" s="268"/>
      <c r="CK927" s="268"/>
      <c r="CL927" s="268"/>
      <c r="CM927" s="268"/>
      <c r="CN927" s="268"/>
    </row>
    <row r="928" spans="4:92" ht="14.25" customHeight="1" x14ac:dyDescent="0.35">
      <c r="D928" s="281" t="s">
        <v>703</v>
      </c>
      <c r="E928" s="281"/>
      <c r="F928" s="281"/>
      <c r="G928" s="281"/>
      <c r="H928" s="281"/>
      <c r="I928" s="281"/>
      <c r="J928" s="281"/>
      <c r="K928" s="281"/>
      <c r="L928" s="281"/>
      <c r="M928" s="281"/>
      <c r="N928" s="281"/>
      <c r="O928" s="281"/>
      <c r="P928" s="281"/>
      <c r="Q928" s="281"/>
      <c r="R928" s="281"/>
      <c r="S928" s="281"/>
      <c r="T928" s="281"/>
      <c r="U928" s="281"/>
      <c r="V928" s="281"/>
      <c r="W928" s="281"/>
      <c r="X928" s="281"/>
      <c r="Y928" s="281"/>
      <c r="Z928" s="281"/>
      <c r="AA928" s="281"/>
      <c r="AB928" s="281"/>
      <c r="AC928" s="281"/>
      <c r="AD928" s="281"/>
      <c r="AE928" s="281"/>
      <c r="AF928" s="281"/>
      <c r="AG928" s="281"/>
      <c r="AH928" s="281"/>
      <c r="AI928" s="281"/>
      <c r="AJ928" s="281"/>
      <c r="AK928" s="281"/>
      <c r="AL928" s="281"/>
      <c r="AM928" s="281"/>
      <c r="AN928" s="281"/>
      <c r="AO928" s="281"/>
      <c r="AP928" s="281"/>
      <c r="AQ928" s="281"/>
      <c r="AR928" s="281"/>
      <c r="AS928" s="281"/>
      <c r="AT928" s="281"/>
      <c r="AU928" s="281"/>
      <c r="AV928" s="281"/>
      <c r="AW928" s="281"/>
      <c r="AX928" s="281"/>
      <c r="AY928" s="281"/>
      <c r="AZ928" s="281"/>
      <c r="BA928" s="281"/>
      <c r="BB928" s="281"/>
      <c r="BC928" s="281"/>
      <c r="BD928" s="281"/>
      <c r="BE928" s="281"/>
      <c r="BF928" s="281"/>
      <c r="BG928" s="281"/>
      <c r="BH928" s="281"/>
      <c r="BI928" s="281"/>
      <c r="BJ928" s="281"/>
      <c r="BK928" s="281"/>
      <c r="BL928" s="281"/>
      <c r="BM928" s="281"/>
      <c r="BN928" s="281"/>
      <c r="BO928" s="281"/>
      <c r="BP928" s="281"/>
      <c r="BQ928" s="281"/>
      <c r="BR928" s="281"/>
      <c r="BS928" s="281"/>
      <c r="BT928" s="281"/>
      <c r="BU928" s="281"/>
      <c r="BV928" s="281"/>
      <c r="BW928" s="281"/>
      <c r="BX928" s="281"/>
      <c r="BY928" s="281"/>
      <c r="BZ928" s="281"/>
      <c r="CA928" s="281"/>
      <c r="CB928" s="281"/>
      <c r="CC928" s="281"/>
      <c r="CD928" s="281"/>
      <c r="CE928" s="281"/>
      <c r="CF928" s="281"/>
      <c r="CG928" s="281"/>
      <c r="CH928" s="281"/>
      <c r="CI928" s="281"/>
      <c r="CJ928" s="281"/>
      <c r="CK928" s="281"/>
      <c r="CL928" s="281"/>
      <c r="CM928" s="281"/>
      <c r="CN928" s="281"/>
    </row>
    <row r="929" spans="4:92" ht="14.25" customHeight="1" x14ac:dyDescent="0.35"/>
    <row r="930" spans="4:92" ht="14.25" customHeight="1" x14ac:dyDescent="0.35">
      <c r="D930" s="209" t="s">
        <v>739</v>
      </c>
      <c r="E930" s="209"/>
      <c r="F930" s="209"/>
      <c r="G930" s="209"/>
      <c r="H930" s="209"/>
      <c r="I930" s="209"/>
      <c r="J930" s="209"/>
      <c r="K930" s="209"/>
      <c r="L930" s="209"/>
      <c r="M930" s="209"/>
      <c r="N930" s="209"/>
      <c r="O930" s="209"/>
      <c r="P930" s="209"/>
      <c r="Q930" s="209"/>
      <c r="R930" s="209"/>
      <c r="S930" s="209"/>
      <c r="T930" s="209"/>
      <c r="U930" s="209"/>
      <c r="V930" s="209"/>
      <c r="W930" s="209"/>
      <c r="X930" s="209"/>
      <c r="Y930" s="209"/>
      <c r="Z930" s="209"/>
      <c r="AA930" s="209"/>
      <c r="AB930" s="209"/>
      <c r="AC930" s="209"/>
      <c r="AD930" s="209"/>
      <c r="AE930" s="209"/>
      <c r="AF930" s="209"/>
      <c r="AG930" s="209"/>
      <c r="AH930" s="209"/>
      <c r="AI930" s="209"/>
      <c r="AJ930" s="209"/>
      <c r="AK930" s="209"/>
      <c r="AL930" s="209"/>
      <c r="AM930" s="209"/>
      <c r="AN930" s="209"/>
      <c r="AO930" s="209"/>
      <c r="AP930" s="209"/>
      <c r="AQ930" s="209"/>
      <c r="AR930" s="209"/>
      <c r="AS930" s="209"/>
      <c r="AT930" s="209"/>
      <c r="AV930" s="209" t="s">
        <v>526</v>
      </c>
      <c r="AW930" s="209"/>
      <c r="AX930" s="209"/>
      <c r="AY930" s="209"/>
      <c r="AZ930" s="209"/>
      <c r="BA930" s="209"/>
      <c r="BB930" s="209"/>
      <c r="BC930" s="209"/>
      <c r="BD930" s="209"/>
      <c r="BE930" s="209"/>
      <c r="BF930" s="209"/>
      <c r="BG930" s="209"/>
      <c r="BH930" s="209"/>
      <c r="BI930" s="209"/>
      <c r="BJ930" s="209"/>
      <c r="BK930" s="209"/>
      <c r="BL930" s="209"/>
      <c r="BM930" s="209"/>
      <c r="BN930" s="209"/>
      <c r="BO930" s="209"/>
      <c r="BP930" s="209"/>
      <c r="BQ930" s="209"/>
      <c r="BR930" s="209"/>
      <c r="BS930" s="209"/>
      <c r="BT930" s="209"/>
      <c r="BU930" s="209"/>
      <c r="BV930" s="209"/>
      <c r="BW930" s="209"/>
      <c r="BX930" s="209"/>
      <c r="BY930" s="209"/>
      <c r="BZ930" s="209"/>
      <c r="CA930" s="209"/>
      <c r="CB930" s="209"/>
      <c r="CC930" s="209"/>
      <c r="CD930" s="209"/>
      <c r="CE930" s="209"/>
      <c r="CF930" s="209"/>
      <c r="CG930" s="209"/>
      <c r="CH930" s="209"/>
      <c r="CI930" s="209"/>
      <c r="CJ930" s="209"/>
      <c r="CK930" s="209"/>
      <c r="CL930" s="209"/>
      <c r="CM930" s="209"/>
      <c r="CN930" s="209"/>
    </row>
    <row r="931" spans="4:92" ht="14.25" customHeight="1" x14ac:dyDescent="0.35">
      <c r="D931" s="209"/>
      <c r="E931" s="209"/>
      <c r="F931" s="209"/>
      <c r="G931" s="209"/>
      <c r="H931" s="209"/>
      <c r="I931" s="209"/>
      <c r="J931" s="209"/>
      <c r="K931" s="209"/>
      <c r="L931" s="209"/>
      <c r="M931" s="209"/>
      <c r="N931" s="209"/>
      <c r="O931" s="209"/>
      <c r="P931" s="209"/>
      <c r="Q931" s="209"/>
      <c r="R931" s="209"/>
      <c r="S931" s="209"/>
      <c r="T931" s="209"/>
      <c r="U931" s="209"/>
      <c r="V931" s="209"/>
      <c r="W931" s="209"/>
      <c r="X931" s="209"/>
      <c r="Y931" s="209"/>
      <c r="Z931" s="209"/>
      <c r="AA931" s="209"/>
      <c r="AB931" s="209"/>
      <c r="AC931" s="209"/>
      <c r="AD931" s="209"/>
      <c r="AE931" s="209"/>
      <c r="AF931" s="209"/>
      <c r="AG931" s="209"/>
      <c r="AH931" s="209"/>
      <c r="AI931" s="209"/>
      <c r="AJ931" s="209"/>
      <c r="AK931" s="209"/>
      <c r="AL931" s="209"/>
      <c r="AM931" s="209"/>
      <c r="AN931" s="209"/>
      <c r="AO931" s="209"/>
      <c r="AP931" s="209"/>
      <c r="AQ931" s="209"/>
      <c r="AR931" s="209"/>
      <c r="AS931" s="209"/>
      <c r="AT931" s="209"/>
      <c r="AV931" s="210"/>
      <c r="AW931" s="210"/>
      <c r="AX931" s="210"/>
      <c r="AY931" s="210"/>
      <c r="AZ931" s="210"/>
      <c r="BA931" s="210"/>
      <c r="BB931" s="210"/>
      <c r="BC931" s="210"/>
      <c r="BD931" s="210"/>
      <c r="BE931" s="210"/>
      <c r="BF931" s="210"/>
      <c r="BG931" s="210"/>
      <c r="BH931" s="210"/>
      <c r="BI931" s="210"/>
      <c r="BJ931" s="210"/>
      <c r="BK931" s="210"/>
      <c r="BL931" s="210"/>
      <c r="BM931" s="210"/>
      <c r="BN931" s="210"/>
      <c r="BO931" s="210"/>
      <c r="BP931" s="210"/>
      <c r="BQ931" s="210"/>
      <c r="BR931" s="210"/>
      <c r="BS931" s="210"/>
      <c r="BT931" s="210"/>
      <c r="BU931" s="210"/>
      <c r="BV931" s="210"/>
      <c r="BW931" s="210"/>
      <c r="BX931" s="210"/>
      <c r="BY931" s="210"/>
      <c r="BZ931" s="210"/>
      <c r="CA931" s="210"/>
      <c r="CB931" s="210"/>
      <c r="CC931" s="210"/>
      <c r="CD931" s="210"/>
      <c r="CE931" s="210"/>
      <c r="CF931" s="210"/>
      <c r="CG931" s="210"/>
      <c r="CH931" s="210"/>
      <c r="CI931" s="210"/>
      <c r="CJ931" s="210"/>
      <c r="CK931" s="210"/>
      <c r="CL931" s="210"/>
      <c r="CM931" s="210"/>
      <c r="CN931" s="210"/>
    </row>
    <row r="932" spans="4:92" ht="14.25" customHeight="1" x14ac:dyDescent="0.35">
      <c r="D932" s="186" t="s">
        <v>521</v>
      </c>
      <c r="E932" s="187"/>
      <c r="F932" s="187"/>
      <c r="G932" s="187"/>
      <c r="H932" s="187"/>
      <c r="I932" s="187"/>
      <c r="J932" s="187"/>
      <c r="K932" s="187"/>
      <c r="L932" s="187"/>
      <c r="M932" s="187"/>
      <c r="N932" s="187"/>
      <c r="O932" s="187"/>
      <c r="P932" s="187"/>
      <c r="Q932" s="187"/>
      <c r="R932" s="187"/>
      <c r="S932" s="187"/>
      <c r="T932" s="187"/>
      <c r="U932" s="187"/>
      <c r="V932" s="187"/>
      <c r="W932" s="187"/>
      <c r="X932" s="187"/>
      <c r="Y932" s="188"/>
      <c r="Z932" s="186" t="s">
        <v>522</v>
      </c>
      <c r="AA932" s="187"/>
      <c r="AB932" s="187"/>
      <c r="AC932" s="187"/>
      <c r="AD932" s="187"/>
      <c r="AE932" s="187"/>
      <c r="AF932" s="187"/>
      <c r="AG932" s="187"/>
      <c r="AH932" s="187"/>
      <c r="AI932" s="187"/>
      <c r="AJ932" s="187"/>
      <c r="AK932" s="187"/>
      <c r="AL932" s="187"/>
      <c r="AM932" s="187"/>
      <c r="AN932" s="187"/>
      <c r="AO932" s="187"/>
      <c r="AP932" s="187"/>
      <c r="AQ932" s="187"/>
      <c r="AR932" s="187"/>
      <c r="AS932" s="187"/>
      <c r="AT932" s="188"/>
      <c r="AU932" s="7"/>
      <c r="AV932" s="186" t="s">
        <v>527</v>
      </c>
      <c r="AW932" s="187"/>
      <c r="AX932" s="187"/>
      <c r="AY932" s="187"/>
      <c r="AZ932" s="187"/>
      <c r="BA932" s="187"/>
      <c r="BB932" s="187"/>
      <c r="BC932" s="187"/>
      <c r="BD932" s="187"/>
      <c r="BE932" s="187"/>
      <c r="BF932" s="187"/>
      <c r="BG932" s="187"/>
      <c r="BH932" s="187"/>
      <c r="BI932" s="187"/>
      <c r="BJ932" s="187"/>
      <c r="BK932" s="188"/>
      <c r="BL932" s="186" t="s">
        <v>528</v>
      </c>
      <c r="BM932" s="187"/>
      <c r="BN932" s="187"/>
      <c r="BO932" s="187"/>
      <c r="BP932" s="187"/>
      <c r="BQ932" s="187"/>
      <c r="BR932" s="187"/>
      <c r="BS932" s="175" t="s">
        <v>529</v>
      </c>
      <c r="BT932" s="175"/>
      <c r="BU932" s="175"/>
      <c r="BV932" s="175"/>
      <c r="BW932" s="175"/>
      <c r="BX932" s="175"/>
      <c r="BY932" s="175"/>
      <c r="BZ932" s="175" t="s">
        <v>530</v>
      </c>
      <c r="CA932" s="175"/>
      <c r="CB932" s="175"/>
      <c r="CC932" s="175"/>
      <c r="CD932" s="175"/>
      <c r="CE932" s="175"/>
      <c r="CF932" s="175"/>
      <c r="CG932" s="186" t="s">
        <v>531</v>
      </c>
      <c r="CH932" s="187"/>
      <c r="CI932" s="187"/>
      <c r="CJ932" s="187"/>
      <c r="CK932" s="187"/>
      <c r="CL932" s="187"/>
      <c r="CM932" s="187"/>
      <c r="CN932" s="188"/>
    </row>
    <row r="933" spans="4:92" ht="14.25" customHeight="1" x14ac:dyDescent="0.35">
      <c r="D933" s="192"/>
      <c r="E933" s="193"/>
      <c r="F933" s="193"/>
      <c r="G933" s="193"/>
      <c r="H933" s="193"/>
      <c r="I933" s="193"/>
      <c r="J933" s="193"/>
      <c r="K933" s="193"/>
      <c r="L933" s="193"/>
      <c r="M933" s="193"/>
      <c r="N933" s="193"/>
      <c r="O933" s="193"/>
      <c r="P933" s="193"/>
      <c r="Q933" s="193"/>
      <c r="R933" s="193"/>
      <c r="S933" s="193"/>
      <c r="T933" s="193"/>
      <c r="U933" s="193"/>
      <c r="V933" s="193"/>
      <c r="W933" s="193"/>
      <c r="X933" s="193"/>
      <c r="Y933" s="194"/>
      <c r="Z933" s="175" t="s">
        <v>523</v>
      </c>
      <c r="AA933" s="175"/>
      <c r="AB933" s="175"/>
      <c r="AC933" s="175"/>
      <c r="AD933" s="175"/>
      <c r="AE933" s="175"/>
      <c r="AF933" s="175" t="s">
        <v>524</v>
      </c>
      <c r="AG933" s="175"/>
      <c r="AH933" s="175"/>
      <c r="AI933" s="175"/>
      <c r="AJ933" s="175"/>
      <c r="AK933" s="175"/>
      <c r="AL933" s="175"/>
      <c r="AM933" s="175"/>
      <c r="AN933" s="175" t="s">
        <v>525</v>
      </c>
      <c r="AO933" s="175"/>
      <c r="AP933" s="175"/>
      <c r="AQ933" s="175"/>
      <c r="AR933" s="175"/>
      <c r="AS933" s="175"/>
      <c r="AT933" s="175"/>
      <c r="AU933" s="7"/>
      <c r="AV933" s="192"/>
      <c r="AW933" s="193"/>
      <c r="AX933" s="193"/>
      <c r="AY933" s="193"/>
      <c r="AZ933" s="193"/>
      <c r="BA933" s="193"/>
      <c r="BB933" s="193"/>
      <c r="BC933" s="193"/>
      <c r="BD933" s="193"/>
      <c r="BE933" s="193"/>
      <c r="BF933" s="193"/>
      <c r="BG933" s="193"/>
      <c r="BH933" s="193"/>
      <c r="BI933" s="193"/>
      <c r="BJ933" s="193"/>
      <c r="BK933" s="194"/>
      <c r="BL933" s="189"/>
      <c r="BM933" s="190"/>
      <c r="BN933" s="190"/>
      <c r="BO933" s="190"/>
      <c r="BP933" s="190"/>
      <c r="BQ933" s="190"/>
      <c r="BR933" s="190"/>
      <c r="BS933" s="175"/>
      <c r="BT933" s="175"/>
      <c r="BU933" s="175"/>
      <c r="BV933" s="175"/>
      <c r="BW933" s="175"/>
      <c r="BX933" s="175"/>
      <c r="BY933" s="175"/>
      <c r="BZ933" s="175"/>
      <c r="CA933" s="175"/>
      <c r="CB933" s="175"/>
      <c r="CC933" s="175"/>
      <c r="CD933" s="175"/>
      <c r="CE933" s="175"/>
      <c r="CF933" s="175"/>
      <c r="CG933" s="192"/>
      <c r="CH933" s="193"/>
      <c r="CI933" s="193"/>
      <c r="CJ933" s="193"/>
      <c r="CK933" s="193"/>
      <c r="CL933" s="193"/>
      <c r="CM933" s="193"/>
      <c r="CN933" s="194"/>
    </row>
    <row r="934" spans="4:92" ht="14.25" customHeight="1" x14ac:dyDescent="0.35">
      <c r="D934" s="167" t="s">
        <v>1003</v>
      </c>
      <c r="E934" s="167"/>
      <c r="F934" s="167"/>
      <c r="G934" s="167"/>
      <c r="H934" s="167"/>
      <c r="I934" s="167"/>
      <c r="J934" s="167"/>
      <c r="K934" s="167"/>
      <c r="L934" s="167"/>
      <c r="M934" s="167"/>
      <c r="N934" s="167"/>
      <c r="O934" s="167"/>
      <c r="P934" s="167"/>
      <c r="Q934" s="167"/>
      <c r="R934" s="167"/>
      <c r="S934" s="167"/>
      <c r="T934" s="167"/>
      <c r="U934" s="167"/>
      <c r="V934" s="167"/>
      <c r="W934" s="167"/>
      <c r="X934" s="167"/>
      <c r="Y934" s="167"/>
      <c r="Z934" s="167" t="s">
        <v>914</v>
      </c>
      <c r="AA934" s="167"/>
      <c r="AB934" s="167"/>
      <c r="AC934" s="167"/>
      <c r="AD934" s="167"/>
      <c r="AE934" s="167"/>
      <c r="AF934" s="167"/>
      <c r="AG934" s="167"/>
      <c r="AH934" s="167"/>
      <c r="AI934" s="167"/>
      <c r="AJ934" s="167"/>
      <c r="AK934" s="167"/>
      <c r="AL934" s="167"/>
      <c r="AM934" s="167"/>
      <c r="AN934" s="167"/>
      <c r="AO934" s="167"/>
      <c r="AP934" s="167"/>
      <c r="AQ934" s="167"/>
      <c r="AR934" s="167"/>
      <c r="AS934" s="167"/>
      <c r="AT934" s="167"/>
      <c r="AV934" s="201" t="s">
        <v>930</v>
      </c>
      <c r="AW934" s="201"/>
      <c r="AX934" s="201"/>
      <c r="AY934" s="201"/>
      <c r="AZ934" s="201"/>
      <c r="BA934" s="201"/>
      <c r="BB934" s="201"/>
      <c r="BC934" s="201"/>
      <c r="BD934" s="201"/>
      <c r="BE934" s="201"/>
      <c r="BF934" s="201"/>
      <c r="BG934" s="201"/>
      <c r="BH934" s="201"/>
      <c r="BI934" s="201"/>
      <c r="BJ934" s="201"/>
      <c r="BK934" s="201"/>
      <c r="BL934" s="167"/>
      <c r="BM934" s="167"/>
      <c r="BN934" s="167"/>
      <c r="BO934" s="167"/>
      <c r="BP934" s="167"/>
      <c r="BQ934" s="167"/>
      <c r="BR934" s="167"/>
      <c r="BS934" s="179"/>
      <c r="BT934" s="180"/>
      <c r="BU934" s="180"/>
      <c r="BV934" s="180"/>
      <c r="BW934" s="180"/>
      <c r="BX934" s="180"/>
      <c r="BY934" s="181"/>
      <c r="BZ934" s="179"/>
      <c r="CA934" s="180"/>
      <c r="CB934" s="180"/>
      <c r="CC934" s="180"/>
      <c r="CD934" s="180"/>
      <c r="CE934" s="180"/>
      <c r="CF934" s="181"/>
      <c r="CG934" s="167"/>
      <c r="CH934" s="167"/>
      <c r="CI934" s="167"/>
      <c r="CJ934" s="167"/>
      <c r="CK934" s="167"/>
      <c r="CL934" s="167"/>
      <c r="CM934" s="167"/>
      <c r="CN934" s="167"/>
    </row>
    <row r="935" spans="4:92" ht="14.25" customHeight="1" x14ac:dyDescent="0.35">
      <c r="D935" s="167"/>
      <c r="E935" s="167"/>
      <c r="F935" s="167"/>
      <c r="G935" s="167"/>
      <c r="H935" s="167"/>
      <c r="I935" s="167"/>
      <c r="J935" s="167"/>
      <c r="K935" s="167"/>
      <c r="L935" s="167"/>
      <c r="M935" s="167"/>
      <c r="N935" s="167"/>
      <c r="O935" s="167"/>
      <c r="P935" s="167"/>
      <c r="Q935" s="167"/>
      <c r="R935" s="167"/>
      <c r="S935" s="167"/>
      <c r="T935" s="167"/>
      <c r="U935" s="167"/>
      <c r="V935" s="167"/>
      <c r="W935" s="167"/>
      <c r="X935" s="167"/>
      <c r="Y935" s="167"/>
      <c r="Z935" s="167"/>
      <c r="AA935" s="167"/>
      <c r="AB935" s="167"/>
      <c r="AC935" s="167"/>
      <c r="AD935" s="167"/>
      <c r="AE935" s="167"/>
      <c r="AF935" s="167"/>
      <c r="AG935" s="167"/>
      <c r="AH935" s="167"/>
      <c r="AI935" s="167"/>
      <c r="AJ935" s="167"/>
      <c r="AK935" s="167"/>
      <c r="AL935" s="167"/>
      <c r="AM935" s="167"/>
      <c r="AN935" s="167"/>
      <c r="AO935" s="167"/>
      <c r="AP935" s="167"/>
      <c r="AQ935" s="167"/>
      <c r="AR935" s="167"/>
      <c r="AS935" s="167"/>
      <c r="AT935" s="167"/>
      <c r="AV935" s="201"/>
      <c r="AW935" s="201"/>
      <c r="AX935" s="201"/>
      <c r="AY935" s="201"/>
      <c r="AZ935" s="201"/>
      <c r="BA935" s="201"/>
      <c r="BB935" s="201"/>
      <c r="BC935" s="201"/>
      <c r="BD935" s="201"/>
      <c r="BE935" s="201"/>
      <c r="BF935" s="201"/>
      <c r="BG935" s="201"/>
      <c r="BH935" s="201"/>
      <c r="BI935" s="201"/>
      <c r="BJ935" s="201"/>
      <c r="BK935" s="201"/>
      <c r="BL935" s="167"/>
      <c r="BM935" s="167"/>
      <c r="BN935" s="167"/>
      <c r="BO935" s="167"/>
      <c r="BP935" s="167"/>
      <c r="BQ935" s="167"/>
      <c r="BR935" s="167"/>
      <c r="BS935" s="179"/>
      <c r="BT935" s="180"/>
      <c r="BU935" s="180"/>
      <c r="BV935" s="180"/>
      <c r="BW935" s="180"/>
      <c r="BX935" s="180"/>
      <c r="BY935" s="181"/>
      <c r="BZ935" s="179"/>
      <c r="CA935" s="180"/>
      <c r="CB935" s="180"/>
      <c r="CC935" s="180"/>
      <c r="CD935" s="180"/>
      <c r="CE935" s="180"/>
      <c r="CF935" s="181"/>
      <c r="CG935" s="167"/>
      <c r="CH935" s="167"/>
      <c r="CI935" s="167"/>
      <c r="CJ935" s="167"/>
      <c r="CK935" s="167"/>
      <c r="CL935" s="167"/>
      <c r="CM935" s="167"/>
      <c r="CN935" s="167"/>
    </row>
    <row r="936" spans="4:92" ht="14.25" customHeight="1" x14ac:dyDescent="0.35">
      <c r="D936" s="167"/>
      <c r="E936" s="167"/>
      <c r="F936" s="167"/>
      <c r="G936" s="167"/>
      <c r="H936" s="167"/>
      <c r="I936" s="167"/>
      <c r="J936" s="167"/>
      <c r="K936" s="167"/>
      <c r="L936" s="167"/>
      <c r="M936" s="167"/>
      <c r="N936" s="167"/>
      <c r="O936" s="167"/>
      <c r="P936" s="167"/>
      <c r="Q936" s="167"/>
      <c r="R936" s="167"/>
      <c r="S936" s="167"/>
      <c r="T936" s="167"/>
      <c r="U936" s="167"/>
      <c r="V936" s="167"/>
      <c r="W936" s="167"/>
      <c r="X936" s="167"/>
      <c r="Y936" s="167"/>
      <c r="Z936" s="167"/>
      <c r="AA936" s="167"/>
      <c r="AB936" s="167"/>
      <c r="AC936" s="167"/>
      <c r="AD936" s="167"/>
      <c r="AE936" s="167"/>
      <c r="AF936" s="167"/>
      <c r="AG936" s="167"/>
      <c r="AH936" s="167"/>
      <c r="AI936" s="167"/>
      <c r="AJ936" s="167"/>
      <c r="AK936" s="167"/>
      <c r="AL936" s="167"/>
      <c r="AM936" s="167"/>
      <c r="AN936" s="167"/>
      <c r="AO936" s="167"/>
      <c r="AP936" s="167"/>
      <c r="AQ936" s="167"/>
      <c r="AR936" s="167"/>
      <c r="AS936" s="167"/>
      <c r="AT936" s="167"/>
      <c r="AV936" s="201"/>
      <c r="AW936" s="201"/>
      <c r="AX936" s="201"/>
      <c r="AY936" s="201"/>
      <c r="AZ936" s="201"/>
      <c r="BA936" s="201"/>
      <c r="BB936" s="201"/>
      <c r="BC936" s="201"/>
      <c r="BD936" s="201"/>
      <c r="BE936" s="201"/>
      <c r="BF936" s="201"/>
      <c r="BG936" s="201"/>
      <c r="BH936" s="201"/>
      <c r="BI936" s="201"/>
      <c r="BJ936" s="201"/>
      <c r="BK936" s="201"/>
      <c r="BL936" s="167"/>
      <c r="BM936" s="167"/>
      <c r="BN936" s="167"/>
      <c r="BO936" s="167"/>
      <c r="BP936" s="167"/>
      <c r="BQ936" s="167"/>
      <c r="BR936" s="167"/>
      <c r="BS936" s="179"/>
      <c r="BT936" s="180"/>
      <c r="BU936" s="180"/>
      <c r="BV936" s="180"/>
      <c r="BW936" s="180"/>
      <c r="BX936" s="180"/>
      <c r="BY936" s="181"/>
      <c r="BZ936" s="179"/>
      <c r="CA936" s="180"/>
      <c r="CB936" s="180"/>
      <c r="CC936" s="180"/>
      <c r="CD936" s="180"/>
      <c r="CE936" s="180"/>
      <c r="CF936" s="181"/>
      <c r="CG936" s="167"/>
      <c r="CH936" s="167"/>
      <c r="CI936" s="167"/>
      <c r="CJ936" s="167"/>
      <c r="CK936" s="167"/>
      <c r="CL936" s="167"/>
      <c r="CM936" s="167"/>
      <c r="CN936" s="167"/>
    </row>
    <row r="937" spans="4:92" ht="14.25" customHeight="1" x14ac:dyDescent="0.35">
      <c r="D937" s="167"/>
      <c r="E937" s="167"/>
      <c r="F937" s="167"/>
      <c r="G937" s="167"/>
      <c r="H937" s="167"/>
      <c r="I937" s="167"/>
      <c r="J937" s="167"/>
      <c r="K937" s="167"/>
      <c r="L937" s="167"/>
      <c r="M937" s="167"/>
      <c r="N937" s="167"/>
      <c r="O937" s="167"/>
      <c r="P937" s="167"/>
      <c r="Q937" s="167"/>
      <c r="R937" s="167"/>
      <c r="S937" s="167"/>
      <c r="T937" s="167"/>
      <c r="U937" s="167"/>
      <c r="V937" s="167"/>
      <c r="W937" s="167"/>
      <c r="X937" s="167"/>
      <c r="Y937" s="167"/>
      <c r="Z937" s="167"/>
      <c r="AA937" s="167"/>
      <c r="AB937" s="167"/>
      <c r="AC937" s="167"/>
      <c r="AD937" s="167"/>
      <c r="AE937" s="167"/>
      <c r="AF937" s="167"/>
      <c r="AG937" s="167"/>
      <c r="AH937" s="167"/>
      <c r="AI937" s="167"/>
      <c r="AJ937" s="167"/>
      <c r="AK937" s="167"/>
      <c r="AL937" s="167"/>
      <c r="AM937" s="167"/>
      <c r="AN937" s="167"/>
      <c r="AO937" s="167"/>
      <c r="AP937" s="167"/>
      <c r="AQ937" s="167"/>
      <c r="AR937" s="167"/>
      <c r="AS937" s="167"/>
      <c r="AT937" s="167"/>
      <c r="AV937" s="201"/>
      <c r="AW937" s="201"/>
      <c r="AX937" s="201"/>
      <c r="AY937" s="201"/>
      <c r="AZ937" s="201"/>
      <c r="BA937" s="201"/>
      <c r="BB937" s="201"/>
      <c r="BC937" s="201"/>
      <c r="BD937" s="201"/>
      <c r="BE937" s="201"/>
      <c r="BF937" s="201"/>
      <c r="BG937" s="201"/>
      <c r="BH937" s="201"/>
      <c r="BI937" s="201"/>
      <c r="BJ937" s="201"/>
      <c r="BK937" s="201"/>
      <c r="BL937" s="167"/>
      <c r="BM937" s="167"/>
      <c r="BN937" s="167"/>
      <c r="BO937" s="167"/>
      <c r="BP937" s="167"/>
      <c r="BQ937" s="167"/>
      <c r="BR937" s="167"/>
      <c r="BS937" s="179"/>
      <c r="BT937" s="180"/>
      <c r="BU937" s="180"/>
      <c r="BV937" s="180"/>
      <c r="BW937" s="180"/>
      <c r="BX937" s="180"/>
      <c r="BY937" s="181"/>
      <c r="BZ937" s="179"/>
      <c r="CA937" s="180"/>
      <c r="CB937" s="180"/>
      <c r="CC937" s="180"/>
      <c r="CD937" s="180"/>
      <c r="CE937" s="180"/>
      <c r="CF937" s="181"/>
      <c r="CG937" s="167"/>
      <c r="CH937" s="167"/>
      <c r="CI937" s="167"/>
      <c r="CJ937" s="167"/>
      <c r="CK937" s="167"/>
      <c r="CL937" s="167"/>
      <c r="CM937" s="167"/>
      <c r="CN937" s="167"/>
    </row>
    <row r="938" spans="4:92" ht="14.25" customHeight="1" x14ac:dyDescent="0.35">
      <c r="D938" s="167"/>
      <c r="E938" s="167"/>
      <c r="F938" s="167"/>
      <c r="G938" s="167"/>
      <c r="H938" s="167"/>
      <c r="I938" s="167"/>
      <c r="J938" s="167"/>
      <c r="K938" s="167"/>
      <c r="L938" s="167"/>
      <c r="M938" s="167"/>
      <c r="N938" s="167"/>
      <c r="O938" s="167"/>
      <c r="P938" s="167"/>
      <c r="Q938" s="167"/>
      <c r="R938" s="167"/>
      <c r="S938" s="167"/>
      <c r="T938" s="167"/>
      <c r="U938" s="167"/>
      <c r="V938" s="167"/>
      <c r="W938" s="167"/>
      <c r="X938" s="167"/>
      <c r="Y938" s="167"/>
      <c r="Z938" s="167"/>
      <c r="AA938" s="167"/>
      <c r="AB938" s="167"/>
      <c r="AC938" s="167"/>
      <c r="AD938" s="167"/>
      <c r="AE938" s="167"/>
      <c r="AF938" s="167"/>
      <c r="AG938" s="167"/>
      <c r="AH938" s="167"/>
      <c r="AI938" s="167"/>
      <c r="AJ938" s="167"/>
      <c r="AK938" s="167"/>
      <c r="AL938" s="167"/>
      <c r="AM938" s="167"/>
      <c r="AN938" s="167"/>
      <c r="AO938" s="167"/>
      <c r="AP938" s="167"/>
      <c r="AQ938" s="167"/>
      <c r="AR938" s="167"/>
      <c r="AS938" s="167"/>
      <c r="AT938" s="167"/>
      <c r="AV938" s="201"/>
      <c r="AW938" s="201"/>
      <c r="AX938" s="201"/>
      <c r="AY938" s="201"/>
      <c r="AZ938" s="201"/>
      <c r="BA938" s="201"/>
      <c r="BB938" s="201"/>
      <c r="BC938" s="201"/>
      <c r="BD938" s="201"/>
      <c r="BE938" s="201"/>
      <c r="BF938" s="201"/>
      <c r="BG938" s="201"/>
      <c r="BH938" s="201"/>
      <c r="BI938" s="201"/>
      <c r="BJ938" s="201"/>
      <c r="BK938" s="201"/>
      <c r="BL938" s="167"/>
      <c r="BM938" s="167"/>
      <c r="BN938" s="167"/>
      <c r="BO938" s="167"/>
      <c r="BP938" s="167"/>
      <c r="BQ938" s="167"/>
      <c r="BR938" s="167"/>
      <c r="BS938" s="179"/>
      <c r="BT938" s="180"/>
      <c r="BU938" s="180"/>
      <c r="BV938" s="180"/>
      <c r="BW938" s="180"/>
      <c r="BX938" s="180"/>
      <c r="BY938" s="181"/>
      <c r="BZ938" s="179"/>
      <c r="CA938" s="180"/>
      <c r="CB938" s="180"/>
      <c r="CC938" s="180"/>
      <c r="CD938" s="180"/>
      <c r="CE938" s="180"/>
      <c r="CF938" s="181"/>
      <c r="CG938" s="167"/>
      <c r="CH938" s="167"/>
      <c r="CI938" s="167"/>
      <c r="CJ938" s="167"/>
      <c r="CK938" s="167"/>
      <c r="CL938" s="167"/>
      <c r="CM938" s="167"/>
      <c r="CN938" s="167"/>
    </row>
    <row r="939" spans="4:92" ht="14.25" customHeight="1" x14ac:dyDescent="0.35">
      <c r="D939" s="167"/>
      <c r="E939" s="167"/>
      <c r="F939" s="167"/>
      <c r="G939" s="167"/>
      <c r="H939" s="167"/>
      <c r="I939" s="167"/>
      <c r="J939" s="167"/>
      <c r="K939" s="167"/>
      <c r="L939" s="167"/>
      <c r="M939" s="167"/>
      <c r="N939" s="167"/>
      <c r="O939" s="167"/>
      <c r="P939" s="167"/>
      <c r="Q939" s="167"/>
      <c r="R939" s="167"/>
      <c r="S939" s="167"/>
      <c r="T939" s="167"/>
      <c r="U939" s="167"/>
      <c r="V939" s="167"/>
      <c r="W939" s="167"/>
      <c r="X939" s="167"/>
      <c r="Y939" s="167"/>
      <c r="Z939" s="167"/>
      <c r="AA939" s="167"/>
      <c r="AB939" s="167"/>
      <c r="AC939" s="167"/>
      <c r="AD939" s="167"/>
      <c r="AE939" s="167"/>
      <c r="AF939" s="167"/>
      <c r="AG939" s="167"/>
      <c r="AH939" s="167"/>
      <c r="AI939" s="167"/>
      <c r="AJ939" s="167"/>
      <c r="AK939" s="167"/>
      <c r="AL939" s="167"/>
      <c r="AM939" s="167"/>
      <c r="AN939" s="167"/>
      <c r="AO939" s="167"/>
      <c r="AP939" s="167"/>
      <c r="AQ939" s="167"/>
      <c r="AR939" s="167"/>
      <c r="AS939" s="167"/>
      <c r="AT939" s="167"/>
      <c r="AV939" s="201"/>
      <c r="AW939" s="201"/>
      <c r="AX939" s="201"/>
      <c r="AY939" s="201"/>
      <c r="AZ939" s="201"/>
      <c r="BA939" s="201"/>
      <c r="BB939" s="201"/>
      <c r="BC939" s="201"/>
      <c r="BD939" s="201"/>
      <c r="BE939" s="201"/>
      <c r="BF939" s="201"/>
      <c r="BG939" s="201"/>
      <c r="BH939" s="201"/>
      <c r="BI939" s="201"/>
      <c r="BJ939" s="201"/>
      <c r="BK939" s="201"/>
      <c r="BL939" s="167"/>
      <c r="BM939" s="167"/>
      <c r="BN939" s="167"/>
      <c r="BO939" s="167"/>
      <c r="BP939" s="167"/>
      <c r="BQ939" s="167"/>
      <c r="BR939" s="167"/>
      <c r="BS939" s="179"/>
      <c r="BT939" s="180"/>
      <c r="BU939" s="180"/>
      <c r="BV939" s="180"/>
      <c r="BW939" s="180"/>
      <c r="BX939" s="180"/>
      <c r="BY939" s="181"/>
      <c r="BZ939" s="179"/>
      <c r="CA939" s="180"/>
      <c r="CB939" s="180"/>
      <c r="CC939" s="180"/>
      <c r="CD939" s="180"/>
      <c r="CE939" s="180"/>
      <c r="CF939" s="181"/>
      <c r="CG939" s="167"/>
      <c r="CH939" s="167"/>
      <c r="CI939" s="167"/>
      <c r="CJ939" s="167"/>
      <c r="CK939" s="167"/>
      <c r="CL939" s="167"/>
      <c r="CM939" s="167"/>
      <c r="CN939" s="167"/>
    </row>
    <row r="940" spans="4:92" ht="14.25" customHeight="1" x14ac:dyDescent="0.35">
      <c r="D940" s="167"/>
      <c r="E940" s="167"/>
      <c r="F940" s="167"/>
      <c r="G940" s="167"/>
      <c r="H940" s="167"/>
      <c r="I940" s="167"/>
      <c r="J940" s="167"/>
      <c r="K940" s="167"/>
      <c r="L940" s="167"/>
      <c r="M940" s="167"/>
      <c r="N940" s="167"/>
      <c r="O940" s="167"/>
      <c r="P940" s="167"/>
      <c r="Q940" s="167"/>
      <c r="R940" s="167"/>
      <c r="S940" s="167"/>
      <c r="T940" s="167"/>
      <c r="U940" s="167"/>
      <c r="V940" s="167"/>
      <c r="W940" s="167"/>
      <c r="X940" s="167"/>
      <c r="Y940" s="167"/>
      <c r="Z940" s="167"/>
      <c r="AA940" s="167"/>
      <c r="AB940" s="167"/>
      <c r="AC940" s="167"/>
      <c r="AD940" s="167"/>
      <c r="AE940" s="167"/>
      <c r="AF940" s="167"/>
      <c r="AG940" s="167"/>
      <c r="AH940" s="167"/>
      <c r="AI940" s="167"/>
      <c r="AJ940" s="167"/>
      <c r="AK940" s="167"/>
      <c r="AL940" s="167"/>
      <c r="AM940" s="167"/>
      <c r="AN940" s="167"/>
      <c r="AO940" s="167"/>
      <c r="AP940" s="167"/>
      <c r="AQ940" s="167"/>
      <c r="AR940" s="167"/>
      <c r="AS940" s="167"/>
      <c r="AT940" s="167"/>
      <c r="AV940" s="201"/>
      <c r="AW940" s="201"/>
      <c r="AX940" s="201"/>
      <c r="AY940" s="201"/>
      <c r="AZ940" s="201"/>
      <c r="BA940" s="201"/>
      <c r="BB940" s="201"/>
      <c r="BC940" s="201"/>
      <c r="BD940" s="201"/>
      <c r="BE940" s="201"/>
      <c r="BF940" s="201"/>
      <c r="BG940" s="201"/>
      <c r="BH940" s="201"/>
      <c r="BI940" s="201"/>
      <c r="BJ940" s="201"/>
      <c r="BK940" s="201"/>
      <c r="BL940" s="167"/>
      <c r="BM940" s="167"/>
      <c r="BN940" s="167"/>
      <c r="BO940" s="167"/>
      <c r="BP940" s="167"/>
      <c r="BQ940" s="167"/>
      <c r="BR940" s="167"/>
      <c r="BS940" s="179"/>
      <c r="BT940" s="180"/>
      <c r="BU940" s="180"/>
      <c r="BV940" s="180"/>
      <c r="BW940" s="180"/>
      <c r="BX940" s="180"/>
      <c r="BY940" s="181"/>
      <c r="BZ940" s="179"/>
      <c r="CA940" s="180"/>
      <c r="CB940" s="180"/>
      <c r="CC940" s="180"/>
      <c r="CD940" s="180"/>
      <c r="CE940" s="180"/>
      <c r="CF940" s="181"/>
      <c r="CG940" s="167"/>
      <c r="CH940" s="167"/>
      <c r="CI940" s="167"/>
      <c r="CJ940" s="167"/>
      <c r="CK940" s="167"/>
      <c r="CL940" s="167"/>
      <c r="CM940" s="167"/>
      <c r="CN940" s="167"/>
    </row>
    <row r="941" spans="4:92" ht="14.25" customHeight="1" x14ac:dyDescent="0.35">
      <c r="D941" s="167"/>
      <c r="E941" s="167"/>
      <c r="F941" s="167"/>
      <c r="G941" s="167"/>
      <c r="H941" s="167"/>
      <c r="I941" s="167"/>
      <c r="J941" s="167"/>
      <c r="K941" s="167"/>
      <c r="L941" s="167"/>
      <c r="M941" s="167"/>
      <c r="N941" s="167"/>
      <c r="O941" s="167"/>
      <c r="P941" s="167"/>
      <c r="Q941" s="167"/>
      <c r="R941" s="167"/>
      <c r="S941" s="167"/>
      <c r="T941" s="167"/>
      <c r="U941" s="167"/>
      <c r="V941" s="167"/>
      <c r="W941" s="167"/>
      <c r="X941" s="167"/>
      <c r="Y941" s="167"/>
      <c r="Z941" s="167"/>
      <c r="AA941" s="167"/>
      <c r="AB941" s="167"/>
      <c r="AC941" s="167"/>
      <c r="AD941" s="167"/>
      <c r="AE941" s="167"/>
      <c r="AF941" s="167"/>
      <c r="AG941" s="167"/>
      <c r="AH941" s="167"/>
      <c r="AI941" s="167"/>
      <c r="AJ941" s="167"/>
      <c r="AK941" s="167"/>
      <c r="AL941" s="167"/>
      <c r="AM941" s="167"/>
      <c r="AN941" s="167"/>
      <c r="AO941" s="167"/>
      <c r="AP941" s="167"/>
      <c r="AQ941" s="167"/>
      <c r="AR941" s="167"/>
      <c r="AS941" s="167"/>
      <c r="AT941" s="167"/>
      <c r="AV941" s="201"/>
      <c r="AW941" s="201"/>
      <c r="AX941" s="201"/>
      <c r="AY941" s="201"/>
      <c r="AZ941" s="201"/>
      <c r="BA941" s="201"/>
      <c r="BB941" s="201"/>
      <c r="BC941" s="201"/>
      <c r="BD941" s="201"/>
      <c r="BE941" s="201"/>
      <c r="BF941" s="201"/>
      <c r="BG941" s="201"/>
      <c r="BH941" s="201"/>
      <c r="BI941" s="201"/>
      <c r="BJ941" s="201"/>
      <c r="BK941" s="201"/>
      <c r="BL941" s="167"/>
      <c r="BM941" s="167"/>
      <c r="BN941" s="167"/>
      <c r="BO941" s="167"/>
      <c r="BP941" s="167"/>
      <c r="BQ941" s="167"/>
      <c r="BR941" s="167"/>
      <c r="BS941" s="179"/>
      <c r="BT941" s="180"/>
      <c r="BU941" s="180"/>
      <c r="BV941" s="180"/>
      <c r="BW941" s="180"/>
      <c r="BX941" s="180"/>
      <c r="BY941" s="181"/>
      <c r="BZ941" s="179"/>
      <c r="CA941" s="180"/>
      <c r="CB941" s="180"/>
      <c r="CC941" s="180"/>
      <c r="CD941" s="180"/>
      <c r="CE941" s="180"/>
      <c r="CF941" s="181"/>
      <c r="CG941" s="167"/>
      <c r="CH941" s="167"/>
      <c r="CI941" s="167"/>
      <c r="CJ941" s="167"/>
      <c r="CK941" s="167"/>
      <c r="CL941" s="167"/>
      <c r="CM941" s="167"/>
      <c r="CN941" s="167"/>
    </row>
    <row r="942" spans="4:92" ht="14.25" customHeight="1" x14ac:dyDescent="0.35">
      <c r="D942" s="167"/>
      <c r="E942" s="167"/>
      <c r="F942" s="167"/>
      <c r="G942" s="167"/>
      <c r="H942" s="167"/>
      <c r="I942" s="167"/>
      <c r="J942" s="167"/>
      <c r="K942" s="167"/>
      <c r="L942" s="167"/>
      <c r="M942" s="167"/>
      <c r="N942" s="167"/>
      <c r="O942" s="167"/>
      <c r="P942" s="167"/>
      <c r="Q942" s="167"/>
      <c r="R942" s="167"/>
      <c r="S942" s="167"/>
      <c r="T942" s="167"/>
      <c r="U942" s="167"/>
      <c r="V942" s="167"/>
      <c r="W942" s="167"/>
      <c r="X942" s="167"/>
      <c r="Y942" s="167"/>
      <c r="Z942" s="167"/>
      <c r="AA942" s="167"/>
      <c r="AB942" s="167"/>
      <c r="AC942" s="167"/>
      <c r="AD942" s="167"/>
      <c r="AE942" s="167"/>
      <c r="AF942" s="167"/>
      <c r="AG942" s="167"/>
      <c r="AH942" s="167"/>
      <c r="AI942" s="167"/>
      <c r="AJ942" s="167"/>
      <c r="AK942" s="167"/>
      <c r="AL942" s="167"/>
      <c r="AM942" s="167"/>
      <c r="AN942" s="167"/>
      <c r="AO942" s="167"/>
      <c r="AP942" s="167"/>
      <c r="AQ942" s="167"/>
      <c r="AR942" s="167"/>
      <c r="AS942" s="167"/>
      <c r="AT942" s="167"/>
      <c r="AV942" s="201"/>
      <c r="AW942" s="201"/>
      <c r="AX942" s="201"/>
      <c r="AY942" s="201"/>
      <c r="AZ942" s="201"/>
      <c r="BA942" s="201"/>
      <c r="BB942" s="201"/>
      <c r="BC942" s="201"/>
      <c r="BD942" s="201"/>
      <c r="BE942" s="201"/>
      <c r="BF942" s="201"/>
      <c r="BG942" s="201"/>
      <c r="BH942" s="201"/>
      <c r="BI942" s="201"/>
      <c r="BJ942" s="201"/>
      <c r="BK942" s="201"/>
      <c r="BL942" s="167"/>
      <c r="BM942" s="167"/>
      <c r="BN942" s="167"/>
      <c r="BO942" s="167"/>
      <c r="BP942" s="167"/>
      <c r="BQ942" s="167"/>
      <c r="BR942" s="167"/>
      <c r="BS942" s="179"/>
      <c r="BT942" s="180"/>
      <c r="BU942" s="180"/>
      <c r="BV942" s="180"/>
      <c r="BW942" s="180"/>
      <c r="BX942" s="180"/>
      <c r="BY942" s="181"/>
      <c r="BZ942" s="179"/>
      <c r="CA942" s="180"/>
      <c r="CB942" s="180"/>
      <c r="CC942" s="180"/>
      <c r="CD942" s="180"/>
      <c r="CE942" s="180"/>
      <c r="CF942" s="181"/>
      <c r="CG942" s="167"/>
      <c r="CH942" s="167"/>
      <c r="CI942" s="167"/>
      <c r="CJ942" s="167"/>
      <c r="CK942" s="167"/>
      <c r="CL942" s="167"/>
      <c r="CM942" s="167"/>
      <c r="CN942" s="167"/>
    </row>
    <row r="943" spans="4:92" ht="14.25" customHeight="1" x14ac:dyDescent="0.35">
      <c r="D943" s="167"/>
      <c r="E943" s="167"/>
      <c r="F943" s="167"/>
      <c r="G943" s="167"/>
      <c r="H943" s="167"/>
      <c r="I943" s="167"/>
      <c r="J943" s="167"/>
      <c r="K943" s="167"/>
      <c r="L943" s="167"/>
      <c r="M943" s="167"/>
      <c r="N943" s="167"/>
      <c r="O943" s="167"/>
      <c r="P943" s="167"/>
      <c r="Q943" s="167"/>
      <c r="R943" s="167"/>
      <c r="S943" s="167"/>
      <c r="T943" s="167"/>
      <c r="U943" s="167"/>
      <c r="V943" s="167"/>
      <c r="W943" s="167"/>
      <c r="X943" s="167"/>
      <c r="Y943" s="167"/>
      <c r="Z943" s="167"/>
      <c r="AA943" s="167"/>
      <c r="AB943" s="167"/>
      <c r="AC943" s="167"/>
      <c r="AD943" s="167"/>
      <c r="AE943" s="167"/>
      <c r="AF943" s="167"/>
      <c r="AG943" s="167"/>
      <c r="AH943" s="167"/>
      <c r="AI943" s="167"/>
      <c r="AJ943" s="167"/>
      <c r="AK943" s="167"/>
      <c r="AL943" s="167"/>
      <c r="AM943" s="167"/>
      <c r="AN943" s="167"/>
      <c r="AO943" s="167"/>
      <c r="AP943" s="167"/>
      <c r="AQ943" s="167"/>
      <c r="AR943" s="167"/>
      <c r="AS943" s="167"/>
      <c r="AT943" s="167"/>
      <c r="AV943" s="201"/>
      <c r="AW943" s="201"/>
      <c r="AX943" s="201"/>
      <c r="AY943" s="201"/>
      <c r="AZ943" s="201"/>
      <c r="BA943" s="201"/>
      <c r="BB943" s="201"/>
      <c r="BC943" s="201"/>
      <c r="BD943" s="201"/>
      <c r="BE943" s="201"/>
      <c r="BF943" s="201"/>
      <c r="BG943" s="201"/>
      <c r="BH943" s="201"/>
      <c r="BI943" s="201"/>
      <c r="BJ943" s="201"/>
      <c r="BK943" s="201"/>
      <c r="BL943" s="167"/>
      <c r="BM943" s="167"/>
      <c r="BN943" s="167"/>
      <c r="BO943" s="167"/>
      <c r="BP943" s="167"/>
      <c r="BQ943" s="167"/>
      <c r="BR943" s="167"/>
      <c r="BS943" s="179"/>
      <c r="BT943" s="180"/>
      <c r="BU943" s="180"/>
      <c r="BV943" s="180"/>
      <c r="BW943" s="180"/>
      <c r="BX943" s="180"/>
      <c r="BY943" s="181"/>
      <c r="BZ943" s="179"/>
      <c r="CA943" s="180"/>
      <c r="CB943" s="180"/>
      <c r="CC943" s="180"/>
      <c r="CD943" s="180"/>
      <c r="CE943" s="180"/>
      <c r="CF943" s="181"/>
      <c r="CG943" s="167"/>
      <c r="CH943" s="167"/>
      <c r="CI943" s="167"/>
      <c r="CJ943" s="167"/>
      <c r="CK943" s="167"/>
      <c r="CL943" s="167"/>
      <c r="CM943" s="167"/>
      <c r="CN943" s="167"/>
    </row>
    <row r="944" spans="4:92" ht="14.25" customHeight="1" x14ac:dyDescent="0.35">
      <c r="D944" s="167"/>
      <c r="E944" s="167"/>
      <c r="F944" s="167"/>
      <c r="G944" s="167"/>
      <c r="H944" s="167"/>
      <c r="I944" s="167"/>
      <c r="J944" s="167"/>
      <c r="K944" s="167"/>
      <c r="L944" s="167"/>
      <c r="M944" s="167"/>
      <c r="N944" s="167"/>
      <c r="O944" s="167"/>
      <c r="P944" s="167"/>
      <c r="Q944" s="167"/>
      <c r="R944" s="167"/>
      <c r="S944" s="167"/>
      <c r="T944" s="167"/>
      <c r="U944" s="167"/>
      <c r="V944" s="167"/>
      <c r="W944" s="167"/>
      <c r="X944" s="167"/>
      <c r="Y944" s="167"/>
      <c r="Z944" s="167"/>
      <c r="AA944" s="167"/>
      <c r="AB944" s="167"/>
      <c r="AC944" s="167"/>
      <c r="AD944" s="167"/>
      <c r="AE944" s="167"/>
      <c r="AF944" s="167"/>
      <c r="AG944" s="167"/>
      <c r="AH944" s="167"/>
      <c r="AI944" s="167"/>
      <c r="AJ944" s="167"/>
      <c r="AK944" s="167"/>
      <c r="AL944" s="167"/>
      <c r="AM944" s="167"/>
      <c r="AN944" s="167"/>
      <c r="AO944" s="167"/>
      <c r="AP944" s="167"/>
      <c r="AQ944" s="167"/>
      <c r="AR944" s="167"/>
      <c r="AS944" s="167"/>
      <c r="AT944" s="167"/>
      <c r="AV944" s="201"/>
      <c r="AW944" s="201"/>
      <c r="AX944" s="201"/>
      <c r="AY944" s="201"/>
      <c r="AZ944" s="201"/>
      <c r="BA944" s="201"/>
      <c r="BB944" s="201"/>
      <c r="BC944" s="201"/>
      <c r="BD944" s="201"/>
      <c r="BE944" s="201"/>
      <c r="BF944" s="201"/>
      <c r="BG944" s="201"/>
      <c r="BH944" s="201"/>
      <c r="BI944" s="201"/>
      <c r="BJ944" s="201"/>
      <c r="BK944" s="201"/>
      <c r="BL944" s="167"/>
      <c r="BM944" s="167"/>
      <c r="BN944" s="167"/>
      <c r="BO944" s="167"/>
      <c r="BP944" s="167"/>
      <c r="BQ944" s="167"/>
      <c r="BR944" s="167"/>
      <c r="BS944" s="179"/>
      <c r="BT944" s="180"/>
      <c r="BU944" s="180"/>
      <c r="BV944" s="180"/>
      <c r="BW944" s="180"/>
      <c r="BX944" s="180"/>
      <c r="BY944" s="181"/>
      <c r="BZ944" s="179"/>
      <c r="CA944" s="180"/>
      <c r="CB944" s="180"/>
      <c r="CC944" s="180"/>
      <c r="CD944" s="180"/>
      <c r="CE944" s="180"/>
      <c r="CF944" s="181"/>
      <c r="CG944" s="167"/>
      <c r="CH944" s="167"/>
      <c r="CI944" s="167"/>
      <c r="CJ944" s="167"/>
      <c r="CK944" s="167"/>
      <c r="CL944" s="167"/>
      <c r="CM944" s="167"/>
      <c r="CN944" s="167"/>
    </row>
    <row r="945" spans="4:144" ht="14.25" customHeight="1" x14ac:dyDescent="0.35">
      <c r="D945" s="281" t="s">
        <v>532</v>
      </c>
      <c r="E945" s="281"/>
      <c r="F945" s="281"/>
      <c r="G945" s="281"/>
      <c r="H945" s="281"/>
      <c r="I945" s="281"/>
      <c r="J945" s="281"/>
      <c r="K945" s="281"/>
      <c r="L945" s="281"/>
      <c r="M945" s="281"/>
      <c r="N945" s="281"/>
      <c r="O945" s="281"/>
      <c r="P945" s="281"/>
      <c r="Q945" s="281"/>
      <c r="R945" s="281"/>
      <c r="S945" s="281"/>
      <c r="T945" s="281"/>
      <c r="U945" s="281"/>
      <c r="V945" s="281"/>
      <c r="W945" s="281"/>
      <c r="X945" s="281"/>
      <c r="Y945" s="281"/>
      <c r="Z945" s="281"/>
      <c r="AA945" s="281"/>
      <c r="AB945" s="281"/>
      <c r="AC945" s="281"/>
      <c r="AD945" s="281"/>
      <c r="AE945" s="281"/>
      <c r="AF945" s="281"/>
      <c r="AG945" s="281"/>
      <c r="AH945" s="281"/>
      <c r="AI945" s="281"/>
      <c r="AJ945" s="281"/>
      <c r="AK945" s="281"/>
      <c r="AL945" s="281"/>
      <c r="AM945" s="281"/>
      <c r="AN945" s="281"/>
      <c r="AO945" s="281"/>
      <c r="AP945" s="281"/>
      <c r="AQ945" s="281"/>
      <c r="AR945" s="281"/>
      <c r="AS945" s="281"/>
      <c r="AT945" s="281"/>
      <c r="AU945" s="96"/>
      <c r="AV945" s="281" t="s">
        <v>532</v>
      </c>
      <c r="AW945" s="281"/>
      <c r="AX945" s="281"/>
      <c r="AY945" s="281"/>
      <c r="AZ945" s="281"/>
      <c r="BA945" s="281"/>
      <c r="BB945" s="281"/>
      <c r="BC945" s="281"/>
      <c r="BD945" s="281"/>
      <c r="BE945" s="281"/>
      <c r="BF945" s="281"/>
      <c r="BG945" s="281"/>
      <c r="BH945" s="281"/>
      <c r="BI945" s="281"/>
      <c r="BJ945" s="281"/>
      <c r="BK945" s="281"/>
      <c r="BL945" s="281"/>
      <c r="BM945" s="281"/>
      <c r="BN945" s="281"/>
      <c r="BO945" s="281"/>
      <c r="BP945" s="281"/>
      <c r="BQ945" s="281"/>
      <c r="BR945" s="281"/>
      <c r="BS945" s="281"/>
      <c r="BT945" s="281"/>
      <c r="BU945" s="281"/>
      <c r="BV945" s="281"/>
      <c r="BW945" s="281"/>
      <c r="BX945" s="281"/>
      <c r="BY945" s="281"/>
      <c r="BZ945" s="281"/>
      <c r="CA945" s="281"/>
      <c r="CB945" s="281"/>
      <c r="CC945" s="281"/>
      <c r="CD945" s="281"/>
      <c r="CE945" s="281"/>
      <c r="CF945" s="281"/>
      <c r="CG945" s="281"/>
      <c r="CH945" s="281"/>
      <c r="CI945" s="281"/>
      <c r="CJ945" s="281"/>
      <c r="CK945" s="281"/>
      <c r="CL945" s="281"/>
      <c r="CM945" s="281"/>
      <c r="CN945" s="96"/>
    </row>
    <row r="946" spans="4:144" ht="14.25" customHeight="1" x14ac:dyDescent="0.3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5"/>
      <c r="AL946" s="115"/>
      <c r="AM946" s="115"/>
      <c r="AN946" s="115"/>
      <c r="AO946" s="115"/>
      <c r="AP946" s="115"/>
      <c r="AQ946" s="115"/>
      <c r="AR946" s="115"/>
      <c r="AS946" s="115"/>
      <c r="AT946" s="115"/>
      <c r="AU946" s="96"/>
      <c r="AV946" s="115"/>
      <c r="AW946" s="115"/>
      <c r="AX946" s="115"/>
      <c r="AY946" s="115"/>
      <c r="AZ946" s="115"/>
      <c r="BA946" s="115"/>
      <c r="BB946" s="115"/>
      <c r="BC946" s="115"/>
      <c r="BD946" s="115"/>
      <c r="BE946" s="115"/>
      <c r="BF946" s="115"/>
      <c r="BG946" s="115"/>
      <c r="BH946" s="115"/>
      <c r="BI946" s="115"/>
      <c r="BJ946" s="115"/>
      <c r="BK946" s="115"/>
      <c r="BL946" s="115"/>
      <c r="BM946" s="115"/>
      <c r="BN946" s="115"/>
      <c r="BO946" s="115"/>
      <c r="BP946" s="115"/>
      <c r="BQ946" s="115"/>
      <c r="BR946" s="115"/>
      <c r="BS946" s="115"/>
      <c r="BT946" s="115"/>
      <c r="BU946" s="115"/>
      <c r="BV946" s="115"/>
      <c r="BW946" s="115"/>
      <c r="BX946" s="115"/>
      <c r="BY946" s="115"/>
      <c r="BZ946" s="115"/>
      <c r="CA946" s="115"/>
      <c r="CB946" s="115"/>
      <c r="CC946" s="115"/>
      <c r="CD946" s="115"/>
      <c r="CE946" s="115"/>
      <c r="CF946" s="115"/>
      <c r="CG946" s="115"/>
      <c r="CH946" s="115"/>
      <c r="CI946" s="115"/>
      <c r="CJ946" s="115"/>
      <c r="CK946" s="115"/>
      <c r="CL946" s="115"/>
      <c r="CM946" s="115"/>
      <c r="CN946" s="96"/>
    </row>
    <row r="947" spans="4:144" ht="14.25" customHeight="1" x14ac:dyDescent="0.35">
      <c r="D947" s="277" t="s">
        <v>533</v>
      </c>
      <c r="E947" s="277"/>
      <c r="F947" s="277"/>
      <c r="G947" s="277"/>
      <c r="H947" s="277"/>
      <c r="I947" s="277"/>
      <c r="J947" s="277"/>
      <c r="K947" s="277"/>
      <c r="L947" s="277"/>
      <c r="M947" s="277"/>
      <c r="N947" s="277"/>
      <c r="O947" s="277"/>
      <c r="P947" s="277"/>
      <c r="Q947" s="277"/>
      <c r="R947" s="277"/>
      <c r="S947" s="277"/>
      <c r="T947" s="277"/>
      <c r="U947" s="277"/>
      <c r="V947" s="277"/>
      <c r="W947" s="277"/>
      <c r="X947" s="277"/>
      <c r="Y947" s="277"/>
      <c r="Z947" s="277"/>
      <c r="AA947" s="277"/>
      <c r="AB947" s="277"/>
      <c r="AC947" s="277"/>
      <c r="AD947" s="277"/>
      <c r="AE947" s="277"/>
      <c r="AF947" s="277"/>
      <c r="AG947" s="277"/>
      <c r="AH947" s="277"/>
      <c r="AI947" s="277"/>
      <c r="AJ947" s="277"/>
      <c r="AK947" s="277"/>
      <c r="AL947" s="277"/>
      <c r="AM947" s="277"/>
      <c r="AN947" s="277"/>
      <c r="AO947" s="277"/>
      <c r="AP947" s="277"/>
      <c r="AQ947" s="277"/>
      <c r="AR947" s="277"/>
      <c r="AS947" s="277"/>
      <c r="AT947" s="277"/>
    </row>
    <row r="948" spans="4:144" ht="14.25" customHeight="1" x14ac:dyDescent="0.35">
      <c r="D948" s="277"/>
      <c r="E948" s="277"/>
      <c r="F948" s="277"/>
      <c r="G948" s="277"/>
      <c r="H948" s="277"/>
      <c r="I948" s="277"/>
      <c r="J948" s="277"/>
      <c r="K948" s="277"/>
      <c r="L948" s="277"/>
      <c r="M948" s="277"/>
      <c r="N948" s="277"/>
      <c r="O948" s="277"/>
      <c r="P948" s="277"/>
      <c r="Q948" s="277"/>
      <c r="R948" s="277"/>
      <c r="S948" s="277"/>
      <c r="T948" s="277"/>
      <c r="U948" s="277"/>
      <c r="V948" s="277"/>
      <c r="W948" s="277"/>
      <c r="X948" s="277"/>
      <c r="Y948" s="277"/>
      <c r="Z948" s="277"/>
      <c r="AA948" s="277"/>
      <c r="AB948" s="277"/>
      <c r="AC948" s="277"/>
      <c r="AD948" s="277"/>
      <c r="AE948" s="277"/>
      <c r="AF948" s="277"/>
      <c r="AG948" s="277"/>
      <c r="AH948" s="277"/>
      <c r="AI948" s="277"/>
      <c r="AJ948" s="277"/>
      <c r="AK948" s="277"/>
      <c r="AL948" s="277"/>
      <c r="AM948" s="277"/>
      <c r="AN948" s="277"/>
      <c r="AO948" s="277"/>
      <c r="AP948" s="277"/>
      <c r="AQ948" s="277"/>
      <c r="AR948" s="277"/>
      <c r="AS948" s="277"/>
      <c r="AT948" s="277"/>
      <c r="EM948" s="122" t="s">
        <v>560</v>
      </c>
      <c r="EN948" s="122" t="e">
        <f>AA953/$AA$952*100</f>
        <v>#DIV/0!</v>
      </c>
    </row>
    <row r="949" spans="4:144" ht="14.25" customHeight="1" x14ac:dyDescent="0.35">
      <c r="D949" s="234"/>
      <c r="E949" s="234"/>
      <c r="F949" s="234"/>
      <c r="G949" s="234"/>
      <c r="H949" s="234"/>
      <c r="I949" s="234"/>
      <c r="J949" s="234"/>
      <c r="K949" s="234"/>
      <c r="L949" s="234"/>
      <c r="M949" s="234"/>
      <c r="N949" s="234"/>
      <c r="O949" s="234"/>
      <c r="P949" s="234"/>
      <c r="Q949" s="234"/>
      <c r="R949" s="234"/>
      <c r="S949" s="234"/>
      <c r="T949" s="234"/>
      <c r="U949" s="234"/>
      <c r="V949" s="234"/>
      <c r="W949" s="234"/>
      <c r="X949" s="234"/>
      <c r="Y949" s="234"/>
      <c r="Z949" s="234"/>
      <c r="AA949" s="234"/>
      <c r="AB949" s="234"/>
      <c r="AC949" s="234"/>
      <c r="AD949" s="234"/>
      <c r="AE949" s="234"/>
      <c r="AF949" s="234"/>
      <c r="AG949" s="234"/>
      <c r="AH949" s="234"/>
      <c r="AI949" s="234"/>
      <c r="AJ949" s="234"/>
      <c r="AK949" s="234"/>
      <c r="AL949" s="234"/>
      <c r="AM949" s="234"/>
      <c r="AN949" s="234"/>
      <c r="AO949" s="234"/>
      <c r="AP949" s="234"/>
      <c r="AQ949" s="234"/>
      <c r="AR949" s="234"/>
      <c r="AS949" s="234"/>
      <c r="AT949" s="234"/>
      <c r="EM949" s="122" t="s">
        <v>558</v>
      </c>
      <c r="EN949" s="122" t="e">
        <f>AA954/$AA$952*100</f>
        <v>#DIV/0!</v>
      </c>
    </row>
    <row r="950" spans="4:144" ht="14.25" customHeight="1" x14ac:dyDescent="0.35">
      <c r="D950" s="175" t="s">
        <v>534</v>
      </c>
      <c r="E950" s="175"/>
      <c r="F950" s="175"/>
      <c r="G950" s="175"/>
      <c r="H950" s="175"/>
      <c r="I950" s="175"/>
      <c r="J950" s="175"/>
      <c r="K950" s="175"/>
      <c r="L950" s="175"/>
      <c r="M950" s="175"/>
      <c r="N950" s="175"/>
      <c r="O950" s="175"/>
      <c r="P950" s="175"/>
      <c r="Q950" s="175"/>
      <c r="R950" s="175"/>
      <c r="S950" s="175"/>
      <c r="T950" s="175"/>
      <c r="U950" s="175"/>
      <c r="V950" s="175"/>
      <c r="W950" s="175"/>
      <c r="X950" s="175"/>
      <c r="Y950" s="175"/>
      <c r="Z950" s="175"/>
      <c r="AA950" s="175" t="s">
        <v>535</v>
      </c>
      <c r="AB950" s="175"/>
      <c r="AC950" s="175"/>
      <c r="AD950" s="175"/>
      <c r="AE950" s="175"/>
      <c r="AF950" s="175"/>
      <c r="AG950" s="175"/>
      <c r="AH950" s="175"/>
      <c r="AI950" s="175"/>
      <c r="AJ950" s="175"/>
      <c r="AK950" s="175"/>
      <c r="AL950" s="175"/>
      <c r="AM950" s="175"/>
      <c r="AN950" s="175"/>
      <c r="AO950" s="175"/>
      <c r="AP950" s="175"/>
      <c r="AQ950" s="175"/>
      <c r="AR950" s="175"/>
      <c r="AS950" s="175"/>
      <c r="AT950" s="175"/>
      <c r="EM950" s="122" t="s">
        <v>559</v>
      </c>
      <c r="EN950" s="122" t="e">
        <f>AA955/$AA$952*100</f>
        <v>#DIV/0!</v>
      </c>
    </row>
    <row r="951" spans="4:144" ht="14.25" customHeight="1" x14ac:dyDescent="0.35">
      <c r="D951" s="175"/>
      <c r="E951" s="175"/>
      <c r="F951" s="175"/>
      <c r="G951" s="175"/>
      <c r="H951" s="175"/>
      <c r="I951" s="175"/>
      <c r="J951" s="175"/>
      <c r="K951" s="175"/>
      <c r="L951" s="175"/>
      <c r="M951" s="175"/>
      <c r="N951" s="175"/>
      <c r="O951" s="175"/>
      <c r="P951" s="175"/>
      <c r="Q951" s="175"/>
      <c r="R951" s="175"/>
      <c r="S951" s="175"/>
      <c r="T951" s="175"/>
      <c r="U951" s="175"/>
      <c r="V951" s="175"/>
      <c r="W951" s="175"/>
      <c r="X951" s="175"/>
      <c r="Y951" s="175"/>
      <c r="Z951" s="175"/>
      <c r="AA951" s="175"/>
      <c r="AB951" s="175"/>
      <c r="AC951" s="175"/>
      <c r="AD951" s="175"/>
      <c r="AE951" s="175"/>
      <c r="AF951" s="175"/>
      <c r="AG951" s="175"/>
      <c r="AH951" s="175"/>
      <c r="AI951" s="175"/>
      <c r="AJ951" s="175"/>
      <c r="AK951" s="175"/>
      <c r="AL951" s="175"/>
      <c r="AM951" s="175"/>
      <c r="AN951" s="175"/>
      <c r="AO951" s="175"/>
      <c r="AP951" s="175"/>
      <c r="AQ951" s="175"/>
      <c r="AR951" s="175"/>
      <c r="AS951" s="175"/>
      <c r="AT951" s="175"/>
    </row>
    <row r="952" spans="4:144" ht="14.25" customHeight="1" x14ac:dyDescent="0.35">
      <c r="D952" s="167" t="s">
        <v>536</v>
      </c>
      <c r="E952" s="167"/>
      <c r="F952" s="167"/>
      <c r="G952" s="167"/>
      <c r="H952" s="167"/>
      <c r="I952" s="167"/>
      <c r="J952" s="167"/>
      <c r="K952" s="167"/>
      <c r="L952" s="167"/>
      <c r="M952" s="167"/>
      <c r="N952" s="167"/>
      <c r="O952" s="167"/>
      <c r="P952" s="167"/>
      <c r="Q952" s="167"/>
      <c r="R952" s="167"/>
      <c r="S952" s="167"/>
      <c r="T952" s="167"/>
      <c r="U952" s="167"/>
      <c r="V952" s="167"/>
      <c r="W952" s="167"/>
      <c r="X952" s="167"/>
      <c r="Y952" s="167"/>
      <c r="Z952" s="167"/>
      <c r="AA952" s="492">
        <v>0</v>
      </c>
      <c r="AB952" s="492"/>
      <c r="AC952" s="492"/>
      <c r="AD952" s="492"/>
      <c r="AE952" s="492"/>
      <c r="AF952" s="492"/>
      <c r="AG952" s="492"/>
      <c r="AH952" s="492"/>
      <c r="AI952" s="492"/>
      <c r="AJ952" s="492"/>
      <c r="AK952" s="492"/>
      <c r="AL952" s="492"/>
      <c r="AM952" s="492"/>
      <c r="AN952" s="492"/>
      <c r="AO952" s="492"/>
      <c r="AP952" s="492"/>
      <c r="AQ952" s="492"/>
      <c r="AR952" s="492"/>
      <c r="AS952" s="492"/>
      <c r="AT952" s="492"/>
    </row>
    <row r="953" spans="4:144" ht="14.25" customHeight="1" x14ac:dyDescent="0.35">
      <c r="D953" s="167" t="s">
        <v>537</v>
      </c>
      <c r="E953" s="167"/>
      <c r="F953" s="167"/>
      <c r="G953" s="167"/>
      <c r="H953" s="167"/>
      <c r="I953" s="167"/>
      <c r="J953" s="167"/>
      <c r="K953" s="167"/>
      <c r="L953" s="167"/>
      <c r="M953" s="167"/>
      <c r="N953" s="167"/>
      <c r="O953" s="167"/>
      <c r="P953" s="167"/>
      <c r="Q953" s="167"/>
      <c r="R953" s="167"/>
      <c r="S953" s="167"/>
      <c r="T953" s="167"/>
      <c r="U953" s="167"/>
      <c r="V953" s="167"/>
      <c r="W953" s="167"/>
      <c r="X953" s="167"/>
      <c r="Y953" s="167"/>
      <c r="Z953" s="167"/>
      <c r="AA953" s="492">
        <v>0</v>
      </c>
      <c r="AB953" s="492"/>
      <c r="AC953" s="492"/>
      <c r="AD953" s="492"/>
      <c r="AE953" s="492"/>
      <c r="AF953" s="492"/>
      <c r="AG953" s="492"/>
      <c r="AH953" s="492"/>
      <c r="AI953" s="492"/>
      <c r="AJ953" s="492"/>
      <c r="AK953" s="492"/>
      <c r="AL953" s="492"/>
      <c r="AM953" s="492"/>
      <c r="AN953" s="492"/>
      <c r="AO953" s="492"/>
      <c r="AP953" s="492"/>
      <c r="AQ953" s="492"/>
      <c r="AR953" s="492"/>
      <c r="AS953" s="492"/>
      <c r="AT953" s="492"/>
    </row>
    <row r="954" spans="4:144" ht="14.25" customHeight="1" x14ac:dyDescent="0.35">
      <c r="D954" s="167" t="s">
        <v>538</v>
      </c>
      <c r="E954" s="167"/>
      <c r="F954" s="167"/>
      <c r="G954" s="167"/>
      <c r="H954" s="167"/>
      <c r="I954" s="167"/>
      <c r="J954" s="167"/>
      <c r="K954" s="167"/>
      <c r="L954" s="167"/>
      <c r="M954" s="167"/>
      <c r="N954" s="167"/>
      <c r="O954" s="167"/>
      <c r="P954" s="167"/>
      <c r="Q954" s="167"/>
      <c r="R954" s="167"/>
      <c r="S954" s="167"/>
      <c r="T954" s="167"/>
      <c r="U954" s="167"/>
      <c r="V954" s="167"/>
      <c r="W954" s="167"/>
      <c r="X954" s="167"/>
      <c r="Y954" s="167"/>
      <c r="Z954" s="167"/>
      <c r="AA954" s="492">
        <v>0</v>
      </c>
      <c r="AB954" s="492"/>
      <c r="AC954" s="492"/>
      <c r="AD954" s="492"/>
      <c r="AE954" s="492"/>
      <c r="AF954" s="492"/>
      <c r="AG954" s="492"/>
      <c r="AH954" s="492"/>
      <c r="AI954" s="492"/>
      <c r="AJ954" s="492"/>
      <c r="AK954" s="492"/>
      <c r="AL954" s="492"/>
      <c r="AM954" s="492"/>
      <c r="AN954" s="492"/>
      <c r="AO954" s="492"/>
      <c r="AP954" s="492"/>
      <c r="AQ954" s="492"/>
      <c r="AR954" s="492"/>
      <c r="AS954" s="492"/>
      <c r="AT954" s="492"/>
    </row>
    <row r="955" spans="4:144" ht="14.25" customHeight="1" x14ac:dyDescent="0.35">
      <c r="D955" s="167" t="s">
        <v>539</v>
      </c>
      <c r="E955" s="167"/>
      <c r="F955" s="167"/>
      <c r="G955" s="167"/>
      <c r="H955" s="167"/>
      <c r="I955" s="167"/>
      <c r="J955" s="167"/>
      <c r="K955" s="167"/>
      <c r="L955" s="167"/>
      <c r="M955" s="167"/>
      <c r="N955" s="167"/>
      <c r="O955" s="167"/>
      <c r="P955" s="167"/>
      <c r="Q955" s="167"/>
      <c r="R955" s="167"/>
      <c r="S955" s="167"/>
      <c r="T955" s="167"/>
      <c r="U955" s="167"/>
      <c r="V955" s="167"/>
      <c r="W955" s="167"/>
      <c r="X955" s="167"/>
      <c r="Y955" s="167"/>
      <c r="Z955" s="167"/>
      <c r="AA955" s="492">
        <v>0</v>
      </c>
      <c r="AB955" s="492"/>
      <c r="AC955" s="492"/>
      <c r="AD955" s="492"/>
      <c r="AE955" s="492"/>
      <c r="AF955" s="492"/>
      <c r="AG955" s="492"/>
      <c r="AH955" s="492"/>
      <c r="AI955" s="492"/>
      <c r="AJ955" s="492"/>
      <c r="AK955" s="492"/>
      <c r="AL955" s="492"/>
      <c r="AM955" s="492"/>
      <c r="AN955" s="492"/>
      <c r="AO955" s="492"/>
      <c r="AP955" s="492"/>
      <c r="AQ955" s="492"/>
      <c r="AR955" s="492"/>
      <c r="AS955" s="492"/>
      <c r="AT955" s="492"/>
    </row>
    <row r="956" spans="4:144" ht="14.25" customHeight="1" x14ac:dyDescent="0.35">
      <c r="D956" s="281" t="s">
        <v>532</v>
      </c>
      <c r="E956" s="281"/>
      <c r="F956" s="281"/>
      <c r="G956" s="281"/>
      <c r="H956" s="281"/>
      <c r="I956" s="281"/>
      <c r="J956" s="281"/>
      <c r="K956" s="281"/>
      <c r="L956" s="281"/>
      <c r="M956" s="281"/>
      <c r="N956" s="281"/>
      <c r="O956" s="281"/>
      <c r="P956" s="281"/>
      <c r="Q956" s="281"/>
      <c r="R956" s="281"/>
      <c r="S956" s="281"/>
      <c r="T956" s="281"/>
      <c r="U956" s="281"/>
      <c r="V956" s="281"/>
      <c r="W956" s="281"/>
      <c r="X956" s="281"/>
      <c r="Y956" s="281"/>
      <c r="Z956" s="281"/>
      <c r="AA956" s="281"/>
      <c r="AB956" s="281"/>
      <c r="AC956" s="281"/>
      <c r="AD956" s="281"/>
      <c r="AE956" s="281"/>
      <c r="AF956" s="281"/>
      <c r="AG956" s="281"/>
      <c r="AH956" s="281"/>
      <c r="AI956" s="281"/>
      <c r="AJ956" s="281"/>
      <c r="AK956" s="281"/>
      <c r="AL956" s="281"/>
      <c r="AM956" s="281"/>
      <c r="AN956" s="281"/>
      <c r="AO956" s="281"/>
      <c r="AP956" s="281"/>
      <c r="AQ956" s="281"/>
      <c r="AR956" s="281"/>
      <c r="AS956" s="281"/>
      <c r="AT956" s="281"/>
    </row>
    <row r="957" spans="4:144" ht="14.25" customHeight="1" x14ac:dyDescent="0.35">
      <c r="D957" s="37"/>
      <c r="E957" s="37"/>
      <c r="F957" s="37"/>
      <c r="G957" s="37"/>
      <c r="H957" s="37"/>
      <c r="I957" s="37"/>
      <c r="J957" s="37"/>
      <c r="K957" s="37"/>
      <c r="L957" s="37"/>
      <c r="M957" s="37"/>
      <c r="N957" s="37"/>
      <c r="O957" s="37"/>
      <c r="P957" s="37"/>
      <c r="Q957" s="37"/>
      <c r="R957" s="37"/>
      <c r="S957" s="37"/>
      <c r="T957" s="37"/>
      <c r="U957" s="37"/>
      <c r="V957" s="37"/>
      <c r="W957" s="37"/>
      <c r="X957" s="37"/>
      <c r="Y957" s="37"/>
      <c r="Z957" s="37"/>
      <c r="AA957" s="37"/>
      <c r="AB957" s="37"/>
      <c r="AC957" s="37"/>
      <c r="AD957" s="37"/>
      <c r="AE957" s="37"/>
      <c r="AF957" s="37"/>
      <c r="AG957" s="37"/>
      <c r="AH957" s="37"/>
      <c r="AI957" s="37"/>
      <c r="AJ957" s="37"/>
      <c r="AK957" s="37"/>
      <c r="AL957" s="37"/>
      <c r="AM957" s="37"/>
      <c r="AN957" s="37"/>
      <c r="AO957" s="37"/>
      <c r="AP957" s="37"/>
      <c r="AQ957" s="37"/>
      <c r="AR957" s="37"/>
      <c r="AS957" s="37"/>
      <c r="AT957" s="37"/>
    </row>
    <row r="958" spans="4:144" ht="14.25" customHeight="1" x14ac:dyDescent="0.35">
      <c r="D958" s="277" t="s">
        <v>540</v>
      </c>
      <c r="E958" s="277"/>
      <c r="F958" s="277"/>
      <c r="G958" s="277"/>
      <c r="H958" s="277"/>
      <c r="I958" s="277"/>
      <c r="J958" s="277"/>
      <c r="K958" s="277"/>
      <c r="L958" s="277"/>
      <c r="M958" s="277"/>
      <c r="N958" s="277"/>
      <c r="O958" s="277"/>
      <c r="P958" s="277"/>
      <c r="Q958" s="277"/>
      <c r="R958" s="277"/>
      <c r="S958" s="277"/>
      <c r="T958" s="277"/>
      <c r="U958" s="277"/>
      <c r="V958" s="277"/>
      <c r="W958" s="277"/>
      <c r="X958" s="277"/>
      <c r="Y958" s="277"/>
      <c r="Z958" s="277"/>
      <c r="AA958" s="277"/>
      <c r="AB958" s="277"/>
      <c r="AC958" s="277"/>
      <c r="AD958" s="277"/>
      <c r="AE958" s="277"/>
      <c r="AF958" s="277"/>
      <c r="AG958" s="277"/>
      <c r="AH958" s="277"/>
      <c r="AI958" s="277"/>
      <c r="AJ958" s="277"/>
      <c r="AK958" s="277"/>
      <c r="AL958" s="277"/>
      <c r="AM958" s="277"/>
      <c r="AN958" s="277"/>
      <c r="AO958" s="277"/>
      <c r="AP958" s="277"/>
      <c r="AQ958" s="277"/>
      <c r="AR958" s="277"/>
      <c r="AS958" s="277"/>
      <c r="AT958" s="277"/>
    </row>
    <row r="959" spans="4:144" ht="14.25" customHeight="1" x14ac:dyDescent="0.35">
      <c r="D959" s="234"/>
      <c r="E959" s="234"/>
      <c r="F959" s="234"/>
      <c r="G959" s="234"/>
      <c r="H959" s="234"/>
      <c r="I959" s="234"/>
      <c r="J959" s="234"/>
      <c r="K959" s="234"/>
      <c r="L959" s="234"/>
      <c r="M959" s="234"/>
      <c r="N959" s="234"/>
      <c r="O959" s="234"/>
      <c r="P959" s="234"/>
      <c r="Q959" s="234"/>
      <c r="R959" s="234"/>
      <c r="S959" s="234"/>
      <c r="T959" s="234"/>
      <c r="U959" s="234"/>
      <c r="V959" s="234"/>
      <c r="W959" s="234"/>
      <c r="X959" s="234"/>
      <c r="Y959" s="234"/>
      <c r="Z959" s="234"/>
      <c r="AA959" s="234"/>
      <c r="AB959" s="234"/>
      <c r="AC959" s="234"/>
      <c r="AD959" s="234"/>
      <c r="AE959" s="234"/>
      <c r="AF959" s="234"/>
      <c r="AG959" s="234"/>
      <c r="AH959" s="234"/>
      <c r="AI959" s="234"/>
      <c r="AJ959" s="234"/>
      <c r="AK959" s="234"/>
      <c r="AL959" s="234"/>
      <c r="AM959" s="234"/>
      <c r="AN959" s="234"/>
      <c r="AO959" s="234"/>
      <c r="AP959" s="234"/>
      <c r="AQ959" s="234"/>
      <c r="AR959" s="234"/>
      <c r="AS959" s="234"/>
      <c r="AT959" s="234"/>
    </row>
    <row r="960" spans="4:144" ht="14.25" customHeight="1" x14ac:dyDescent="0.35">
      <c r="D960" s="186" t="s">
        <v>541</v>
      </c>
      <c r="E960" s="187"/>
      <c r="F960" s="187"/>
      <c r="G960" s="187"/>
      <c r="H960" s="187"/>
      <c r="I960" s="187"/>
      <c r="J960" s="187"/>
      <c r="K960" s="187"/>
      <c r="L960" s="187"/>
      <c r="M960" s="187"/>
      <c r="N960" s="187"/>
      <c r="O960" s="187"/>
      <c r="P960" s="187"/>
      <c r="Q960" s="187"/>
      <c r="R960" s="187"/>
      <c r="S960" s="187"/>
      <c r="T960" s="187"/>
      <c r="U960" s="187"/>
      <c r="V960" s="187"/>
      <c r="W960" s="187"/>
      <c r="X960" s="187"/>
      <c r="Y960" s="187"/>
      <c r="Z960" s="188"/>
      <c r="AA960" s="186" t="s">
        <v>542</v>
      </c>
      <c r="AB960" s="187"/>
      <c r="AC960" s="187"/>
      <c r="AD960" s="187"/>
      <c r="AE960" s="187"/>
      <c r="AF960" s="187"/>
      <c r="AG960" s="187"/>
      <c r="AH960" s="187"/>
      <c r="AI960" s="187"/>
      <c r="AJ960" s="187"/>
      <c r="AK960" s="187"/>
      <c r="AL960" s="187"/>
      <c r="AM960" s="187"/>
      <c r="AN960" s="187"/>
      <c r="AO960" s="187"/>
      <c r="AP960" s="187"/>
      <c r="AQ960" s="187"/>
      <c r="AR960" s="187"/>
      <c r="AS960" s="187"/>
      <c r="AT960" s="188"/>
    </row>
    <row r="961" spans="4:145" ht="14.25" customHeight="1" x14ac:dyDescent="0.35">
      <c r="D961" s="192"/>
      <c r="E961" s="193"/>
      <c r="F961" s="193"/>
      <c r="G961" s="193"/>
      <c r="H961" s="193"/>
      <c r="I961" s="193"/>
      <c r="J961" s="193"/>
      <c r="K961" s="193"/>
      <c r="L961" s="193"/>
      <c r="M961" s="193"/>
      <c r="N961" s="193"/>
      <c r="O961" s="193"/>
      <c r="P961" s="193"/>
      <c r="Q961" s="193"/>
      <c r="R961" s="193"/>
      <c r="S961" s="193"/>
      <c r="T961" s="193"/>
      <c r="U961" s="193"/>
      <c r="V961" s="193"/>
      <c r="W961" s="193"/>
      <c r="X961" s="193"/>
      <c r="Y961" s="193"/>
      <c r="Z961" s="194"/>
      <c r="AA961" s="192"/>
      <c r="AB961" s="193"/>
      <c r="AC961" s="193"/>
      <c r="AD961" s="193"/>
      <c r="AE961" s="193"/>
      <c r="AF961" s="193"/>
      <c r="AG961" s="193"/>
      <c r="AH961" s="193"/>
      <c r="AI961" s="193"/>
      <c r="AJ961" s="193"/>
      <c r="AK961" s="193"/>
      <c r="AL961" s="193"/>
      <c r="AM961" s="193"/>
      <c r="AN961" s="193"/>
      <c r="AO961" s="193"/>
      <c r="AP961" s="193"/>
      <c r="AQ961" s="193"/>
      <c r="AR961" s="193"/>
      <c r="AS961" s="193"/>
      <c r="AT961" s="194"/>
    </row>
    <row r="962" spans="4:145" ht="14.25" customHeight="1" x14ac:dyDescent="0.35">
      <c r="D962" s="179" t="s">
        <v>543</v>
      </c>
      <c r="E962" s="180"/>
      <c r="F962" s="180"/>
      <c r="G962" s="180"/>
      <c r="H962" s="180"/>
      <c r="I962" s="180"/>
      <c r="J962" s="180"/>
      <c r="K962" s="180"/>
      <c r="L962" s="180"/>
      <c r="M962" s="180"/>
      <c r="N962" s="180"/>
      <c r="O962" s="180"/>
      <c r="P962" s="180"/>
      <c r="Q962" s="180"/>
      <c r="R962" s="180"/>
      <c r="S962" s="180"/>
      <c r="T962" s="180"/>
      <c r="U962" s="180"/>
      <c r="V962" s="180"/>
      <c r="W962" s="180"/>
      <c r="X962" s="180"/>
      <c r="Y962" s="180"/>
      <c r="Z962" s="181"/>
      <c r="AA962" s="167">
        <v>0</v>
      </c>
      <c r="AB962" s="167"/>
      <c r="AC962" s="167"/>
      <c r="AD962" s="167"/>
      <c r="AE962" s="167"/>
      <c r="AF962" s="167"/>
      <c r="AG962" s="167"/>
      <c r="AH962" s="167"/>
      <c r="AI962" s="167"/>
      <c r="AJ962" s="167"/>
      <c r="AK962" s="167"/>
      <c r="AL962" s="167"/>
      <c r="AM962" s="167"/>
      <c r="AN962" s="167"/>
      <c r="AO962" s="167"/>
      <c r="AP962" s="167"/>
      <c r="AQ962" s="167"/>
      <c r="AR962" s="167"/>
      <c r="AS962" s="167"/>
      <c r="AT962" s="167"/>
    </row>
    <row r="963" spans="4:145" ht="14.25" customHeight="1" x14ac:dyDescent="0.35">
      <c r="D963" s="179" t="s">
        <v>544</v>
      </c>
      <c r="E963" s="180"/>
      <c r="F963" s="180"/>
      <c r="G963" s="180"/>
      <c r="H963" s="180"/>
      <c r="I963" s="180"/>
      <c r="J963" s="180"/>
      <c r="K963" s="180"/>
      <c r="L963" s="180"/>
      <c r="M963" s="180"/>
      <c r="N963" s="180"/>
      <c r="O963" s="180"/>
      <c r="P963" s="180"/>
      <c r="Q963" s="180"/>
      <c r="R963" s="180"/>
      <c r="S963" s="180"/>
      <c r="T963" s="180"/>
      <c r="U963" s="180"/>
      <c r="V963" s="180"/>
      <c r="W963" s="180"/>
      <c r="X963" s="180"/>
      <c r="Y963" s="180"/>
      <c r="Z963" s="181"/>
      <c r="AA963" s="167">
        <v>0</v>
      </c>
      <c r="AB963" s="167"/>
      <c r="AC963" s="167"/>
      <c r="AD963" s="167"/>
      <c r="AE963" s="167"/>
      <c r="AF963" s="167"/>
      <c r="AG963" s="167"/>
      <c r="AH963" s="167"/>
      <c r="AI963" s="167"/>
      <c r="AJ963" s="167"/>
      <c r="AK963" s="167"/>
      <c r="AL963" s="167"/>
      <c r="AM963" s="167"/>
      <c r="AN963" s="167"/>
      <c r="AO963" s="167"/>
      <c r="AP963" s="167"/>
      <c r="AQ963" s="167"/>
      <c r="AR963" s="167"/>
      <c r="AS963" s="167"/>
      <c r="AT963" s="167"/>
      <c r="AV963" s="493" t="s">
        <v>532</v>
      </c>
      <c r="AW963" s="493"/>
      <c r="AX963" s="493"/>
      <c r="AY963" s="493"/>
      <c r="AZ963" s="493"/>
      <c r="BA963" s="493"/>
      <c r="BB963" s="493"/>
      <c r="BC963" s="493"/>
      <c r="BD963" s="493"/>
      <c r="BE963" s="493"/>
      <c r="BF963" s="493"/>
      <c r="BG963" s="493"/>
      <c r="BH963" s="493"/>
      <c r="BI963" s="493"/>
      <c r="BJ963" s="493"/>
      <c r="BK963" s="493"/>
      <c r="BL963" s="493"/>
      <c r="BM963" s="493"/>
      <c r="BN963" s="493"/>
      <c r="BO963" s="493"/>
      <c r="BP963" s="493"/>
      <c r="BQ963" s="493"/>
      <c r="BR963" s="493"/>
      <c r="BS963" s="493"/>
      <c r="BT963" s="493"/>
      <c r="BU963" s="493"/>
      <c r="BV963" s="493"/>
      <c r="BW963" s="493"/>
      <c r="BX963" s="493"/>
      <c r="BY963" s="493"/>
      <c r="BZ963" s="493"/>
      <c r="CA963" s="493"/>
      <c r="CB963" s="493"/>
      <c r="CC963" s="493"/>
      <c r="CD963" s="493"/>
      <c r="CE963" s="493"/>
      <c r="CF963" s="493"/>
      <c r="CG963" s="493"/>
      <c r="CH963" s="493"/>
      <c r="CI963" s="493"/>
      <c r="CJ963" s="493"/>
      <c r="CK963" s="493"/>
      <c r="CL963" s="493"/>
    </row>
    <row r="964" spans="4:145" ht="14.25" customHeight="1" x14ac:dyDescent="0.35">
      <c r="D964" s="179" t="s">
        <v>545</v>
      </c>
      <c r="E964" s="180"/>
      <c r="F964" s="180"/>
      <c r="G964" s="180"/>
      <c r="H964" s="180"/>
      <c r="I964" s="180"/>
      <c r="J964" s="180"/>
      <c r="K964" s="180"/>
      <c r="L964" s="180"/>
      <c r="M964" s="180"/>
      <c r="N964" s="180"/>
      <c r="O964" s="180"/>
      <c r="P964" s="180"/>
      <c r="Q964" s="180"/>
      <c r="R964" s="180"/>
      <c r="S964" s="180"/>
      <c r="T964" s="180"/>
      <c r="U964" s="180"/>
      <c r="V964" s="180"/>
      <c r="W964" s="180"/>
      <c r="X964" s="180"/>
      <c r="Y964" s="180"/>
      <c r="Z964" s="181"/>
      <c r="AA964" s="167">
        <v>0</v>
      </c>
      <c r="AB964" s="167"/>
      <c r="AC964" s="167"/>
      <c r="AD964" s="167"/>
      <c r="AE964" s="167"/>
      <c r="AF964" s="167"/>
      <c r="AG964" s="167"/>
      <c r="AH964" s="167"/>
      <c r="AI964" s="167"/>
      <c r="AJ964" s="167"/>
      <c r="AK964" s="167"/>
      <c r="AL964" s="167"/>
      <c r="AM964" s="167"/>
      <c r="AN964" s="167"/>
      <c r="AO964" s="167"/>
      <c r="AP964" s="167"/>
      <c r="AQ964" s="167"/>
      <c r="AR964" s="167"/>
      <c r="AS964" s="167"/>
      <c r="AT964" s="167"/>
    </row>
    <row r="965" spans="4:145" ht="14.25" customHeight="1" x14ac:dyDescent="0.35">
      <c r="D965" s="179" t="s">
        <v>546</v>
      </c>
      <c r="E965" s="180"/>
      <c r="F965" s="180"/>
      <c r="G965" s="180"/>
      <c r="H965" s="180"/>
      <c r="I965" s="180"/>
      <c r="J965" s="180"/>
      <c r="K965" s="180"/>
      <c r="L965" s="180"/>
      <c r="M965" s="180"/>
      <c r="N965" s="180"/>
      <c r="O965" s="180"/>
      <c r="P965" s="180"/>
      <c r="Q965" s="180"/>
      <c r="R965" s="180"/>
      <c r="S965" s="180"/>
      <c r="T965" s="180"/>
      <c r="U965" s="180"/>
      <c r="V965" s="180"/>
      <c r="W965" s="180"/>
      <c r="X965" s="180"/>
      <c r="Y965" s="180"/>
      <c r="Z965" s="181"/>
      <c r="AA965" s="167">
        <v>0</v>
      </c>
      <c r="AB965" s="167"/>
      <c r="AC965" s="167"/>
      <c r="AD965" s="167"/>
      <c r="AE965" s="167"/>
      <c r="AF965" s="167"/>
      <c r="AG965" s="167"/>
      <c r="AH965" s="167"/>
      <c r="AI965" s="167"/>
      <c r="AJ965" s="167"/>
      <c r="AK965" s="167"/>
      <c r="AL965" s="167"/>
      <c r="AM965" s="167"/>
      <c r="AN965" s="167"/>
      <c r="AO965" s="167"/>
      <c r="AP965" s="167"/>
      <c r="AQ965" s="167"/>
      <c r="AR965" s="167"/>
      <c r="AS965" s="167"/>
      <c r="AT965" s="167"/>
    </row>
    <row r="966" spans="4:145" ht="14.25" customHeight="1" x14ac:dyDescent="0.35">
      <c r="D966" s="179" t="s">
        <v>547</v>
      </c>
      <c r="E966" s="180"/>
      <c r="F966" s="180"/>
      <c r="G966" s="180"/>
      <c r="H966" s="180"/>
      <c r="I966" s="180"/>
      <c r="J966" s="180"/>
      <c r="K966" s="180"/>
      <c r="L966" s="180"/>
      <c r="M966" s="180"/>
      <c r="N966" s="180"/>
      <c r="O966" s="180"/>
      <c r="P966" s="180"/>
      <c r="Q966" s="180"/>
      <c r="R966" s="180"/>
      <c r="S966" s="180"/>
      <c r="T966" s="180"/>
      <c r="U966" s="180"/>
      <c r="V966" s="180"/>
      <c r="W966" s="180"/>
      <c r="X966" s="180"/>
      <c r="Y966" s="180"/>
      <c r="Z966" s="181"/>
      <c r="AA966" s="167">
        <v>0</v>
      </c>
      <c r="AB966" s="167"/>
      <c r="AC966" s="167"/>
      <c r="AD966" s="167"/>
      <c r="AE966" s="167"/>
      <c r="AF966" s="167"/>
      <c r="AG966" s="167"/>
      <c r="AH966" s="167"/>
      <c r="AI966" s="167"/>
      <c r="AJ966" s="167"/>
      <c r="AK966" s="167"/>
      <c r="AL966" s="167"/>
      <c r="AM966" s="167"/>
      <c r="AN966" s="167"/>
      <c r="AO966" s="167"/>
      <c r="AP966" s="167"/>
      <c r="AQ966" s="167"/>
      <c r="AR966" s="167"/>
      <c r="AS966" s="167"/>
      <c r="AT966" s="167"/>
      <c r="EM966" s="122" t="s">
        <v>561</v>
      </c>
      <c r="EN966" s="157" t="e">
        <f>EO966/$EO$969*100</f>
        <v>#VALUE!</v>
      </c>
      <c r="EO966" s="122" t="str">
        <f>AA979</f>
        <v>N/A</v>
      </c>
    </row>
    <row r="967" spans="4:145" ht="14.25" customHeight="1" x14ac:dyDescent="0.35">
      <c r="D967" s="179" t="s">
        <v>548</v>
      </c>
      <c r="E967" s="180"/>
      <c r="F967" s="180"/>
      <c r="G967" s="180"/>
      <c r="H967" s="180"/>
      <c r="I967" s="180"/>
      <c r="J967" s="180"/>
      <c r="K967" s="180"/>
      <c r="L967" s="180"/>
      <c r="M967" s="180"/>
      <c r="N967" s="180"/>
      <c r="O967" s="180"/>
      <c r="P967" s="180"/>
      <c r="Q967" s="180"/>
      <c r="R967" s="180"/>
      <c r="S967" s="180"/>
      <c r="T967" s="180"/>
      <c r="U967" s="180"/>
      <c r="V967" s="180"/>
      <c r="W967" s="180"/>
      <c r="X967" s="180"/>
      <c r="Y967" s="180"/>
      <c r="Z967" s="181"/>
      <c r="AA967" s="167"/>
      <c r="AB967" s="167"/>
      <c r="AC967" s="167"/>
      <c r="AD967" s="167"/>
      <c r="AE967" s="167"/>
      <c r="AF967" s="167"/>
      <c r="AG967" s="167"/>
      <c r="AH967" s="167"/>
      <c r="AI967" s="167"/>
      <c r="AJ967" s="167"/>
      <c r="AK967" s="167"/>
      <c r="AL967" s="167"/>
      <c r="AM967" s="167"/>
      <c r="AN967" s="167"/>
      <c r="AO967" s="167"/>
      <c r="AP967" s="167"/>
      <c r="AQ967" s="167"/>
      <c r="AR967" s="167"/>
      <c r="AS967" s="167"/>
      <c r="AT967" s="167"/>
      <c r="EM967" s="122" t="s">
        <v>562</v>
      </c>
      <c r="EN967" s="157" t="e">
        <f t="shared" ref="EN967:EN968" si="41">EO967/$EO$969*100</f>
        <v>#VALUE!</v>
      </c>
      <c r="EO967" s="122" t="str">
        <f>AA980</f>
        <v>N/A</v>
      </c>
    </row>
    <row r="968" spans="4:145" ht="14.25" customHeight="1" x14ac:dyDescent="0.35">
      <c r="D968" s="179" t="s">
        <v>549</v>
      </c>
      <c r="E968" s="180"/>
      <c r="F968" s="180"/>
      <c r="G968" s="180"/>
      <c r="H968" s="180"/>
      <c r="I968" s="180"/>
      <c r="J968" s="180"/>
      <c r="K968" s="180"/>
      <c r="L968" s="180"/>
      <c r="M968" s="180"/>
      <c r="N968" s="180"/>
      <c r="O968" s="180"/>
      <c r="P968" s="180"/>
      <c r="Q968" s="180"/>
      <c r="R968" s="180"/>
      <c r="S968" s="180"/>
      <c r="T968" s="180"/>
      <c r="U968" s="180"/>
      <c r="V968" s="180"/>
      <c r="W968" s="180"/>
      <c r="X968" s="180"/>
      <c r="Y968" s="180"/>
      <c r="Z968" s="181"/>
      <c r="AA968" s="167">
        <v>0</v>
      </c>
      <c r="AB968" s="167"/>
      <c r="AC968" s="167"/>
      <c r="AD968" s="167"/>
      <c r="AE968" s="167"/>
      <c r="AF968" s="167"/>
      <c r="AG968" s="167"/>
      <c r="AH968" s="167"/>
      <c r="AI968" s="167"/>
      <c r="AJ968" s="167"/>
      <c r="AK968" s="167"/>
      <c r="AL968" s="167"/>
      <c r="AM968" s="167"/>
      <c r="AN968" s="167"/>
      <c r="AO968" s="167"/>
      <c r="AP968" s="167"/>
      <c r="AQ968" s="167"/>
      <c r="AR968" s="167"/>
      <c r="AS968" s="167"/>
      <c r="AT968" s="167"/>
      <c r="EM968" s="122" t="s">
        <v>563</v>
      </c>
      <c r="EN968" s="157" t="e">
        <f t="shared" si="41"/>
        <v>#VALUE!</v>
      </c>
      <c r="EO968" s="122" t="str">
        <f>AA981</f>
        <v>N/A</v>
      </c>
    </row>
    <row r="969" spans="4:145" ht="14.25" customHeight="1" x14ac:dyDescent="0.35">
      <c r="D969" s="179" t="s">
        <v>550</v>
      </c>
      <c r="E969" s="180"/>
      <c r="F969" s="180"/>
      <c r="G969" s="180"/>
      <c r="H969" s="180"/>
      <c r="I969" s="180"/>
      <c r="J969" s="180"/>
      <c r="K969" s="180"/>
      <c r="L969" s="180"/>
      <c r="M969" s="180"/>
      <c r="N969" s="180"/>
      <c r="O969" s="180"/>
      <c r="P969" s="180"/>
      <c r="Q969" s="180"/>
      <c r="R969" s="180"/>
      <c r="S969" s="180"/>
      <c r="T969" s="180"/>
      <c r="U969" s="180"/>
      <c r="V969" s="180"/>
      <c r="W969" s="180"/>
      <c r="X969" s="180"/>
      <c r="Y969" s="180"/>
      <c r="Z969" s="181"/>
      <c r="AA969" s="167">
        <v>0</v>
      </c>
      <c r="AB969" s="167"/>
      <c r="AC969" s="167"/>
      <c r="AD969" s="167"/>
      <c r="AE969" s="167"/>
      <c r="AF969" s="167"/>
      <c r="AG969" s="167"/>
      <c r="AH969" s="167"/>
      <c r="AI969" s="167"/>
      <c r="AJ969" s="167"/>
      <c r="AK969" s="167"/>
      <c r="AL969" s="167"/>
      <c r="AM969" s="167"/>
      <c r="AN969" s="167"/>
      <c r="AO969" s="167"/>
      <c r="AP969" s="167"/>
      <c r="AQ969" s="167"/>
      <c r="AR969" s="167"/>
      <c r="AS969" s="167"/>
      <c r="AT969" s="167"/>
      <c r="EM969" s="122" t="s">
        <v>531</v>
      </c>
      <c r="EO969" s="122" t="e">
        <f>EO966+EO967+EO968</f>
        <v>#VALUE!</v>
      </c>
    </row>
    <row r="970" spans="4:145" ht="14.25" customHeight="1" x14ac:dyDescent="0.35">
      <c r="D970" s="179" t="s">
        <v>551</v>
      </c>
      <c r="E970" s="180"/>
      <c r="F970" s="180"/>
      <c r="G970" s="180"/>
      <c r="H970" s="180"/>
      <c r="I970" s="180"/>
      <c r="J970" s="180"/>
      <c r="K970" s="180"/>
      <c r="L970" s="180"/>
      <c r="M970" s="180"/>
      <c r="N970" s="180"/>
      <c r="O970" s="180"/>
      <c r="P970" s="180"/>
      <c r="Q970" s="180"/>
      <c r="R970" s="180"/>
      <c r="S970" s="180"/>
      <c r="T970" s="180"/>
      <c r="U970" s="180"/>
      <c r="V970" s="180"/>
      <c r="W970" s="180"/>
      <c r="X970" s="180"/>
      <c r="Y970" s="180"/>
      <c r="Z970" s="181"/>
      <c r="AA970" s="167">
        <v>0</v>
      </c>
      <c r="AB970" s="167"/>
      <c r="AC970" s="167"/>
      <c r="AD970" s="167"/>
      <c r="AE970" s="167"/>
      <c r="AF970" s="167"/>
      <c r="AG970" s="167"/>
      <c r="AH970" s="167"/>
      <c r="AI970" s="167"/>
      <c r="AJ970" s="167"/>
      <c r="AK970" s="167"/>
      <c r="AL970" s="167"/>
      <c r="AM970" s="167"/>
      <c r="AN970" s="167"/>
      <c r="AO970" s="167"/>
      <c r="AP970" s="167"/>
      <c r="AQ970" s="167"/>
      <c r="AR970" s="167"/>
      <c r="AS970" s="167"/>
      <c r="AT970" s="167"/>
    </row>
    <row r="971" spans="4:145" ht="14.25" customHeight="1" x14ac:dyDescent="0.35">
      <c r="D971" s="179" t="s">
        <v>552</v>
      </c>
      <c r="E971" s="180"/>
      <c r="F971" s="180"/>
      <c r="G971" s="180"/>
      <c r="H971" s="180"/>
      <c r="I971" s="180"/>
      <c r="J971" s="180"/>
      <c r="K971" s="180"/>
      <c r="L971" s="180"/>
      <c r="M971" s="180"/>
      <c r="N971" s="180"/>
      <c r="O971" s="180"/>
      <c r="P971" s="180"/>
      <c r="Q971" s="180"/>
      <c r="R971" s="180"/>
      <c r="S971" s="180"/>
      <c r="T971" s="180"/>
      <c r="U971" s="180"/>
      <c r="V971" s="180"/>
      <c r="W971" s="180"/>
      <c r="X971" s="180"/>
      <c r="Y971" s="180"/>
      <c r="Z971" s="181"/>
      <c r="AA971" s="167">
        <v>0</v>
      </c>
      <c r="AB971" s="167"/>
      <c r="AC971" s="167"/>
      <c r="AD971" s="167"/>
      <c r="AE971" s="167"/>
      <c r="AF971" s="167"/>
      <c r="AG971" s="167"/>
      <c r="AH971" s="167"/>
      <c r="AI971" s="167"/>
      <c r="AJ971" s="167"/>
      <c r="AK971" s="167"/>
      <c r="AL971" s="167"/>
      <c r="AM971" s="167"/>
      <c r="AN971" s="167"/>
      <c r="AO971" s="167"/>
      <c r="AP971" s="167"/>
      <c r="AQ971" s="167"/>
      <c r="AR971" s="167"/>
      <c r="AS971" s="167"/>
      <c r="AT971" s="167"/>
    </row>
    <row r="972" spans="4:145" ht="14.25" customHeight="1" x14ac:dyDescent="0.35">
      <c r="D972" s="281" t="s">
        <v>532</v>
      </c>
      <c r="E972" s="281"/>
      <c r="F972" s="281"/>
      <c r="G972" s="281"/>
      <c r="H972" s="281"/>
      <c r="I972" s="281"/>
      <c r="J972" s="281"/>
      <c r="K972" s="281"/>
      <c r="L972" s="281"/>
      <c r="M972" s="281"/>
      <c r="N972" s="281"/>
      <c r="O972" s="281"/>
      <c r="P972" s="281"/>
      <c r="Q972" s="281"/>
      <c r="R972" s="281"/>
      <c r="S972" s="281"/>
      <c r="T972" s="281"/>
      <c r="U972" s="281"/>
      <c r="V972" s="281"/>
      <c r="W972" s="281"/>
      <c r="X972" s="281"/>
      <c r="Y972" s="281"/>
      <c r="Z972" s="281"/>
      <c r="AA972" s="281"/>
      <c r="AB972" s="281"/>
      <c r="AC972" s="281"/>
      <c r="AD972" s="281"/>
      <c r="AE972" s="281"/>
      <c r="AF972" s="281"/>
      <c r="AG972" s="281"/>
      <c r="AH972" s="281"/>
      <c r="AI972" s="281"/>
      <c r="AJ972" s="281"/>
      <c r="AK972" s="281"/>
      <c r="AL972" s="281"/>
      <c r="AM972" s="281"/>
      <c r="AN972" s="281"/>
      <c r="AO972" s="281"/>
      <c r="AP972" s="281"/>
      <c r="AQ972" s="281"/>
      <c r="AR972" s="281"/>
      <c r="AS972" s="281"/>
      <c r="AT972" s="281"/>
    </row>
    <row r="973" spans="4:145" ht="14.25" customHeight="1" x14ac:dyDescent="0.35"/>
    <row r="974" spans="4:145" ht="14.25" customHeight="1" x14ac:dyDescent="0.35">
      <c r="D974" s="277" t="s">
        <v>553</v>
      </c>
      <c r="E974" s="277"/>
      <c r="F974" s="277"/>
      <c r="G974" s="277"/>
      <c r="H974" s="277"/>
      <c r="I974" s="277"/>
      <c r="J974" s="277"/>
      <c r="K974" s="277"/>
      <c r="L974" s="277"/>
      <c r="M974" s="277"/>
      <c r="N974" s="277"/>
      <c r="O974" s="277"/>
      <c r="P974" s="277"/>
      <c r="Q974" s="277"/>
      <c r="R974" s="277"/>
      <c r="S974" s="277"/>
      <c r="T974" s="277"/>
      <c r="U974" s="277"/>
      <c r="V974" s="277"/>
      <c r="W974" s="277"/>
      <c r="X974" s="277"/>
      <c r="Y974" s="277"/>
      <c r="Z974" s="277"/>
      <c r="AA974" s="277"/>
      <c r="AB974" s="277"/>
      <c r="AC974" s="277"/>
      <c r="AD974" s="277"/>
      <c r="AE974" s="277"/>
      <c r="AF974" s="277"/>
      <c r="AG974" s="277"/>
      <c r="AH974" s="277"/>
      <c r="AI974" s="277"/>
      <c r="AJ974" s="277"/>
      <c r="AK974" s="277"/>
      <c r="AL974" s="277"/>
      <c r="AM974" s="277"/>
      <c r="AN974" s="277"/>
      <c r="AO974" s="277"/>
      <c r="AP974" s="277"/>
      <c r="AQ974" s="277"/>
      <c r="AR974" s="277"/>
      <c r="AS974" s="277"/>
      <c r="AT974" s="277"/>
    </row>
    <row r="975" spans="4:145" ht="14.25" customHeight="1" x14ac:dyDescent="0.35">
      <c r="D975" s="277"/>
      <c r="E975" s="277"/>
      <c r="F975" s="277"/>
      <c r="G975" s="277"/>
      <c r="H975" s="277"/>
      <c r="I975" s="277"/>
      <c r="J975" s="277"/>
      <c r="K975" s="277"/>
      <c r="L975" s="277"/>
      <c r="M975" s="277"/>
      <c r="N975" s="277"/>
      <c r="O975" s="277"/>
      <c r="P975" s="277"/>
      <c r="Q975" s="277"/>
      <c r="R975" s="277"/>
      <c r="S975" s="277"/>
      <c r="T975" s="277"/>
      <c r="U975" s="277"/>
      <c r="V975" s="277"/>
      <c r="W975" s="277"/>
      <c r="X975" s="277"/>
      <c r="Y975" s="277"/>
      <c r="Z975" s="277"/>
      <c r="AA975" s="277"/>
      <c r="AB975" s="277"/>
      <c r="AC975" s="277"/>
      <c r="AD975" s="277"/>
      <c r="AE975" s="277"/>
      <c r="AF975" s="277"/>
      <c r="AG975" s="277"/>
      <c r="AH975" s="277"/>
      <c r="AI975" s="277"/>
      <c r="AJ975" s="277"/>
      <c r="AK975" s="277"/>
      <c r="AL975" s="277"/>
      <c r="AM975" s="277"/>
      <c r="AN975" s="277"/>
      <c r="AO975" s="277"/>
      <c r="AP975" s="277"/>
      <c r="AQ975" s="277"/>
      <c r="AR975" s="277"/>
      <c r="AS975" s="277"/>
      <c r="AT975" s="277"/>
    </row>
    <row r="976" spans="4:145" ht="14.25" customHeight="1" x14ac:dyDescent="0.35">
      <c r="D976" s="234"/>
      <c r="E976" s="234"/>
      <c r="F976" s="234"/>
      <c r="G976" s="234"/>
      <c r="H976" s="234"/>
      <c r="I976" s="234"/>
      <c r="J976" s="234"/>
      <c r="K976" s="234"/>
      <c r="L976" s="234"/>
      <c r="M976" s="234"/>
      <c r="N976" s="234"/>
      <c r="O976" s="234"/>
      <c r="P976" s="234"/>
      <c r="Q976" s="234"/>
      <c r="R976" s="234"/>
      <c r="S976" s="234"/>
      <c r="T976" s="234"/>
      <c r="U976" s="234"/>
      <c r="V976" s="234"/>
      <c r="W976" s="234"/>
      <c r="X976" s="234"/>
      <c r="Y976" s="234"/>
      <c r="Z976" s="234"/>
      <c r="AA976" s="234"/>
      <c r="AB976" s="234"/>
      <c r="AC976" s="234"/>
      <c r="AD976" s="234"/>
      <c r="AE976" s="234"/>
      <c r="AF976" s="234"/>
      <c r="AG976" s="234"/>
      <c r="AH976" s="234"/>
      <c r="AI976" s="234"/>
      <c r="AJ976" s="234"/>
      <c r="AK976" s="234"/>
      <c r="AL976" s="234"/>
      <c r="AM976" s="234"/>
      <c r="AN976" s="234"/>
      <c r="AO976" s="234"/>
      <c r="AP976" s="234"/>
      <c r="AQ976" s="234"/>
      <c r="AR976" s="234"/>
      <c r="AS976" s="234"/>
      <c r="AT976" s="234"/>
    </row>
    <row r="977" spans="1:110" ht="14.25" customHeight="1" x14ac:dyDescent="0.35">
      <c r="D977" s="175" t="s">
        <v>555</v>
      </c>
      <c r="E977" s="175"/>
      <c r="F977" s="175"/>
      <c r="G977" s="175"/>
      <c r="H977" s="175"/>
      <c r="I977" s="175"/>
      <c r="J977" s="175"/>
      <c r="K977" s="175"/>
      <c r="L977" s="175"/>
      <c r="M977" s="175"/>
      <c r="N977" s="175"/>
      <c r="O977" s="175"/>
      <c r="P977" s="175"/>
      <c r="Q977" s="175"/>
      <c r="R977" s="175"/>
      <c r="S977" s="175"/>
      <c r="T977" s="175"/>
      <c r="U977" s="175"/>
      <c r="V977" s="175"/>
      <c r="W977" s="175"/>
      <c r="X977" s="175"/>
      <c r="Y977" s="175"/>
      <c r="Z977" s="175"/>
      <c r="AA977" s="175" t="s">
        <v>554</v>
      </c>
      <c r="AB977" s="175"/>
      <c r="AC977" s="175"/>
      <c r="AD977" s="175"/>
      <c r="AE977" s="175"/>
      <c r="AF977" s="175"/>
      <c r="AG977" s="175"/>
      <c r="AH977" s="175"/>
      <c r="AI977" s="175"/>
      <c r="AJ977" s="175"/>
      <c r="AK977" s="175"/>
      <c r="AL977" s="175"/>
      <c r="AM977" s="175"/>
      <c r="AN977" s="175"/>
      <c r="AO977" s="175"/>
      <c r="AP977" s="175"/>
      <c r="AQ977" s="175"/>
      <c r="AR977" s="175"/>
      <c r="AS977" s="175"/>
      <c r="AT977" s="175"/>
    </row>
    <row r="978" spans="1:110" ht="14.25" customHeight="1" x14ac:dyDescent="0.35">
      <c r="D978" s="175"/>
      <c r="E978" s="175"/>
      <c r="F978" s="175"/>
      <c r="G978" s="175"/>
      <c r="H978" s="175"/>
      <c r="I978" s="175"/>
      <c r="J978" s="175"/>
      <c r="K978" s="175"/>
      <c r="L978" s="175"/>
      <c r="M978" s="175"/>
      <c r="N978" s="175"/>
      <c r="O978" s="175"/>
      <c r="P978" s="175"/>
      <c r="Q978" s="175"/>
      <c r="R978" s="175"/>
      <c r="S978" s="175"/>
      <c r="T978" s="175"/>
      <c r="U978" s="175"/>
      <c r="V978" s="175"/>
      <c r="W978" s="175"/>
      <c r="X978" s="175"/>
      <c r="Y978" s="175"/>
      <c r="Z978" s="175"/>
      <c r="AA978" s="175"/>
      <c r="AB978" s="175"/>
      <c r="AC978" s="175"/>
      <c r="AD978" s="175"/>
      <c r="AE978" s="175"/>
      <c r="AF978" s="175"/>
      <c r="AG978" s="175"/>
      <c r="AH978" s="175"/>
      <c r="AI978" s="175"/>
      <c r="AJ978" s="175"/>
      <c r="AK978" s="175"/>
      <c r="AL978" s="175"/>
      <c r="AM978" s="175"/>
      <c r="AN978" s="175"/>
      <c r="AO978" s="175"/>
      <c r="AP978" s="175"/>
      <c r="AQ978" s="175"/>
      <c r="AR978" s="175"/>
      <c r="AS978" s="175"/>
      <c r="AT978" s="175"/>
    </row>
    <row r="979" spans="1:110" ht="14.25" customHeight="1" x14ac:dyDescent="0.35">
      <c r="D979" s="167" t="s">
        <v>557</v>
      </c>
      <c r="E979" s="167"/>
      <c r="F979" s="167"/>
      <c r="G979" s="167"/>
      <c r="H979" s="167"/>
      <c r="I979" s="167"/>
      <c r="J979" s="167"/>
      <c r="K979" s="167"/>
      <c r="L979" s="167"/>
      <c r="M979" s="167"/>
      <c r="N979" s="167"/>
      <c r="O979" s="167"/>
      <c r="P979" s="167"/>
      <c r="Q979" s="167"/>
      <c r="R979" s="167"/>
      <c r="S979" s="167"/>
      <c r="T979" s="167"/>
      <c r="U979" s="167"/>
      <c r="V979" s="167"/>
      <c r="W979" s="167"/>
      <c r="X979" s="167"/>
      <c r="Y979" s="167"/>
      <c r="Z979" s="167"/>
      <c r="AA979" s="492" t="s">
        <v>930</v>
      </c>
      <c r="AB979" s="492"/>
      <c r="AC979" s="492"/>
      <c r="AD979" s="492"/>
      <c r="AE979" s="492"/>
      <c r="AF979" s="492"/>
      <c r="AG979" s="492"/>
      <c r="AH979" s="492"/>
      <c r="AI979" s="492"/>
      <c r="AJ979" s="492"/>
      <c r="AK979" s="492"/>
      <c r="AL979" s="492"/>
      <c r="AM979" s="492"/>
      <c r="AN979" s="492"/>
      <c r="AO979" s="492"/>
      <c r="AP979" s="492"/>
      <c r="AQ979" s="492"/>
      <c r="AR979" s="492"/>
      <c r="AS979" s="492"/>
      <c r="AT979" s="492"/>
    </row>
    <row r="980" spans="1:110" ht="14.25" customHeight="1" x14ac:dyDescent="0.35">
      <c r="D980" s="167" t="s">
        <v>556</v>
      </c>
      <c r="E980" s="167"/>
      <c r="F980" s="167"/>
      <c r="G980" s="167"/>
      <c r="H980" s="167"/>
      <c r="I980" s="167"/>
      <c r="J980" s="167"/>
      <c r="K980" s="167"/>
      <c r="L980" s="167"/>
      <c r="M980" s="167"/>
      <c r="N980" s="167"/>
      <c r="O980" s="167"/>
      <c r="P980" s="167"/>
      <c r="Q980" s="167"/>
      <c r="R980" s="167"/>
      <c r="S980" s="167"/>
      <c r="T980" s="167"/>
      <c r="U980" s="167"/>
      <c r="V980" s="167"/>
      <c r="W980" s="167"/>
      <c r="X980" s="167"/>
      <c r="Y980" s="167"/>
      <c r="Z980" s="167"/>
      <c r="AA980" s="492" t="s">
        <v>930</v>
      </c>
      <c r="AB980" s="492"/>
      <c r="AC980" s="492"/>
      <c r="AD980" s="492"/>
      <c r="AE980" s="492"/>
      <c r="AF980" s="492"/>
      <c r="AG980" s="492"/>
      <c r="AH980" s="492"/>
      <c r="AI980" s="492"/>
      <c r="AJ980" s="492"/>
      <c r="AK980" s="492"/>
      <c r="AL980" s="492"/>
      <c r="AM980" s="492"/>
      <c r="AN980" s="492"/>
      <c r="AO980" s="492"/>
      <c r="AP980" s="492"/>
      <c r="AQ980" s="492"/>
      <c r="AR980" s="492"/>
      <c r="AS980" s="492"/>
      <c r="AT980" s="492"/>
    </row>
    <row r="981" spans="1:110" ht="14.25" customHeight="1" x14ac:dyDescent="0.35">
      <c r="D981" s="167" t="s">
        <v>563</v>
      </c>
      <c r="E981" s="167"/>
      <c r="F981" s="167"/>
      <c r="G981" s="167"/>
      <c r="H981" s="167"/>
      <c r="I981" s="167"/>
      <c r="J981" s="167"/>
      <c r="K981" s="167"/>
      <c r="L981" s="167"/>
      <c r="M981" s="167"/>
      <c r="N981" s="167"/>
      <c r="O981" s="167"/>
      <c r="P981" s="167"/>
      <c r="Q981" s="167"/>
      <c r="R981" s="167"/>
      <c r="S981" s="167"/>
      <c r="T981" s="167"/>
      <c r="U981" s="167"/>
      <c r="V981" s="167"/>
      <c r="W981" s="167"/>
      <c r="X981" s="167"/>
      <c r="Y981" s="167"/>
      <c r="Z981" s="167"/>
      <c r="AA981" s="492" t="s">
        <v>930</v>
      </c>
      <c r="AB981" s="492"/>
      <c r="AC981" s="492"/>
      <c r="AD981" s="492"/>
      <c r="AE981" s="492"/>
      <c r="AF981" s="492"/>
      <c r="AG981" s="492"/>
      <c r="AH981" s="492"/>
      <c r="AI981" s="492"/>
      <c r="AJ981" s="492"/>
      <c r="AK981" s="492"/>
      <c r="AL981" s="492"/>
      <c r="AM981" s="492"/>
      <c r="AN981" s="492"/>
      <c r="AO981" s="492"/>
      <c r="AP981" s="492"/>
      <c r="AQ981" s="492"/>
      <c r="AR981" s="492"/>
      <c r="AS981" s="492"/>
      <c r="AT981" s="492"/>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row>
    <row r="982" spans="1:110" ht="14.25" customHeight="1" x14ac:dyDescent="0.35">
      <c r="D982" s="281" t="s">
        <v>532</v>
      </c>
      <c r="E982" s="281"/>
      <c r="F982" s="281"/>
      <c r="G982" s="281"/>
      <c r="H982" s="281"/>
      <c r="I982" s="281"/>
      <c r="J982" s="281"/>
      <c r="K982" s="281"/>
      <c r="L982" s="281"/>
      <c r="M982" s="281"/>
      <c r="N982" s="281"/>
      <c r="O982" s="281"/>
      <c r="P982" s="281"/>
      <c r="Q982" s="281"/>
      <c r="R982" s="281"/>
      <c r="S982" s="281"/>
      <c r="T982" s="281"/>
      <c r="U982" s="281"/>
      <c r="V982" s="281"/>
      <c r="W982" s="281"/>
      <c r="X982" s="281"/>
      <c r="Y982" s="281"/>
      <c r="Z982" s="281"/>
      <c r="AA982" s="281"/>
      <c r="AB982" s="281"/>
      <c r="AC982" s="281"/>
      <c r="AD982" s="281"/>
      <c r="AE982" s="281"/>
      <c r="AF982" s="281"/>
      <c r="AG982" s="281"/>
      <c r="AH982" s="281"/>
      <c r="AI982" s="281"/>
      <c r="AJ982" s="281"/>
      <c r="AK982" s="281"/>
      <c r="AL982" s="281"/>
      <c r="AM982" s="281"/>
      <c r="AN982" s="281"/>
      <c r="AO982" s="281"/>
      <c r="AP982" s="281"/>
      <c r="AQ982" s="281"/>
      <c r="AR982" s="281"/>
      <c r="AS982" s="281"/>
      <c r="AT982" s="281"/>
      <c r="AV982" s="493" t="s">
        <v>532</v>
      </c>
      <c r="AW982" s="493"/>
      <c r="AX982" s="493"/>
      <c r="AY982" s="493"/>
      <c r="AZ982" s="493"/>
      <c r="BA982" s="493"/>
      <c r="BB982" s="493"/>
      <c r="BC982" s="493"/>
      <c r="BD982" s="493"/>
      <c r="BE982" s="493"/>
      <c r="BF982" s="493"/>
      <c r="BG982" s="493"/>
      <c r="BH982" s="493"/>
      <c r="BI982" s="493"/>
      <c r="BJ982" s="493"/>
      <c r="BK982" s="493"/>
      <c r="BL982" s="493"/>
      <c r="BM982" s="493"/>
      <c r="BN982" s="493"/>
      <c r="BO982" s="493"/>
      <c r="BP982" s="493"/>
      <c r="BQ982" s="493"/>
      <c r="BR982" s="493"/>
      <c r="BS982" s="493"/>
      <c r="BT982" s="493"/>
      <c r="BU982" s="493"/>
      <c r="BV982" s="493"/>
      <c r="BW982" s="493"/>
      <c r="BX982" s="493"/>
      <c r="BY982" s="493"/>
      <c r="BZ982" s="493"/>
      <c r="CA982" s="493"/>
      <c r="CB982" s="493"/>
      <c r="CC982" s="493"/>
      <c r="CD982" s="493"/>
      <c r="CE982" s="493"/>
      <c r="CF982" s="493"/>
      <c r="CG982" s="493"/>
      <c r="CH982" s="493"/>
      <c r="CI982" s="493"/>
      <c r="CJ982" s="493"/>
      <c r="CK982" s="493"/>
      <c r="CL982" s="493"/>
    </row>
    <row r="983" spans="1:110" ht="14.25" customHeight="1" x14ac:dyDescent="0.35">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row>
    <row r="984" spans="1:110" ht="14.25" customHeight="1" x14ac:dyDescent="0.35">
      <c r="A984" s="282"/>
      <c r="B984" s="282"/>
      <c r="C984" s="282"/>
      <c r="D984" s="282"/>
      <c r="E984" s="282"/>
      <c r="F984" s="282"/>
      <c r="G984" s="282"/>
      <c r="H984" s="282"/>
      <c r="I984" s="282"/>
      <c r="J984" s="282"/>
      <c r="K984" s="282"/>
      <c r="L984" s="282"/>
      <c r="M984" s="282"/>
      <c r="N984" s="282"/>
      <c r="O984" s="282"/>
      <c r="P984" s="282"/>
      <c r="Q984" s="282"/>
      <c r="R984" s="282"/>
      <c r="S984" s="282"/>
      <c r="T984" s="282"/>
      <c r="U984" s="282"/>
      <c r="V984" s="282"/>
      <c r="W984" s="282"/>
      <c r="X984" s="282"/>
      <c r="Y984" s="282"/>
      <c r="Z984" s="282"/>
      <c r="AA984" s="282"/>
      <c r="AB984" s="282"/>
      <c r="AC984" s="282"/>
      <c r="AD984" s="282"/>
      <c r="AE984" s="282"/>
      <c r="AF984" s="282"/>
      <c r="AG984" s="282"/>
      <c r="AH984" s="282"/>
      <c r="AI984" s="282"/>
      <c r="AJ984" s="282"/>
      <c r="AK984" s="282"/>
      <c r="AL984" s="282"/>
      <c r="AM984" s="282"/>
      <c r="AN984" s="282"/>
      <c r="AO984" s="282"/>
      <c r="AP984" s="282"/>
      <c r="AQ984" s="282"/>
      <c r="AR984" s="282"/>
      <c r="AS984" s="282"/>
      <c r="AT984" s="282"/>
      <c r="AU984" s="282"/>
      <c r="AV984" s="282"/>
      <c r="AW984" s="282"/>
      <c r="AX984" s="282"/>
      <c r="AY984" s="282"/>
      <c r="AZ984" s="282"/>
      <c r="BA984" s="282"/>
      <c r="BB984" s="282"/>
      <c r="BC984" s="282"/>
      <c r="BD984" s="282"/>
      <c r="BE984" s="282"/>
      <c r="BF984" s="282"/>
      <c r="BG984" s="282"/>
      <c r="BH984" s="282"/>
      <c r="BI984" s="282"/>
      <c r="BJ984" s="282"/>
      <c r="BK984" s="282"/>
      <c r="BL984" s="282"/>
      <c r="BM984" s="282"/>
      <c r="BN984" s="282"/>
      <c r="BO984" s="282"/>
      <c r="BP984" s="282"/>
      <c r="BQ984" s="282"/>
      <c r="BR984" s="282"/>
      <c r="BS984" s="282"/>
      <c r="BT984" s="282"/>
      <c r="BU984" s="282"/>
      <c r="BV984" s="282"/>
      <c r="BW984" s="282"/>
      <c r="BX984" s="282"/>
      <c r="BY984" s="282"/>
      <c r="BZ984" s="282"/>
      <c r="CA984" s="282"/>
      <c r="CB984" s="282"/>
      <c r="CC984" s="282"/>
      <c r="CD984" s="282"/>
      <c r="CE984" s="282"/>
      <c r="CF984" s="282"/>
      <c r="CG984" s="282"/>
      <c r="CH984" s="282"/>
      <c r="CI984" s="282"/>
      <c r="CJ984" s="282"/>
      <c r="CK984" s="282"/>
      <c r="CL984" s="282"/>
      <c r="CM984" s="282"/>
      <c r="CN984" s="282"/>
      <c r="CO984" s="2"/>
      <c r="CP984" s="144"/>
      <c r="CQ984" s="144"/>
      <c r="CR984" s="144"/>
      <c r="CS984" s="144"/>
      <c r="CT984" s="144"/>
      <c r="CU984" s="144"/>
    </row>
    <row r="985" spans="1:110" ht="14.25" customHeight="1" x14ac:dyDescent="0.35">
      <c r="A985" s="282"/>
      <c r="B985" s="282"/>
      <c r="C985" s="282"/>
      <c r="D985" s="282"/>
      <c r="E985" s="282"/>
      <c r="F985" s="282"/>
      <c r="G985" s="282"/>
      <c r="H985" s="282"/>
      <c r="I985" s="282"/>
      <c r="J985" s="282"/>
      <c r="K985" s="282"/>
      <c r="L985" s="282"/>
      <c r="M985" s="282"/>
      <c r="N985" s="282"/>
      <c r="O985" s="282"/>
      <c r="P985" s="282"/>
      <c r="Q985" s="282"/>
      <c r="R985" s="282"/>
      <c r="S985" s="282"/>
      <c r="T985" s="282"/>
      <c r="U985" s="282"/>
      <c r="V985" s="282"/>
      <c r="W985" s="282"/>
      <c r="X985" s="282"/>
      <c r="Y985" s="282"/>
      <c r="Z985" s="282"/>
      <c r="AA985" s="282"/>
      <c r="AB985" s="282"/>
      <c r="AC985" s="282"/>
      <c r="AD985" s="282"/>
      <c r="AE985" s="282"/>
      <c r="AF985" s="282"/>
      <c r="AG985" s="282"/>
      <c r="AH985" s="282"/>
      <c r="AI985" s="282"/>
      <c r="AJ985" s="282"/>
      <c r="AK985" s="282"/>
      <c r="AL985" s="282"/>
      <c r="AM985" s="282"/>
      <c r="AN985" s="282"/>
      <c r="AO985" s="282"/>
      <c r="AP985" s="282"/>
      <c r="AQ985" s="282"/>
      <c r="AR985" s="282"/>
      <c r="AS985" s="282"/>
      <c r="AT985" s="282"/>
      <c r="AU985" s="282"/>
      <c r="AV985" s="282"/>
      <c r="AW985" s="282"/>
      <c r="AX985" s="282"/>
      <c r="AY985" s="282"/>
      <c r="AZ985" s="282"/>
      <c r="BA985" s="282"/>
      <c r="BB985" s="282"/>
      <c r="BC985" s="282"/>
      <c r="BD985" s="282"/>
      <c r="BE985" s="282"/>
      <c r="BF985" s="282"/>
      <c r="BG985" s="282"/>
      <c r="BH985" s="282"/>
      <c r="BI985" s="282"/>
      <c r="BJ985" s="282"/>
      <c r="BK985" s="282"/>
      <c r="BL985" s="282"/>
      <c r="BM985" s="282"/>
      <c r="BN985" s="282"/>
      <c r="BO985" s="282"/>
      <c r="BP985" s="282"/>
      <c r="BQ985" s="282"/>
      <c r="BR985" s="282"/>
      <c r="BS985" s="282"/>
      <c r="BT985" s="282"/>
      <c r="BU985" s="282"/>
      <c r="BV985" s="282"/>
      <c r="BW985" s="282"/>
      <c r="BX985" s="282"/>
      <c r="BY985" s="282"/>
      <c r="BZ985" s="282"/>
      <c r="CA985" s="282"/>
      <c r="CB985" s="282"/>
      <c r="CC985" s="282"/>
      <c r="CD985" s="282"/>
      <c r="CE985" s="282"/>
      <c r="CF985" s="282"/>
      <c r="CG985" s="282"/>
      <c r="CH985" s="282"/>
      <c r="CI985" s="282"/>
      <c r="CJ985" s="282"/>
      <c r="CK985" s="282"/>
      <c r="CL985" s="282"/>
      <c r="CM985" s="282"/>
      <c r="CN985" s="282"/>
      <c r="CO985" s="2"/>
      <c r="CP985" s="144"/>
      <c r="CQ985" s="144"/>
      <c r="CR985" s="144"/>
      <c r="CS985" s="144"/>
      <c r="CT985" s="144"/>
      <c r="CU985" s="144"/>
    </row>
    <row r="986" spans="1:110" ht="14.25" customHeight="1" x14ac:dyDescent="0.35">
      <c r="CM986" s="214"/>
      <c r="CN986" s="214"/>
    </row>
    <row r="987" spans="1:110" ht="14.25" customHeight="1" x14ac:dyDescent="0.35">
      <c r="D987" s="209" t="s">
        <v>564</v>
      </c>
      <c r="E987" s="209"/>
      <c r="F987" s="209"/>
      <c r="G987" s="209"/>
      <c r="H987" s="209"/>
      <c r="I987" s="209"/>
      <c r="J987" s="209"/>
      <c r="K987" s="209"/>
      <c r="L987" s="209"/>
      <c r="M987" s="209"/>
      <c r="N987" s="209"/>
      <c r="O987" s="209"/>
      <c r="P987" s="209"/>
      <c r="Q987" s="209"/>
      <c r="R987" s="209"/>
      <c r="S987" s="209"/>
      <c r="T987" s="209"/>
      <c r="U987" s="209"/>
      <c r="V987" s="209"/>
      <c r="W987" s="209"/>
      <c r="X987" s="209"/>
      <c r="Y987" s="209"/>
      <c r="Z987" s="209"/>
      <c r="AA987" s="209"/>
      <c r="AB987" s="209"/>
      <c r="AC987" s="209"/>
      <c r="AD987" s="209"/>
      <c r="AE987" s="209"/>
      <c r="AF987" s="209"/>
      <c r="AG987" s="209"/>
      <c r="AH987" s="209"/>
      <c r="AI987" s="209"/>
      <c r="AJ987" s="209"/>
      <c r="AK987" s="209"/>
      <c r="AL987" s="209"/>
      <c r="AM987" s="209"/>
      <c r="AN987" s="209"/>
      <c r="AO987" s="209"/>
      <c r="AP987" s="209"/>
      <c r="AQ987" s="209"/>
      <c r="AR987" s="209"/>
      <c r="AS987" s="209"/>
      <c r="AT987" s="209"/>
      <c r="AU987" s="2"/>
      <c r="AV987" s="209" t="s">
        <v>567</v>
      </c>
      <c r="AW987" s="209"/>
      <c r="AX987" s="209"/>
      <c r="AY987" s="209"/>
      <c r="AZ987" s="209"/>
      <c r="BA987" s="209"/>
      <c r="BB987" s="209"/>
      <c r="BC987" s="209"/>
      <c r="BD987" s="209"/>
      <c r="BE987" s="209"/>
      <c r="BF987" s="209"/>
      <c r="BG987" s="209"/>
      <c r="BH987" s="209"/>
      <c r="BI987" s="209"/>
      <c r="BJ987" s="209"/>
      <c r="BK987" s="209"/>
      <c r="BL987" s="209"/>
      <c r="BM987" s="209"/>
      <c r="BN987" s="209"/>
      <c r="BO987" s="209"/>
      <c r="BP987" s="209"/>
      <c r="BQ987" s="209"/>
      <c r="BR987" s="209"/>
      <c r="BS987" s="209"/>
      <c r="BT987" s="209"/>
      <c r="BU987" s="209"/>
      <c r="BV987" s="209"/>
      <c r="BW987" s="209"/>
      <c r="BX987" s="209"/>
      <c r="BY987" s="209"/>
      <c r="BZ987" s="209"/>
      <c r="CA987" s="209"/>
      <c r="CB987" s="209"/>
      <c r="CC987" s="209"/>
      <c r="CD987" s="209"/>
      <c r="CE987" s="209"/>
      <c r="CF987" s="209"/>
      <c r="CG987" s="209"/>
      <c r="CH987" s="209"/>
      <c r="CI987" s="209"/>
      <c r="CJ987" s="209"/>
      <c r="CK987" s="209"/>
      <c r="CL987" s="209"/>
      <c r="CM987" s="209"/>
      <c r="CN987" s="209"/>
      <c r="CO987" s="2"/>
    </row>
    <row r="988" spans="1:110" ht="14.25" customHeight="1" x14ac:dyDescent="0.35">
      <c r="D988" s="209"/>
      <c r="E988" s="209"/>
      <c r="F988" s="209"/>
      <c r="G988" s="209"/>
      <c r="H988" s="209"/>
      <c r="I988" s="209"/>
      <c r="J988" s="209"/>
      <c r="K988" s="209"/>
      <c r="L988" s="209"/>
      <c r="M988" s="209"/>
      <c r="N988" s="209"/>
      <c r="O988" s="209"/>
      <c r="P988" s="209"/>
      <c r="Q988" s="209"/>
      <c r="R988" s="209"/>
      <c r="S988" s="209"/>
      <c r="T988" s="209"/>
      <c r="U988" s="209"/>
      <c r="V988" s="209"/>
      <c r="W988" s="209"/>
      <c r="X988" s="209"/>
      <c r="Y988" s="209"/>
      <c r="Z988" s="209"/>
      <c r="AA988" s="209"/>
      <c r="AB988" s="209"/>
      <c r="AC988" s="209"/>
      <c r="AD988" s="209"/>
      <c r="AE988" s="209"/>
      <c r="AF988" s="209"/>
      <c r="AG988" s="209"/>
      <c r="AH988" s="209"/>
      <c r="AI988" s="209"/>
      <c r="AJ988" s="209"/>
      <c r="AK988" s="209"/>
      <c r="AL988" s="209"/>
      <c r="AM988" s="209"/>
      <c r="AN988" s="209"/>
      <c r="AO988" s="209"/>
      <c r="AP988" s="209"/>
      <c r="AQ988" s="209"/>
      <c r="AR988" s="209"/>
      <c r="AS988" s="209"/>
      <c r="AT988" s="209"/>
      <c r="AU988" s="2"/>
      <c r="AV988" s="210"/>
      <c r="AW988" s="210"/>
      <c r="AX988" s="210"/>
      <c r="AY988" s="210"/>
      <c r="AZ988" s="210"/>
      <c r="BA988" s="210"/>
      <c r="BB988" s="210"/>
      <c r="BC988" s="210"/>
      <c r="BD988" s="210"/>
      <c r="BE988" s="210"/>
      <c r="BF988" s="210"/>
      <c r="BG988" s="210"/>
      <c r="BH988" s="210"/>
      <c r="BI988" s="210"/>
      <c r="BJ988" s="210"/>
      <c r="BK988" s="210"/>
      <c r="BL988" s="210"/>
      <c r="BM988" s="210"/>
      <c r="BN988" s="210"/>
      <c r="BO988" s="210"/>
      <c r="BP988" s="210"/>
      <c r="BQ988" s="210"/>
      <c r="BR988" s="210"/>
      <c r="BS988" s="210"/>
      <c r="BT988" s="210"/>
      <c r="BU988" s="210"/>
      <c r="BV988" s="210"/>
      <c r="BW988" s="210"/>
      <c r="BX988" s="210"/>
      <c r="BY988" s="210"/>
      <c r="BZ988" s="210"/>
      <c r="CA988" s="210"/>
      <c r="CB988" s="210"/>
      <c r="CC988" s="210"/>
      <c r="CD988" s="210"/>
      <c r="CE988" s="210"/>
      <c r="CF988" s="210"/>
      <c r="CG988" s="210"/>
      <c r="CH988" s="210"/>
      <c r="CI988" s="210"/>
      <c r="CJ988" s="210"/>
      <c r="CK988" s="210"/>
      <c r="CL988" s="210"/>
      <c r="CM988" s="210"/>
      <c r="CN988" s="210"/>
      <c r="CO988" s="2"/>
    </row>
    <row r="989" spans="1:110" ht="14.25" customHeight="1" x14ac:dyDescent="0.35">
      <c r="D989" s="186" t="s">
        <v>24</v>
      </c>
      <c r="E989" s="187"/>
      <c r="F989" s="187"/>
      <c r="G989" s="187"/>
      <c r="H989" s="187"/>
      <c r="I989" s="187"/>
      <c r="J989" s="187"/>
      <c r="K989" s="187"/>
      <c r="L989" s="187"/>
      <c r="M989" s="187"/>
      <c r="N989" s="187"/>
      <c r="O989" s="187"/>
      <c r="P989" s="187"/>
      <c r="Q989" s="187"/>
      <c r="R989" s="187"/>
      <c r="S989" s="187"/>
      <c r="T989" s="187"/>
      <c r="U989" s="187"/>
      <c r="V989" s="187"/>
      <c r="W989" s="187"/>
      <c r="X989" s="187"/>
      <c r="Y989" s="188"/>
      <c r="Z989" s="215" t="s">
        <v>48</v>
      </c>
      <c r="AA989" s="216"/>
      <c r="AB989" s="216"/>
      <c r="AC989" s="216"/>
      <c r="AD989" s="216"/>
      <c r="AE989" s="216"/>
      <c r="AF989" s="216"/>
      <c r="AG989" s="216"/>
      <c r="AH989" s="216"/>
      <c r="AI989" s="216"/>
      <c r="AJ989" s="216"/>
      <c r="AK989" s="216"/>
      <c r="AL989" s="216"/>
      <c r="AM989" s="216"/>
      <c r="AN989" s="186" t="s">
        <v>499</v>
      </c>
      <c r="AO989" s="187"/>
      <c r="AP989" s="187"/>
      <c r="AQ989" s="187"/>
      <c r="AR989" s="187"/>
      <c r="AS989" s="187"/>
      <c r="AT989" s="188"/>
      <c r="AU989" s="2"/>
      <c r="AV989" s="186" t="s">
        <v>24</v>
      </c>
      <c r="AW989" s="187"/>
      <c r="AX989" s="187"/>
      <c r="AY989" s="187"/>
      <c r="AZ989" s="187"/>
      <c r="BA989" s="187"/>
      <c r="BB989" s="187"/>
      <c r="BC989" s="187"/>
      <c r="BD989" s="187"/>
      <c r="BE989" s="187"/>
      <c r="BF989" s="187"/>
      <c r="BG989" s="187"/>
      <c r="BH989" s="187"/>
      <c r="BI989" s="187"/>
      <c r="BJ989" s="187"/>
      <c r="BK989" s="187"/>
      <c r="BL989" s="187"/>
      <c r="BM989" s="187"/>
      <c r="BN989" s="187"/>
      <c r="BO989" s="187"/>
      <c r="BP989" s="187"/>
      <c r="BQ989" s="188"/>
      <c r="BR989" s="215" t="s">
        <v>48</v>
      </c>
      <c r="BS989" s="216"/>
      <c r="BT989" s="216"/>
      <c r="BU989" s="216"/>
      <c r="BV989" s="216"/>
      <c r="BW989" s="216"/>
      <c r="BX989" s="216"/>
      <c r="BY989" s="216"/>
      <c r="BZ989" s="216"/>
      <c r="CA989" s="216"/>
      <c r="CB989" s="216"/>
      <c r="CC989" s="216"/>
      <c r="CD989" s="216"/>
      <c r="CE989" s="216"/>
      <c r="CF989" s="175" t="s">
        <v>499</v>
      </c>
      <c r="CG989" s="175"/>
      <c r="CH989" s="175"/>
      <c r="CI989" s="175"/>
      <c r="CJ989" s="175"/>
      <c r="CK989" s="175"/>
      <c r="CL989" s="175"/>
      <c r="CM989" s="175"/>
      <c r="CN989" s="175"/>
      <c r="CO989" s="2"/>
      <c r="CP989" s="144"/>
      <c r="CQ989" s="144"/>
      <c r="CR989" s="144"/>
      <c r="CS989" s="144"/>
      <c r="CT989" s="144"/>
      <c r="CU989" s="144"/>
      <c r="CV989" s="144"/>
      <c r="CW989" s="144"/>
      <c r="CX989" s="144"/>
      <c r="CY989" s="144"/>
      <c r="CZ989" s="144"/>
      <c r="DA989" s="144"/>
      <c r="DB989" s="144"/>
      <c r="DC989" s="144"/>
      <c r="DD989" s="144"/>
      <c r="DE989" s="144"/>
      <c r="DF989" s="144"/>
    </row>
    <row r="990" spans="1:110" ht="14.25" customHeight="1" x14ac:dyDescent="0.35">
      <c r="D990" s="192"/>
      <c r="E990" s="193"/>
      <c r="F990" s="193"/>
      <c r="G990" s="193"/>
      <c r="H990" s="193"/>
      <c r="I990" s="193"/>
      <c r="J990" s="193"/>
      <c r="K990" s="193"/>
      <c r="L990" s="193"/>
      <c r="M990" s="193"/>
      <c r="N990" s="193"/>
      <c r="O990" s="193"/>
      <c r="P990" s="193"/>
      <c r="Q990" s="193"/>
      <c r="R990" s="193"/>
      <c r="S990" s="193"/>
      <c r="T990" s="193"/>
      <c r="U990" s="193"/>
      <c r="V990" s="193"/>
      <c r="W990" s="193"/>
      <c r="X990" s="193"/>
      <c r="Y990" s="194"/>
      <c r="Z990" s="175" t="s">
        <v>565</v>
      </c>
      <c r="AA990" s="175"/>
      <c r="AB990" s="175"/>
      <c r="AC990" s="175"/>
      <c r="AD990" s="175"/>
      <c r="AE990" s="175"/>
      <c r="AF990" s="175" t="s">
        <v>128</v>
      </c>
      <c r="AG990" s="175"/>
      <c r="AH990" s="175"/>
      <c r="AI990" s="175"/>
      <c r="AJ990" s="175"/>
      <c r="AK990" s="175"/>
      <c r="AL990" s="175"/>
      <c r="AM990" s="175"/>
      <c r="AN990" s="192"/>
      <c r="AO990" s="193"/>
      <c r="AP990" s="193"/>
      <c r="AQ990" s="193"/>
      <c r="AR990" s="193"/>
      <c r="AS990" s="193"/>
      <c r="AT990" s="194"/>
      <c r="AU990" s="2"/>
      <c r="AV990" s="192"/>
      <c r="AW990" s="193"/>
      <c r="AX990" s="193"/>
      <c r="AY990" s="193"/>
      <c r="AZ990" s="193"/>
      <c r="BA990" s="193"/>
      <c r="BB990" s="193"/>
      <c r="BC990" s="193"/>
      <c r="BD990" s="193"/>
      <c r="BE990" s="193"/>
      <c r="BF990" s="193"/>
      <c r="BG990" s="193"/>
      <c r="BH990" s="193"/>
      <c r="BI990" s="193"/>
      <c r="BJ990" s="193"/>
      <c r="BK990" s="193"/>
      <c r="BL990" s="193"/>
      <c r="BM990" s="193"/>
      <c r="BN990" s="193"/>
      <c r="BO990" s="193"/>
      <c r="BP990" s="193"/>
      <c r="BQ990" s="194"/>
      <c r="BR990" s="175" t="s">
        <v>565</v>
      </c>
      <c r="BS990" s="175"/>
      <c r="BT990" s="175"/>
      <c r="BU990" s="175"/>
      <c r="BV990" s="175"/>
      <c r="BW990" s="175"/>
      <c r="BX990" s="175" t="s">
        <v>128</v>
      </c>
      <c r="BY990" s="175"/>
      <c r="BZ990" s="175"/>
      <c r="CA990" s="175"/>
      <c r="CB990" s="175"/>
      <c r="CC990" s="175"/>
      <c r="CD990" s="175"/>
      <c r="CE990" s="175"/>
      <c r="CF990" s="175"/>
      <c r="CG990" s="175"/>
      <c r="CH990" s="175"/>
      <c r="CI990" s="175"/>
      <c r="CJ990" s="175"/>
      <c r="CK990" s="175"/>
      <c r="CL990" s="175"/>
      <c r="CM990" s="175"/>
      <c r="CN990" s="175"/>
      <c r="CO990" s="2"/>
      <c r="CP990" s="144"/>
      <c r="CQ990" s="144"/>
      <c r="CR990" s="144"/>
      <c r="CS990" s="144"/>
      <c r="CT990" s="144"/>
      <c r="CU990" s="144"/>
      <c r="CV990" s="144"/>
      <c r="CW990" s="144"/>
      <c r="CX990" s="144"/>
      <c r="CY990" s="144"/>
      <c r="CZ990" s="144"/>
      <c r="DA990" s="144"/>
      <c r="DB990" s="144"/>
      <c r="DC990" s="144"/>
      <c r="DD990" s="144"/>
      <c r="DE990" s="144"/>
      <c r="DF990" s="144"/>
    </row>
    <row r="991" spans="1:110" ht="14.25" customHeight="1" x14ac:dyDescent="0.35">
      <c r="D991" s="167" t="s">
        <v>1007</v>
      </c>
      <c r="E991" s="167"/>
      <c r="F991" s="167"/>
      <c r="G991" s="167"/>
      <c r="H991" s="167"/>
      <c r="I991" s="167"/>
      <c r="J991" s="167"/>
      <c r="K991" s="167"/>
      <c r="L991" s="167"/>
      <c r="M991" s="167"/>
      <c r="N991" s="167"/>
      <c r="O991" s="167"/>
      <c r="P991" s="167"/>
      <c r="Q991" s="167"/>
      <c r="R991" s="167"/>
      <c r="S991" s="167"/>
      <c r="T991" s="167"/>
      <c r="U991" s="167"/>
      <c r="V991" s="167"/>
      <c r="W991" s="167"/>
      <c r="X991" s="167"/>
      <c r="Y991" s="167"/>
      <c r="Z991" s="167" t="s">
        <v>914</v>
      </c>
      <c r="AA991" s="167"/>
      <c r="AB991" s="167"/>
      <c r="AC991" s="167"/>
      <c r="AD991" s="167"/>
      <c r="AE991" s="167"/>
      <c r="AF991" s="167"/>
      <c r="AG991" s="167"/>
      <c r="AH991" s="167"/>
      <c r="AI991" s="167"/>
      <c r="AJ991" s="167"/>
      <c r="AK991" s="167"/>
      <c r="AL991" s="167"/>
      <c r="AM991" s="167"/>
      <c r="AN991" s="167" t="s">
        <v>959</v>
      </c>
      <c r="AO991" s="167"/>
      <c r="AP991" s="167"/>
      <c r="AQ991" s="167"/>
      <c r="AR991" s="167"/>
      <c r="AS991" s="167"/>
      <c r="AT991" s="167"/>
      <c r="AU991" s="2"/>
      <c r="AV991" s="167" t="s">
        <v>1006</v>
      </c>
      <c r="AW991" s="167"/>
      <c r="AX991" s="167"/>
      <c r="AY991" s="167"/>
      <c r="AZ991" s="167"/>
      <c r="BA991" s="167"/>
      <c r="BB991" s="167"/>
      <c r="BC991" s="167"/>
      <c r="BD991" s="167"/>
      <c r="BE991" s="167"/>
      <c r="BF991" s="167"/>
      <c r="BG991" s="167"/>
      <c r="BH991" s="167"/>
      <c r="BI991" s="167"/>
      <c r="BJ991" s="167"/>
      <c r="BK991" s="167"/>
      <c r="BL991" s="167"/>
      <c r="BM991" s="167"/>
      <c r="BN991" s="167"/>
      <c r="BO991" s="167"/>
      <c r="BP991" s="167"/>
      <c r="BQ991" s="167"/>
      <c r="BR991" s="167" t="s">
        <v>914</v>
      </c>
      <c r="BS991" s="167"/>
      <c r="BT991" s="167"/>
      <c r="BU991" s="167"/>
      <c r="BV991" s="167"/>
      <c r="BW991" s="167"/>
      <c r="BX991" s="167"/>
      <c r="BY991" s="167"/>
      <c r="BZ991" s="167"/>
      <c r="CA991" s="167"/>
      <c r="CB991" s="167"/>
      <c r="CC991" s="167"/>
      <c r="CD991" s="167"/>
      <c r="CE991" s="167"/>
      <c r="CF991" s="167" t="s">
        <v>959</v>
      </c>
      <c r="CG991" s="167"/>
      <c r="CH991" s="167"/>
      <c r="CI991" s="167"/>
      <c r="CJ991" s="167"/>
      <c r="CK991" s="167"/>
      <c r="CL991" s="167"/>
      <c r="CM991" s="167"/>
      <c r="CN991" s="167"/>
      <c r="CO991" s="2"/>
      <c r="CP991" s="144"/>
      <c r="CQ991" s="144"/>
      <c r="CR991" s="144"/>
      <c r="CS991" s="144"/>
      <c r="CT991" s="144"/>
      <c r="CU991" s="144"/>
      <c r="CV991" s="144"/>
      <c r="CW991" s="144"/>
      <c r="CX991" s="144"/>
      <c r="CY991" s="144"/>
      <c r="CZ991" s="144"/>
      <c r="DA991" s="144"/>
      <c r="DB991" s="144"/>
      <c r="DC991" s="144"/>
      <c r="DD991" s="144"/>
      <c r="DE991" s="144"/>
      <c r="DF991" s="144"/>
    </row>
    <row r="992" spans="1:110" ht="14.25" customHeight="1" x14ac:dyDescent="0.35">
      <c r="D992" s="167" t="s">
        <v>1008</v>
      </c>
      <c r="E992" s="167"/>
      <c r="F992" s="167"/>
      <c r="G992" s="167"/>
      <c r="H992" s="167"/>
      <c r="I992" s="167"/>
      <c r="J992" s="167"/>
      <c r="K992" s="167"/>
      <c r="L992" s="167"/>
      <c r="M992" s="167"/>
      <c r="N992" s="167"/>
      <c r="O992" s="167"/>
      <c r="P992" s="167"/>
      <c r="Q992" s="167"/>
      <c r="R992" s="167"/>
      <c r="S992" s="167"/>
      <c r="T992" s="167"/>
      <c r="U992" s="167"/>
      <c r="V992" s="167"/>
      <c r="W992" s="167"/>
      <c r="X992" s="167"/>
      <c r="Y992" s="167"/>
      <c r="Z992" s="167" t="s">
        <v>914</v>
      </c>
      <c r="AA992" s="167"/>
      <c r="AB992" s="167"/>
      <c r="AC992" s="167"/>
      <c r="AD992" s="167"/>
      <c r="AE992" s="167"/>
      <c r="AF992" s="167"/>
      <c r="AG992" s="167"/>
      <c r="AH992" s="167"/>
      <c r="AI992" s="167"/>
      <c r="AJ992" s="167"/>
      <c r="AK992" s="167"/>
      <c r="AL992" s="167"/>
      <c r="AM992" s="167"/>
      <c r="AN992" s="167" t="s">
        <v>959</v>
      </c>
      <c r="AO992" s="167"/>
      <c r="AP992" s="167"/>
      <c r="AQ992" s="167"/>
      <c r="AR992" s="167"/>
      <c r="AS992" s="167"/>
      <c r="AT992" s="167"/>
      <c r="AU992" s="2"/>
      <c r="AV992" s="167"/>
      <c r="AW992" s="167"/>
      <c r="AX992" s="167"/>
      <c r="AY992" s="167"/>
      <c r="AZ992" s="167"/>
      <c r="BA992" s="167"/>
      <c r="BB992" s="167"/>
      <c r="BC992" s="167"/>
      <c r="BD992" s="167"/>
      <c r="BE992" s="167"/>
      <c r="BF992" s="167"/>
      <c r="BG992" s="167"/>
      <c r="BH992" s="167"/>
      <c r="BI992" s="167"/>
      <c r="BJ992" s="167"/>
      <c r="BK992" s="167"/>
      <c r="BL992" s="167"/>
      <c r="BM992" s="167"/>
      <c r="BN992" s="167"/>
      <c r="BO992" s="167"/>
      <c r="BP992" s="167"/>
      <c r="BQ992" s="167"/>
      <c r="BR992" s="167"/>
      <c r="BS992" s="167"/>
      <c r="BT992" s="167"/>
      <c r="BU992" s="167"/>
      <c r="BV992" s="167"/>
      <c r="BW992" s="167"/>
      <c r="BX992" s="167"/>
      <c r="BY992" s="167"/>
      <c r="BZ992" s="167"/>
      <c r="CA992" s="167"/>
      <c r="CB992" s="167"/>
      <c r="CC992" s="167"/>
      <c r="CD992" s="167"/>
      <c r="CE992" s="167"/>
      <c r="CF992" s="167"/>
      <c r="CG992" s="167"/>
      <c r="CH992" s="167"/>
      <c r="CI992" s="167"/>
      <c r="CJ992" s="167"/>
      <c r="CK992" s="167"/>
      <c r="CL992" s="167"/>
      <c r="CM992" s="167"/>
      <c r="CN992" s="167"/>
      <c r="CO992" s="2"/>
      <c r="CP992" s="144"/>
      <c r="CQ992" s="144"/>
      <c r="CR992" s="144"/>
      <c r="CS992" s="144"/>
      <c r="CT992" s="144"/>
      <c r="CU992" s="144"/>
      <c r="CV992" s="144"/>
      <c r="CW992" s="144"/>
      <c r="CX992" s="144"/>
      <c r="CY992" s="144"/>
      <c r="CZ992" s="144"/>
      <c r="DA992" s="144"/>
      <c r="DB992" s="144"/>
      <c r="DC992" s="144"/>
      <c r="DD992" s="144"/>
      <c r="DE992" s="144"/>
      <c r="DF992" s="144"/>
    </row>
    <row r="993" spans="4:110" ht="14.25" customHeight="1" x14ac:dyDescent="0.35">
      <c r="D993" s="167" t="s">
        <v>1009</v>
      </c>
      <c r="E993" s="167"/>
      <c r="F993" s="167"/>
      <c r="G993" s="167"/>
      <c r="H993" s="167"/>
      <c r="I993" s="167"/>
      <c r="J993" s="167"/>
      <c r="K993" s="167"/>
      <c r="L993" s="167"/>
      <c r="M993" s="167"/>
      <c r="N993" s="167"/>
      <c r="O993" s="167"/>
      <c r="P993" s="167"/>
      <c r="Q993" s="167"/>
      <c r="R993" s="167"/>
      <c r="S993" s="167"/>
      <c r="T993" s="167"/>
      <c r="U993" s="167"/>
      <c r="V993" s="167"/>
      <c r="W993" s="167"/>
      <c r="X993" s="167"/>
      <c r="Y993" s="167"/>
      <c r="Z993" s="167" t="s">
        <v>914</v>
      </c>
      <c r="AA993" s="167"/>
      <c r="AB993" s="167"/>
      <c r="AC993" s="167"/>
      <c r="AD993" s="167"/>
      <c r="AE993" s="167"/>
      <c r="AF993" s="167"/>
      <c r="AG993" s="167"/>
      <c r="AH993" s="167"/>
      <c r="AI993" s="167"/>
      <c r="AJ993" s="167"/>
      <c r="AK993" s="167"/>
      <c r="AL993" s="167"/>
      <c r="AM993" s="167"/>
      <c r="AN993" s="167" t="s">
        <v>959</v>
      </c>
      <c r="AO993" s="167"/>
      <c r="AP993" s="167"/>
      <c r="AQ993" s="167"/>
      <c r="AR993" s="167"/>
      <c r="AS993" s="167"/>
      <c r="AT993" s="167"/>
      <c r="AU993" s="2"/>
      <c r="AV993" s="167"/>
      <c r="AW993" s="167"/>
      <c r="AX993" s="167"/>
      <c r="AY993" s="167"/>
      <c r="AZ993" s="167"/>
      <c r="BA993" s="167"/>
      <c r="BB993" s="167"/>
      <c r="BC993" s="167"/>
      <c r="BD993" s="167"/>
      <c r="BE993" s="167"/>
      <c r="BF993" s="167"/>
      <c r="BG993" s="167"/>
      <c r="BH993" s="167"/>
      <c r="BI993" s="167"/>
      <c r="BJ993" s="167"/>
      <c r="BK993" s="167"/>
      <c r="BL993" s="167"/>
      <c r="BM993" s="167"/>
      <c r="BN993" s="167"/>
      <c r="BO993" s="167"/>
      <c r="BP993" s="167"/>
      <c r="BQ993" s="167"/>
      <c r="BR993" s="167"/>
      <c r="BS993" s="167"/>
      <c r="BT993" s="167"/>
      <c r="BU993" s="167"/>
      <c r="BV993" s="167"/>
      <c r="BW993" s="167"/>
      <c r="BX993" s="167"/>
      <c r="BY993" s="167"/>
      <c r="BZ993" s="167"/>
      <c r="CA993" s="167"/>
      <c r="CB993" s="167"/>
      <c r="CC993" s="167"/>
      <c r="CD993" s="167"/>
      <c r="CE993" s="167"/>
      <c r="CF993" s="167"/>
      <c r="CG993" s="167"/>
      <c r="CH993" s="167"/>
      <c r="CI993" s="167"/>
      <c r="CJ993" s="167"/>
      <c r="CK993" s="167"/>
      <c r="CL993" s="167"/>
      <c r="CM993" s="167"/>
      <c r="CN993" s="167"/>
      <c r="CO993" s="2"/>
      <c r="CP993" s="144"/>
      <c r="CQ993" s="144"/>
      <c r="CR993" s="144"/>
      <c r="CS993" s="144"/>
      <c r="CT993" s="144"/>
      <c r="CU993" s="144"/>
      <c r="CV993" s="144"/>
      <c r="CW993" s="144"/>
      <c r="CX993" s="144"/>
      <c r="CY993" s="144"/>
      <c r="CZ993" s="144"/>
      <c r="DA993" s="144"/>
      <c r="DB993" s="144"/>
      <c r="DC993" s="144"/>
      <c r="DD993" s="144"/>
      <c r="DE993" s="144"/>
      <c r="DF993" s="144"/>
    </row>
    <row r="994" spans="4:110" ht="14.25" customHeight="1" x14ac:dyDescent="0.35">
      <c r="D994" s="167" t="s">
        <v>1010</v>
      </c>
      <c r="E994" s="167"/>
      <c r="F994" s="167"/>
      <c r="G994" s="167"/>
      <c r="H994" s="167"/>
      <c r="I994" s="167"/>
      <c r="J994" s="167"/>
      <c r="K994" s="167"/>
      <c r="L994" s="167"/>
      <c r="M994" s="167"/>
      <c r="N994" s="167"/>
      <c r="O994" s="167"/>
      <c r="P994" s="167"/>
      <c r="Q994" s="167"/>
      <c r="R994" s="167"/>
      <c r="S994" s="167"/>
      <c r="T994" s="167"/>
      <c r="U994" s="167"/>
      <c r="V994" s="167"/>
      <c r="W994" s="167"/>
      <c r="X994" s="167"/>
      <c r="Y994" s="167"/>
      <c r="Z994" s="167" t="s">
        <v>914</v>
      </c>
      <c r="AA994" s="167"/>
      <c r="AB994" s="167"/>
      <c r="AC994" s="167"/>
      <c r="AD994" s="167"/>
      <c r="AE994" s="167"/>
      <c r="AF994" s="167"/>
      <c r="AG994" s="167"/>
      <c r="AH994" s="167"/>
      <c r="AI994" s="167"/>
      <c r="AJ994" s="167"/>
      <c r="AK994" s="167"/>
      <c r="AL994" s="167"/>
      <c r="AM994" s="167"/>
      <c r="AN994" s="167" t="s">
        <v>959</v>
      </c>
      <c r="AO994" s="167"/>
      <c r="AP994" s="167"/>
      <c r="AQ994" s="167"/>
      <c r="AR994" s="167"/>
      <c r="AS994" s="167"/>
      <c r="AT994" s="167"/>
      <c r="AU994" s="2"/>
      <c r="AV994" s="167"/>
      <c r="AW994" s="167"/>
      <c r="AX994" s="167"/>
      <c r="AY994" s="167"/>
      <c r="AZ994" s="167"/>
      <c r="BA994" s="167"/>
      <c r="BB994" s="167"/>
      <c r="BC994" s="167"/>
      <c r="BD994" s="167"/>
      <c r="BE994" s="167"/>
      <c r="BF994" s="167"/>
      <c r="BG994" s="167"/>
      <c r="BH994" s="167"/>
      <c r="BI994" s="167"/>
      <c r="BJ994" s="167"/>
      <c r="BK994" s="167"/>
      <c r="BL994" s="167"/>
      <c r="BM994" s="167"/>
      <c r="BN994" s="167"/>
      <c r="BO994" s="167"/>
      <c r="BP994" s="167"/>
      <c r="BQ994" s="167"/>
      <c r="BR994" s="167"/>
      <c r="BS994" s="167"/>
      <c r="BT994" s="167"/>
      <c r="BU994" s="167"/>
      <c r="BV994" s="167"/>
      <c r="BW994" s="167"/>
      <c r="BX994" s="167"/>
      <c r="BY994" s="167"/>
      <c r="BZ994" s="167"/>
      <c r="CA994" s="167"/>
      <c r="CB994" s="167"/>
      <c r="CC994" s="167"/>
      <c r="CD994" s="167"/>
      <c r="CE994" s="167"/>
      <c r="CF994" s="167"/>
      <c r="CG994" s="167"/>
      <c r="CH994" s="167"/>
      <c r="CI994" s="167"/>
      <c r="CJ994" s="167"/>
      <c r="CK994" s="167"/>
      <c r="CL994" s="167"/>
      <c r="CM994" s="167"/>
      <c r="CN994" s="167"/>
      <c r="CO994" s="2"/>
      <c r="CP994" s="144"/>
      <c r="CQ994" s="144"/>
      <c r="CR994" s="144"/>
      <c r="CS994" s="144"/>
      <c r="CT994" s="144"/>
      <c r="CU994" s="144"/>
      <c r="CV994" s="144"/>
      <c r="CW994" s="144"/>
      <c r="CX994" s="144"/>
      <c r="CY994" s="144"/>
      <c r="CZ994" s="144"/>
      <c r="DA994" s="144"/>
      <c r="DB994" s="144"/>
      <c r="DC994" s="144"/>
      <c r="DD994" s="144"/>
      <c r="DE994" s="144"/>
      <c r="DF994" s="144"/>
    </row>
    <row r="995" spans="4:110" ht="30.75" customHeight="1" x14ac:dyDescent="0.35">
      <c r="D995" s="211" t="s">
        <v>1011</v>
      </c>
      <c r="E995" s="212"/>
      <c r="F995" s="212"/>
      <c r="G995" s="212"/>
      <c r="H995" s="212"/>
      <c r="I995" s="212"/>
      <c r="J995" s="212"/>
      <c r="K995" s="212"/>
      <c r="L995" s="212"/>
      <c r="M995" s="212"/>
      <c r="N995" s="212"/>
      <c r="O995" s="212"/>
      <c r="P995" s="212"/>
      <c r="Q995" s="212"/>
      <c r="R995" s="212"/>
      <c r="S995" s="212"/>
      <c r="T995" s="212"/>
      <c r="U995" s="212"/>
      <c r="V995" s="212"/>
      <c r="W995" s="212"/>
      <c r="X995" s="212"/>
      <c r="Y995" s="213"/>
      <c r="Z995" s="167"/>
      <c r="AA995" s="167"/>
      <c r="AB995" s="167"/>
      <c r="AC995" s="167"/>
      <c r="AD995" s="167"/>
      <c r="AE995" s="167"/>
      <c r="AF995" s="167" t="s">
        <v>914</v>
      </c>
      <c r="AG995" s="167"/>
      <c r="AH995" s="167"/>
      <c r="AI995" s="167"/>
      <c r="AJ995" s="167"/>
      <c r="AK995" s="167"/>
      <c r="AL995" s="167"/>
      <c r="AM995" s="167"/>
      <c r="AN995" s="167" t="s">
        <v>1012</v>
      </c>
      <c r="AO995" s="167"/>
      <c r="AP995" s="167"/>
      <c r="AQ995" s="167"/>
      <c r="AR995" s="167"/>
      <c r="AS995" s="167"/>
      <c r="AT995" s="167"/>
      <c r="AU995" s="2"/>
      <c r="AV995" s="167"/>
      <c r="AW995" s="167"/>
      <c r="AX995" s="167"/>
      <c r="AY995" s="167"/>
      <c r="AZ995" s="167"/>
      <c r="BA995" s="167"/>
      <c r="BB995" s="167"/>
      <c r="BC995" s="167"/>
      <c r="BD995" s="167"/>
      <c r="BE995" s="167"/>
      <c r="BF995" s="167"/>
      <c r="BG995" s="167"/>
      <c r="BH995" s="167"/>
      <c r="BI995" s="167"/>
      <c r="BJ995" s="167"/>
      <c r="BK995" s="167"/>
      <c r="BL995" s="167"/>
      <c r="BM995" s="167"/>
      <c r="BN995" s="167"/>
      <c r="BO995" s="167"/>
      <c r="BP995" s="167"/>
      <c r="BQ995" s="167"/>
      <c r="BR995" s="167"/>
      <c r="BS995" s="167"/>
      <c r="BT995" s="167"/>
      <c r="BU995" s="167"/>
      <c r="BV995" s="167"/>
      <c r="BW995" s="167"/>
      <c r="BX995" s="167"/>
      <c r="BY995" s="167"/>
      <c r="BZ995" s="167"/>
      <c r="CA995" s="167"/>
      <c r="CB995" s="167"/>
      <c r="CC995" s="167"/>
      <c r="CD995" s="167"/>
      <c r="CE995" s="167"/>
      <c r="CF995" s="167"/>
      <c r="CG995" s="167"/>
      <c r="CH995" s="167"/>
      <c r="CI995" s="167"/>
      <c r="CJ995" s="167"/>
      <c r="CK995" s="167"/>
      <c r="CL995" s="167"/>
      <c r="CM995" s="167"/>
      <c r="CN995" s="167"/>
      <c r="CO995" s="2"/>
      <c r="CP995" s="144"/>
      <c r="CQ995" s="144"/>
      <c r="CR995" s="144"/>
      <c r="CS995" s="144"/>
      <c r="CT995" s="144"/>
      <c r="CU995" s="144"/>
      <c r="CV995" s="144"/>
      <c r="CW995" s="144"/>
      <c r="CX995" s="144"/>
      <c r="CY995" s="144"/>
      <c r="CZ995" s="144"/>
      <c r="DA995" s="144"/>
      <c r="DB995" s="144"/>
      <c r="DC995" s="144"/>
      <c r="DD995" s="144"/>
      <c r="DE995" s="144"/>
      <c r="DF995" s="144"/>
    </row>
    <row r="996" spans="4:110" ht="14.25" customHeight="1" x14ac:dyDescent="0.35">
      <c r="D996" s="167"/>
      <c r="E996" s="167"/>
      <c r="F996" s="167"/>
      <c r="G996" s="167"/>
      <c r="H996" s="167"/>
      <c r="I996" s="167"/>
      <c r="J996" s="167"/>
      <c r="K996" s="167"/>
      <c r="L996" s="167"/>
      <c r="M996" s="167"/>
      <c r="N996" s="167"/>
      <c r="O996" s="167"/>
      <c r="P996" s="167"/>
      <c r="Q996" s="167"/>
      <c r="R996" s="167"/>
      <c r="S996" s="167"/>
      <c r="T996" s="167"/>
      <c r="U996" s="167"/>
      <c r="V996" s="167"/>
      <c r="W996" s="167"/>
      <c r="X996" s="167"/>
      <c r="Y996" s="167"/>
      <c r="Z996" s="167"/>
      <c r="AA996" s="167"/>
      <c r="AB996" s="167"/>
      <c r="AC996" s="167"/>
      <c r="AD996" s="167"/>
      <c r="AE996" s="167"/>
      <c r="AF996" s="167"/>
      <c r="AG996" s="167"/>
      <c r="AH996" s="167"/>
      <c r="AI996" s="167"/>
      <c r="AJ996" s="167"/>
      <c r="AK996" s="167"/>
      <c r="AL996" s="167"/>
      <c r="AM996" s="167"/>
      <c r="AN996" s="167"/>
      <c r="AO996" s="167"/>
      <c r="AP996" s="167"/>
      <c r="AQ996" s="167"/>
      <c r="AR996" s="167"/>
      <c r="AS996" s="167"/>
      <c r="AT996" s="167"/>
      <c r="AU996" s="2"/>
      <c r="AV996" s="167"/>
      <c r="AW996" s="167"/>
      <c r="AX996" s="167"/>
      <c r="AY996" s="167"/>
      <c r="AZ996" s="167"/>
      <c r="BA996" s="167"/>
      <c r="BB996" s="167"/>
      <c r="BC996" s="167"/>
      <c r="BD996" s="167"/>
      <c r="BE996" s="167"/>
      <c r="BF996" s="167"/>
      <c r="BG996" s="167"/>
      <c r="BH996" s="167"/>
      <c r="BI996" s="167"/>
      <c r="BJ996" s="167"/>
      <c r="BK996" s="167"/>
      <c r="BL996" s="167"/>
      <c r="BM996" s="167"/>
      <c r="BN996" s="167"/>
      <c r="BO996" s="167"/>
      <c r="BP996" s="167"/>
      <c r="BQ996" s="167"/>
      <c r="BR996" s="167"/>
      <c r="BS996" s="167"/>
      <c r="BT996" s="167"/>
      <c r="BU996" s="167"/>
      <c r="BV996" s="167"/>
      <c r="BW996" s="167"/>
      <c r="BX996" s="167"/>
      <c r="BY996" s="167"/>
      <c r="BZ996" s="167"/>
      <c r="CA996" s="167"/>
      <c r="CB996" s="167"/>
      <c r="CC996" s="167"/>
      <c r="CD996" s="167"/>
      <c r="CE996" s="167"/>
      <c r="CF996" s="167"/>
      <c r="CG996" s="167"/>
      <c r="CH996" s="167"/>
      <c r="CI996" s="167"/>
      <c r="CJ996" s="167"/>
      <c r="CK996" s="167"/>
      <c r="CL996" s="167"/>
      <c r="CM996" s="167"/>
      <c r="CN996" s="167"/>
      <c r="CO996" s="2"/>
      <c r="CP996" s="144"/>
      <c r="CQ996" s="144"/>
      <c r="CR996" s="144"/>
      <c r="CS996" s="144"/>
      <c r="CT996" s="144"/>
      <c r="CU996" s="144"/>
      <c r="CV996" s="144"/>
      <c r="CW996" s="144"/>
      <c r="CX996" s="144"/>
      <c r="CY996" s="144"/>
      <c r="CZ996" s="144"/>
      <c r="DA996" s="144"/>
      <c r="DB996" s="144"/>
      <c r="DC996" s="144"/>
      <c r="DD996" s="144"/>
      <c r="DE996" s="144"/>
      <c r="DF996" s="144"/>
    </row>
    <row r="997" spans="4:110" ht="14.25" customHeight="1" x14ac:dyDescent="0.35">
      <c r="D997" s="167"/>
      <c r="E997" s="167"/>
      <c r="F997" s="167"/>
      <c r="G997" s="167"/>
      <c r="H997" s="167"/>
      <c r="I997" s="167"/>
      <c r="J997" s="167"/>
      <c r="K997" s="167"/>
      <c r="L997" s="167"/>
      <c r="M997" s="167"/>
      <c r="N997" s="167"/>
      <c r="O997" s="167"/>
      <c r="P997" s="167"/>
      <c r="Q997" s="167"/>
      <c r="R997" s="167"/>
      <c r="S997" s="167"/>
      <c r="T997" s="167"/>
      <c r="U997" s="167"/>
      <c r="V997" s="167"/>
      <c r="W997" s="167"/>
      <c r="X997" s="167"/>
      <c r="Y997" s="167"/>
      <c r="Z997" s="167"/>
      <c r="AA997" s="167"/>
      <c r="AB997" s="167"/>
      <c r="AC997" s="167"/>
      <c r="AD997" s="167"/>
      <c r="AE997" s="167"/>
      <c r="AF997" s="167"/>
      <c r="AG997" s="167"/>
      <c r="AH997" s="167"/>
      <c r="AI997" s="167"/>
      <c r="AJ997" s="167"/>
      <c r="AK997" s="167"/>
      <c r="AL997" s="167"/>
      <c r="AM997" s="167"/>
      <c r="AN997" s="167"/>
      <c r="AO997" s="167"/>
      <c r="AP997" s="167"/>
      <c r="AQ997" s="167"/>
      <c r="AR997" s="167"/>
      <c r="AS997" s="167"/>
      <c r="AT997" s="167"/>
      <c r="AU997" s="2"/>
      <c r="AV997" s="303"/>
      <c r="AW997" s="303"/>
      <c r="AX997" s="303"/>
      <c r="AY997" s="303"/>
      <c r="AZ997" s="303"/>
      <c r="BA997" s="303"/>
      <c r="BB997" s="303"/>
      <c r="BC997" s="303"/>
      <c r="BD997" s="303"/>
      <c r="BE997" s="303"/>
      <c r="BF997" s="303"/>
      <c r="BG997" s="303"/>
      <c r="BH997" s="303"/>
      <c r="BI997" s="303"/>
      <c r="BJ997" s="303"/>
      <c r="BK997" s="303"/>
      <c r="BL997" s="303"/>
      <c r="BM997" s="303"/>
      <c r="BN997" s="303"/>
      <c r="BO997" s="303"/>
      <c r="BP997" s="303"/>
      <c r="BQ997" s="303"/>
      <c r="BR997" s="303"/>
      <c r="BS997" s="303"/>
      <c r="BT997" s="303"/>
      <c r="BU997" s="303"/>
      <c r="BV997" s="303"/>
      <c r="BW997" s="303"/>
      <c r="BX997" s="303"/>
      <c r="BY997" s="303"/>
      <c r="BZ997" s="303"/>
      <c r="CA997" s="303"/>
      <c r="CB997" s="303"/>
      <c r="CC997" s="303"/>
      <c r="CD997" s="303"/>
      <c r="CE997" s="303"/>
      <c r="CF997" s="303"/>
      <c r="CG997" s="303"/>
      <c r="CH997" s="303"/>
      <c r="CI997" s="303"/>
      <c r="CJ997" s="303"/>
      <c r="CK997" s="303"/>
      <c r="CL997" s="303"/>
      <c r="CM997" s="303"/>
      <c r="CN997" s="303"/>
      <c r="CO997" s="2"/>
      <c r="CP997" s="144"/>
      <c r="CQ997" s="144"/>
      <c r="CR997" s="144"/>
      <c r="CS997" s="144"/>
      <c r="CT997" s="144"/>
      <c r="CU997" s="144"/>
      <c r="CV997" s="144"/>
      <c r="CW997" s="144"/>
      <c r="CX997" s="144"/>
      <c r="CY997" s="144"/>
      <c r="CZ997" s="144"/>
      <c r="DA997" s="144"/>
      <c r="DB997" s="144"/>
      <c r="DC997" s="144"/>
      <c r="DD997" s="144"/>
      <c r="DE997" s="144"/>
      <c r="DF997" s="144"/>
    </row>
    <row r="998" spans="4:110" ht="14.25" customHeight="1" x14ac:dyDescent="0.35">
      <c r="D998" s="167"/>
      <c r="E998" s="167"/>
      <c r="F998" s="167"/>
      <c r="G998" s="167"/>
      <c r="H998" s="167"/>
      <c r="I998" s="167"/>
      <c r="J998" s="167"/>
      <c r="K998" s="167"/>
      <c r="L998" s="167"/>
      <c r="M998" s="167"/>
      <c r="N998" s="167"/>
      <c r="O998" s="167"/>
      <c r="P998" s="167"/>
      <c r="Q998" s="167"/>
      <c r="R998" s="167"/>
      <c r="S998" s="167"/>
      <c r="T998" s="167"/>
      <c r="U998" s="167"/>
      <c r="V998" s="167"/>
      <c r="W998" s="167"/>
      <c r="X998" s="167"/>
      <c r="Y998" s="167"/>
      <c r="Z998" s="167"/>
      <c r="AA998" s="167"/>
      <c r="AB998" s="167"/>
      <c r="AC998" s="167"/>
      <c r="AD998" s="167"/>
      <c r="AE998" s="167"/>
      <c r="AF998" s="167"/>
      <c r="AG998" s="167"/>
      <c r="AH998" s="167"/>
      <c r="AI998" s="167"/>
      <c r="AJ998" s="167"/>
      <c r="AK998" s="167"/>
      <c r="AL998" s="167"/>
      <c r="AM998" s="167"/>
      <c r="AN998" s="167"/>
      <c r="AO998" s="167"/>
      <c r="AP998" s="167"/>
      <c r="AQ998" s="167"/>
      <c r="AR998" s="167"/>
      <c r="AS998" s="167"/>
      <c r="AT998" s="167"/>
      <c r="AU998" s="2"/>
      <c r="AV998" s="303"/>
      <c r="AW998" s="303"/>
      <c r="AX998" s="303"/>
      <c r="AY998" s="303"/>
      <c r="AZ998" s="303"/>
      <c r="BA998" s="303"/>
      <c r="BB998" s="303"/>
      <c r="BC998" s="303"/>
      <c r="BD998" s="303"/>
      <c r="BE998" s="303"/>
      <c r="BF998" s="303"/>
      <c r="BG998" s="303"/>
      <c r="BH998" s="303"/>
      <c r="BI998" s="303"/>
      <c r="BJ998" s="303"/>
      <c r="BK998" s="303"/>
      <c r="BL998" s="303"/>
      <c r="BM998" s="303"/>
      <c r="BN998" s="303"/>
      <c r="BO998" s="303"/>
      <c r="BP998" s="303"/>
      <c r="BQ998" s="303"/>
      <c r="BR998" s="167"/>
      <c r="BS998" s="167"/>
      <c r="BT998" s="167"/>
      <c r="BU998" s="167"/>
      <c r="BV998" s="167"/>
      <c r="BW998" s="167"/>
      <c r="BX998" s="167"/>
      <c r="BY998" s="167"/>
      <c r="BZ998" s="167"/>
      <c r="CA998" s="167"/>
      <c r="CB998" s="167"/>
      <c r="CC998" s="167"/>
      <c r="CD998" s="167"/>
      <c r="CE998" s="167"/>
      <c r="CF998" s="167"/>
      <c r="CG998" s="167"/>
      <c r="CH998" s="167"/>
      <c r="CI998" s="167"/>
      <c r="CJ998" s="167"/>
      <c r="CK998" s="167"/>
      <c r="CL998" s="167"/>
      <c r="CM998" s="167"/>
      <c r="CN998" s="167"/>
      <c r="CO998" s="2"/>
      <c r="CP998" s="144"/>
      <c r="CQ998" s="144"/>
      <c r="CR998" s="144"/>
      <c r="CS998" s="144"/>
      <c r="CT998" s="144"/>
      <c r="CU998" s="144"/>
      <c r="CV998" s="144"/>
      <c r="CW998" s="144"/>
      <c r="CX998" s="144"/>
      <c r="CY998" s="144"/>
      <c r="CZ998" s="144"/>
      <c r="DA998" s="144"/>
      <c r="DB998" s="144"/>
      <c r="DC998" s="144"/>
      <c r="DD998" s="144"/>
      <c r="DE998" s="144"/>
      <c r="DF998" s="144"/>
    </row>
    <row r="999" spans="4:110" ht="14.25" customHeight="1" x14ac:dyDescent="0.35">
      <c r="D999" s="281" t="s">
        <v>566</v>
      </c>
      <c r="E999" s="281"/>
      <c r="F999" s="281"/>
      <c r="G999" s="281"/>
      <c r="H999" s="281"/>
      <c r="I999" s="281"/>
      <c r="J999" s="281"/>
      <c r="K999" s="281"/>
      <c r="L999" s="281"/>
      <c r="M999" s="281"/>
      <c r="N999" s="281"/>
      <c r="O999" s="281"/>
      <c r="P999" s="281"/>
      <c r="Q999" s="281"/>
      <c r="R999" s="281"/>
      <c r="S999" s="281"/>
      <c r="T999" s="281"/>
      <c r="U999" s="281"/>
      <c r="V999" s="281"/>
      <c r="W999" s="281"/>
      <c r="X999" s="281"/>
      <c r="Y999" s="281"/>
      <c r="Z999" s="281"/>
      <c r="AA999" s="281"/>
      <c r="AB999" s="281"/>
      <c r="AC999" s="281"/>
      <c r="AD999" s="281"/>
      <c r="AE999" s="281"/>
      <c r="AF999" s="281"/>
      <c r="AG999" s="281"/>
      <c r="AH999" s="281"/>
      <c r="AI999" s="281"/>
      <c r="AJ999" s="281"/>
      <c r="AK999" s="281"/>
      <c r="AL999" s="281"/>
      <c r="AM999" s="281"/>
      <c r="AN999" s="281"/>
      <c r="AO999" s="281"/>
      <c r="AP999" s="281"/>
      <c r="AQ999" s="281"/>
      <c r="AR999" s="281"/>
      <c r="AS999" s="281"/>
      <c r="AT999" s="281"/>
      <c r="AU999" s="2"/>
      <c r="AV999" s="304" t="s">
        <v>575</v>
      </c>
      <c r="AW999" s="304"/>
      <c r="AX999" s="304"/>
      <c r="AY999" s="304"/>
      <c r="AZ999" s="304"/>
      <c r="BA999" s="304"/>
      <c r="BB999" s="304"/>
      <c r="BC999" s="304"/>
      <c r="BD999" s="304"/>
      <c r="BE999" s="304"/>
      <c r="BF999" s="304"/>
      <c r="BG999" s="304"/>
      <c r="BH999" s="304"/>
      <c r="BI999" s="304"/>
      <c r="BJ999" s="304"/>
      <c r="BK999" s="304"/>
      <c r="BL999" s="304"/>
      <c r="BM999" s="304"/>
      <c r="BN999" s="304"/>
      <c r="BO999" s="304"/>
      <c r="BP999" s="304"/>
      <c r="BQ999" s="304"/>
      <c r="BR999" s="96"/>
      <c r="BS999" s="96"/>
      <c r="BT999" s="96"/>
      <c r="BU999" s="96"/>
      <c r="BV999" s="96"/>
      <c r="BW999" s="96"/>
      <c r="BX999" s="96"/>
      <c r="BY999" s="96"/>
      <c r="BZ999" s="96"/>
      <c r="CA999" s="96"/>
      <c r="CB999" s="96"/>
      <c r="CC999" s="96"/>
      <c r="CD999" s="96"/>
      <c r="CE999" s="96"/>
      <c r="CF999" s="96"/>
      <c r="CG999" s="96"/>
      <c r="CH999" s="96"/>
      <c r="CI999" s="96"/>
      <c r="CJ999" s="96"/>
      <c r="CK999" s="96"/>
      <c r="CL999" s="96"/>
      <c r="CM999" s="96"/>
      <c r="CN999" s="96"/>
      <c r="CO999" s="2"/>
      <c r="CP999" s="144"/>
      <c r="CQ999" s="144"/>
      <c r="CR999" s="144"/>
      <c r="CS999" s="144"/>
      <c r="CT999" s="144"/>
      <c r="CU999" s="144"/>
      <c r="CV999" s="144"/>
      <c r="CW999" s="144"/>
      <c r="CX999" s="144"/>
      <c r="CY999" s="144"/>
      <c r="CZ999" s="144"/>
      <c r="DA999" s="144"/>
      <c r="DB999" s="144"/>
      <c r="DC999" s="144"/>
      <c r="DD999" s="144"/>
      <c r="DE999" s="144"/>
      <c r="DF999" s="144"/>
    </row>
    <row r="1000" spans="4:110" ht="14.25" customHeight="1" x14ac:dyDescent="0.35">
      <c r="AV1000" s="97"/>
      <c r="AW1000" s="97"/>
      <c r="AX1000" s="97"/>
      <c r="AY1000" s="97"/>
      <c r="AZ1000" s="97"/>
      <c r="BA1000" s="97"/>
      <c r="BB1000" s="97"/>
      <c r="BC1000" s="97"/>
      <c r="BD1000" s="97"/>
      <c r="BE1000" s="97"/>
      <c r="BF1000" s="97"/>
      <c r="BG1000" s="97"/>
      <c r="BH1000" s="97"/>
      <c r="BI1000" s="97"/>
      <c r="BJ1000" s="97"/>
      <c r="BK1000" s="97"/>
      <c r="BL1000" s="97"/>
      <c r="BM1000" s="97"/>
      <c r="BN1000" s="97"/>
      <c r="BO1000" s="97"/>
      <c r="BP1000" s="97"/>
      <c r="BQ1000" s="97"/>
      <c r="BR1000" s="97"/>
      <c r="BS1000" s="97"/>
      <c r="BT1000" s="97"/>
      <c r="BU1000" s="97"/>
      <c r="BV1000" s="97"/>
      <c r="BW1000" s="97"/>
      <c r="BX1000" s="97"/>
      <c r="BY1000" s="97"/>
      <c r="BZ1000" s="97"/>
      <c r="CA1000" s="97"/>
      <c r="CB1000" s="97"/>
      <c r="CC1000" s="97"/>
      <c r="CD1000" s="97"/>
      <c r="CE1000" s="97"/>
      <c r="CF1000" s="97"/>
      <c r="CG1000" s="97"/>
      <c r="CH1000" s="97"/>
      <c r="CI1000" s="97"/>
      <c r="CJ1000" s="97"/>
      <c r="CK1000" s="97"/>
      <c r="CL1000" s="97"/>
      <c r="CM1000" s="97"/>
      <c r="CN1000" s="97"/>
    </row>
    <row r="1001" spans="4:110" ht="14.25" customHeight="1" x14ac:dyDescent="0.35">
      <c r="D1001" s="209" t="s">
        <v>568</v>
      </c>
      <c r="E1001" s="209"/>
      <c r="F1001" s="209"/>
      <c r="G1001" s="209"/>
      <c r="H1001" s="209"/>
      <c r="I1001" s="209"/>
      <c r="J1001" s="209"/>
      <c r="K1001" s="209"/>
      <c r="L1001" s="209"/>
      <c r="M1001" s="209"/>
      <c r="N1001" s="209"/>
      <c r="O1001" s="209"/>
      <c r="P1001" s="209"/>
      <c r="Q1001" s="209"/>
      <c r="R1001" s="209"/>
      <c r="S1001" s="209"/>
      <c r="T1001" s="209"/>
      <c r="U1001" s="209"/>
      <c r="V1001" s="209"/>
      <c r="W1001" s="209"/>
      <c r="X1001" s="209"/>
      <c r="Y1001" s="209"/>
      <c r="Z1001" s="209"/>
      <c r="AA1001" s="209"/>
      <c r="AB1001" s="209"/>
      <c r="AC1001" s="209"/>
      <c r="AD1001" s="209"/>
      <c r="AE1001" s="209"/>
      <c r="AF1001" s="209"/>
      <c r="AG1001" s="209"/>
      <c r="AH1001" s="209"/>
      <c r="AI1001" s="209"/>
      <c r="AJ1001" s="209"/>
      <c r="AK1001" s="209"/>
      <c r="AL1001" s="209"/>
      <c r="AM1001" s="209"/>
      <c r="AN1001" s="209"/>
      <c r="AO1001" s="209"/>
      <c r="AP1001" s="209"/>
      <c r="AQ1001" s="209"/>
      <c r="AR1001" s="209"/>
      <c r="AS1001" s="209"/>
      <c r="AT1001" s="209"/>
      <c r="AV1001" s="209" t="s">
        <v>574</v>
      </c>
      <c r="AW1001" s="209"/>
      <c r="AX1001" s="209"/>
      <c r="AY1001" s="209"/>
      <c r="AZ1001" s="209"/>
      <c r="BA1001" s="209"/>
      <c r="BB1001" s="209"/>
      <c r="BC1001" s="209"/>
      <c r="BD1001" s="209"/>
      <c r="BE1001" s="209"/>
      <c r="BF1001" s="209"/>
      <c r="BG1001" s="209"/>
      <c r="BH1001" s="209"/>
      <c r="BI1001" s="209"/>
      <c r="BJ1001" s="209"/>
      <c r="BK1001" s="209"/>
      <c r="BL1001" s="209"/>
      <c r="BM1001" s="209"/>
      <c r="BN1001" s="209"/>
      <c r="BO1001" s="209"/>
      <c r="BP1001" s="209"/>
      <c r="BQ1001" s="209"/>
      <c r="BR1001" s="209"/>
      <c r="BS1001" s="209"/>
      <c r="BT1001" s="209"/>
      <c r="BU1001" s="209"/>
      <c r="BV1001" s="209"/>
      <c r="BW1001" s="209"/>
      <c r="BX1001" s="209"/>
      <c r="BY1001" s="209"/>
      <c r="BZ1001" s="209"/>
      <c r="CA1001" s="209"/>
      <c r="CB1001" s="209"/>
      <c r="CC1001" s="209"/>
      <c r="CD1001" s="209"/>
      <c r="CE1001" s="209"/>
      <c r="CF1001" s="209"/>
      <c r="CG1001" s="209"/>
      <c r="CH1001" s="209"/>
      <c r="CI1001" s="209"/>
      <c r="CJ1001" s="209"/>
      <c r="CK1001" s="209"/>
      <c r="CL1001" s="209"/>
      <c r="CM1001" s="209"/>
      <c r="CN1001" s="209"/>
    </row>
    <row r="1002" spans="4:110" ht="14.25" customHeight="1" x14ac:dyDescent="0.35">
      <c r="D1002" s="210"/>
      <c r="E1002" s="210"/>
      <c r="F1002" s="210"/>
      <c r="G1002" s="210"/>
      <c r="H1002" s="210"/>
      <c r="I1002" s="210"/>
      <c r="J1002" s="210"/>
      <c r="K1002" s="210"/>
      <c r="L1002" s="210"/>
      <c r="M1002" s="210"/>
      <c r="N1002" s="210"/>
      <c r="O1002" s="210"/>
      <c r="P1002" s="210"/>
      <c r="Q1002" s="210"/>
      <c r="R1002" s="210"/>
      <c r="S1002" s="210"/>
      <c r="T1002" s="210"/>
      <c r="U1002" s="210"/>
      <c r="V1002" s="210"/>
      <c r="W1002" s="210"/>
      <c r="X1002" s="210"/>
      <c r="Y1002" s="210"/>
      <c r="Z1002" s="210"/>
      <c r="AA1002" s="210"/>
      <c r="AB1002" s="210"/>
      <c r="AC1002" s="210"/>
      <c r="AD1002" s="210"/>
      <c r="AE1002" s="210"/>
      <c r="AF1002" s="209"/>
      <c r="AG1002" s="209"/>
      <c r="AH1002" s="209"/>
      <c r="AI1002" s="209"/>
      <c r="AJ1002" s="209"/>
      <c r="AK1002" s="209"/>
      <c r="AL1002" s="209"/>
      <c r="AM1002" s="209"/>
      <c r="AN1002" s="209"/>
      <c r="AO1002" s="209"/>
      <c r="AP1002" s="209"/>
      <c r="AQ1002" s="209"/>
      <c r="AR1002" s="209"/>
      <c r="AS1002" s="209"/>
      <c r="AT1002" s="209"/>
      <c r="AV1002" s="210"/>
      <c r="AW1002" s="210"/>
      <c r="AX1002" s="210"/>
      <c r="AY1002" s="210"/>
      <c r="AZ1002" s="210"/>
      <c r="BA1002" s="210"/>
      <c r="BB1002" s="210"/>
      <c r="BC1002" s="210"/>
      <c r="BD1002" s="210"/>
      <c r="BE1002" s="210"/>
      <c r="BF1002" s="210"/>
      <c r="BG1002" s="210"/>
      <c r="BH1002" s="210"/>
      <c r="BI1002" s="210"/>
      <c r="BJ1002" s="210"/>
      <c r="BK1002" s="210"/>
      <c r="BL1002" s="210"/>
      <c r="BM1002" s="210"/>
      <c r="BN1002" s="210"/>
      <c r="BO1002" s="210"/>
      <c r="BP1002" s="210"/>
      <c r="BQ1002" s="210"/>
      <c r="BR1002" s="210"/>
      <c r="BS1002" s="210"/>
      <c r="BT1002" s="210"/>
      <c r="BU1002" s="210"/>
      <c r="BV1002" s="210"/>
      <c r="BW1002" s="210"/>
      <c r="BX1002" s="210"/>
      <c r="BY1002" s="210"/>
      <c r="BZ1002" s="210"/>
      <c r="CA1002" s="210"/>
      <c r="CB1002" s="210"/>
      <c r="CC1002" s="210"/>
      <c r="CD1002" s="210"/>
      <c r="CE1002" s="210"/>
      <c r="CF1002" s="210"/>
      <c r="CG1002" s="210"/>
      <c r="CH1002" s="210"/>
      <c r="CI1002" s="210"/>
      <c r="CJ1002" s="210"/>
      <c r="CK1002" s="210"/>
      <c r="CL1002" s="210"/>
      <c r="CM1002" s="210"/>
      <c r="CN1002" s="210"/>
    </row>
    <row r="1003" spans="4:110" ht="14.25" customHeight="1" x14ac:dyDescent="0.35">
      <c r="D1003" s="186" t="s">
        <v>569</v>
      </c>
      <c r="E1003" s="187"/>
      <c r="F1003" s="187"/>
      <c r="G1003" s="187"/>
      <c r="H1003" s="187"/>
      <c r="I1003" s="187"/>
      <c r="J1003" s="187"/>
      <c r="K1003" s="187"/>
      <c r="L1003" s="187"/>
      <c r="M1003" s="187"/>
      <c r="N1003" s="187"/>
      <c r="O1003" s="187"/>
      <c r="P1003" s="187"/>
      <c r="Q1003" s="187"/>
      <c r="R1003" s="187"/>
      <c r="S1003" s="187"/>
      <c r="T1003" s="187"/>
      <c r="U1003" s="187"/>
      <c r="V1003" s="187"/>
      <c r="W1003" s="187"/>
      <c r="X1003" s="187"/>
      <c r="Y1003" s="188"/>
      <c r="Z1003" s="186" t="s">
        <v>571</v>
      </c>
      <c r="AA1003" s="187"/>
      <c r="AB1003" s="187"/>
      <c r="AC1003" s="187"/>
      <c r="AD1003" s="187"/>
      <c r="AE1003" s="188"/>
      <c r="AF1003" s="215" t="s">
        <v>48</v>
      </c>
      <c r="AG1003" s="216"/>
      <c r="AH1003" s="216"/>
      <c r="AI1003" s="216"/>
      <c r="AJ1003" s="216"/>
      <c r="AK1003" s="216"/>
      <c r="AL1003" s="216"/>
      <c r="AM1003" s="216"/>
      <c r="AN1003" s="216"/>
      <c r="AO1003" s="216"/>
      <c r="AP1003" s="216"/>
      <c r="AQ1003" s="216"/>
      <c r="AR1003" s="216"/>
      <c r="AS1003" s="216"/>
      <c r="AT1003" s="251"/>
      <c r="AV1003" s="186" t="s">
        <v>24</v>
      </c>
      <c r="AW1003" s="187"/>
      <c r="AX1003" s="187"/>
      <c r="AY1003" s="187"/>
      <c r="AZ1003" s="187"/>
      <c r="BA1003" s="187"/>
      <c r="BB1003" s="187"/>
      <c r="BC1003" s="187"/>
      <c r="BD1003" s="187"/>
      <c r="BE1003" s="187"/>
      <c r="BF1003" s="187"/>
      <c r="BG1003" s="187"/>
      <c r="BH1003" s="187"/>
      <c r="BI1003" s="187"/>
      <c r="BJ1003" s="187"/>
      <c r="BK1003" s="187"/>
      <c r="BL1003" s="187"/>
      <c r="BM1003" s="187"/>
      <c r="BN1003" s="187"/>
      <c r="BO1003" s="187"/>
      <c r="BP1003" s="187"/>
      <c r="BQ1003" s="187"/>
      <c r="BR1003" s="175" t="s">
        <v>572</v>
      </c>
      <c r="BS1003" s="175"/>
      <c r="BT1003" s="175"/>
      <c r="BU1003" s="175"/>
      <c r="BV1003" s="175"/>
      <c r="BW1003" s="175"/>
      <c r="BX1003" s="175" t="s">
        <v>573</v>
      </c>
      <c r="BY1003" s="175"/>
      <c r="BZ1003" s="175"/>
      <c r="CA1003" s="175"/>
      <c r="CB1003" s="175"/>
      <c r="CC1003" s="175"/>
      <c r="CD1003" s="175" t="s">
        <v>48</v>
      </c>
      <c r="CE1003" s="175"/>
      <c r="CF1003" s="175"/>
      <c r="CG1003" s="175"/>
      <c r="CH1003" s="175"/>
      <c r="CI1003" s="175"/>
      <c r="CJ1003" s="175"/>
      <c r="CK1003" s="175"/>
      <c r="CL1003" s="175"/>
      <c r="CM1003" s="175"/>
      <c r="CN1003" s="175"/>
      <c r="CO1003" s="116"/>
    </row>
    <row r="1004" spans="4:110" ht="14.25" customHeight="1" x14ac:dyDescent="0.35">
      <c r="D1004" s="192"/>
      <c r="E1004" s="193"/>
      <c r="F1004" s="193"/>
      <c r="G1004" s="193"/>
      <c r="H1004" s="193"/>
      <c r="I1004" s="193"/>
      <c r="J1004" s="193"/>
      <c r="K1004" s="193"/>
      <c r="L1004" s="193"/>
      <c r="M1004" s="193"/>
      <c r="N1004" s="193"/>
      <c r="O1004" s="193"/>
      <c r="P1004" s="193"/>
      <c r="Q1004" s="193"/>
      <c r="R1004" s="193"/>
      <c r="S1004" s="193"/>
      <c r="T1004" s="193"/>
      <c r="U1004" s="193"/>
      <c r="V1004" s="193"/>
      <c r="W1004" s="193"/>
      <c r="X1004" s="193"/>
      <c r="Y1004" s="194"/>
      <c r="Z1004" s="192"/>
      <c r="AA1004" s="193"/>
      <c r="AB1004" s="193"/>
      <c r="AC1004" s="193"/>
      <c r="AD1004" s="193"/>
      <c r="AE1004" s="194"/>
      <c r="AF1004" s="192" t="s">
        <v>570</v>
      </c>
      <c r="AG1004" s="193"/>
      <c r="AH1004" s="193"/>
      <c r="AI1004" s="193"/>
      <c r="AJ1004" s="193"/>
      <c r="AK1004" s="193"/>
      <c r="AL1004" s="193"/>
      <c r="AM1004" s="194"/>
      <c r="AN1004" s="305" t="s">
        <v>128</v>
      </c>
      <c r="AO1004" s="305"/>
      <c r="AP1004" s="305"/>
      <c r="AQ1004" s="305"/>
      <c r="AR1004" s="305"/>
      <c r="AS1004" s="305"/>
      <c r="AT1004" s="305"/>
      <c r="AV1004" s="192"/>
      <c r="AW1004" s="193"/>
      <c r="AX1004" s="193"/>
      <c r="AY1004" s="193"/>
      <c r="AZ1004" s="193"/>
      <c r="BA1004" s="193"/>
      <c r="BB1004" s="193"/>
      <c r="BC1004" s="193"/>
      <c r="BD1004" s="193"/>
      <c r="BE1004" s="193"/>
      <c r="BF1004" s="193"/>
      <c r="BG1004" s="193"/>
      <c r="BH1004" s="193"/>
      <c r="BI1004" s="193"/>
      <c r="BJ1004" s="193"/>
      <c r="BK1004" s="193"/>
      <c r="BL1004" s="193"/>
      <c r="BM1004" s="193"/>
      <c r="BN1004" s="193"/>
      <c r="BO1004" s="193"/>
      <c r="BP1004" s="193"/>
      <c r="BQ1004" s="193"/>
      <c r="BR1004" s="175"/>
      <c r="BS1004" s="175"/>
      <c r="BT1004" s="175"/>
      <c r="BU1004" s="175"/>
      <c r="BV1004" s="175"/>
      <c r="BW1004" s="175"/>
      <c r="BX1004" s="175"/>
      <c r="BY1004" s="175"/>
      <c r="BZ1004" s="175"/>
      <c r="CA1004" s="175"/>
      <c r="CB1004" s="175"/>
      <c r="CC1004" s="175"/>
      <c r="CD1004" s="175" t="s">
        <v>188</v>
      </c>
      <c r="CE1004" s="175"/>
      <c r="CF1004" s="175"/>
      <c r="CG1004" s="175"/>
      <c r="CH1004" s="175"/>
      <c r="CI1004" s="175"/>
      <c r="CJ1004" s="175" t="s">
        <v>128</v>
      </c>
      <c r="CK1004" s="175"/>
      <c r="CL1004" s="175"/>
      <c r="CM1004" s="175"/>
      <c r="CN1004" s="175"/>
    </row>
    <row r="1005" spans="4:110" ht="14.25" customHeight="1" x14ac:dyDescent="0.35">
      <c r="D1005" s="179" t="s">
        <v>1004</v>
      </c>
      <c r="E1005" s="180"/>
      <c r="F1005" s="180"/>
      <c r="G1005" s="180"/>
      <c r="H1005" s="180"/>
      <c r="I1005" s="180"/>
      <c r="J1005" s="180"/>
      <c r="K1005" s="180"/>
      <c r="L1005" s="180"/>
      <c r="M1005" s="180"/>
      <c r="N1005" s="180"/>
      <c r="O1005" s="180"/>
      <c r="P1005" s="180"/>
      <c r="Q1005" s="180"/>
      <c r="R1005" s="180"/>
      <c r="S1005" s="180"/>
      <c r="T1005" s="180"/>
      <c r="U1005" s="180"/>
      <c r="V1005" s="180"/>
      <c r="W1005" s="180"/>
      <c r="X1005" s="180"/>
      <c r="Y1005" s="181"/>
      <c r="Z1005" s="179">
        <v>16</v>
      </c>
      <c r="AA1005" s="180"/>
      <c r="AB1005" s="180"/>
      <c r="AC1005" s="180"/>
      <c r="AD1005" s="180"/>
      <c r="AE1005" s="181"/>
      <c r="AF1005" s="179" t="s">
        <v>914</v>
      </c>
      <c r="AG1005" s="180"/>
      <c r="AH1005" s="180"/>
      <c r="AI1005" s="180"/>
      <c r="AJ1005" s="180"/>
      <c r="AK1005" s="180"/>
      <c r="AL1005" s="180"/>
      <c r="AM1005" s="181"/>
      <c r="AN1005" s="179"/>
      <c r="AO1005" s="180"/>
      <c r="AP1005" s="180"/>
      <c r="AQ1005" s="180"/>
      <c r="AR1005" s="180"/>
      <c r="AS1005" s="180"/>
      <c r="AT1005" s="181"/>
      <c r="AV1005" s="179" t="s">
        <v>930</v>
      </c>
      <c r="AW1005" s="180"/>
      <c r="AX1005" s="180"/>
      <c r="AY1005" s="180"/>
      <c r="AZ1005" s="180"/>
      <c r="BA1005" s="180"/>
      <c r="BB1005" s="180"/>
      <c r="BC1005" s="180"/>
      <c r="BD1005" s="180"/>
      <c r="BE1005" s="180"/>
      <c r="BF1005" s="180"/>
      <c r="BG1005" s="180"/>
      <c r="BH1005" s="180"/>
      <c r="BI1005" s="180"/>
      <c r="BJ1005" s="180"/>
      <c r="BK1005" s="180"/>
      <c r="BL1005" s="180"/>
      <c r="BM1005" s="180"/>
      <c r="BN1005" s="180"/>
      <c r="BO1005" s="180"/>
      <c r="BP1005" s="180"/>
      <c r="BQ1005" s="180"/>
      <c r="BR1005" s="167"/>
      <c r="BS1005" s="167"/>
      <c r="BT1005" s="167"/>
      <c r="BU1005" s="167"/>
      <c r="BV1005" s="167"/>
      <c r="BW1005" s="167"/>
      <c r="BX1005" s="167"/>
      <c r="BY1005" s="167"/>
      <c r="BZ1005" s="167"/>
      <c r="CA1005" s="167"/>
      <c r="CB1005" s="167"/>
      <c r="CC1005" s="167"/>
      <c r="CD1005" s="167"/>
      <c r="CE1005" s="167"/>
      <c r="CF1005" s="167"/>
      <c r="CG1005" s="167"/>
      <c r="CH1005" s="167"/>
      <c r="CI1005" s="167"/>
      <c r="CJ1005" s="167"/>
      <c r="CK1005" s="167"/>
      <c r="CL1005" s="167"/>
      <c r="CM1005" s="167"/>
      <c r="CN1005" s="167"/>
    </row>
    <row r="1006" spans="4:110" ht="14.25" customHeight="1" x14ac:dyDescent="0.35">
      <c r="D1006" s="179" t="s">
        <v>1005</v>
      </c>
      <c r="E1006" s="180"/>
      <c r="F1006" s="180"/>
      <c r="G1006" s="180"/>
      <c r="H1006" s="180"/>
      <c r="I1006" s="180"/>
      <c r="J1006" s="180"/>
      <c r="K1006" s="180"/>
      <c r="L1006" s="180"/>
      <c r="M1006" s="180"/>
      <c r="N1006" s="180"/>
      <c r="O1006" s="180"/>
      <c r="P1006" s="180"/>
      <c r="Q1006" s="180"/>
      <c r="R1006" s="180"/>
      <c r="S1006" s="180"/>
      <c r="T1006" s="180"/>
      <c r="U1006" s="180"/>
      <c r="V1006" s="180"/>
      <c r="W1006" s="180"/>
      <c r="X1006" s="180"/>
      <c r="Y1006" s="181"/>
      <c r="Z1006" s="179">
        <v>12</v>
      </c>
      <c r="AA1006" s="180"/>
      <c r="AB1006" s="180"/>
      <c r="AC1006" s="180"/>
      <c r="AD1006" s="180"/>
      <c r="AE1006" s="181"/>
      <c r="AF1006" s="179" t="s">
        <v>914</v>
      </c>
      <c r="AG1006" s="180"/>
      <c r="AH1006" s="180"/>
      <c r="AI1006" s="180"/>
      <c r="AJ1006" s="180"/>
      <c r="AK1006" s="180"/>
      <c r="AL1006" s="180"/>
      <c r="AM1006" s="181"/>
      <c r="AN1006" s="179"/>
      <c r="AO1006" s="180"/>
      <c r="AP1006" s="180"/>
      <c r="AQ1006" s="180"/>
      <c r="AR1006" s="180"/>
      <c r="AS1006" s="180"/>
      <c r="AT1006" s="181"/>
      <c r="AV1006" s="179"/>
      <c r="AW1006" s="180"/>
      <c r="AX1006" s="180"/>
      <c r="AY1006" s="180"/>
      <c r="AZ1006" s="180"/>
      <c r="BA1006" s="180"/>
      <c r="BB1006" s="180"/>
      <c r="BC1006" s="180"/>
      <c r="BD1006" s="180"/>
      <c r="BE1006" s="180"/>
      <c r="BF1006" s="180"/>
      <c r="BG1006" s="180"/>
      <c r="BH1006" s="180"/>
      <c r="BI1006" s="180"/>
      <c r="BJ1006" s="180"/>
      <c r="BK1006" s="180"/>
      <c r="BL1006" s="180"/>
      <c r="BM1006" s="180"/>
      <c r="BN1006" s="180"/>
      <c r="BO1006" s="180"/>
      <c r="BP1006" s="180"/>
      <c r="BQ1006" s="180"/>
      <c r="BR1006" s="167"/>
      <c r="BS1006" s="167"/>
      <c r="BT1006" s="167"/>
      <c r="BU1006" s="167"/>
      <c r="BV1006" s="167"/>
      <c r="BW1006" s="167"/>
      <c r="BX1006" s="167"/>
      <c r="BY1006" s="167"/>
      <c r="BZ1006" s="167"/>
      <c r="CA1006" s="167"/>
      <c r="CB1006" s="167"/>
      <c r="CC1006" s="167"/>
      <c r="CD1006" s="167"/>
      <c r="CE1006" s="167"/>
      <c r="CF1006" s="167"/>
      <c r="CG1006" s="167"/>
      <c r="CH1006" s="167"/>
      <c r="CI1006" s="167"/>
      <c r="CJ1006" s="167"/>
      <c r="CK1006" s="167"/>
      <c r="CL1006" s="167"/>
      <c r="CM1006" s="167"/>
      <c r="CN1006" s="167"/>
    </row>
    <row r="1007" spans="4:110" ht="14.25" customHeight="1" x14ac:dyDescent="0.35">
      <c r="D1007" s="179"/>
      <c r="E1007" s="180"/>
      <c r="F1007" s="180"/>
      <c r="G1007" s="180"/>
      <c r="H1007" s="180"/>
      <c r="I1007" s="180"/>
      <c r="J1007" s="180"/>
      <c r="K1007" s="180"/>
      <c r="L1007" s="180"/>
      <c r="M1007" s="180"/>
      <c r="N1007" s="180"/>
      <c r="O1007" s="180"/>
      <c r="P1007" s="180"/>
      <c r="Q1007" s="180"/>
      <c r="R1007" s="180"/>
      <c r="S1007" s="180"/>
      <c r="T1007" s="180"/>
      <c r="U1007" s="180"/>
      <c r="V1007" s="180"/>
      <c r="W1007" s="180"/>
      <c r="X1007" s="180"/>
      <c r="Y1007" s="181"/>
      <c r="Z1007" s="179"/>
      <c r="AA1007" s="180"/>
      <c r="AB1007" s="180"/>
      <c r="AC1007" s="180"/>
      <c r="AD1007" s="180"/>
      <c r="AE1007" s="181"/>
      <c r="AF1007" s="179"/>
      <c r="AG1007" s="180"/>
      <c r="AH1007" s="180"/>
      <c r="AI1007" s="180"/>
      <c r="AJ1007" s="180"/>
      <c r="AK1007" s="180"/>
      <c r="AL1007" s="180"/>
      <c r="AM1007" s="181"/>
      <c r="AN1007" s="179"/>
      <c r="AO1007" s="180"/>
      <c r="AP1007" s="180"/>
      <c r="AQ1007" s="180"/>
      <c r="AR1007" s="180"/>
      <c r="AS1007" s="180"/>
      <c r="AT1007" s="181"/>
      <c r="AV1007" s="179"/>
      <c r="AW1007" s="180"/>
      <c r="AX1007" s="180"/>
      <c r="AY1007" s="180"/>
      <c r="AZ1007" s="180"/>
      <c r="BA1007" s="180"/>
      <c r="BB1007" s="180"/>
      <c r="BC1007" s="180"/>
      <c r="BD1007" s="180"/>
      <c r="BE1007" s="180"/>
      <c r="BF1007" s="180"/>
      <c r="BG1007" s="180"/>
      <c r="BH1007" s="180"/>
      <c r="BI1007" s="180"/>
      <c r="BJ1007" s="180"/>
      <c r="BK1007" s="180"/>
      <c r="BL1007" s="180"/>
      <c r="BM1007" s="180"/>
      <c r="BN1007" s="180"/>
      <c r="BO1007" s="180"/>
      <c r="BP1007" s="180"/>
      <c r="BQ1007" s="180"/>
      <c r="BR1007" s="167"/>
      <c r="BS1007" s="167"/>
      <c r="BT1007" s="167"/>
      <c r="BU1007" s="167"/>
      <c r="BV1007" s="167"/>
      <c r="BW1007" s="167"/>
      <c r="BX1007" s="167"/>
      <c r="BY1007" s="167"/>
      <c r="BZ1007" s="167"/>
      <c r="CA1007" s="167"/>
      <c r="CB1007" s="167"/>
      <c r="CC1007" s="167"/>
      <c r="CD1007" s="167"/>
      <c r="CE1007" s="167"/>
      <c r="CF1007" s="167"/>
      <c r="CG1007" s="167"/>
      <c r="CH1007" s="167"/>
      <c r="CI1007" s="167"/>
      <c r="CJ1007" s="167"/>
      <c r="CK1007" s="167"/>
      <c r="CL1007" s="167"/>
      <c r="CM1007" s="167"/>
      <c r="CN1007" s="167"/>
    </row>
    <row r="1008" spans="4:110" ht="14.25" customHeight="1" x14ac:dyDescent="0.35">
      <c r="D1008" s="179"/>
      <c r="E1008" s="180"/>
      <c r="F1008" s="180"/>
      <c r="G1008" s="180"/>
      <c r="H1008" s="180"/>
      <c r="I1008" s="180"/>
      <c r="J1008" s="180"/>
      <c r="K1008" s="180"/>
      <c r="L1008" s="180"/>
      <c r="M1008" s="180"/>
      <c r="N1008" s="180"/>
      <c r="O1008" s="180"/>
      <c r="P1008" s="180"/>
      <c r="Q1008" s="180"/>
      <c r="R1008" s="180"/>
      <c r="S1008" s="180"/>
      <c r="T1008" s="180"/>
      <c r="U1008" s="180"/>
      <c r="V1008" s="180"/>
      <c r="W1008" s="180"/>
      <c r="X1008" s="180"/>
      <c r="Y1008" s="181"/>
      <c r="Z1008" s="179"/>
      <c r="AA1008" s="180"/>
      <c r="AB1008" s="180"/>
      <c r="AC1008" s="180"/>
      <c r="AD1008" s="180"/>
      <c r="AE1008" s="181"/>
      <c r="AF1008" s="179"/>
      <c r="AG1008" s="180"/>
      <c r="AH1008" s="180"/>
      <c r="AI1008" s="180"/>
      <c r="AJ1008" s="180"/>
      <c r="AK1008" s="180"/>
      <c r="AL1008" s="180"/>
      <c r="AM1008" s="181"/>
      <c r="AN1008" s="179"/>
      <c r="AO1008" s="180"/>
      <c r="AP1008" s="180"/>
      <c r="AQ1008" s="180"/>
      <c r="AR1008" s="180"/>
      <c r="AS1008" s="180"/>
      <c r="AT1008" s="181"/>
      <c r="AV1008" s="179"/>
      <c r="AW1008" s="180"/>
      <c r="AX1008" s="180"/>
      <c r="AY1008" s="180"/>
      <c r="AZ1008" s="180"/>
      <c r="BA1008" s="180"/>
      <c r="BB1008" s="180"/>
      <c r="BC1008" s="180"/>
      <c r="BD1008" s="180"/>
      <c r="BE1008" s="180"/>
      <c r="BF1008" s="180"/>
      <c r="BG1008" s="180"/>
      <c r="BH1008" s="180"/>
      <c r="BI1008" s="180"/>
      <c r="BJ1008" s="180"/>
      <c r="BK1008" s="180"/>
      <c r="BL1008" s="180"/>
      <c r="BM1008" s="180"/>
      <c r="BN1008" s="180"/>
      <c r="BO1008" s="180"/>
      <c r="BP1008" s="180"/>
      <c r="BQ1008" s="180"/>
      <c r="BR1008" s="167"/>
      <c r="BS1008" s="167"/>
      <c r="BT1008" s="167"/>
      <c r="BU1008" s="167"/>
      <c r="BV1008" s="167"/>
      <c r="BW1008" s="167"/>
      <c r="BX1008" s="167"/>
      <c r="BY1008" s="167"/>
      <c r="BZ1008" s="167"/>
      <c r="CA1008" s="167"/>
      <c r="CB1008" s="167"/>
      <c r="CC1008" s="167"/>
      <c r="CD1008" s="167"/>
      <c r="CE1008" s="167"/>
      <c r="CF1008" s="167"/>
      <c r="CG1008" s="167"/>
      <c r="CH1008" s="167"/>
      <c r="CI1008" s="167"/>
      <c r="CJ1008" s="167"/>
      <c r="CK1008" s="167"/>
      <c r="CL1008" s="167"/>
      <c r="CM1008" s="167"/>
      <c r="CN1008" s="167"/>
    </row>
    <row r="1009" spans="1:102" ht="14.25" customHeight="1" x14ac:dyDescent="0.35">
      <c r="D1009" s="179"/>
      <c r="E1009" s="180"/>
      <c r="F1009" s="180"/>
      <c r="G1009" s="180"/>
      <c r="H1009" s="180"/>
      <c r="I1009" s="180"/>
      <c r="J1009" s="180"/>
      <c r="K1009" s="180"/>
      <c r="L1009" s="180"/>
      <c r="M1009" s="180"/>
      <c r="N1009" s="180"/>
      <c r="O1009" s="180"/>
      <c r="P1009" s="180"/>
      <c r="Q1009" s="180"/>
      <c r="R1009" s="180"/>
      <c r="S1009" s="180"/>
      <c r="T1009" s="180"/>
      <c r="U1009" s="180"/>
      <c r="V1009" s="180"/>
      <c r="W1009" s="180"/>
      <c r="X1009" s="180"/>
      <c r="Y1009" s="181"/>
      <c r="Z1009" s="179"/>
      <c r="AA1009" s="180"/>
      <c r="AB1009" s="180"/>
      <c r="AC1009" s="180"/>
      <c r="AD1009" s="180"/>
      <c r="AE1009" s="181"/>
      <c r="AF1009" s="179"/>
      <c r="AG1009" s="180"/>
      <c r="AH1009" s="180"/>
      <c r="AI1009" s="180"/>
      <c r="AJ1009" s="180"/>
      <c r="AK1009" s="180"/>
      <c r="AL1009" s="180"/>
      <c r="AM1009" s="181"/>
      <c r="AN1009" s="179"/>
      <c r="AO1009" s="180"/>
      <c r="AP1009" s="180"/>
      <c r="AQ1009" s="180"/>
      <c r="AR1009" s="180"/>
      <c r="AS1009" s="180"/>
      <c r="AT1009" s="181"/>
      <c r="AV1009" s="179"/>
      <c r="AW1009" s="180"/>
      <c r="AX1009" s="180"/>
      <c r="AY1009" s="180"/>
      <c r="AZ1009" s="180"/>
      <c r="BA1009" s="180"/>
      <c r="BB1009" s="180"/>
      <c r="BC1009" s="180"/>
      <c r="BD1009" s="180"/>
      <c r="BE1009" s="180"/>
      <c r="BF1009" s="180"/>
      <c r="BG1009" s="180"/>
      <c r="BH1009" s="180"/>
      <c r="BI1009" s="180"/>
      <c r="BJ1009" s="180"/>
      <c r="BK1009" s="180"/>
      <c r="BL1009" s="180"/>
      <c r="BM1009" s="180"/>
      <c r="BN1009" s="180"/>
      <c r="BO1009" s="180"/>
      <c r="BP1009" s="180"/>
      <c r="BQ1009" s="180"/>
      <c r="BR1009" s="167"/>
      <c r="BS1009" s="167"/>
      <c r="BT1009" s="167"/>
      <c r="BU1009" s="167"/>
      <c r="BV1009" s="167"/>
      <c r="BW1009" s="167"/>
      <c r="BX1009" s="167"/>
      <c r="BY1009" s="167"/>
      <c r="BZ1009" s="167"/>
      <c r="CA1009" s="167"/>
      <c r="CB1009" s="167"/>
      <c r="CC1009" s="167"/>
      <c r="CD1009" s="167"/>
      <c r="CE1009" s="167"/>
      <c r="CF1009" s="167"/>
      <c r="CG1009" s="167"/>
      <c r="CH1009" s="167"/>
      <c r="CI1009" s="167"/>
      <c r="CJ1009" s="167"/>
      <c r="CK1009" s="167"/>
      <c r="CL1009" s="167"/>
      <c r="CM1009" s="167"/>
      <c r="CN1009" s="167"/>
    </row>
    <row r="1010" spans="1:102" ht="14.25" customHeight="1" x14ac:dyDescent="0.35">
      <c r="D1010" s="281" t="s">
        <v>566</v>
      </c>
      <c r="E1010" s="281"/>
      <c r="F1010" s="281"/>
      <c r="G1010" s="281"/>
      <c r="H1010" s="281"/>
      <c r="I1010" s="281"/>
      <c r="J1010" s="281"/>
      <c r="K1010" s="281"/>
      <c r="L1010" s="281"/>
      <c r="M1010" s="281"/>
      <c r="N1010" s="281"/>
      <c r="O1010" s="281"/>
      <c r="P1010" s="281"/>
      <c r="Q1010" s="281"/>
      <c r="R1010" s="281"/>
      <c r="S1010" s="281"/>
      <c r="T1010" s="281"/>
      <c r="U1010" s="281"/>
      <c r="V1010" s="281"/>
      <c r="W1010" s="281"/>
      <c r="X1010" s="281"/>
      <c r="Y1010" s="281"/>
      <c r="Z1010" s="281"/>
      <c r="AA1010" s="281"/>
      <c r="AB1010" s="281"/>
      <c r="AC1010" s="281"/>
      <c r="AD1010" s="281"/>
      <c r="AE1010" s="281"/>
      <c r="AF1010" s="281"/>
      <c r="AG1010" s="281"/>
      <c r="AH1010" s="281"/>
      <c r="AI1010" s="281"/>
      <c r="AJ1010" s="281"/>
      <c r="AK1010" s="281"/>
      <c r="AL1010" s="281"/>
      <c r="AM1010" s="281"/>
      <c r="AN1010" s="281"/>
      <c r="AO1010" s="281"/>
      <c r="AP1010" s="281"/>
      <c r="AQ1010" s="281"/>
      <c r="AR1010" s="281"/>
      <c r="AS1010" s="281"/>
      <c r="AT1010" s="281"/>
      <c r="AV1010" s="281" t="s">
        <v>566</v>
      </c>
      <c r="AW1010" s="281"/>
      <c r="AX1010" s="281"/>
      <c r="AY1010" s="281"/>
      <c r="AZ1010" s="281"/>
      <c r="BA1010" s="281"/>
      <c r="BB1010" s="281"/>
      <c r="BC1010" s="281"/>
      <c r="BD1010" s="281"/>
      <c r="BE1010" s="281"/>
      <c r="BF1010" s="281"/>
      <c r="BG1010" s="281"/>
      <c r="BH1010" s="281"/>
      <c r="BI1010" s="281"/>
      <c r="BJ1010" s="281"/>
      <c r="BK1010" s="281"/>
      <c r="BL1010" s="281"/>
      <c r="BM1010" s="281"/>
      <c r="BN1010" s="281"/>
      <c r="BO1010" s="281"/>
      <c r="BP1010" s="281"/>
      <c r="BQ1010" s="281"/>
      <c r="BR1010" s="494"/>
      <c r="BS1010" s="494"/>
      <c r="BT1010" s="494"/>
      <c r="BU1010" s="494"/>
      <c r="BV1010" s="494"/>
      <c r="BW1010" s="494"/>
      <c r="BX1010" s="494"/>
      <c r="BY1010" s="494"/>
      <c r="BZ1010" s="494"/>
      <c r="CA1010" s="494"/>
      <c r="CB1010" s="494"/>
      <c r="CC1010" s="494"/>
      <c r="CD1010" s="494"/>
      <c r="CE1010" s="494"/>
      <c r="CF1010" s="494"/>
      <c r="CG1010" s="494"/>
      <c r="CH1010" s="494"/>
      <c r="CI1010" s="494"/>
      <c r="CJ1010" s="494"/>
      <c r="CK1010" s="494"/>
      <c r="CL1010" s="494"/>
    </row>
    <row r="1011" spans="1:102" ht="14.25" customHeight="1" x14ac:dyDescent="0.35"/>
    <row r="1012" spans="1:102" ht="14.25" customHeight="1" x14ac:dyDescent="0.35">
      <c r="A1012" s="282"/>
      <c r="B1012" s="282"/>
      <c r="C1012" s="282"/>
      <c r="D1012" s="282"/>
      <c r="E1012" s="282"/>
      <c r="F1012" s="282"/>
      <c r="G1012" s="282"/>
      <c r="H1012" s="282"/>
      <c r="I1012" s="282"/>
      <c r="J1012" s="282"/>
      <c r="K1012" s="282"/>
      <c r="L1012" s="282"/>
      <c r="M1012" s="282"/>
      <c r="N1012" s="282"/>
      <c r="O1012" s="282"/>
      <c r="P1012" s="282"/>
      <c r="Q1012" s="282"/>
      <c r="R1012" s="282"/>
      <c r="S1012" s="282"/>
      <c r="T1012" s="282"/>
      <c r="U1012" s="282"/>
      <c r="V1012" s="282"/>
      <c r="W1012" s="282"/>
      <c r="X1012" s="282"/>
      <c r="Y1012" s="282"/>
      <c r="Z1012" s="282"/>
      <c r="AA1012" s="282"/>
      <c r="AB1012" s="282"/>
      <c r="AC1012" s="282"/>
      <c r="AD1012" s="282"/>
      <c r="AE1012" s="282"/>
      <c r="AF1012" s="282"/>
      <c r="AG1012" s="282"/>
      <c r="AH1012" s="282"/>
      <c r="AI1012" s="282"/>
      <c r="AJ1012" s="282"/>
      <c r="AK1012" s="282"/>
      <c r="AL1012" s="282"/>
      <c r="AM1012" s="282"/>
      <c r="AN1012" s="282"/>
      <c r="AO1012" s="282"/>
      <c r="AP1012" s="282"/>
      <c r="AQ1012" s="282"/>
      <c r="AR1012" s="282"/>
      <c r="AS1012" s="282"/>
      <c r="AT1012" s="282"/>
      <c r="AU1012" s="282"/>
      <c r="AV1012" s="282"/>
      <c r="AW1012" s="282"/>
      <c r="AX1012" s="282"/>
      <c r="AY1012" s="282"/>
      <c r="AZ1012" s="282"/>
      <c r="BA1012" s="282"/>
      <c r="BB1012" s="282"/>
      <c r="BC1012" s="282"/>
      <c r="BD1012" s="282"/>
      <c r="BE1012" s="282"/>
      <c r="BF1012" s="282"/>
      <c r="BG1012" s="282"/>
      <c r="BH1012" s="282"/>
      <c r="BI1012" s="282"/>
      <c r="BJ1012" s="282"/>
      <c r="BK1012" s="282"/>
      <c r="BL1012" s="282"/>
      <c r="BM1012" s="282"/>
      <c r="BN1012" s="282"/>
      <c r="BO1012" s="282"/>
      <c r="BP1012" s="282"/>
      <c r="BQ1012" s="282"/>
      <c r="BR1012" s="282"/>
      <c r="BS1012" s="282"/>
      <c r="BT1012" s="282"/>
      <c r="BU1012" s="282"/>
      <c r="BV1012" s="282"/>
      <c r="BW1012" s="282"/>
      <c r="BX1012" s="282"/>
      <c r="BY1012" s="282"/>
      <c r="BZ1012" s="282"/>
      <c r="CA1012" s="282"/>
      <c r="CB1012" s="282"/>
      <c r="CC1012" s="282"/>
      <c r="CD1012" s="282"/>
      <c r="CE1012" s="282"/>
      <c r="CF1012" s="282"/>
      <c r="CG1012" s="282"/>
      <c r="CH1012" s="282"/>
      <c r="CI1012" s="282"/>
      <c r="CJ1012" s="282"/>
      <c r="CK1012" s="282"/>
      <c r="CL1012" s="282"/>
      <c r="CM1012" s="282"/>
      <c r="CN1012" s="282"/>
    </row>
    <row r="1013" spans="1:102" ht="14.25" customHeight="1" x14ac:dyDescent="0.35">
      <c r="A1013" s="282"/>
      <c r="B1013" s="282"/>
      <c r="C1013" s="282"/>
      <c r="D1013" s="282"/>
      <c r="E1013" s="282"/>
      <c r="F1013" s="282"/>
      <c r="G1013" s="282"/>
      <c r="H1013" s="282"/>
      <c r="I1013" s="282"/>
      <c r="J1013" s="282"/>
      <c r="K1013" s="282"/>
      <c r="L1013" s="282"/>
      <c r="M1013" s="282"/>
      <c r="N1013" s="282"/>
      <c r="O1013" s="282"/>
      <c r="P1013" s="282"/>
      <c r="Q1013" s="282"/>
      <c r="R1013" s="282"/>
      <c r="S1013" s="282"/>
      <c r="T1013" s="282"/>
      <c r="U1013" s="282"/>
      <c r="V1013" s="282"/>
      <c r="W1013" s="282"/>
      <c r="X1013" s="282"/>
      <c r="Y1013" s="282"/>
      <c r="Z1013" s="282"/>
      <c r="AA1013" s="282"/>
      <c r="AB1013" s="282"/>
      <c r="AC1013" s="282"/>
      <c r="AD1013" s="282"/>
      <c r="AE1013" s="282"/>
      <c r="AF1013" s="282"/>
      <c r="AG1013" s="282"/>
      <c r="AH1013" s="282"/>
      <c r="AI1013" s="282"/>
      <c r="AJ1013" s="282"/>
      <c r="AK1013" s="282"/>
      <c r="AL1013" s="282"/>
      <c r="AM1013" s="282"/>
      <c r="AN1013" s="282"/>
      <c r="AO1013" s="282"/>
      <c r="AP1013" s="282"/>
      <c r="AQ1013" s="282"/>
      <c r="AR1013" s="282"/>
      <c r="AS1013" s="282"/>
      <c r="AT1013" s="282"/>
      <c r="AU1013" s="282"/>
      <c r="AV1013" s="282"/>
      <c r="AW1013" s="282"/>
      <c r="AX1013" s="282"/>
      <c r="AY1013" s="282"/>
      <c r="AZ1013" s="282"/>
      <c r="BA1013" s="282"/>
      <c r="BB1013" s="282"/>
      <c r="BC1013" s="282"/>
      <c r="BD1013" s="282"/>
      <c r="BE1013" s="282"/>
      <c r="BF1013" s="282"/>
      <c r="BG1013" s="282"/>
      <c r="BH1013" s="282"/>
      <c r="BI1013" s="282"/>
      <c r="BJ1013" s="282"/>
      <c r="BK1013" s="282"/>
      <c r="BL1013" s="282"/>
      <c r="BM1013" s="282"/>
      <c r="BN1013" s="282"/>
      <c r="BO1013" s="282"/>
      <c r="BP1013" s="282"/>
      <c r="BQ1013" s="282"/>
      <c r="BR1013" s="282"/>
      <c r="BS1013" s="282"/>
      <c r="BT1013" s="282"/>
      <c r="BU1013" s="282"/>
      <c r="BV1013" s="282"/>
      <c r="BW1013" s="282"/>
      <c r="BX1013" s="282"/>
      <c r="BY1013" s="282"/>
      <c r="BZ1013" s="282"/>
      <c r="CA1013" s="282"/>
      <c r="CB1013" s="282"/>
      <c r="CC1013" s="282"/>
      <c r="CD1013" s="282"/>
      <c r="CE1013" s="282"/>
      <c r="CF1013" s="282"/>
      <c r="CG1013" s="282"/>
      <c r="CH1013" s="282"/>
      <c r="CI1013" s="282"/>
      <c r="CJ1013" s="282"/>
      <c r="CK1013" s="282"/>
      <c r="CL1013" s="282"/>
      <c r="CM1013" s="282"/>
      <c r="CN1013" s="282"/>
    </row>
    <row r="1014" spans="1:102" ht="14.25" customHeight="1" x14ac:dyDescent="0.35">
      <c r="AT1014" s="74"/>
      <c r="CM1014" s="214"/>
      <c r="CN1014" s="214"/>
    </row>
    <row r="1015" spans="1:102" ht="14.25" customHeight="1" x14ac:dyDescent="0.35">
      <c r="D1015" s="499" t="s">
        <v>593</v>
      </c>
      <c r="E1015" s="499"/>
      <c r="F1015" s="499"/>
      <c r="G1015" s="499"/>
      <c r="H1015" s="499"/>
      <c r="I1015" s="499"/>
      <c r="J1015" s="499"/>
      <c r="K1015" s="499"/>
      <c r="L1015" s="499"/>
      <c r="M1015" s="499"/>
      <c r="N1015" s="499"/>
      <c r="O1015" s="499"/>
      <c r="P1015" s="499"/>
      <c r="Q1015" s="499"/>
      <c r="R1015" s="499"/>
      <c r="S1015" s="499"/>
      <c r="T1015" s="499"/>
      <c r="U1015" s="499"/>
      <c r="V1015" s="499"/>
      <c r="W1015" s="499"/>
      <c r="X1015" s="499"/>
      <c r="Y1015" s="499"/>
      <c r="Z1015" s="499"/>
      <c r="AA1015" s="499"/>
      <c r="AB1015" s="499"/>
      <c r="AC1015" s="499"/>
      <c r="AD1015" s="499"/>
      <c r="AE1015" s="499"/>
      <c r="AF1015" s="499"/>
      <c r="AG1015" s="499"/>
      <c r="AH1015" s="499"/>
      <c r="AI1015" s="499"/>
      <c r="AJ1015" s="499"/>
      <c r="AK1015" s="499"/>
      <c r="AL1015" s="499"/>
      <c r="AM1015" s="499"/>
      <c r="AN1015" s="499"/>
      <c r="AO1015" s="499"/>
      <c r="AP1015" s="499"/>
      <c r="AQ1015" s="499"/>
      <c r="AR1015" s="499"/>
      <c r="AS1015" s="499"/>
      <c r="AT1015" s="499"/>
      <c r="CM1015" s="116"/>
      <c r="CN1015" s="116"/>
    </row>
    <row r="1016" spans="1:102" ht="14.25" customHeight="1" x14ac:dyDescent="0.35">
      <c r="D1016" s="499"/>
      <c r="E1016" s="499"/>
      <c r="F1016" s="499"/>
      <c r="G1016" s="499"/>
      <c r="H1016" s="499"/>
      <c r="I1016" s="499"/>
      <c r="J1016" s="499"/>
      <c r="K1016" s="499"/>
      <c r="L1016" s="499"/>
      <c r="M1016" s="499"/>
      <c r="N1016" s="499"/>
      <c r="O1016" s="499"/>
      <c r="P1016" s="499"/>
      <c r="Q1016" s="499"/>
      <c r="R1016" s="499"/>
      <c r="S1016" s="499"/>
      <c r="T1016" s="499"/>
      <c r="U1016" s="499"/>
      <c r="V1016" s="499"/>
      <c r="W1016" s="499"/>
      <c r="X1016" s="499"/>
      <c r="Y1016" s="499"/>
      <c r="Z1016" s="499"/>
      <c r="AA1016" s="499"/>
      <c r="AB1016" s="499"/>
      <c r="AC1016" s="499"/>
      <c r="AD1016" s="499"/>
      <c r="AE1016" s="499"/>
      <c r="AF1016" s="499"/>
      <c r="AG1016" s="499"/>
      <c r="AH1016" s="499"/>
      <c r="AI1016" s="499"/>
      <c r="AJ1016" s="499"/>
      <c r="AK1016" s="499"/>
      <c r="AL1016" s="499"/>
      <c r="AM1016" s="499"/>
      <c r="AN1016" s="499"/>
      <c r="AO1016" s="499"/>
      <c r="AP1016" s="499"/>
      <c r="AQ1016" s="499"/>
      <c r="AR1016" s="499"/>
      <c r="AS1016" s="499"/>
      <c r="AT1016" s="499"/>
      <c r="CM1016" s="116"/>
      <c r="CN1016" s="116"/>
    </row>
    <row r="1017" spans="1:102" ht="14.25" customHeight="1" x14ac:dyDescent="0.35">
      <c r="D1017" s="277" t="s">
        <v>584</v>
      </c>
      <c r="E1017" s="277"/>
      <c r="F1017" s="277"/>
      <c r="G1017" s="277"/>
      <c r="H1017" s="277"/>
      <c r="I1017" s="277"/>
      <c r="J1017" s="277"/>
      <c r="K1017" s="277"/>
      <c r="L1017" s="277"/>
      <c r="M1017" s="277"/>
      <c r="N1017" s="277"/>
      <c r="O1017" s="277"/>
      <c r="P1017" s="277"/>
      <c r="Q1017" s="277"/>
      <c r="R1017" s="277"/>
      <c r="S1017" s="277"/>
      <c r="T1017" s="277"/>
      <c r="U1017" s="277"/>
      <c r="V1017" s="277"/>
      <c r="W1017" s="277"/>
      <c r="X1017" s="277"/>
      <c r="Y1017" s="277"/>
      <c r="Z1017" s="277"/>
      <c r="AA1017" s="277"/>
      <c r="AB1017" s="277"/>
      <c r="AC1017" s="277"/>
      <c r="AD1017" s="277"/>
      <c r="AE1017" s="277"/>
      <c r="AF1017" s="277"/>
      <c r="AG1017" s="277"/>
      <c r="AH1017" s="277"/>
      <c r="AI1017" s="277"/>
      <c r="AJ1017" s="277"/>
      <c r="AK1017" s="277"/>
      <c r="AL1017" s="277"/>
      <c r="AM1017" s="277"/>
      <c r="AN1017" s="277"/>
      <c r="AO1017" s="277"/>
      <c r="AP1017" s="277"/>
      <c r="AQ1017" s="277"/>
      <c r="AR1017" s="277"/>
      <c r="AS1017" s="277"/>
      <c r="AT1017" s="277"/>
      <c r="AU1017" s="98"/>
      <c r="AV1017" s="209" t="s">
        <v>586</v>
      </c>
      <c r="AW1017" s="209"/>
      <c r="AX1017" s="209"/>
      <c r="AY1017" s="209"/>
      <c r="AZ1017" s="209"/>
      <c r="BA1017" s="209"/>
      <c r="BB1017" s="209"/>
      <c r="BC1017" s="209"/>
      <c r="BD1017" s="209"/>
      <c r="BE1017" s="209"/>
      <c r="BF1017" s="209"/>
      <c r="BG1017" s="209"/>
      <c r="BH1017" s="209"/>
      <c r="BI1017" s="209"/>
      <c r="BJ1017" s="209"/>
      <c r="BK1017" s="209"/>
      <c r="BL1017" s="209"/>
      <c r="BM1017" s="209"/>
      <c r="BN1017" s="209"/>
      <c r="BO1017" s="209"/>
      <c r="BP1017" s="209"/>
      <c r="BQ1017" s="209"/>
      <c r="BR1017" s="209"/>
      <c r="BS1017" s="209"/>
      <c r="BT1017" s="209"/>
      <c r="BU1017" s="209"/>
      <c r="BV1017" s="209"/>
      <c r="BW1017" s="209"/>
      <c r="BX1017" s="209"/>
      <c r="BY1017" s="209"/>
      <c r="BZ1017" s="209"/>
      <c r="CA1017" s="209"/>
      <c r="CB1017" s="209"/>
      <c r="CC1017" s="209"/>
      <c r="CD1017" s="209"/>
      <c r="CE1017" s="209"/>
      <c r="CF1017" s="209"/>
      <c r="CG1017" s="209"/>
      <c r="CH1017" s="209"/>
      <c r="CI1017" s="209"/>
      <c r="CJ1017" s="209"/>
      <c r="CK1017" s="209"/>
      <c r="CL1017" s="209"/>
      <c r="CM1017" s="209"/>
      <c r="CN1017" s="209"/>
      <c r="CO1017" s="99"/>
      <c r="CP1017" s="158"/>
      <c r="CQ1017" s="158"/>
      <c r="CR1017" s="158"/>
      <c r="CS1017" s="158"/>
      <c r="CT1017" s="158"/>
      <c r="CU1017" s="158"/>
      <c r="CV1017" s="158"/>
      <c r="CW1017" s="158"/>
      <c r="CX1017" s="158"/>
    </row>
    <row r="1018" spans="1:102" ht="14.25" customHeight="1" x14ac:dyDescent="0.35">
      <c r="D1018" s="234"/>
      <c r="E1018" s="234"/>
      <c r="F1018" s="234"/>
      <c r="G1018" s="234"/>
      <c r="H1018" s="234"/>
      <c r="I1018" s="234"/>
      <c r="J1018" s="234"/>
      <c r="K1018" s="234"/>
      <c r="L1018" s="234"/>
      <c r="M1018" s="234"/>
      <c r="N1018" s="234"/>
      <c r="O1018" s="234"/>
      <c r="P1018" s="234"/>
      <c r="Q1018" s="234"/>
      <c r="R1018" s="234"/>
      <c r="S1018" s="234"/>
      <c r="T1018" s="234"/>
      <c r="U1018" s="234"/>
      <c r="V1018" s="234"/>
      <c r="W1018" s="234"/>
      <c r="X1018" s="234"/>
      <c r="Y1018" s="234"/>
      <c r="Z1018" s="234"/>
      <c r="AA1018" s="234"/>
      <c r="AB1018" s="234"/>
      <c r="AC1018" s="234"/>
      <c r="AD1018" s="234"/>
      <c r="AE1018" s="234"/>
      <c r="AF1018" s="234"/>
      <c r="AG1018" s="234"/>
      <c r="AH1018" s="234"/>
      <c r="AI1018" s="234"/>
      <c r="AJ1018" s="234"/>
      <c r="AK1018" s="234"/>
      <c r="AL1018" s="234"/>
      <c r="AM1018" s="234"/>
      <c r="AN1018" s="234"/>
      <c r="AO1018" s="234"/>
      <c r="AP1018" s="234"/>
      <c r="AQ1018" s="234"/>
      <c r="AR1018" s="234"/>
      <c r="AS1018" s="234"/>
      <c r="AT1018" s="234"/>
      <c r="AU1018" s="98"/>
      <c r="AV1018" s="209"/>
      <c r="AW1018" s="209"/>
      <c r="AX1018" s="209"/>
      <c r="AY1018" s="209"/>
      <c r="AZ1018" s="209"/>
      <c r="BA1018" s="209"/>
      <c r="BB1018" s="209"/>
      <c r="BC1018" s="209"/>
      <c r="BD1018" s="209"/>
      <c r="BE1018" s="209"/>
      <c r="BF1018" s="209"/>
      <c r="BG1018" s="209"/>
      <c r="BH1018" s="209"/>
      <c r="BI1018" s="209"/>
      <c r="BJ1018" s="209"/>
      <c r="BK1018" s="209"/>
      <c r="BL1018" s="209"/>
      <c r="BM1018" s="209"/>
      <c r="BN1018" s="209"/>
      <c r="BO1018" s="209"/>
      <c r="BP1018" s="209"/>
      <c r="BQ1018" s="209"/>
      <c r="BR1018" s="209"/>
      <c r="BS1018" s="209"/>
      <c r="BT1018" s="209"/>
      <c r="BU1018" s="209"/>
      <c r="BV1018" s="209"/>
      <c r="BW1018" s="209"/>
      <c r="BX1018" s="209"/>
      <c r="BY1018" s="209"/>
      <c r="BZ1018" s="209"/>
      <c r="CA1018" s="209"/>
      <c r="CB1018" s="209"/>
      <c r="CC1018" s="209"/>
      <c r="CD1018" s="209"/>
      <c r="CE1018" s="209"/>
      <c r="CF1018" s="209"/>
      <c r="CG1018" s="209"/>
      <c r="CH1018" s="209"/>
      <c r="CI1018" s="209"/>
      <c r="CJ1018" s="209"/>
      <c r="CK1018" s="209"/>
      <c r="CL1018" s="209"/>
      <c r="CM1018" s="209"/>
      <c r="CN1018" s="209"/>
      <c r="CO1018" s="99"/>
      <c r="CP1018" s="158"/>
      <c r="CQ1018" s="158"/>
      <c r="CR1018" s="158"/>
      <c r="CS1018" s="158"/>
      <c r="CT1018" s="158"/>
      <c r="CU1018" s="158"/>
      <c r="CV1018" s="158"/>
      <c r="CW1018" s="158"/>
      <c r="CX1018" s="158"/>
    </row>
    <row r="1019" spans="1:102" ht="14.25" customHeight="1" x14ac:dyDescent="0.35">
      <c r="D1019" s="175" t="s">
        <v>617</v>
      </c>
      <c r="E1019" s="175"/>
      <c r="F1019" s="175"/>
      <c r="G1019" s="175"/>
      <c r="H1019" s="175"/>
      <c r="I1019" s="175"/>
      <c r="J1019" s="175"/>
      <c r="K1019" s="175"/>
      <c r="L1019" s="175"/>
      <c r="M1019" s="175"/>
      <c r="N1019" s="175"/>
      <c r="O1019" s="175" t="s">
        <v>615</v>
      </c>
      <c r="P1019" s="175"/>
      <c r="Q1019" s="175"/>
      <c r="R1019" s="175"/>
      <c r="S1019" s="175"/>
      <c r="T1019" s="175"/>
      <c r="U1019" s="175"/>
      <c r="V1019" s="175"/>
      <c r="W1019" s="175" t="s">
        <v>616</v>
      </c>
      <c r="X1019" s="175"/>
      <c r="Y1019" s="175"/>
      <c r="Z1019" s="175"/>
      <c r="AA1019" s="175"/>
      <c r="AB1019" s="175"/>
      <c r="AC1019" s="175"/>
      <c r="AD1019" s="175"/>
      <c r="AE1019" s="251" t="s">
        <v>614</v>
      </c>
      <c r="AF1019" s="175"/>
      <c r="AG1019" s="175"/>
      <c r="AH1019" s="175"/>
      <c r="AI1019" s="175"/>
      <c r="AJ1019" s="175"/>
      <c r="AK1019" s="175"/>
      <c r="AL1019" s="175"/>
      <c r="AM1019" s="175"/>
      <c r="AN1019" s="175"/>
      <c r="AO1019" s="175"/>
      <c r="AP1019" s="175"/>
      <c r="AQ1019" s="175"/>
      <c r="AR1019" s="175"/>
      <c r="AS1019" s="175"/>
      <c r="AT1019" s="175"/>
      <c r="AU1019" s="98"/>
      <c r="AV1019" s="186" t="s">
        <v>579</v>
      </c>
      <c r="AW1019" s="187"/>
      <c r="AX1019" s="187"/>
      <c r="AY1019" s="187"/>
      <c r="AZ1019" s="187"/>
      <c r="BA1019" s="187"/>
      <c r="BB1019" s="187"/>
      <c r="BC1019" s="187"/>
      <c r="BD1019" s="187"/>
      <c r="BE1019" s="187"/>
      <c r="BF1019" s="187"/>
      <c r="BG1019" s="187"/>
      <c r="BH1019" s="187"/>
      <c r="BI1019" s="187"/>
      <c r="BJ1019" s="187"/>
      <c r="BK1019" s="175" t="s">
        <v>576</v>
      </c>
      <c r="BL1019" s="175"/>
      <c r="BM1019" s="175"/>
      <c r="BN1019" s="175"/>
      <c r="BO1019" s="175"/>
      <c r="BP1019" s="175"/>
      <c r="BQ1019" s="175"/>
      <c r="BR1019" s="175" t="s">
        <v>577</v>
      </c>
      <c r="BS1019" s="175"/>
      <c r="BT1019" s="175"/>
      <c r="BU1019" s="175"/>
      <c r="BV1019" s="175"/>
      <c r="BW1019" s="175"/>
      <c r="BX1019" s="175"/>
      <c r="BY1019" s="215" t="s">
        <v>580</v>
      </c>
      <c r="BZ1019" s="216"/>
      <c r="CA1019" s="216"/>
      <c r="CB1019" s="216"/>
      <c r="CC1019" s="216"/>
      <c r="CD1019" s="216"/>
      <c r="CE1019" s="216"/>
      <c r="CF1019" s="216"/>
      <c r="CG1019" s="216"/>
      <c r="CH1019" s="216"/>
      <c r="CI1019" s="216"/>
      <c r="CJ1019" s="216"/>
      <c r="CK1019" s="216"/>
      <c r="CL1019" s="216"/>
      <c r="CM1019" s="216"/>
      <c r="CN1019" s="251"/>
      <c r="CO1019" s="7"/>
      <c r="CP1019" s="124"/>
      <c r="CQ1019" s="124"/>
      <c r="CR1019" s="124"/>
      <c r="CS1019" s="124"/>
      <c r="CT1019" s="124"/>
      <c r="CU1019" s="124"/>
      <c r="CV1019" s="124"/>
      <c r="CW1019" s="124"/>
      <c r="CX1019" s="124"/>
    </row>
    <row r="1020" spans="1:102" ht="14.25" customHeight="1" x14ac:dyDescent="0.35">
      <c r="D1020" s="175"/>
      <c r="E1020" s="175"/>
      <c r="F1020" s="175"/>
      <c r="G1020" s="175"/>
      <c r="H1020" s="175"/>
      <c r="I1020" s="175"/>
      <c r="J1020" s="175"/>
      <c r="K1020" s="175"/>
      <c r="L1020" s="175"/>
      <c r="M1020" s="175"/>
      <c r="N1020" s="175"/>
      <c r="O1020" s="175"/>
      <c r="P1020" s="175"/>
      <c r="Q1020" s="175"/>
      <c r="R1020" s="175"/>
      <c r="S1020" s="175"/>
      <c r="T1020" s="175"/>
      <c r="U1020" s="175"/>
      <c r="V1020" s="175"/>
      <c r="W1020" s="175"/>
      <c r="X1020" s="175"/>
      <c r="Y1020" s="175"/>
      <c r="Z1020" s="175"/>
      <c r="AA1020" s="175"/>
      <c r="AB1020" s="175"/>
      <c r="AC1020" s="175"/>
      <c r="AD1020" s="175"/>
      <c r="AE1020" s="251" t="s">
        <v>613</v>
      </c>
      <c r="AF1020" s="175"/>
      <c r="AG1020" s="175"/>
      <c r="AH1020" s="175"/>
      <c r="AI1020" s="175"/>
      <c r="AJ1020" s="175"/>
      <c r="AK1020" s="175"/>
      <c r="AL1020" s="175"/>
      <c r="AM1020" s="175" t="s">
        <v>578</v>
      </c>
      <c r="AN1020" s="175"/>
      <c r="AO1020" s="175"/>
      <c r="AP1020" s="175"/>
      <c r="AQ1020" s="175"/>
      <c r="AR1020" s="175"/>
      <c r="AS1020" s="175"/>
      <c r="AT1020" s="175"/>
      <c r="AU1020" s="98"/>
      <c r="AV1020" s="192"/>
      <c r="AW1020" s="193"/>
      <c r="AX1020" s="193"/>
      <c r="AY1020" s="193"/>
      <c r="AZ1020" s="193"/>
      <c r="BA1020" s="193"/>
      <c r="BB1020" s="193"/>
      <c r="BC1020" s="193"/>
      <c r="BD1020" s="193"/>
      <c r="BE1020" s="193"/>
      <c r="BF1020" s="193"/>
      <c r="BG1020" s="193"/>
      <c r="BH1020" s="193"/>
      <c r="BI1020" s="193"/>
      <c r="BJ1020" s="193"/>
      <c r="BK1020" s="175"/>
      <c r="BL1020" s="175"/>
      <c r="BM1020" s="175"/>
      <c r="BN1020" s="175"/>
      <c r="BO1020" s="175"/>
      <c r="BP1020" s="175"/>
      <c r="BQ1020" s="175"/>
      <c r="BR1020" s="175"/>
      <c r="BS1020" s="175"/>
      <c r="BT1020" s="175"/>
      <c r="BU1020" s="175"/>
      <c r="BV1020" s="175"/>
      <c r="BW1020" s="175"/>
      <c r="BX1020" s="175"/>
      <c r="BY1020" s="215" t="s">
        <v>581</v>
      </c>
      <c r="BZ1020" s="216"/>
      <c r="CA1020" s="251"/>
      <c r="CB1020" s="215" t="s">
        <v>582</v>
      </c>
      <c r="CC1020" s="216"/>
      <c r="CD1020" s="216"/>
      <c r="CE1020" s="216"/>
      <c r="CF1020" s="216"/>
      <c r="CG1020" s="216"/>
      <c r="CH1020" s="216"/>
      <c r="CI1020" s="216"/>
      <c r="CJ1020" s="251"/>
      <c r="CK1020" s="215" t="s">
        <v>583</v>
      </c>
      <c r="CL1020" s="216"/>
      <c r="CM1020" s="216"/>
      <c r="CN1020" s="251"/>
      <c r="CO1020" s="7"/>
      <c r="CP1020" s="124"/>
      <c r="CQ1020" s="124"/>
      <c r="CR1020" s="124"/>
      <c r="CS1020" s="124"/>
      <c r="CT1020" s="124"/>
      <c r="CU1020" s="124"/>
      <c r="CV1020" s="124"/>
      <c r="CW1020" s="124"/>
      <c r="CX1020" s="124"/>
    </row>
    <row r="1021" spans="1:102" ht="14.25" customHeight="1" x14ac:dyDescent="0.35">
      <c r="D1021" s="167" t="s">
        <v>930</v>
      </c>
      <c r="E1021" s="167"/>
      <c r="F1021" s="167"/>
      <c r="G1021" s="167"/>
      <c r="H1021" s="167"/>
      <c r="I1021" s="167"/>
      <c r="J1021" s="167"/>
      <c r="K1021" s="167"/>
      <c r="L1021" s="167"/>
      <c r="M1021" s="167"/>
      <c r="N1021" s="167"/>
      <c r="O1021" s="167" t="s">
        <v>930</v>
      </c>
      <c r="P1021" s="167"/>
      <c r="Q1021" s="167"/>
      <c r="R1021" s="167"/>
      <c r="S1021" s="167"/>
      <c r="T1021" s="167"/>
      <c r="U1021" s="167"/>
      <c r="V1021" s="167"/>
      <c r="W1021" s="167" t="s">
        <v>930</v>
      </c>
      <c r="X1021" s="167"/>
      <c r="Y1021" s="167"/>
      <c r="Z1021" s="167"/>
      <c r="AA1021" s="167"/>
      <c r="AB1021" s="167"/>
      <c r="AC1021" s="167"/>
      <c r="AD1021" s="167"/>
      <c r="AE1021" s="167" t="s">
        <v>930</v>
      </c>
      <c r="AF1021" s="167"/>
      <c r="AG1021" s="167"/>
      <c r="AH1021" s="167"/>
      <c r="AI1021" s="167"/>
      <c r="AJ1021" s="167"/>
      <c r="AK1021" s="167"/>
      <c r="AL1021" s="167"/>
      <c r="AM1021" s="167" t="s">
        <v>930</v>
      </c>
      <c r="AN1021" s="167"/>
      <c r="AO1021" s="167"/>
      <c r="AP1021" s="167"/>
      <c r="AQ1021" s="167"/>
      <c r="AR1021" s="167"/>
      <c r="AS1021" s="167"/>
      <c r="AT1021" s="167"/>
      <c r="AU1021" s="98"/>
      <c r="AV1021" s="179">
        <v>1535</v>
      </c>
      <c r="AW1021" s="180"/>
      <c r="AX1021" s="180"/>
      <c r="AY1021" s="180"/>
      <c r="AZ1021" s="180"/>
      <c r="BA1021" s="180"/>
      <c r="BB1021" s="180"/>
      <c r="BC1021" s="180"/>
      <c r="BD1021" s="180"/>
      <c r="BE1021" s="180"/>
      <c r="BF1021" s="180"/>
      <c r="BG1021" s="180"/>
      <c r="BH1021" s="180"/>
      <c r="BI1021" s="180"/>
      <c r="BJ1021" s="181"/>
      <c r="BK1021" s="179">
        <v>631</v>
      </c>
      <c r="BL1021" s="180"/>
      <c r="BM1021" s="180"/>
      <c r="BN1021" s="180"/>
      <c r="BO1021" s="180"/>
      <c r="BP1021" s="180"/>
      <c r="BQ1021" s="181"/>
      <c r="BR1021" s="179">
        <v>904</v>
      </c>
      <c r="BS1021" s="180"/>
      <c r="BT1021" s="180"/>
      <c r="BU1021" s="180"/>
      <c r="BV1021" s="180"/>
      <c r="BW1021" s="180"/>
      <c r="BX1021" s="181"/>
      <c r="BY1021" s="179">
        <v>372</v>
      </c>
      <c r="BZ1021" s="180"/>
      <c r="CA1021" s="181"/>
      <c r="CB1021" s="179">
        <v>712</v>
      </c>
      <c r="CC1021" s="180"/>
      <c r="CD1021" s="180"/>
      <c r="CE1021" s="180"/>
      <c r="CF1021" s="180"/>
      <c r="CG1021" s="180"/>
      <c r="CH1021" s="180"/>
      <c r="CI1021" s="180"/>
      <c r="CJ1021" s="181"/>
      <c r="CK1021" s="179">
        <v>451</v>
      </c>
      <c r="CL1021" s="180"/>
      <c r="CM1021" s="180"/>
      <c r="CN1021" s="181"/>
      <c r="CO1021" s="8"/>
      <c r="CP1021" s="125"/>
      <c r="CQ1021" s="125"/>
      <c r="CR1021" s="125"/>
      <c r="CS1021" s="125"/>
      <c r="CT1021" s="125"/>
      <c r="CU1021" s="125"/>
      <c r="CV1021" s="125"/>
      <c r="CW1021" s="125"/>
      <c r="CX1021" s="125"/>
    </row>
    <row r="1022" spans="1:102" ht="14.25" customHeight="1" x14ac:dyDescent="0.35">
      <c r="D1022" s="167"/>
      <c r="E1022" s="167"/>
      <c r="F1022" s="167"/>
      <c r="G1022" s="167"/>
      <c r="H1022" s="167"/>
      <c r="I1022" s="167"/>
      <c r="J1022" s="167"/>
      <c r="K1022" s="167"/>
      <c r="L1022" s="167"/>
      <c r="M1022" s="167"/>
      <c r="N1022" s="167"/>
      <c r="O1022" s="167"/>
      <c r="P1022" s="167"/>
      <c r="Q1022" s="167"/>
      <c r="R1022" s="167"/>
      <c r="S1022" s="167"/>
      <c r="T1022" s="167"/>
      <c r="U1022" s="167"/>
      <c r="V1022" s="167"/>
      <c r="W1022" s="167"/>
      <c r="X1022" s="167"/>
      <c r="Y1022" s="167"/>
      <c r="Z1022" s="167"/>
      <c r="AA1022" s="167"/>
      <c r="AB1022" s="167"/>
      <c r="AC1022" s="167"/>
      <c r="AD1022" s="167"/>
      <c r="AE1022" s="167"/>
      <c r="AF1022" s="167"/>
      <c r="AG1022" s="167"/>
      <c r="AH1022" s="167"/>
      <c r="AI1022" s="167"/>
      <c r="AJ1022" s="167"/>
      <c r="AK1022" s="167"/>
      <c r="AL1022" s="167"/>
      <c r="AM1022" s="167"/>
      <c r="AN1022" s="167"/>
      <c r="AO1022" s="167"/>
      <c r="AP1022" s="167"/>
      <c r="AQ1022" s="167"/>
      <c r="AR1022" s="167"/>
      <c r="AS1022" s="167"/>
      <c r="AT1022" s="167"/>
      <c r="AU1022" s="98"/>
      <c r="AV1022" s="179"/>
      <c r="AW1022" s="180"/>
      <c r="AX1022" s="180"/>
      <c r="AY1022" s="180"/>
      <c r="AZ1022" s="180"/>
      <c r="BA1022" s="180"/>
      <c r="BB1022" s="180"/>
      <c r="BC1022" s="180"/>
      <c r="BD1022" s="180"/>
      <c r="BE1022" s="180"/>
      <c r="BF1022" s="180"/>
      <c r="BG1022" s="180"/>
      <c r="BH1022" s="180"/>
      <c r="BI1022" s="180"/>
      <c r="BJ1022" s="181"/>
      <c r="BK1022" s="179"/>
      <c r="BL1022" s="180"/>
      <c r="BM1022" s="180"/>
      <c r="BN1022" s="180"/>
      <c r="BO1022" s="180"/>
      <c r="BP1022" s="180"/>
      <c r="BQ1022" s="181"/>
      <c r="BR1022" s="179"/>
      <c r="BS1022" s="180"/>
      <c r="BT1022" s="180"/>
      <c r="BU1022" s="180"/>
      <c r="BV1022" s="180"/>
      <c r="BW1022" s="180"/>
      <c r="BX1022" s="181"/>
      <c r="BY1022" s="179"/>
      <c r="BZ1022" s="180"/>
      <c r="CA1022" s="181"/>
      <c r="CB1022" s="179"/>
      <c r="CC1022" s="180"/>
      <c r="CD1022" s="180"/>
      <c r="CE1022" s="180"/>
      <c r="CF1022" s="180"/>
      <c r="CG1022" s="180"/>
      <c r="CH1022" s="180"/>
      <c r="CI1022" s="180"/>
      <c r="CJ1022" s="181"/>
      <c r="CK1022" s="179"/>
      <c r="CL1022" s="180"/>
      <c r="CM1022" s="180"/>
      <c r="CN1022" s="181"/>
      <c r="CO1022" s="8"/>
      <c r="CP1022" s="125"/>
      <c r="CQ1022" s="125"/>
      <c r="CR1022" s="125"/>
      <c r="CS1022" s="125"/>
      <c r="CT1022" s="125"/>
      <c r="CU1022" s="125"/>
      <c r="CV1022" s="125"/>
      <c r="CW1022" s="125"/>
      <c r="CX1022" s="125"/>
    </row>
    <row r="1023" spans="1:102" ht="14.25" customHeight="1" x14ac:dyDescent="0.35">
      <c r="D1023" s="167"/>
      <c r="E1023" s="167"/>
      <c r="F1023" s="167"/>
      <c r="G1023" s="167"/>
      <c r="H1023" s="167"/>
      <c r="I1023" s="167"/>
      <c r="J1023" s="167"/>
      <c r="K1023" s="167"/>
      <c r="L1023" s="167"/>
      <c r="M1023" s="167"/>
      <c r="N1023" s="167"/>
      <c r="O1023" s="167"/>
      <c r="P1023" s="167"/>
      <c r="Q1023" s="167"/>
      <c r="R1023" s="167"/>
      <c r="S1023" s="167"/>
      <c r="T1023" s="167"/>
      <c r="U1023" s="167"/>
      <c r="V1023" s="167"/>
      <c r="W1023" s="167"/>
      <c r="X1023" s="167"/>
      <c r="Y1023" s="167"/>
      <c r="Z1023" s="167"/>
      <c r="AA1023" s="167"/>
      <c r="AB1023" s="167"/>
      <c r="AC1023" s="167"/>
      <c r="AD1023" s="167"/>
      <c r="AE1023" s="167"/>
      <c r="AF1023" s="167"/>
      <c r="AG1023" s="167"/>
      <c r="AH1023" s="167"/>
      <c r="AI1023" s="167"/>
      <c r="AJ1023" s="167"/>
      <c r="AK1023" s="167"/>
      <c r="AL1023" s="167"/>
      <c r="AM1023" s="167"/>
      <c r="AN1023" s="167"/>
      <c r="AO1023" s="167"/>
      <c r="AP1023" s="167"/>
      <c r="AQ1023" s="167"/>
      <c r="AR1023" s="167"/>
      <c r="AS1023" s="167"/>
      <c r="AT1023" s="167"/>
      <c r="AU1023" s="98"/>
      <c r="AV1023" s="179"/>
      <c r="AW1023" s="180"/>
      <c r="AX1023" s="180"/>
      <c r="AY1023" s="180"/>
      <c r="AZ1023" s="180"/>
      <c r="BA1023" s="180"/>
      <c r="BB1023" s="180"/>
      <c r="BC1023" s="180"/>
      <c r="BD1023" s="180"/>
      <c r="BE1023" s="180"/>
      <c r="BF1023" s="180"/>
      <c r="BG1023" s="180"/>
      <c r="BH1023" s="180"/>
      <c r="BI1023" s="180"/>
      <c r="BJ1023" s="181"/>
      <c r="BK1023" s="179"/>
      <c r="BL1023" s="180"/>
      <c r="BM1023" s="180"/>
      <c r="BN1023" s="180"/>
      <c r="BO1023" s="180"/>
      <c r="BP1023" s="180"/>
      <c r="BQ1023" s="181"/>
      <c r="BR1023" s="179"/>
      <c r="BS1023" s="180"/>
      <c r="BT1023" s="180"/>
      <c r="BU1023" s="180"/>
      <c r="BV1023" s="180"/>
      <c r="BW1023" s="180"/>
      <c r="BX1023" s="181"/>
      <c r="BY1023" s="179"/>
      <c r="BZ1023" s="180"/>
      <c r="CA1023" s="181"/>
      <c r="CB1023" s="179"/>
      <c r="CC1023" s="180"/>
      <c r="CD1023" s="180"/>
      <c r="CE1023" s="180"/>
      <c r="CF1023" s="180"/>
      <c r="CG1023" s="180"/>
      <c r="CH1023" s="180"/>
      <c r="CI1023" s="180"/>
      <c r="CJ1023" s="181"/>
      <c r="CK1023" s="179"/>
      <c r="CL1023" s="180"/>
      <c r="CM1023" s="180"/>
      <c r="CN1023" s="181"/>
      <c r="CO1023" s="8"/>
      <c r="CP1023" s="125"/>
      <c r="CQ1023" s="125"/>
      <c r="CR1023" s="125"/>
      <c r="CS1023" s="125"/>
      <c r="CT1023" s="125"/>
      <c r="CU1023" s="125"/>
      <c r="CV1023" s="125"/>
      <c r="CW1023" s="125"/>
      <c r="CX1023" s="125"/>
    </row>
    <row r="1024" spans="1:102" ht="14.25" customHeight="1" x14ac:dyDescent="0.35">
      <c r="D1024" s="167"/>
      <c r="E1024" s="167"/>
      <c r="F1024" s="167"/>
      <c r="G1024" s="167"/>
      <c r="H1024" s="167"/>
      <c r="I1024" s="167"/>
      <c r="J1024" s="167"/>
      <c r="K1024" s="167"/>
      <c r="L1024" s="167"/>
      <c r="M1024" s="167"/>
      <c r="N1024" s="167"/>
      <c r="O1024" s="167"/>
      <c r="P1024" s="167"/>
      <c r="Q1024" s="167"/>
      <c r="R1024" s="167"/>
      <c r="S1024" s="167"/>
      <c r="T1024" s="167"/>
      <c r="U1024" s="167"/>
      <c r="V1024" s="167"/>
      <c r="W1024" s="167"/>
      <c r="X1024" s="167"/>
      <c r="Y1024" s="167"/>
      <c r="Z1024" s="167"/>
      <c r="AA1024" s="167"/>
      <c r="AB1024" s="167"/>
      <c r="AC1024" s="167"/>
      <c r="AD1024" s="167"/>
      <c r="AE1024" s="167"/>
      <c r="AF1024" s="167"/>
      <c r="AG1024" s="167"/>
      <c r="AH1024" s="167"/>
      <c r="AI1024" s="167"/>
      <c r="AJ1024" s="167"/>
      <c r="AK1024" s="167"/>
      <c r="AL1024" s="167"/>
      <c r="AM1024" s="167"/>
      <c r="AN1024" s="167"/>
      <c r="AO1024" s="167"/>
      <c r="AP1024" s="167"/>
      <c r="AQ1024" s="167"/>
      <c r="AR1024" s="167"/>
      <c r="AS1024" s="167"/>
      <c r="AT1024" s="167"/>
      <c r="AU1024" s="98"/>
      <c r="AV1024" s="179"/>
      <c r="AW1024" s="180"/>
      <c r="AX1024" s="180"/>
      <c r="AY1024" s="180"/>
      <c r="AZ1024" s="180"/>
      <c r="BA1024" s="180"/>
      <c r="BB1024" s="180"/>
      <c r="BC1024" s="180"/>
      <c r="BD1024" s="180"/>
      <c r="BE1024" s="180"/>
      <c r="BF1024" s="180"/>
      <c r="BG1024" s="180"/>
      <c r="BH1024" s="180"/>
      <c r="BI1024" s="180"/>
      <c r="BJ1024" s="181"/>
      <c r="BK1024" s="179"/>
      <c r="BL1024" s="180"/>
      <c r="BM1024" s="180"/>
      <c r="BN1024" s="180"/>
      <c r="BO1024" s="180"/>
      <c r="BP1024" s="180"/>
      <c r="BQ1024" s="181"/>
      <c r="BR1024" s="179"/>
      <c r="BS1024" s="180"/>
      <c r="BT1024" s="180"/>
      <c r="BU1024" s="180"/>
      <c r="BV1024" s="180"/>
      <c r="BW1024" s="180"/>
      <c r="BX1024" s="181"/>
      <c r="BY1024" s="179"/>
      <c r="BZ1024" s="180"/>
      <c r="CA1024" s="181"/>
      <c r="CB1024" s="179"/>
      <c r="CC1024" s="180"/>
      <c r="CD1024" s="180"/>
      <c r="CE1024" s="180"/>
      <c r="CF1024" s="180"/>
      <c r="CG1024" s="180"/>
      <c r="CH1024" s="180"/>
      <c r="CI1024" s="180"/>
      <c r="CJ1024" s="181"/>
      <c r="CK1024" s="179"/>
      <c r="CL1024" s="180"/>
      <c r="CM1024" s="180"/>
      <c r="CN1024" s="181"/>
      <c r="CO1024" s="8"/>
      <c r="CP1024" s="125"/>
      <c r="CQ1024" s="125"/>
      <c r="CR1024" s="125"/>
      <c r="CS1024" s="125"/>
      <c r="CT1024" s="125"/>
      <c r="CU1024" s="125"/>
      <c r="CV1024" s="125"/>
      <c r="CW1024" s="125"/>
      <c r="CX1024" s="125"/>
    </row>
    <row r="1025" spans="3:102" ht="14.25" customHeight="1" x14ac:dyDescent="0.35">
      <c r="D1025" s="167"/>
      <c r="E1025" s="167"/>
      <c r="F1025" s="167"/>
      <c r="G1025" s="167"/>
      <c r="H1025" s="167"/>
      <c r="I1025" s="167"/>
      <c r="J1025" s="167"/>
      <c r="K1025" s="167"/>
      <c r="L1025" s="167"/>
      <c r="M1025" s="167"/>
      <c r="N1025" s="167"/>
      <c r="O1025" s="167"/>
      <c r="P1025" s="167"/>
      <c r="Q1025" s="167"/>
      <c r="R1025" s="167"/>
      <c r="S1025" s="167"/>
      <c r="T1025" s="167"/>
      <c r="U1025" s="167"/>
      <c r="V1025" s="167"/>
      <c r="W1025" s="167"/>
      <c r="X1025" s="167"/>
      <c r="Y1025" s="167"/>
      <c r="Z1025" s="167"/>
      <c r="AA1025" s="167"/>
      <c r="AB1025" s="167"/>
      <c r="AC1025" s="167"/>
      <c r="AD1025" s="167"/>
      <c r="AE1025" s="167"/>
      <c r="AF1025" s="167"/>
      <c r="AG1025" s="167"/>
      <c r="AH1025" s="167"/>
      <c r="AI1025" s="167"/>
      <c r="AJ1025" s="167"/>
      <c r="AK1025" s="167"/>
      <c r="AL1025" s="167"/>
      <c r="AM1025" s="167"/>
      <c r="AN1025" s="167"/>
      <c r="AO1025" s="167"/>
      <c r="AP1025" s="167"/>
      <c r="AQ1025" s="167"/>
      <c r="AR1025" s="167"/>
      <c r="AS1025" s="167"/>
      <c r="AT1025" s="167"/>
      <c r="AU1025" s="98"/>
      <c r="AV1025" s="179"/>
      <c r="AW1025" s="180"/>
      <c r="AX1025" s="180"/>
      <c r="AY1025" s="180"/>
      <c r="AZ1025" s="180"/>
      <c r="BA1025" s="180"/>
      <c r="BB1025" s="180"/>
      <c r="BC1025" s="180"/>
      <c r="BD1025" s="180"/>
      <c r="BE1025" s="180"/>
      <c r="BF1025" s="180"/>
      <c r="BG1025" s="180"/>
      <c r="BH1025" s="180"/>
      <c r="BI1025" s="180"/>
      <c r="BJ1025" s="181"/>
      <c r="BK1025" s="179"/>
      <c r="BL1025" s="180"/>
      <c r="BM1025" s="180"/>
      <c r="BN1025" s="180"/>
      <c r="BO1025" s="180"/>
      <c r="BP1025" s="180"/>
      <c r="BQ1025" s="181"/>
      <c r="BR1025" s="179"/>
      <c r="BS1025" s="180"/>
      <c r="BT1025" s="180"/>
      <c r="BU1025" s="180"/>
      <c r="BV1025" s="180"/>
      <c r="BW1025" s="180"/>
      <c r="BX1025" s="181"/>
      <c r="BY1025" s="179"/>
      <c r="BZ1025" s="180"/>
      <c r="CA1025" s="181"/>
      <c r="CB1025" s="179"/>
      <c r="CC1025" s="180"/>
      <c r="CD1025" s="180"/>
      <c r="CE1025" s="180"/>
      <c r="CF1025" s="180"/>
      <c r="CG1025" s="180"/>
      <c r="CH1025" s="180"/>
      <c r="CI1025" s="180"/>
      <c r="CJ1025" s="181"/>
      <c r="CK1025" s="179"/>
      <c r="CL1025" s="180"/>
      <c r="CM1025" s="180"/>
      <c r="CN1025" s="181"/>
      <c r="CO1025" s="8"/>
      <c r="CP1025" s="125"/>
      <c r="CQ1025" s="125"/>
      <c r="CR1025" s="125"/>
      <c r="CS1025" s="125"/>
      <c r="CT1025" s="125"/>
      <c r="CU1025" s="125"/>
      <c r="CV1025" s="125"/>
      <c r="CW1025" s="125"/>
      <c r="CX1025" s="125"/>
    </row>
    <row r="1026" spans="3:102" ht="14.25" customHeight="1" x14ac:dyDescent="0.35">
      <c r="D1026" s="114" t="s">
        <v>1013</v>
      </c>
      <c r="AK1026" s="8"/>
      <c r="AL1026" s="8"/>
      <c r="AM1026" s="8"/>
      <c r="AN1026" s="8"/>
      <c r="AO1026" s="8"/>
      <c r="AP1026" s="8"/>
      <c r="AQ1026" s="8"/>
      <c r="AR1026" s="8"/>
      <c r="AS1026" s="8"/>
      <c r="AT1026" s="8"/>
      <c r="AU1026" s="98"/>
      <c r="AV1026" s="281" t="s">
        <v>1013</v>
      </c>
      <c r="AW1026" s="281"/>
      <c r="AX1026" s="281"/>
      <c r="AY1026" s="281"/>
      <c r="AZ1026" s="281"/>
      <c r="BA1026" s="281"/>
      <c r="BB1026" s="281"/>
      <c r="BC1026" s="281"/>
      <c r="BD1026" s="281"/>
      <c r="BE1026" s="281"/>
      <c r="BF1026" s="281"/>
      <c r="BG1026" s="281"/>
      <c r="BH1026" s="281"/>
      <c r="BI1026" s="281"/>
      <c r="BJ1026" s="281"/>
      <c r="BK1026" s="281"/>
      <c r="BL1026" s="281"/>
      <c r="BM1026" s="281"/>
      <c r="BN1026" s="281"/>
      <c r="BO1026" s="281"/>
      <c r="BP1026" s="281"/>
      <c r="BQ1026" s="281"/>
      <c r="BR1026" s="281"/>
      <c r="BS1026" s="281"/>
      <c r="BT1026" s="281"/>
      <c r="BU1026" s="281"/>
      <c r="BV1026" s="281"/>
      <c r="BW1026" s="281"/>
      <c r="BX1026" s="281"/>
      <c r="BY1026" s="281"/>
      <c r="BZ1026" s="281"/>
      <c r="CA1026" s="281"/>
      <c r="CB1026" s="281"/>
      <c r="CC1026" s="281"/>
      <c r="CD1026" s="281"/>
      <c r="CE1026" s="281"/>
      <c r="CF1026" s="494"/>
      <c r="CG1026" s="494"/>
      <c r="CH1026" s="494"/>
      <c r="CI1026" s="494"/>
      <c r="CJ1026" s="494"/>
      <c r="CK1026" s="494"/>
      <c r="CL1026" s="494"/>
      <c r="CM1026" s="96"/>
      <c r="CN1026" s="96"/>
      <c r="CO1026" s="6"/>
    </row>
    <row r="1027" spans="3:102" ht="14.25" customHeight="1" x14ac:dyDescent="0.35">
      <c r="D1027" s="115"/>
      <c r="AK1027" s="8"/>
      <c r="AL1027" s="8"/>
      <c r="AM1027" s="8"/>
      <c r="AN1027" s="8"/>
      <c r="AO1027" s="8"/>
      <c r="AP1027" s="8"/>
      <c r="AQ1027" s="8"/>
      <c r="AR1027" s="8"/>
      <c r="AS1027" s="8"/>
      <c r="AT1027" s="8"/>
      <c r="AU1027" s="98"/>
      <c r="AV1027" s="115"/>
      <c r="AW1027" s="115"/>
      <c r="AX1027" s="115"/>
      <c r="AY1027" s="115"/>
      <c r="AZ1027" s="115"/>
      <c r="BA1027" s="115"/>
      <c r="BB1027" s="115"/>
      <c r="BC1027" s="115"/>
      <c r="BD1027" s="115"/>
      <c r="BE1027" s="115"/>
      <c r="BF1027" s="115"/>
      <c r="BG1027" s="115"/>
      <c r="BH1027" s="115"/>
      <c r="BI1027" s="115"/>
      <c r="BJ1027" s="115"/>
      <c r="BK1027" s="115"/>
      <c r="BL1027" s="115"/>
      <c r="BM1027" s="115"/>
      <c r="BN1027" s="115"/>
      <c r="BO1027" s="115"/>
      <c r="BP1027" s="115"/>
      <c r="BQ1027" s="115"/>
      <c r="BR1027" s="115"/>
      <c r="BS1027" s="115"/>
      <c r="BT1027" s="115"/>
      <c r="BU1027" s="115"/>
      <c r="BV1027" s="115"/>
      <c r="BW1027" s="115"/>
      <c r="BX1027" s="115"/>
      <c r="BY1027" s="115"/>
      <c r="BZ1027" s="115"/>
      <c r="CA1027" s="115"/>
      <c r="CB1027" s="115"/>
      <c r="CC1027" s="115"/>
      <c r="CD1027" s="115"/>
      <c r="CE1027" s="115"/>
      <c r="CF1027" s="115"/>
      <c r="CG1027" s="115"/>
      <c r="CH1027" s="115"/>
      <c r="CI1027" s="115"/>
      <c r="CJ1027" s="115"/>
      <c r="CK1027" s="115"/>
      <c r="CL1027" s="115"/>
      <c r="CM1027" s="96"/>
      <c r="CN1027" s="96"/>
      <c r="CO1027" s="6"/>
    </row>
    <row r="1028" spans="3:102" ht="14.25" customHeight="1" x14ac:dyDescent="0.35">
      <c r="C1028" s="14"/>
      <c r="D1028" s="277" t="s">
        <v>585</v>
      </c>
      <c r="E1028" s="277"/>
      <c r="F1028" s="277"/>
      <c r="G1028" s="277"/>
      <c r="H1028" s="277"/>
      <c r="I1028" s="277"/>
      <c r="J1028" s="277"/>
      <c r="K1028" s="277"/>
      <c r="L1028" s="277"/>
      <c r="M1028" s="277"/>
      <c r="N1028" s="277"/>
      <c r="O1028" s="277"/>
      <c r="P1028" s="277"/>
      <c r="Q1028" s="277"/>
      <c r="R1028" s="277"/>
      <c r="S1028" s="277"/>
      <c r="T1028" s="277"/>
      <c r="U1028" s="277"/>
      <c r="V1028" s="277"/>
      <c r="W1028" s="277"/>
      <c r="X1028" s="277"/>
      <c r="Y1028" s="277"/>
      <c r="Z1028" s="277"/>
      <c r="AA1028" s="277"/>
      <c r="AB1028" s="277"/>
      <c r="AC1028" s="277"/>
      <c r="AD1028" s="277"/>
      <c r="AE1028" s="277"/>
      <c r="AF1028" s="277"/>
      <c r="AG1028" s="277"/>
      <c r="AH1028" s="277"/>
      <c r="AI1028" s="277"/>
      <c r="AJ1028" s="277"/>
      <c r="AK1028" s="277"/>
      <c r="AL1028" s="277"/>
      <c r="AM1028" s="277"/>
      <c r="AN1028" s="277"/>
      <c r="AO1028" s="277"/>
      <c r="AP1028" s="277"/>
      <c r="AQ1028" s="277"/>
      <c r="AR1028" s="277"/>
      <c r="AS1028" s="277"/>
      <c r="AT1028" s="277"/>
      <c r="AU1028" s="98"/>
      <c r="AV1028" s="209" t="s">
        <v>587</v>
      </c>
      <c r="AW1028" s="209"/>
      <c r="AX1028" s="209"/>
      <c r="AY1028" s="209"/>
      <c r="AZ1028" s="209"/>
      <c r="BA1028" s="209"/>
      <c r="BB1028" s="209"/>
      <c r="BC1028" s="209"/>
      <c r="BD1028" s="209"/>
      <c r="BE1028" s="209"/>
      <c r="BF1028" s="209"/>
      <c r="BG1028" s="209"/>
      <c r="BH1028" s="209"/>
      <c r="BI1028" s="209"/>
      <c r="BJ1028" s="209"/>
      <c r="BK1028" s="209"/>
      <c r="BL1028" s="209"/>
      <c r="BM1028" s="209"/>
      <c r="BN1028" s="209"/>
      <c r="BO1028" s="209"/>
      <c r="BP1028" s="209"/>
      <c r="BQ1028" s="209"/>
      <c r="BR1028" s="209"/>
      <c r="BS1028" s="209"/>
      <c r="BT1028" s="209"/>
      <c r="BU1028" s="209"/>
      <c r="BV1028" s="209"/>
      <c r="BW1028" s="209"/>
      <c r="BX1028" s="209"/>
      <c r="BY1028" s="209"/>
      <c r="BZ1028" s="209"/>
      <c r="CA1028" s="209"/>
      <c r="CB1028" s="209"/>
      <c r="CC1028" s="209"/>
      <c r="CD1028" s="209"/>
      <c r="CE1028" s="209"/>
      <c r="CF1028" s="209"/>
      <c r="CG1028" s="209"/>
      <c r="CH1028" s="209"/>
      <c r="CI1028" s="209"/>
      <c r="CJ1028" s="209"/>
      <c r="CK1028" s="209"/>
      <c r="CL1028" s="209"/>
      <c r="CM1028" s="209"/>
      <c r="CN1028" s="209"/>
      <c r="CO1028" s="6"/>
    </row>
    <row r="1029" spans="3:102" ht="14.25" customHeight="1" x14ac:dyDescent="0.35">
      <c r="C1029" s="14"/>
      <c r="D1029" s="277"/>
      <c r="E1029" s="277"/>
      <c r="F1029" s="277"/>
      <c r="G1029" s="277"/>
      <c r="H1029" s="277"/>
      <c r="I1029" s="277"/>
      <c r="J1029" s="277"/>
      <c r="K1029" s="277"/>
      <c r="L1029" s="277"/>
      <c r="M1029" s="277"/>
      <c r="N1029" s="277"/>
      <c r="O1029" s="277"/>
      <c r="P1029" s="277"/>
      <c r="Q1029" s="277"/>
      <c r="R1029" s="277"/>
      <c r="S1029" s="277"/>
      <c r="T1029" s="277"/>
      <c r="U1029" s="277"/>
      <c r="V1029" s="277"/>
      <c r="W1029" s="277"/>
      <c r="X1029" s="277"/>
      <c r="Y1029" s="277"/>
      <c r="Z1029" s="277"/>
      <c r="AA1029" s="277"/>
      <c r="AB1029" s="277"/>
      <c r="AC1029" s="277"/>
      <c r="AD1029" s="277"/>
      <c r="AE1029" s="277"/>
      <c r="AF1029" s="277"/>
      <c r="AG1029" s="277"/>
      <c r="AH1029" s="277"/>
      <c r="AI1029" s="277"/>
      <c r="AJ1029" s="277"/>
      <c r="AK1029" s="277"/>
      <c r="AL1029" s="277"/>
      <c r="AM1029" s="277"/>
      <c r="AN1029" s="277"/>
      <c r="AO1029" s="277"/>
      <c r="AP1029" s="277"/>
      <c r="AQ1029" s="277"/>
      <c r="AR1029" s="277"/>
      <c r="AS1029" s="277"/>
      <c r="AT1029" s="277"/>
      <c r="AU1029" s="98"/>
      <c r="AV1029" s="209"/>
      <c r="AW1029" s="209"/>
      <c r="AX1029" s="209"/>
      <c r="AY1029" s="209"/>
      <c r="AZ1029" s="209"/>
      <c r="BA1029" s="209"/>
      <c r="BB1029" s="209"/>
      <c r="BC1029" s="209"/>
      <c r="BD1029" s="209"/>
      <c r="BE1029" s="209"/>
      <c r="BF1029" s="209"/>
      <c r="BG1029" s="209"/>
      <c r="BH1029" s="209"/>
      <c r="BI1029" s="209"/>
      <c r="BJ1029" s="209"/>
      <c r="BK1029" s="209"/>
      <c r="BL1029" s="209"/>
      <c r="BM1029" s="209"/>
      <c r="BN1029" s="209"/>
      <c r="BO1029" s="209"/>
      <c r="BP1029" s="209"/>
      <c r="BQ1029" s="209"/>
      <c r="BR1029" s="209"/>
      <c r="BS1029" s="209"/>
      <c r="BT1029" s="209"/>
      <c r="BU1029" s="209"/>
      <c r="BV1029" s="209"/>
      <c r="BW1029" s="209"/>
      <c r="BX1029" s="209"/>
      <c r="BY1029" s="209"/>
      <c r="BZ1029" s="209"/>
      <c r="CA1029" s="209"/>
      <c r="CB1029" s="209"/>
      <c r="CC1029" s="209"/>
      <c r="CD1029" s="209"/>
      <c r="CE1029" s="209"/>
      <c r="CF1029" s="209"/>
      <c r="CG1029" s="209"/>
      <c r="CH1029" s="209"/>
      <c r="CI1029" s="209"/>
      <c r="CJ1029" s="209"/>
      <c r="CK1029" s="209"/>
      <c r="CL1029" s="209"/>
      <c r="CM1029" s="209"/>
      <c r="CN1029" s="209"/>
      <c r="CO1029" s="6"/>
    </row>
    <row r="1030" spans="3:102" ht="14.25" customHeight="1" x14ac:dyDescent="0.35">
      <c r="C1030" s="7"/>
      <c r="D1030" s="175" t="s">
        <v>617</v>
      </c>
      <c r="E1030" s="175"/>
      <c r="F1030" s="175"/>
      <c r="G1030" s="175"/>
      <c r="H1030" s="175"/>
      <c r="I1030" s="175"/>
      <c r="J1030" s="175"/>
      <c r="K1030" s="175"/>
      <c r="L1030" s="175"/>
      <c r="M1030" s="175"/>
      <c r="N1030" s="175"/>
      <c r="O1030" s="175" t="s">
        <v>615</v>
      </c>
      <c r="P1030" s="175"/>
      <c r="Q1030" s="175"/>
      <c r="R1030" s="175"/>
      <c r="S1030" s="175"/>
      <c r="T1030" s="175"/>
      <c r="U1030" s="175"/>
      <c r="V1030" s="175"/>
      <c r="W1030" s="175" t="s">
        <v>616</v>
      </c>
      <c r="X1030" s="175"/>
      <c r="Y1030" s="175"/>
      <c r="Z1030" s="175"/>
      <c r="AA1030" s="175"/>
      <c r="AB1030" s="175"/>
      <c r="AC1030" s="175"/>
      <c r="AD1030" s="175"/>
      <c r="AE1030" s="251" t="s">
        <v>614</v>
      </c>
      <c r="AF1030" s="175"/>
      <c r="AG1030" s="175"/>
      <c r="AH1030" s="175"/>
      <c r="AI1030" s="175"/>
      <c r="AJ1030" s="175"/>
      <c r="AK1030" s="175"/>
      <c r="AL1030" s="175"/>
      <c r="AM1030" s="175"/>
      <c r="AN1030" s="175"/>
      <c r="AO1030" s="175"/>
      <c r="AP1030" s="175"/>
      <c r="AQ1030" s="175"/>
      <c r="AR1030" s="175"/>
      <c r="AS1030" s="175"/>
      <c r="AT1030" s="175"/>
      <c r="AU1030" s="98"/>
      <c r="AV1030" s="186" t="s">
        <v>579</v>
      </c>
      <c r="AW1030" s="187"/>
      <c r="AX1030" s="187"/>
      <c r="AY1030" s="187"/>
      <c r="AZ1030" s="187"/>
      <c r="BA1030" s="187"/>
      <c r="BB1030" s="187"/>
      <c r="BC1030" s="187"/>
      <c r="BD1030" s="187"/>
      <c r="BE1030" s="187"/>
      <c r="BF1030" s="187"/>
      <c r="BG1030" s="187"/>
      <c r="BH1030" s="187"/>
      <c r="BI1030" s="187"/>
      <c r="BJ1030" s="187"/>
      <c r="BK1030" s="175" t="s">
        <v>576</v>
      </c>
      <c r="BL1030" s="175"/>
      <c r="BM1030" s="175"/>
      <c r="BN1030" s="175"/>
      <c r="BO1030" s="175"/>
      <c r="BP1030" s="175"/>
      <c r="BQ1030" s="175"/>
      <c r="BR1030" s="175" t="s">
        <v>577</v>
      </c>
      <c r="BS1030" s="175"/>
      <c r="BT1030" s="175"/>
      <c r="BU1030" s="175"/>
      <c r="BV1030" s="175"/>
      <c r="BW1030" s="175"/>
      <c r="BX1030" s="175"/>
      <c r="BY1030" s="215" t="s">
        <v>580</v>
      </c>
      <c r="BZ1030" s="216"/>
      <c r="CA1030" s="216"/>
      <c r="CB1030" s="216"/>
      <c r="CC1030" s="216"/>
      <c r="CD1030" s="216"/>
      <c r="CE1030" s="216"/>
      <c r="CF1030" s="216"/>
      <c r="CG1030" s="216"/>
      <c r="CH1030" s="216"/>
      <c r="CI1030" s="216"/>
      <c r="CJ1030" s="216"/>
      <c r="CK1030" s="216"/>
      <c r="CL1030" s="216"/>
      <c r="CM1030" s="216"/>
      <c r="CN1030" s="251"/>
      <c r="CO1030" s="6"/>
    </row>
    <row r="1031" spans="3:102" ht="14.25" customHeight="1" x14ac:dyDescent="0.35">
      <c r="C1031" s="7"/>
      <c r="D1031" s="175"/>
      <c r="E1031" s="175"/>
      <c r="F1031" s="175"/>
      <c r="G1031" s="175"/>
      <c r="H1031" s="175"/>
      <c r="I1031" s="175"/>
      <c r="J1031" s="175"/>
      <c r="K1031" s="175"/>
      <c r="L1031" s="175"/>
      <c r="M1031" s="175"/>
      <c r="N1031" s="175"/>
      <c r="O1031" s="175"/>
      <c r="P1031" s="175"/>
      <c r="Q1031" s="175"/>
      <c r="R1031" s="175"/>
      <c r="S1031" s="175"/>
      <c r="T1031" s="175"/>
      <c r="U1031" s="175"/>
      <c r="V1031" s="175"/>
      <c r="W1031" s="175"/>
      <c r="X1031" s="175"/>
      <c r="Y1031" s="175"/>
      <c r="Z1031" s="175"/>
      <c r="AA1031" s="175"/>
      <c r="AB1031" s="175"/>
      <c r="AC1031" s="175"/>
      <c r="AD1031" s="175"/>
      <c r="AE1031" s="251" t="s">
        <v>613</v>
      </c>
      <c r="AF1031" s="175"/>
      <c r="AG1031" s="175"/>
      <c r="AH1031" s="175"/>
      <c r="AI1031" s="175"/>
      <c r="AJ1031" s="175"/>
      <c r="AK1031" s="175"/>
      <c r="AL1031" s="175"/>
      <c r="AM1031" s="175" t="s">
        <v>578</v>
      </c>
      <c r="AN1031" s="175"/>
      <c r="AO1031" s="175"/>
      <c r="AP1031" s="175"/>
      <c r="AQ1031" s="175"/>
      <c r="AR1031" s="175"/>
      <c r="AS1031" s="175"/>
      <c r="AT1031" s="175"/>
      <c r="AU1031" s="98"/>
      <c r="AV1031" s="192"/>
      <c r="AW1031" s="193"/>
      <c r="AX1031" s="193"/>
      <c r="AY1031" s="193"/>
      <c r="AZ1031" s="193"/>
      <c r="BA1031" s="193"/>
      <c r="BB1031" s="193"/>
      <c r="BC1031" s="193"/>
      <c r="BD1031" s="193"/>
      <c r="BE1031" s="193"/>
      <c r="BF1031" s="193"/>
      <c r="BG1031" s="193"/>
      <c r="BH1031" s="193"/>
      <c r="BI1031" s="193"/>
      <c r="BJ1031" s="193"/>
      <c r="BK1031" s="175"/>
      <c r="BL1031" s="175"/>
      <c r="BM1031" s="175"/>
      <c r="BN1031" s="175"/>
      <c r="BO1031" s="175"/>
      <c r="BP1031" s="175"/>
      <c r="BQ1031" s="175"/>
      <c r="BR1031" s="175"/>
      <c r="BS1031" s="175"/>
      <c r="BT1031" s="175"/>
      <c r="BU1031" s="175"/>
      <c r="BV1031" s="175"/>
      <c r="BW1031" s="175"/>
      <c r="BX1031" s="175"/>
      <c r="BY1031" s="215" t="s">
        <v>1014</v>
      </c>
      <c r="BZ1031" s="216"/>
      <c r="CA1031" s="251"/>
      <c r="CB1031" s="215" t="s">
        <v>1015</v>
      </c>
      <c r="CC1031" s="216"/>
      <c r="CD1031" s="216"/>
      <c r="CE1031" s="216"/>
      <c r="CF1031" s="216"/>
      <c r="CG1031" s="216"/>
      <c r="CH1031" s="216"/>
      <c r="CI1031" s="216"/>
      <c r="CJ1031" s="251"/>
      <c r="CK1031" s="495" t="s">
        <v>1016</v>
      </c>
      <c r="CL1031" s="496"/>
      <c r="CM1031" s="496"/>
      <c r="CN1031" s="497"/>
      <c r="CO1031" s="6"/>
    </row>
    <row r="1032" spans="3:102" ht="14.25" customHeight="1" x14ac:dyDescent="0.35">
      <c r="C1032" s="8"/>
      <c r="D1032" s="167" t="s">
        <v>930</v>
      </c>
      <c r="E1032" s="167"/>
      <c r="F1032" s="167"/>
      <c r="G1032" s="167"/>
      <c r="H1032" s="167"/>
      <c r="I1032" s="167"/>
      <c r="J1032" s="167"/>
      <c r="K1032" s="167"/>
      <c r="L1032" s="167"/>
      <c r="M1032" s="167"/>
      <c r="N1032" s="167"/>
      <c r="O1032" s="167" t="s">
        <v>930</v>
      </c>
      <c r="P1032" s="167"/>
      <c r="Q1032" s="167"/>
      <c r="R1032" s="167"/>
      <c r="S1032" s="167"/>
      <c r="T1032" s="167"/>
      <c r="U1032" s="167"/>
      <c r="V1032" s="167"/>
      <c r="W1032" s="167" t="s">
        <v>930</v>
      </c>
      <c r="X1032" s="167"/>
      <c r="Y1032" s="167"/>
      <c r="Z1032" s="167"/>
      <c r="AA1032" s="167"/>
      <c r="AB1032" s="167"/>
      <c r="AC1032" s="167"/>
      <c r="AD1032" s="167"/>
      <c r="AE1032" s="167" t="s">
        <v>930</v>
      </c>
      <c r="AF1032" s="167"/>
      <c r="AG1032" s="167"/>
      <c r="AH1032" s="167"/>
      <c r="AI1032" s="167"/>
      <c r="AJ1032" s="167"/>
      <c r="AK1032" s="167"/>
      <c r="AL1032" s="167"/>
      <c r="AM1032" s="167" t="s">
        <v>930</v>
      </c>
      <c r="AN1032" s="167"/>
      <c r="AO1032" s="167"/>
      <c r="AP1032" s="167"/>
      <c r="AQ1032" s="167"/>
      <c r="AR1032" s="167"/>
      <c r="AS1032" s="167"/>
      <c r="AT1032" s="167"/>
      <c r="AU1032" s="98"/>
      <c r="AV1032" s="179">
        <v>512</v>
      </c>
      <c r="AW1032" s="180"/>
      <c r="AX1032" s="180"/>
      <c r="AY1032" s="180"/>
      <c r="AZ1032" s="180"/>
      <c r="BA1032" s="180"/>
      <c r="BB1032" s="180"/>
      <c r="BC1032" s="180"/>
      <c r="BD1032" s="180"/>
      <c r="BE1032" s="180"/>
      <c r="BF1032" s="180"/>
      <c r="BG1032" s="180"/>
      <c r="BH1032" s="180"/>
      <c r="BI1032" s="180"/>
      <c r="BJ1032" s="181"/>
      <c r="BK1032" s="179">
        <v>292</v>
      </c>
      <c r="BL1032" s="180"/>
      <c r="BM1032" s="180"/>
      <c r="BN1032" s="180"/>
      <c r="BO1032" s="180"/>
      <c r="BP1032" s="180"/>
      <c r="BQ1032" s="181"/>
      <c r="BR1032" s="179">
        <v>220</v>
      </c>
      <c r="BS1032" s="180"/>
      <c r="BT1032" s="180"/>
      <c r="BU1032" s="180"/>
      <c r="BV1032" s="180"/>
      <c r="BW1032" s="180"/>
      <c r="BX1032" s="181"/>
      <c r="BY1032" s="179">
        <v>89</v>
      </c>
      <c r="BZ1032" s="180"/>
      <c r="CA1032" s="181"/>
      <c r="CB1032" s="179">
        <v>110</v>
      </c>
      <c r="CC1032" s="180"/>
      <c r="CD1032" s="180"/>
      <c r="CE1032" s="180"/>
      <c r="CF1032" s="180"/>
      <c r="CG1032" s="180"/>
      <c r="CH1032" s="180"/>
      <c r="CI1032" s="180"/>
      <c r="CJ1032" s="181"/>
      <c r="CK1032" s="179">
        <v>313</v>
      </c>
      <c r="CL1032" s="180"/>
      <c r="CM1032" s="180"/>
      <c r="CN1032" s="181"/>
      <c r="CO1032" s="6"/>
    </row>
    <row r="1033" spans="3:102" ht="14.25" customHeight="1" x14ac:dyDescent="0.35">
      <c r="C1033" s="8"/>
      <c r="D1033" s="167"/>
      <c r="E1033" s="167"/>
      <c r="F1033" s="167"/>
      <c r="G1033" s="167"/>
      <c r="H1033" s="167"/>
      <c r="I1033" s="167"/>
      <c r="J1033" s="167"/>
      <c r="K1033" s="167"/>
      <c r="L1033" s="167"/>
      <c r="M1033" s="167"/>
      <c r="N1033" s="167"/>
      <c r="O1033" s="167"/>
      <c r="P1033" s="167"/>
      <c r="Q1033" s="167"/>
      <c r="R1033" s="167"/>
      <c r="S1033" s="167"/>
      <c r="T1033" s="167"/>
      <c r="U1033" s="167"/>
      <c r="V1033" s="167"/>
      <c r="W1033" s="167"/>
      <c r="X1033" s="167"/>
      <c r="Y1033" s="167"/>
      <c r="Z1033" s="167"/>
      <c r="AA1033" s="167"/>
      <c r="AB1033" s="167"/>
      <c r="AC1033" s="167"/>
      <c r="AD1033" s="167"/>
      <c r="AE1033" s="167"/>
      <c r="AF1033" s="167"/>
      <c r="AG1033" s="167"/>
      <c r="AH1033" s="167"/>
      <c r="AI1033" s="167"/>
      <c r="AJ1033" s="167"/>
      <c r="AK1033" s="167"/>
      <c r="AL1033" s="167"/>
      <c r="AM1033" s="167"/>
      <c r="AN1033" s="167"/>
      <c r="AO1033" s="167"/>
      <c r="AP1033" s="167"/>
      <c r="AQ1033" s="167"/>
      <c r="AR1033" s="167"/>
      <c r="AS1033" s="167"/>
      <c r="AT1033" s="167"/>
      <c r="AU1033" s="6"/>
      <c r="AV1033" s="179"/>
      <c r="AW1033" s="180"/>
      <c r="AX1033" s="180"/>
      <c r="AY1033" s="180"/>
      <c r="AZ1033" s="180"/>
      <c r="BA1033" s="180"/>
      <c r="BB1033" s="180"/>
      <c r="BC1033" s="180"/>
      <c r="BD1033" s="180"/>
      <c r="BE1033" s="180"/>
      <c r="BF1033" s="180"/>
      <c r="BG1033" s="180"/>
      <c r="BH1033" s="180"/>
      <c r="BI1033" s="180"/>
      <c r="BJ1033" s="181"/>
      <c r="BK1033" s="179"/>
      <c r="BL1033" s="180"/>
      <c r="BM1033" s="180"/>
      <c r="BN1033" s="180"/>
      <c r="BO1033" s="180"/>
      <c r="BP1033" s="180"/>
      <c r="BQ1033" s="181"/>
      <c r="BR1033" s="179"/>
      <c r="BS1033" s="180"/>
      <c r="BT1033" s="180"/>
      <c r="BU1033" s="180"/>
      <c r="BV1033" s="180"/>
      <c r="BW1033" s="180"/>
      <c r="BX1033" s="181"/>
      <c r="BY1033" s="179"/>
      <c r="BZ1033" s="180"/>
      <c r="CA1033" s="181"/>
      <c r="CB1033" s="179"/>
      <c r="CC1033" s="180"/>
      <c r="CD1033" s="180"/>
      <c r="CE1033" s="180"/>
      <c r="CF1033" s="180"/>
      <c r="CG1033" s="180"/>
      <c r="CH1033" s="180"/>
      <c r="CI1033" s="180"/>
      <c r="CJ1033" s="181"/>
      <c r="CK1033" s="179"/>
      <c r="CL1033" s="180"/>
      <c r="CM1033" s="180"/>
      <c r="CN1033" s="181"/>
    </row>
    <row r="1034" spans="3:102" ht="14.25" customHeight="1" x14ac:dyDescent="0.35">
      <c r="C1034" s="8"/>
      <c r="D1034" s="167"/>
      <c r="E1034" s="167"/>
      <c r="F1034" s="167"/>
      <c r="G1034" s="167"/>
      <c r="H1034" s="167"/>
      <c r="I1034" s="167"/>
      <c r="J1034" s="167"/>
      <c r="K1034" s="167"/>
      <c r="L1034" s="167"/>
      <c r="M1034" s="167"/>
      <c r="N1034" s="167"/>
      <c r="O1034" s="167"/>
      <c r="P1034" s="167"/>
      <c r="Q1034" s="167"/>
      <c r="R1034" s="167"/>
      <c r="S1034" s="167"/>
      <c r="T1034" s="167"/>
      <c r="U1034" s="167"/>
      <c r="V1034" s="167"/>
      <c r="W1034" s="167"/>
      <c r="X1034" s="167"/>
      <c r="Y1034" s="167"/>
      <c r="Z1034" s="167"/>
      <c r="AA1034" s="167"/>
      <c r="AB1034" s="167"/>
      <c r="AC1034" s="167"/>
      <c r="AD1034" s="167"/>
      <c r="AE1034" s="167"/>
      <c r="AF1034" s="167"/>
      <c r="AG1034" s="167"/>
      <c r="AH1034" s="167"/>
      <c r="AI1034" s="167"/>
      <c r="AJ1034" s="167"/>
      <c r="AK1034" s="167"/>
      <c r="AL1034" s="167"/>
      <c r="AM1034" s="167"/>
      <c r="AN1034" s="167"/>
      <c r="AO1034" s="167"/>
      <c r="AP1034" s="167"/>
      <c r="AQ1034" s="167"/>
      <c r="AR1034" s="167"/>
      <c r="AS1034" s="167"/>
      <c r="AT1034" s="167"/>
      <c r="AU1034" s="6"/>
      <c r="AV1034" s="179"/>
      <c r="AW1034" s="180"/>
      <c r="AX1034" s="180"/>
      <c r="AY1034" s="180"/>
      <c r="AZ1034" s="180"/>
      <c r="BA1034" s="180"/>
      <c r="BB1034" s="180"/>
      <c r="BC1034" s="180"/>
      <c r="BD1034" s="180"/>
      <c r="BE1034" s="180"/>
      <c r="BF1034" s="180"/>
      <c r="BG1034" s="180"/>
      <c r="BH1034" s="180"/>
      <c r="BI1034" s="180"/>
      <c r="BJ1034" s="181"/>
      <c r="BK1034" s="179"/>
      <c r="BL1034" s="180"/>
      <c r="BM1034" s="180"/>
      <c r="BN1034" s="180"/>
      <c r="BO1034" s="180"/>
      <c r="BP1034" s="180"/>
      <c r="BQ1034" s="181"/>
      <c r="BR1034" s="179"/>
      <c r="BS1034" s="180"/>
      <c r="BT1034" s="180"/>
      <c r="BU1034" s="180"/>
      <c r="BV1034" s="180"/>
      <c r="BW1034" s="180"/>
      <c r="BX1034" s="181"/>
      <c r="BY1034" s="179"/>
      <c r="BZ1034" s="180"/>
      <c r="CA1034" s="181"/>
      <c r="CB1034" s="179"/>
      <c r="CC1034" s="180"/>
      <c r="CD1034" s="180"/>
      <c r="CE1034" s="180"/>
      <c r="CF1034" s="180"/>
      <c r="CG1034" s="180"/>
      <c r="CH1034" s="180"/>
      <c r="CI1034" s="180"/>
      <c r="CJ1034" s="181"/>
      <c r="CK1034" s="179"/>
      <c r="CL1034" s="180"/>
      <c r="CM1034" s="180"/>
      <c r="CN1034" s="181"/>
    </row>
    <row r="1035" spans="3:102" ht="14.25" customHeight="1" x14ac:dyDescent="0.35">
      <c r="C1035" s="8"/>
      <c r="D1035" s="167"/>
      <c r="E1035" s="167"/>
      <c r="F1035" s="167"/>
      <c r="G1035" s="167"/>
      <c r="H1035" s="167"/>
      <c r="I1035" s="167"/>
      <c r="J1035" s="167"/>
      <c r="K1035" s="167"/>
      <c r="L1035" s="167"/>
      <c r="M1035" s="167"/>
      <c r="N1035" s="167"/>
      <c r="O1035" s="167"/>
      <c r="P1035" s="167"/>
      <c r="Q1035" s="167"/>
      <c r="R1035" s="167"/>
      <c r="S1035" s="167"/>
      <c r="T1035" s="167"/>
      <c r="U1035" s="167"/>
      <c r="V1035" s="167"/>
      <c r="W1035" s="167"/>
      <c r="X1035" s="167"/>
      <c r="Y1035" s="167"/>
      <c r="Z1035" s="167"/>
      <c r="AA1035" s="167"/>
      <c r="AB1035" s="167"/>
      <c r="AC1035" s="167"/>
      <c r="AD1035" s="167"/>
      <c r="AE1035" s="167"/>
      <c r="AF1035" s="167"/>
      <c r="AG1035" s="167"/>
      <c r="AH1035" s="167"/>
      <c r="AI1035" s="167"/>
      <c r="AJ1035" s="167"/>
      <c r="AK1035" s="167"/>
      <c r="AL1035" s="167"/>
      <c r="AM1035" s="167"/>
      <c r="AN1035" s="167"/>
      <c r="AO1035" s="167"/>
      <c r="AP1035" s="167"/>
      <c r="AQ1035" s="167"/>
      <c r="AR1035" s="167"/>
      <c r="AS1035" s="167"/>
      <c r="AT1035" s="167"/>
      <c r="AU1035" s="6"/>
      <c r="AV1035" s="179"/>
      <c r="AW1035" s="180"/>
      <c r="AX1035" s="180"/>
      <c r="AY1035" s="180"/>
      <c r="AZ1035" s="180"/>
      <c r="BA1035" s="180"/>
      <c r="BB1035" s="180"/>
      <c r="BC1035" s="180"/>
      <c r="BD1035" s="180"/>
      <c r="BE1035" s="180"/>
      <c r="BF1035" s="180"/>
      <c r="BG1035" s="180"/>
      <c r="BH1035" s="180"/>
      <c r="BI1035" s="180"/>
      <c r="BJ1035" s="181"/>
      <c r="BK1035" s="179"/>
      <c r="BL1035" s="180"/>
      <c r="BM1035" s="180"/>
      <c r="BN1035" s="180"/>
      <c r="BO1035" s="180"/>
      <c r="BP1035" s="180"/>
      <c r="BQ1035" s="181"/>
      <c r="BR1035" s="179"/>
      <c r="BS1035" s="180"/>
      <c r="BT1035" s="180"/>
      <c r="BU1035" s="180"/>
      <c r="BV1035" s="180"/>
      <c r="BW1035" s="180"/>
      <c r="BX1035" s="181"/>
      <c r="BY1035" s="179"/>
      <c r="BZ1035" s="180"/>
      <c r="CA1035" s="181"/>
      <c r="CB1035" s="179"/>
      <c r="CC1035" s="180"/>
      <c r="CD1035" s="180"/>
      <c r="CE1035" s="180"/>
      <c r="CF1035" s="180"/>
      <c r="CG1035" s="180"/>
      <c r="CH1035" s="180"/>
      <c r="CI1035" s="180"/>
      <c r="CJ1035" s="181"/>
      <c r="CK1035" s="179"/>
      <c r="CL1035" s="180"/>
      <c r="CM1035" s="180"/>
      <c r="CN1035" s="181"/>
    </row>
    <row r="1036" spans="3:102" ht="14.25" customHeight="1" x14ac:dyDescent="0.35">
      <c r="C1036" s="8"/>
      <c r="D1036" s="167"/>
      <c r="E1036" s="167"/>
      <c r="F1036" s="167"/>
      <c r="G1036" s="167"/>
      <c r="H1036" s="167"/>
      <c r="I1036" s="167"/>
      <c r="J1036" s="167"/>
      <c r="K1036" s="167"/>
      <c r="L1036" s="167"/>
      <c r="M1036" s="167"/>
      <c r="N1036" s="167"/>
      <c r="O1036" s="167"/>
      <c r="P1036" s="167"/>
      <c r="Q1036" s="167"/>
      <c r="R1036" s="167"/>
      <c r="S1036" s="167"/>
      <c r="T1036" s="167"/>
      <c r="U1036" s="167"/>
      <c r="V1036" s="167"/>
      <c r="W1036" s="167"/>
      <c r="X1036" s="167"/>
      <c r="Y1036" s="167"/>
      <c r="Z1036" s="167"/>
      <c r="AA1036" s="167"/>
      <c r="AB1036" s="167"/>
      <c r="AC1036" s="167"/>
      <c r="AD1036" s="167"/>
      <c r="AE1036" s="167"/>
      <c r="AF1036" s="167"/>
      <c r="AG1036" s="167"/>
      <c r="AH1036" s="167"/>
      <c r="AI1036" s="167"/>
      <c r="AJ1036" s="167"/>
      <c r="AK1036" s="167"/>
      <c r="AL1036" s="167"/>
      <c r="AM1036" s="167"/>
      <c r="AN1036" s="167"/>
      <c r="AO1036" s="167"/>
      <c r="AP1036" s="167"/>
      <c r="AQ1036" s="167"/>
      <c r="AR1036" s="167"/>
      <c r="AS1036" s="167"/>
      <c r="AT1036" s="167"/>
      <c r="AU1036" s="6"/>
      <c r="AV1036" s="179"/>
      <c r="AW1036" s="180"/>
      <c r="AX1036" s="180"/>
      <c r="AY1036" s="180"/>
      <c r="AZ1036" s="180"/>
      <c r="BA1036" s="180"/>
      <c r="BB1036" s="180"/>
      <c r="BC1036" s="180"/>
      <c r="BD1036" s="180"/>
      <c r="BE1036" s="180"/>
      <c r="BF1036" s="180"/>
      <c r="BG1036" s="180"/>
      <c r="BH1036" s="180"/>
      <c r="BI1036" s="180"/>
      <c r="BJ1036" s="181"/>
      <c r="BK1036" s="179"/>
      <c r="BL1036" s="180"/>
      <c r="BM1036" s="180"/>
      <c r="BN1036" s="180"/>
      <c r="BO1036" s="180"/>
      <c r="BP1036" s="180"/>
      <c r="BQ1036" s="181"/>
      <c r="BR1036" s="179"/>
      <c r="BS1036" s="180"/>
      <c r="BT1036" s="180"/>
      <c r="BU1036" s="180"/>
      <c r="BV1036" s="180"/>
      <c r="BW1036" s="180"/>
      <c r="BX1036" s="181"/>
      <c r="BY1036" s="179"/>
      <c r="BZ1036" s="180"/>
      <c r="CA1036" s="181"/>
      <c r="CB1036" s="179"/>
      <c r="CC1036" s="180"/>
      <c r="CD1036" s="180"/>
      <c r="CE1036" s="180"/>
      <c r="CF1036" s="180"/>
      <c r="CG1036" s="180"/>
      <c r="CH1036" s="180"/>
      <c r="CI1036" s="180"/>
      <c r="CJ1036" s="181"/>
      <c r="CK1036" s="179"/>
      <c r="CL1036" s="180"/>
      <c r="CM1036" s="180"/>
      <c r="CN1036" s="181"/>
    </row>
    <row r="1037" spans="3:102" ht="14.25" customHeight="1" x14ac:dyDescent="0.35">
      <c r="C1037" s="8"/>
      <c r="D1037" s="281" t="s">
        <v>1013</v>
      </c>
      <c r="E1037" s="281"/>
      <c r="F1037" s="281"/>
      <c r="G1037" s="281"/>
      <c r="H1037" s="281"/>
      <c r="I1037" s="281"/>
      <c r="J1037" s="281"/>
      <c r="K1037" s="281"/>
      <c r="L1037" s="281"/>
      <c r="M1037" s="281"/>
      <c r="N1037" s="281"/>
      <c r="O1037" s="281"/>
      <c r="P1037" s="281"/>
      <c r="Q1037" s="281"/>
      <c r="R1037" s="281"/>
      <c r="S1037" s="281"/>
      <c r="T1037" s="281"/>
      <c r="U1037" s="281"/>
      <c r="V1037" s="281"/>
      <c r="W1037" s="281"/>
      <c r="X1037" s="281"/>
      <c r="Y1037" s="281"/>
      <c r="Z1037" s="281"/>
      <c r="AA1037" s="281"/>
      <c r="AB1037" s="281"/>
      <c r="AC1037" s="281"/>
      <c r="AD1037" s="281"/>
      <c r="AE1037" s="281"/>
      <c r="AF1037" s="281"/>
      <c r="AG1037" s="281"/>
      <c r="AH1037" s="281"/>
      <c r="AI1037" s="281"/>
      <c r="AJ1037" s="281"/>
      <c r="AK1037" s="494"/>
      <c r="AL1037" s="494"/>
      <c r="AM1037" s="494"/>
      <c r="AN1037" s="494"/>
      <c r="AO1037" s="494"/>
      <c r="AP1037" s="494"/>
      <c r="AQ1037" s="494"/>
      <c r="AR1037" s="494"/>
      <c r="AS1037" s="494"/>
      <c r="AT1037" s="494"/>
      <c r="AU1037" s="6"/>
      <c r="AV1037" s="281" t="s">
        <v>1013</v>
      </c>
      <c r="AW1037" s="281"/>
      <c r="AX1037" s="281"/>
      <c r="AY1037" s="281"/>
      <c r="AZ1037" s="281"/>
      <c r="BA1037" s="281"/>
      <c r="BB1037" s="281"/>
      <c r="BC1037" s="281"/>
      <c r="BD1037" s="281"/>
      <c r="BE1037" s="281"/>
      <c r="BF1037" s="281"/>
      <c r="BG1037" s="281"/>
      <c r="BH1037" s="281"/>
      <c r="BI1037" s="281"/>
      <c r="BJ1037" s="281"/>
      <c r="BK1037" s="281"/>
      <c r="BL1037" s="281"/>
      <c r="BM1037" s="281"/>
      <c r="BN1037" s="281"/>
      <c r="BO1037" s="281"/>
      <c r="BP1037" s="281"/>
      <c r="BQ1037" s="281"/>
      <c r="BR1037" s="281"/>
      <c r="BS1037" s="281"/>
      <c r="BT1037" s="281"/>
      <c r="BU1037" s="281"/>
      <c r="BV1037" s="281"/>
      <c r="BW1037" s="281"/>
      <c r="BX1037" s="281"/>
      <c r="BY1037" s="281"/>
      <c r="BZ1037" s="281"/>
      <c r="CA1037" s="281"/>
      <c r="CB1037" s="281"/>
      <c r="CC1037" s="281"/>
      <c r="CD1037" s="281"/>
      <c r="CE1037" s="281"/>
      <c r="CF1037" s="494"/>
      <c r="CG1037" s="494"/>
      <c r="CH1037" s="494"/>
      <c r="CI1037" s="494"/>
      <c r="CJ1037" s="494"/>
      <c r="CK1037" s="494"/>
      <c r="CL1037" s="494"/>
      <c r="CM1037" s="96"/>
      <c r="CN1037" s="96"/>
    </row>
    <row r="1038" spans="3:102" ht="14.25" customHeight="1" x14ac:dyDescent="0.35">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119"/>
      <c r="AG1038" s="119"/>
      <c r="AH1038" s="119"/>
      <c r="AI1038" s="119"/>
      <c r="AJ1038" s="119"/>
      <c r="AK1038" s="119"/>
      <c r="AL1038" s="119"/>
      <c r="AM1038" s="119"/>
      <c r="AN1038" s="8"/>
      <c r="AO1038" s="8"/>
      <c r="AP1038" s="8"/>
      <c r="AQ1038" s="8"/>
      <c r="AR1038" s="8"/>
      <c r="AS1038" s="8"/>
      <c r="AT1038" s="8"/>
      <c r="AU1038" s="6"/>
      <c r="AV1038" s="6"/>
      <c r="AW1038" s="6"/>
      <c r="AX1038" s="6"/>
      <c r="AY1038" s="6"/>
      <c r="AZ1038" s="6"/>
      <c r="BA1038" s="6"/>
      <c r="BB1038" s="6"/>
      <c r="BC1038" s="6"/>
      <c r="BD1038" s="6"/>
      <c r="BE1038" s="6"/>
      <c r="BF1038" s="6"/>
      <c r="BG1038" s="6"/>
      <c r="BH1038" s="6"/>
      <c r="BI1038" s="6"/>
      <c r="BJ1038" s="6"/>
      <c r="BK1038" s="6"/>
      <c r="BL1038" s="6"/>
      <c r="BM1038" s="6"/>
      <c r="BN1038" s="6"/>
      <c r="BO1038" s="6"/>
      <c r="BP1038" s="6"/>
      <c r="BQ1038" s="6"/>
      <c r="BR1038" s="6"/>
      <c r="BS1038" s="6"/>
      <c r="BT1038" s="6"/>
      <c r="BU1038" s="6"/>
      <c r="BV1038" s="6"/>
      <c r="BW1038" s="6"/>
      <c r="BX1038" s="6"/>
      <c r="BY1038" s="6"/>
      <c r="BZ1038" s="6"/>
      <c r="CA1038" s="6"/>
      <c r="CB1038" s="6"/>
      <c r="CC1038" s="6"/>
      <c r="CD1038" s="6"/>
      <c r="CE1038" s="6"/>
      <c r="CF1038" s="6"/>
      <c r="CG1038" s="6"/>
      <c r="CH1038" s="6"/>
      <c r="CI1038" s="6"/>
      <c r="CJ1038" s="6"/>
      <c r="CK1038" s="6"/>
      <c r="CL1038" s="6"/>
      <c r="CM1038" s="6"/>
      <c r="CN1038" s="6"/>
    </row>
    <row r="1039" spans="3:102" ht="14.25" customHeight="1" x14ac:dyDescent="0.35">
      <c r="D1039" s="277" t="s">
        <v>588</v>
      </c>
      <c r="E1039" s="277"/>
      <c r="F1039" s="277"/>
      <c r="G1039" s="277"/>
      <c r="H1039" s="277"/>
      <c r="I1039" s="277"/>
      <c r="J1039" s="277"/>
      <c r="K1039" s="277"/>
      <c r="L1039" s="277"/>
      <c r="M1039" s="277"/>
      <c r="N1039" s="277"/>
      <c r="O1039" s="277"/>
      <c r="P1039" s="277"/>
      <c r="Q1039" s="277"/>
      <c r="R1039" s="277"/>
      <c r="S1039" s="277"/>
      <c r="T1039" s="277"/>
      <c r="U1039" s="277"/>
      <c r="V1039" s="277"/>
      <c r="W1039" s="277"/>
      <c r="X1039" s="277"/>
      <c r="Y1039" s="277"/>
      <c r="Z1039" s="277"/>
      <c r="AA1039" s="277"/>
      <c r="AB1039" s="277"/>
      <c r="AC1039" s="277"/>
      <c r="AD1039" s="277"/>
      <c r="AE1039" s="277"/>
      <c r="AF1039" s="277"/>
      <c r="AG1039" s="277"/>
      <c r="AH1039" s="277"/>
      <c r="AI1039" s="277"/>
      <c r="AJ1039" s="277"/>
      <c r="AK1039" s="277"/>
      <c r="AL1039" s="277"/>
      <c r="AM1039" s="277"/>
      <c r="AN1039" s="277"/>
      <c r="AO1039" s="277"/>
      <c r="AP1039" s="277"/>
      <c r="AQ1039" s="277"/>
      <c r="AR1039" s="277"/>
      <c r="AS1039" s="277"/>
      <c r="AT1039" s="277"/>
      <c r="AU1039" s="6"/>
      <c r="AV1039" s="277" t="s">
        <v>592</v>
      </c>
      <c r="AW1039" s="277"/>
      <c r="AX1039" s="277"/>
      <c r="AY1039" s="277"/>
      <c r="AZ1039" s="277"/>
      <c r="BA1039" s="277"/>
      <c r="BB1039" s="277"/>
      <c r="BC1039" s="277"/>
      <c r="BD1039" s="277"/>
      <c r="BE1039" s="277"/>
      <c r="BF1039" s="277"/>
      <c r="BG1039" s="277"/>
      <c r="BH1039" s="277"/>
      <c r="BI1039" s="277"/>
      <c r="BJ1039" s="277"/>
      <c r="BK1039" s="277"/>
      <c r="BL1039" s="277"/>
      <c r="BM1039" s="277"/>
      <c r="BN1039" s="277"/>
      <c r="BO1039" s="277"/>
      <c r="BP1039" s="277"/>
      <c r="BQ1039" s="277"/>
      <c r="BR1039" s="277"/>
      <c r="BS1039" s="277"/>
      <c r="BT1039" s="277"/>
      <c r="BU1039" s="277"/>
      <c r="BV1039" s="277"/>
      <c r="BW1039" s="277"/>
      <c r="BX1039" s="277"/>
      <c r="BY1039" s="277"/>
      <c r="BZ1039" s="277"/>
      <c r="CA1039" s="277"/>
      <c r="CB1039" s="277"/>
      <c r="CC1039" s="277"/>
      <c r="CD1039" s="277"/>
      <c r="CE1039" s="277"/>
      <c r="CF1039" s="277"/>
      <c r="CG1039" s="277"/>
      <c r="CH1039" s="277"/>
      <c r="CI1039" s="277"/>
      <c r="CJ1039" s="277"/>
      <c r="CK1039" s="277"/>
      <c r="CL1039" s="277"/>
      <c r="CM1039" s="277"/>
      <c r="CN1039" s="277"/>
    </row>
    <row r="1040" spans="3:102" ht="14.25" customHeight="1" x14ac:dyDescent="0.35">
      <c r="D1040" s="234"/>
      <c r="E1040" s="234"/>
      <c r="F1040" s="234"/>
      <c r="G1040" s="234"/>
      <c r="H1040" s="234"/>
      <c r="I1040" s="234"/>
      <c r="J1040" s="234"/>
      <c r="K1040" s="234"/>
      <c r="L1040" s="234"/>
      <c r="M1040" s="234"/>
      <c r="N1040" s="234"/>
      <c r="O1040" s="234"/>
      <c r="P1040" s="234"/>
      <c r="Q1040" s="234"/>
      <c r="R1040" s="234"/>
      <c r="S1040" s="234"/>
      <c r="T1040" s="234"/>
      <c r="U1040" s="234"/>
      <c r="V1040" s="234"/>
      <c r="W1040" s="234"/>
      <c r="X1040" s="234"/>
      <c r="Y1040" s="234"/>
      <c r="Z1040" s="234"/>
      <c r="AA1040" s="234"/>
      <c r="AB1040" s="234"/>
      <c r="AC1040" s="234"/>
      <c r="AD1040" s="234"/>
      <c r="AE1040" s="234"/>
      <c r="AF1040" s="234"/>
      <c r="AG1040" s="234"/>
      <c r="AH1040" s="234"/>
      <c r="AI1040" s="234"/>
      <c r="AJ1040" s="234"/>
      <c r="AK1040" s="234"/>
      <c r="AL1040" s="234"/>
      <c r="AM1040" s="234"/>
      <c r="AN1040" s="234"/>
      <c r="AO1040" s="234"/>
      <c r="AP1040" s="234"/>
      <c r="AQ1040" s="234"/>
      <c r="AR1040" s="234"/>
      <c r="AS1040" s="234"/>
      <c r="AT1040" s="234"/>
      <c r="AU1040" s="6"/>
      <c r="AV1040" s="234"/>
      <c r="AW1040" s="234"/>
      <c r="AX1040" s="234"/>
      <c r="AY1040" s="234"/>
      <c r="AZ1040" s="234"/>
      <c r="BA1040" s="234"/>
      <c r="BB1040" s="234"/>
      <c r="BC1040" s="234"/>
      <c r="BD1040" s="234"/>
      <c r="BE1040" s="234"/>
      <c r="BF1040" s="234"/>
      <c r="BG1040" s="234"/>
      <c r="BH1040" s="234"/>
      <c r="BI1040" s="234"/>
      <c r="BJ1040" s="234"/>
      <c r="BK1040" s="234"/>
      <c r="BL1040" s="234"/>
      <c r="BM1040" s="234"/>
      <c r="BN1040" s="234"/>
      <c r="BO1040" s="234"/>
      <c r="BP1040" s="234"/>
      <c r="BQ1040" s="234"/>
      <c r="BR1040" s="234"/>
      <c r="BS1040" s="234"/>
      <c r="BT1040" s="234"/>
      <c r="BU1040" s="234"/>
      <c r="BV1040" s="234"/>
      <c r="BW1040" s="234"/>
      <c r="BX1040" s="234"/>
      <c r="BY1040" s="234"/>
      <c r="BZ1040" s="234"/>
      <c r="CA1040" s="234"/>
      <c r="CB1040" s="234"/>
      <c r="CC1040" s="234"/>
      <c r="CD1040" s="234"/>
      <c r="CE1040" s="234"/>
      <c r="CF1040" s="234"/>
      <c r="CG1040" s="234"/>
      <c r="CH1040" s="234"/>
      <c r="CI1040" s="234"/>
      <c r="CJ1040" s="234"/>
      <c r="CK1040" s="234"/>
      <c r="CL1040" s="234"/>
      <c r="CM1040" s="234"/>
      <c r="CN1040" s="234"/>
    </row>
    <row r="1041" spans="4:95" ht="14.25" customHeight="1" x14ac:dyDescent="0.35">
      <c r="D1041" s="175" t="s">
        <v>589</v>
      </c>
      <c r="E1041" s="175"/>
      <c r="F1041" s="175"/>
      <c r="G1041" s="175"/>
      <c r="H1041" s="175"/>
      <c r="I1041" s="175"/>
      <c r="J1041" s="175"/>
      <c r="K1041" s="175"/>
      <c r="L1041" s="175"/>
      <c r="M1041" s="175"/>
      <c r="N1041" s="175"/>
      <c r="O1041" s="175"/>
      <c r="P1041" s="175"/>
      <c r="Q1041" s="175"/>
      <c r="R1041" s="175"/>
      <c r="S1041" s="175"/>
      <c r="T1041" s="175"/>
      <c r="U1041" s="175"/>
      <c r="V1041" s="175"/>
      <c r="W1041" s="175"/>
      <c r="X1041" s="175"/>
      <c r="Y1041" s="175" t="s">
        <v>618</v>
      </c>
      <c r="Z1041" s="175"/>
      <c r="AA1041" s="175"/>
      <c r="AB1041" s="175"/>
      <c r="AC1041" s="175"/>
      <c r="AD1041" s="175"/>
      <c r="AE1041" s="175"/>
      <c r="AF1041" s="175"/>
      <c r="AG1041" s="175"/>
      <c r="AH1041" s="175"/>
      <c r="AI1041" s="175"/>
      <c r="AJ1041" s="175"/>
      <c r="AK1041" s="175"/>
      <c r="AL1041" s="175"/>
      <c r="AM1041" s="175"/>
      <c r="AN1041" s="175"/>
      <c r="AO1041" s="175"/>
      <c r="AP1041" s="175"/>
      <c r="AQ1041" s="175"/>
      <c r="AR1041" s="175"/>
      <c r="AS1041" s="175"/>
      <c r="AT1041" s="175"/>
      <c r="AU1041" s="6"/>
      <c r="AV1041" s="186" t="s">
        <v>591</v>
      </c>
      <c r="AW1041" s="187"/>
      <c r="AX1041" s="187"/>
      <c r="AY1041" s="187"/>
      <c r="AZ1041" s="187"/>
      <c r="BA1041" s="187"/>
      <c r="BB1041" s="187"/>
      <c r="BC1041" s="187"/>
      <c r="BD1041" s="187"/>
      <c r="BE1041" s="187"/>
      <c r="BF1041" s="187"/>
      <c r="BG1041" s="187"/>
      <c r="BH1041" s="187"/>
      <c r="BI1041" s="187"/>
      <c r="BJ1041" s="187"/>
      <c r="BK1041" s="187"/>
      <c r="BL1041" s="187"/>
      <c r="BM1041" s="187"/>
      <c r="BN1041" s="187"/>
      <c r="BO1041" s="187"/>
      <c r="BP1041" s="188"/>
      <c r="BQ1041" s="175" t="s">
        <v>125</v>
      </c>
      <c r="BR1041" s="175"/>
      <c r="BS1041" s="175"/>
      <c r="BT1041" s="175"/>
      <c r="BU1041" s="175"/>
      <c r="BV1041" s="175"/>
      <c r="BW1041" s="175"/>
      <c r="BX1041" s="175"/>
      <c r="BY1041" s="175" t="s">
        <v>580</v>
      </c>
      <c r="BZ1041" s="175"/>
      <c r="CA1041" s="175"/>
      <c r="CB1041" s="175"/>
      <c r="CC1041" s="175"/>
      <c r="CD1041" s="175"/>
      <c r="CE1041" s="175"/>
      <c r="CF1041" s="175"/>
      <c r="CG1041" s="175"/>
      <c r="CH1041" s="175"/>
      <c r="CI1041" s="175"/>
      <c r="CJ1041" s="175"/>
      <c r="CK1041" s="175"/>
      <c r="CL1041" s="175"/>
      <c r="CM1041" s="175"/>
      <c r="CN1041" s="175"/>
    </row>
    <row r="1042" spans="4:95" ht="14.25" customHeight="1" x14ac:dyDescent="0.35">
      <c r="D1042" s="175"/>
      <c r="E1042" s="175"/>
      <c r="F1042" s="175"/>
      <c r="G1042" s="175"/>
      <c r="H1042" s="175"/>
      <c r="I1042" s="175"/>
      <c r="J1042" s="175"/>
      <c r="K1042" s="175"/>
      <c r="L1042" s="175"/>
      <c r="M1042" s="175"/>
      <c r="N1042" s="175"/>
      <c r="O1042" s="175"/>
      <c r="P1042" s="175"/>
      <c r="Q1042" s="175"/>
      <c r="R1042" s="175"/>
      <c r="S1042" s="175"/>
      <c r="T1042" s="175"/>
      <c r="U1042" s="175"/>
      <c r="V1042" s="175"/>
      <c r="W1042" s="175"/>
      <c r="X1042" s="175"/>
      <c r="Y1042" s="175" t="s">
        <v>619</v>
      </c>
      <c r="Z1042" s="175"/>
      <c r="AA1042" s="175"/>
      <c r="AB1042" s="175"/>
      <c r="AC1042" s="175"/>
      <c r="AD1042" s="175"/>
      <c r="AE1042" s="175"/>
      <c r="AF1042" s="175"/>
      <c r="AG1042" s="175"/>
      <c r="AH1042" s="175"/>
      <c r="AI1042" s="175"/>
      <c r="AJ1042" s="175" t="s">
        <v>590</v>
      </c>
      <c r="AK1042" s="175"/>
      <c r="AL1042" s="175"/>
      <c r="AM1042" s="175"/>
      <c r="AN1042" s="175"/>
      <c r="AO1042" s="175"/>
      <c r="AP1042" s="175"/>
      <c r="AQ1042" s="175"/>
      <c r="AR1042" s="175"/>
      <c r="AS1042" s="175"/>
      <c r="AT1042" s="175"/>
      <c r="AU1042" s="6"/>
      <c r="AV1042" s="192"/>
      <c r="AW1042" s="193"/>
      <c r="AX1042" s="193"/>
      <c r="AY1042" s="193"/>
      <c r="AZ1042" s="193"/>
      <c r="BA1042" s="193"/>
      <c r="BB1042" s="193"/>
      <c r="BC1042" s="193"/>
      <c r="BD1042" s="193"/>
      <c r="BE1042" s="193"/>
      <c r="BF1042" s="193"/>
      <c r="BG1042" s="193"/>
      <c r="BH1042" s="193"/>
      <c r="BI1042" s="193"/>
      <c r="BJ1042" s="193"/>
      <c r="BK1042" s="193"/>
      <c r="BL1042" s="193"/>
      <c r="BM1042" s="193"/>
      <c r="BN1042" s="193"/>
      <c r="BO1042" s="193"/>
      <c r="BP1042" s="194"/>
      <c r="BQ1042" s="175"/>
      <c r="BR1042" s="175"/>
      <c r="BS1042" s="175"/>
      <c r="BT1042" s="175"/>
      <c r="BU1042" s="175"/>
      <c r="BV1042" s="175"/>
      <c r="BW1042" s="175"/>
      <c r="BX1042" s="175"/>
      <c r="BY1042" s="175"/>
      <c r="BZ1042" s="175"/>
      <c r="CA1042" s="175"/>
      <c r="CB1042" s="175"/>
      <c r="CC1042" s="175"/>
      <c r="CD1042" s="175"/>
      <c r="CE1042" s="175"/>
      <c r="CF1042" s="175"/>
      <c r="CG1042" s="175"/>
      <c r="CH1042" s="175"/>
      <c r="CI1042" s="175"/>
      <c r="CJ1042" s="175"/>
      <c r="CK1042" s="175"/>
      <c r="CL1042" s="175"/>
      <c r="CM1042" s="175"/>
      <c r="CN1042" s="175"/>
    </row>
    <row r="1043" spans="4:95" ht="14.25" customHeight="1" x14ac:dyDescent="0.35">
      <c r="D1043" s="167">
        <v>1920</v>
      </c>
      <c r="E1043" s="167"/>
      <c r="F1043" s="167"/>
      <c r="G1043" s="167"/>
      <c r="H1043" s="167"/>
      <c r="I1043" s="167"/>
      <c r="J1043" s="167"/>
      <c r="K1043" s="167"/>
      <c r="L1043" s="167"/>
      <c r="M1043" s="167"/>
      <c r="N1043" s="167"/>
      <c r="O1043" s="167"/>
      <c r="P1043" s="167"/>
      <c r="Q1043" s="167"/>
      <c r="R1043" s="167"/>
      <c r="S1043" s="167"/>
      <c r="T1043" s="167"/>
      <c r="U1043" s="167"/>
      <c r="V1043" s="167"/>
      <c r="W1043" s="167"/>
      <c r="X1043" s="167"/>
      <c r="Y1043" s="167">
        <v>220</v>
      </c>
      <c r="Z1043" s="167"/>
      <c r="AA1043" s="167"/>
      <c r="AB1043" s="167"/>
      <c r="AC1043" s="167"/>
      <c r="AD1043" s="167"/>
      <c r="AE1043" s="167"/>
      <c r="AF1043" s="167"/>
      <c r="AG1043" s="167"/>
      <c r="AH1043" s="167"/>
      <c r="AI1043" s="167"/>
      <c r="AJ1043" s="167">
        <v>1700</v>
      </c>
      <c r="AK1043" s="167"/>
      <c r="AL1043" s="167"/>
      <c r="AM1043" s="167"/>
      <c r="AN1043" s="167"/>
      <c r="AO1043" s="167"/>
      <c r="AP1043" s="167"/>
      <c r="AQ1043" s="167"/>
      <c r="AR1043" s="167"/>
      <c r="AS1043" s="167"/>
      <c r="AT1043" s="167"/>
      <c r="AU1043" s="6"/>
      <c r="AV1043" s="179" t="s">
        <v>1017</v>
      </c>
      <c r="AW1043" s="180"/>
      <c r="AX1043" s="180"/>
      <c r="AY1043" s="180"/>
      <c r="AZ1043" s="180"/>
      <c r="BA1043" s="180"/>
      <c r="BB1043" s="180"/>
      <c r="BC1043" s="180"/>
      <c r="BD1043" s="180"/>
      <c r="BE1043" s="180"/>
      <c r="BF1043" s="180"/>
      <c r="BG1043" s="180"/>
      <c r="BH1043" s="180"/>
      <c r="BI1043" s="180"/>
      <c r="BJ1043" s="180"/>
      <c r="BK1043" s="180"/>
      <c r="BL1043" s="180"/>
      <c r="BM1043" s="180"/>
      <c r="BN1043" s="180"/>
      <c r="BO1043" s="180"/>
      <c r="BP1043" s="181"/>
      <c r="BQ1043" s="165">
        <v>145</v>
      </c>
      <c r="BR1043" s="165"/>
      <c r="BS1043" s="165"/>
      <c r="BT1043" s="165"/>
      <c r="BU1043" s="165"/>
      <c r="BV1043" s="165"/>
      <c r="BW1043" s="165"/>
      <c r="BX1043" s="165"/>
      <c r="BY1043" s="165" t="s">
        <v>1021</v>
      </c>
      <c r="BZ1043" s="165"/>
      <c r="CA1043" s="165"/>
      <c r="CB1043" s="165"/>
      <c r="CC1043" s="165"/>
      <c r="CD1043" s="165"/>
      <c r="CE1043" s="165"/>
      <c r="CF1043" s="165"/>
      <c r="CG1043" s="165"/>
      <c r="CH1043" s="165"/>
      <c r="CI1043" s="165"/>
      <c r="CJ1043" s="165"/>
      <c r="CK1043" s="165"/>
      <c r="CL1043" s="165"/>
      <c r="CM1043" s="165"/>
      <c r="CN1043" s="165"/>
    </row>
    <row r="1044" spans="4:95" ht="14.25" customHeight="1" x14ac:dyDescent="0.35">
      <c r="D1044" s="167"/>
      <c r="E1044" s="167"/>
      <c r="F1044" s="167"/>
      <c r="G1044" s="167"/>
      <c r="H1044" s="167"/>
      <c r="I1044" s="167"/>
      <c r="J1044" s="167"/>
      <c r="K1044" s="167"/>
      <c r="L1044" s="167"/>
      <c r="M1044" s="167"/>
      <c r="N1044" s="167"/>
      <c r="O1044" s="167"/>
      <c r="P1044" s="167"/>
      <c r="Q1044" s="167"/>
      <c r="R1044" s="167"/>
      <c r="S1044" s="167"/>
      <c r="T1044" s="167"/>
      <c r="U1044" s="167"/>
      <c r="V1044" s="167"/>
      <c r="W1044" s="167"/>
      <c r="X1044" s="167"/>
      <c r="Y1044" s="167"/>
      <c r="Z1044" s="167"/>
      <c r="AA1044" s="167"/>
      <c r="AB1044" s="167"/>
      <c r="AC1044" s="167"/>
      <c r="AD1044" s="167"/>
      <c r="AE1044" s="167"/>
      <c r="AF1044" s="167"/>
      <c r="AG1044" s="167"/>
      <c r="AH1044" s="167"/>
      <c r="AI1044" s="167"/>
      <c r="AJ1044" s="167"/>
      <c r="AK1044" s="167"/>
      <c r="AL1044" s="167"/>
      <c r="AM1044" s="167"/>
      <c r="AN1044" s="167"/>
      <c r="AO1044" s="167"/>
      <c r="AP1044" s="167"/>
      <c r="AQ1044" s="167"/>
      <c r="AR1044" s="167"/>
      <c r="AS1044" s="167"/>
      <c r="AT1044" s="167"/>
      <c r="AV1044" s="179" t="s">
        <v>1018</v>
      </c>
      <c r="AW1044" s="180"/>
      <c r="AX1044" s="180"/>
      <c r="AY1044" s="180"/>
      <c r="AZ1044" s="180"/>
      <c r="BA1044" s="180"/>
      <c r="BB1044" s="180"/>
      <c r="BC1044" s="180"/>
      <c r="BD1044" s="180"/>
      <c r="BE1044" s="180"/>
      <c r="BF1044" s="180"/>
      <c r="BG1044" s="180"/>
      <c r="BH1044" s="180"/>
      <c r="BI1044" s="180"/>
      <c r="BJ1044" s="180"/>
      <c r="BK1044" s="180"/>
      <c r="BL1044" s="180"/>
      <c r="BM1044" s="180"/>
      <c r="BN1044" s="180"/>
      <c r="BO1044" s="180"/>
      <c r="BP1044" s="181"/>
      <c r="BQ1044" s="165">
        <v>5</v>
      </c>
      <c r="BR1044" s="165"/>
      <c r="BS1044" s="165"/>
      <c r="BT1044" s="165"/>
      <c r="BU1044" s="165"/>
      <c r="BV1044" s="165"/>
      <c r="BW1044" s="165"/>
      <c r="BX1044" s="165"/>
      <c r="BY1044" s="165" t="s">
        <v>1022</v>
      </c>
      <c r="BZ1044" s="165"/>
      <c r="CA1044" s="165"/>
      <c r="CB1044" s="165"/>
      <c r="CC1044" s="165"/>
      <c r="CD1044" s="165"/>
      <c r="CE1044" s="165"/>
      <c r="CF1044" s="165"/>
      <c r="CG1044" s="165"/>
      <c r="CH1044" s="165"/>
      <c r="CI1044" s="165"/>
      <c r="CJ1044" s="165"/>
      <c r="CK1044" s="165"/>
      <c r="CL1044" s="165"/>
      <c r="CM1044" s="165"/>
      <c r="CN1044" s="165"/>
    </row>
    <row r="1045" spans="4:95" ht="14.25" customHeight="1" x14ac:dyDescent="0.35">
      <c r="D1045" s="167"/>
      <c r="E1045" s="167"/>
      <c r="F1045" s="167"/>
      <c r="G1045" s="167"/>
      <c r="H1045" s="167"/>
      <c r="I1045" s="167"/>
      <c r="J1045" s="167"/>
      <c r="K1045" s="167"/>
      <c r="L1045" s="167"/>
      <c r="M1045" s="167"/>
      <c r="N1045" s="167"/>
      <c r="O1045" s="167"/>
      <c r="P1045" s="167"/>
      <c r="Q1045" s="167"/>
      <c r="R1045" s="167"/>
      <c r="S1045" s="167"/>
      <c r="T1045" s="167"/>
      <c r="U1045" s="167"/>
      <c r="V1045" s="167"/>
      <c r="W1045" s="167"/>
      <c r="X1045" s="167"/>
      <c r="Y1045" s="167"/>
      <c r="Z1045" s="167"/>
      <c r="AA1045" s="167"/>
      <c r="AB1045" s="167"/>
      <c r="AC1045" s="167"/>
      <c r="AD1045" s="167"/>
      <c r="AE1045" s="167"/>
      <c r="AF1045" s="167"/>
      <c r="AG1045" s="167"/>
      <c r="AH1045" s="167"/>
      <c r="AI1045" s="167"/>
      <c r="AJ1045" s="167"/>
      <c r="AK1045" s="167"/>
      <c r="AL1045" s="167"/>
      <c r="AM1045" s="167"/>
      <c r="AN1045" s="167"/>
      <c r="AO1045" s="167"/>
      <c r="AP1045" s="167"/>
      <c r="AQ1045" s="167"/>
      <c r="AR1045" s="167"/>
      <c r="AS1045" s="167"/>
      <c r="AT1045" s="167"/>
      <c r="AV1045" s="179" t="s">
        <v>1019</v>
      </c>
      <c r="AW1045" s="180"/>
      <c r="AX1045" s="180"/>
      <c r="AY1045" s="180"/>
      <c r="AZ1045" s="180"/>
      <c r="BA1045" s="180"/>
      <c r="BB1045" s="180"/>
      <c r="BC1045" s="180"/>
      <c r="BD1045" s="180"/>
      <c r="BE1045" s="180"/>
      <c r="BF1045" s="180"/>
      <c r="BG1045" s="180"/>
      <c r="BH1045" s="180"/>
      <c r="BI1045" s="180"/>
      <c r="BJ1045" s="180"/>
      <c r="BK1045" s="180"/>
      <c r="BL1045" s="180"/>
      <c r="BM1045" s="180"/>
      <c r="BN1045" s="180"/>
      <c r="BO1045" s="180"/>
      <c r="BP1045" s="181"/>
      <c r="BQ1045" s="165">
        <v>40</v>
      </c>
      <c r="BR1045" s="165"/>
      <c r="BS1045" s="165"/>
      <c r="BT1045" s="165"/>
      <c r="BU1045" s="165"/>
      <c r="BV1045" s="165"/>
      <c r="BW1045" s="165"/>
      <c r="BX1045" s="165"/>
      <c r="BY1045" s="165" t="s">
        <v>1022</v>
      </c>
      <c r="BZ1045" s="165"/>
      <c r="CA1045" s="165"/>
      <c r="CB1045" s="165"/>
      <c r="CC1045" s="165"/>
      <c r="CD1045" s="165"/>
      <c r="CE1045" s="165"/>
      <c r="CF1045" s="165"/>
      <c r="CG1045" s="165"/>
      <c r="CH1045" s="165"/>
      <c r="CI1045" s="165"/>
      <c r="CJ1045" s="165"/>
      <c r="CK1045" s="165"/>
      <c r="CL1045" s="165"/>
      <c r="CM1045" s="165"/>
      <c r="CN1045" s="165"/>
    </row>
    <row r="1046" spans="4:95" ht="14.25" customHeight="1" x14ac:dyDescent="0.35">
      <c r="D1046" s="167"/>
      <c r="E1046" s="167"/>
      <c r="F1046" s="167"/>
      <c r="G1046" s="167"/>
      <c r="H1046" s="167"/>
      <c r="I1046" s="167"/>
      <c r="J1046" s="167"/>
      <c r="K1046" s="167"/>
      <c r="L1046" s="167"/>
      <c r="M1046" s="167"/>
      <c r="N1046" s="167"/>
      <c r="O1046" s="167"/>
      <c r="P1046" s="167"/>
      <c r="Q1046" s="167"/>
      <c r="R1046" s="167"/>
      <c r="S1046" s="167"/>
      <c r="T1046" s="167"/>
      <c r="U1046" s="167"/>
      <c r="V1046" s="167"/>
      <c r="W1046" s="167"/>
      <c r="X1046" s="167"/>
      <c r="Y1046" s="167"/>
      <c r="Z1046" s="167"/>
      <c r="AA1046" s="167"/>
      <c r="AB1046" s="167"/>
      <c r="AC1046" s="167"/>
      <c r="AD1046" s="167"/>
      <c r="AE1046" s="167"/>
      <c r="AF1046" s="167"/>
      <c r="AG1046" s="167"/>
      <c r="AH1046" s="167"/>
      <c r="AI1046" s="167"/>
      <c r="AJ1046" s="167"/>
      <c r="AK1046" s="167"/>
      <c r="AL1046" s="167"/>
      <c r="AM1046" s="167"/>
      <c r="AN1046" s="167"/>
      <c r="AO1046" s="167"/>
      <c r="AP1046" s="167"/>
      <c r="AQ1046" s="167"/>
      <c r="AR1046" s="167"/>
      <c r="AS1046" s="167"/>
      <c r="AT1046" s="167"/>
      <c r="AV1046" s="179" t="s">
        <v>1020</v>
      </c>
      <c r="AW1046" s="180"/>
      <c r="AX1046" s="180"/>
      <c r="AY1046" s="180"/>
      <c r="AZ1046" s="180"/>
      <c r="BA1046" s="180"/>
      <c r="BB1046" s="180"/>
      <c r="BC1046" s="180"/>
      <c r="BD1046" s="180"/>
      <c r="BE1046" s="180"/>
      <c r="BF1046" s="180"/>
      <c r="BG1046" s="180"/>
      <c r="BH1046" s="180"/>
      <c r="BI1046" s="180"/>
      <c r="BJ1046" s="180"/>
      <c r="BK1046" s="180"/>
      <c r="BL1046" s="180"/>
      <c r="BM1046" s="180"/>
      <c r="BN1046" s="180"/>
      <c r="BO1046" s="180"/>
      <c r="BP1046" s="181"/>
      <c r="BQ1046" s="165">
        <v>7</v>
      </c>
      <c r="BR1046" s="165"/>
      <c r="BS1046" s="165"/>
      <c r="BT1046" s="165"/>
      <c r="BU1046" s="165"/>
      <c r="BV1046" s="165"/>
      <c r="BW1046" s="165"/>
      <c r="BX1046" s="165"/>
      <c r="BY1046" s="165" t="s">
        <v>1022</v>
      </c>
      <c r="BZ1046" s="165"/>
      <c r="CA1046" s="165"/>
      <c r="CB1046" s="165"/>
      <c r="CC1046" s="165"/>
      <c r="CD1046" s="165"/>
      <c r="CE1046" s="165"/>
      <c r="CF1046" s="165"/>
      <c r="CG1046" s="165"/>
      <c r="CH1046" s="165"/>
      <c r="CI1046" s="165"/>
      <c r="CJ1046" s="165"/>
      <c r="CK1046" s="165"/>
      <c r="CL1046" s="165"/>
      <c r="CM1046" s="165"/>
      <c r="CN1046" s="165"/>
    </row>
    <row r="1047" spans="4:95" ht="14.25" customHeight="1" x14ac:dyDescent="0.35">
      <c r="D1047" s="281" t="s">
        <v>1013</v>
      </c>
      <c r="E1047" s="281"/>
      <c r="F1047" s="281"/>
      <c r="G1047" s="281"/>
      <c r="H1047" s="281"/>
      <c r="I1047" s="281"/>
      <c r="J1047" s="281"/>
      <c r="K1047" s="281"/>
      <c r="L1047" s="281"/>
      <c r="M1047" s="281"/>
      <c r="N1047" s="281"/>
      <c r="O1047" s="281"/>
      <c r="P1047" s="281"/>
      <c r="Q1047" s="281"/>
      <c r="R1047" s="281"/>
      <c r="S1047" s="281"/>
      <c r="T1047" s="281"/>
      <c r="U1047" s="281"/>
      <c r="V1047" s="281"/>
      <c r="W1047" s="281"/>
      <c r="X1047" s="281"/>
      <c r="Y1047" s="494"/>
      <c r="Z1047" s="494"/>
      <c r="AA1047" s="494"/>
      <c r="AB1047" s="494"/>
      <c r="AC1047" s="494"/>
      <c r="AD1047" s="494"/>
      <c r="AE1047" s="494"/>
      <c r="AF1047" s="494"/>
      <c r="AG1047" s="494"/>
      <c r="AH1047" s="494"/>
      <c r="AI1047" s="494"/>
      <c r="AJ1047" s="494"/>
      <c r="AK1047" s="494"/>
      <c r="AL1047" s="494"/>
      <c r="AM1047" s="494"/>
      <c r="AN1047" s="494"/>
      <c r="AO1047" s="494"/>
      <c r="AP1047" s="494"/>
      <c r="AQ1047" s="494"/>
      <c r="AR1047" s="494"/>
      <c r="AS1047" s="494"/>
      <c r="AT1047" s="494"/>
      <c r="AV1047" s="281" t="s">
        <v>1013</v>
      </c>
      <c r="AW1047" s="281"/>
      <c r="AX1047" s="281"/>
      <c r="AY1047" s="281"/>
      <c r="AZ1047" s="281"/>
      <c r="BA1047" s="281"/>
      <c r="BB1047" s="281"/>
      <c r="BC1047" s="281"/>
      <c r="BD1047" s="281"/>
      <c r="BE1047" s="281"/>
      <c r="BF1047" s="281"/>
      <c r="BG1047" s="281"/>
      <c r="BH1047" s="281"/>
      <c r="BI1047" s="281"/>
      <c r="BJ1047" s="281"/>
      <c r="BK1047" s="281"/>
      <c r="BL1047" s="281"/>
      <c r="BM1047" s="281"/>
      <c r="BN1047" s="281"/>
      <c r="BO1047" s="281"/>
      <c r="BP1047" s="281"/>
      <c r="BQ1047" s="281"/>
      <c r="BR1047" s="281"/>
      <c r="BS1047" s="281"/>
      <c r="BT1047" s="281"/>
      <c r="BU1047" s="281"/>
      <c r="BV1047" s="281"/>
      <c r="BW1047" s="281"/>
      <c r="BX1047" s="281"/>
      <c r="BY1047" s="281"/>
      <c r="BZ1047" s="281"/>
      <c r="CA1047" s="281"/>
      <c r="CB1047" s="281"/>
      <c r="CC1047" s="281"/>
      <c r="CD1047" s="281"/>
      <c r="CE1047" s="281"/>
      <c r="CF1047" s="494"/>
      <c r="CG1047" s="494"/>
      <c r="CH1047" s="494"/>
      <c r="CI1047" s="494"/>
      <c r="CJ1047" s="494"/>
      <c r="CK1047" s="494"/>
      <c r="CL1047" s="494"/>
    </row>
    <row r="1048" spans="4:95" ht="14.25" customHeight="1" x14ac:dyDescent="0.35">
      <c r="AK1048" s="8"/>
      <c r="AL1048" s="8"/>
      <c r="AM1048" s="8"/>
      <c r="AN1048" s="8"/>
      <c r="AO1048" s="8"/>
      <c r="AP1048" s="8"/>
      <c r="AQ1048" s="8"/>
      <c r="AR1048" s="8"/>
      <c r="AS1048" s="8"/>
      <c r="AT1048" s="8"/>
      <c r="AU1048" s="6"/>
    </row>
    <row r="1049" spans="4:95" ht="14.25" customHeight="1" x14ac:dyDescent="0.35">
      <c r="D1049" s="500" t="s">
        <v>595</v>
      </c>
      <c r="E1049" s="500"/>
      <c r="F1049" s="500"/>
      <c r="G1049" s="500"/>
      <c r="H1049" s="500"/>
      <c r="I1049" s="500"/>
      <c r="J1049" s="500"/>
      <c r="K1049" s="500"/>
      <c r="L1049" s="500"/>
      <c r="M1049" s="500"/>
      <c r="N1049" s="500"/>
      <c r="O1049" s="500"/>
      <c r="P1049" s="500"/>
      <c r="Q1049" s="500"/>
      <c r="R1049" s="500"/>
      <c r="S1049" s="500"/>
      <c r="T1049" s="500"/>
      <c r="U1049" s="500"/>
      <c r="V1049" s="500"/>
      <c r="W1049" s="500"/>
      <c r="X1049" s="500"/>
      <c r="Y1049" s="500"/>
      <c r="Z1049" s="500"/>
      <c r="AA1049" s="500"/>
      <c r="AB1049" s="500"/>
      <c r="AC1049" s="500"/>
      <c r="AD1049" s="500"/>
      <c r="AE1049" s="500"/>
      <c r="AF1049" s="500"/>
      <c r="AG1049" s="500"/>
      <c r="AH1049" s="500"/>
      <c r="AI1049" s="500"/>
      <c r="AJ1049" s="500"/>
      <c r="AK1049" s="500"/>
      <c r="AL1049" s="500"/>
      <c r="AM1049" s="500"/>
      <c r="AN1049" s="500"/>
      <c r="AO1049" s="500"/>
      <c r="AP1049" s="500"/>
      <c r="AQ1049" s="500"/>
      <c r="AR1049" s="500"/>
      <c r="AS1049" s="500"/>
      <c r="AT1049" s="500"/>
      <c r="AU1049" s="6"/>
    </row>
    <row r="1050" spans="4:95" ht="14.25" customHeight="1" x14ac:dyDescent="0.35">
      <c r="D1050" s="500"/>
      <c r="E1050" s="500"/>
      <c r="F1050" s="500"/>
      <c r="G1050" s="500"/>
      <c r="H1050" s="500"/>
      <c r="I1050" s="500"/>
      <c r="J1050" s="500"/>
      <c r="K1050" s="500"/>
      <c r="L1050" s="500"/>
      <c r="M1050" s="500"/>
      <c r="N1050" s="500"/>
      <c r="O1050" s="500"/>
      <c r="P1050" s="500"/>
      <c r="Q1050" s="500"/>
      <c r="R1050" s="500"/>
      <c r="S1050" s="500"/>
      <c r="T1050" s="500"/>
      <c r="U1050" s="500"/>
      <c r="V1050" s="500"/>
      <c r="W1050" s="500"/>
      <c r="X1050" s="500"/>
      <c r="Y1050" s="500"/>
      <c r="Z1050" s="500"/>
      <c r="AA1050" s="500"/>
      <c r="AB1050" s="500"/>
      <c r="AC1050" s="500"/>
      <c r="AD1050" s="500"/>
      <c r="AE1050" s="500"/>
      <c r="AF1050" s="500"/>
      <c r="AG1050" s="500"/>
      <c r="AH1050" s="500"/>
      <c r="AI1050" s="500"/>
      <c r="AJ1050" s="500"/>
      <c r="AK1050" s="500"/>
      <c r="AL1050" s="500"/>
      <c r="AM1050" s="500"/>
      <c r="AN1050" s="500"/>
      <c r="AO1050" s="500"/>
      <c r="AP1050" s="500"/>
      <c r="AQ1050" s="500"/>
      <c r="AR1050" s="500"/>
      <c r="AS1050" s="500"/>
      <c r="AT1050" s="500"/>
    </row>
    <row r="1051" spans="4:95" ht="14.25" customHeight="1" x14ac:dyDescent="0.35">
      <c r="D1051" s="277" t="s">
        <v>594</v>
      </c>
      <c r="E1051" s="277"/>
      <c r="F1051" s="277"/>
      <c r="G1051" s="277"/>
      <c r="H1051" s="277"/>
      <c r="I1051" s="277"/>
      <c r="J1051" s="277"/>
      <c r="K1051" s="277"/>
      <c r="L1051" s="277"/>
      <c r="M1051" s="277"/>
      <c r="N1051" s="277"/>
      <c r="O1051" s="277"/>
      <c r="P1051" s="277"/>
      <c r="Q1051" s="277"/>
      <c r="R1051" s="277"/>
      <c r="S1051" s="277"/>
      <c r="T1051" s="277"/>
      <c r="U1051" s="277"/>
      <c r="V1051" s="277"/>
      <c r="W1051" s="277"/>
      <c r="X1051" s="277"/>
      <c r="Y1051" s="277"/>
      <c r="Z1051" s="277"/>
      <c r="AA1051" s="277"/>
      <c r="AB1051" s="277"/>
      <c r="AC1051" s="277"/>
      <c r="AD1051" s="277"/>
      <c r="AE1051" s="277"/>
      <c r="AF1051" s="277"/>
      <c r="AG1051" s="277"/>
      <c r="AH1051" s="277"/>
      <c r="AI1051" s="277"/>
      <c r="AJ1051" s="277"/>
      <c r="AK1051" s="277"/>
      <c r="AL1051" s="277"/>
      <c r="AM1051" s="277"/>
      <c r="AN1051" s="277"/>
      <c r="AO1051" s="277"/>
      <c r="AP1051" s="277"/>
      <c r="AQ1051" s="277"/>
      <c r="AR1051" s="277"/>
      <c r="AS1051" s="277"/>
      <c r="AT1051" s="277"/>
      <c r="AU1051" s="3"/>
      <c r="AV1051" s="277" t="s">
        <v>603</v>
      </c>
      <c r="AW1051" s="277"/>
      <c r="AX1051" s="277"/>
      <c r="AY1051" s="277"/>
      <c r="AZ1051" s="277"/>
      <c r="BA1051" s="277"/>
      <c r="BB1051" s="277"/>
      <c r="BC1051" s="277"/>
      <c r="BD1051" s="277"/>
      <c r="BE1051" s="277"/>
      <c r="BF1051" s="277"/>
      <c r="BG1051" s="277"/>
      <c r="BH1051" s="277"/>
      <c r="BI1051" s="277"/>
      <c r="BJ1051" s="277"/>
      <c r="BK1051" s="277"/>
      <c r="BL1051" s="277"/>
      <c r="BM1051" s="277"/>
      <c r="BN1051" s="277"/>
      <c r="BO1051" s="277"/>
      <c r="BP1051" s="277"/>
      <c r="BQ1051" s="277"/>
      <c r="BR1051" s="277"/>
      <c r="BS1051" s="277"/>
      <c r="BT1051" s="277"/>
      <c r="BU1051" s="277"/>
      <c r="BV1051" s="277"/>
      <c r="BW1051" s="277"/>
      <c r="BX1051" s="277"/>
      <c r="BY1051" s="277"/>
      <c r="BZ1051" s="277"/>
      <c r="CA1051" s="277"/>
      <c r="CB1051" s="277"/>
      <c r="CC1051" s="277"/>
      <c r="CD1051" s="277"/>
      <c r="CE1051" s="277"/>
      <c r="CF1051" s="277"/>
      <c r="CG1051" s="277"/>
      <c r="CH1051" s="277"/>
      <c r="CI1051" s="277"/>
      <c r="CJ1051" s="277"/>
      <c r="CK1051" s="277"/>
      <c r="CL1051" s="277"/>
      <c r="CM1051" s="277"/>
      <c r="CN1051" s="277"/>
      <c r="CO1051" s="98"/>
      <c r="CP1051" s="144"/>
      <c r="CQ1051" s="144"/>
    </row>
    <row r="1052" spans="4:95" ht="14.25" customHeight="1" x14ac:dyDescent="0.35">
      <c r="D1052" s="234"/>
      <c r="E1052" s="234"/>
      <c r="F1052" s="234"/>
      <c r="G1052" s="234"/>
      <c r="H1052" s="234"/>
      <c r="I1052" s="234"/>
      <c r="J1052" s="234"/>
      <c r="K1052" s="234"/>
      <c r="L1052" s="234"/>
      <c r="M1052" s="234"/>
      <c r="N1052" s="234"/>
      <c r="O1052" s="234"/>
      <c r="P1052" s="234"/>
      <c r="Q1052" s="234"/>
      <c r="R1052" s="234"/>
      <c r="S1052" s="234"/>
      <c r="T1052" s="234"/>
      <c r="U1052" s="234"/>
      <c r="V1052" s="234"/>
      <c r="W1052" s="234"/>
      <c r="X1052" s="234"/>
      <c r="Y1052" s="234"/>
      <c r="Z1052" s="234"/>
      <c r="AA1052" s="234"/>
      <c r="AB1052" s="234"/>
      <c r="AC1052" s="234"/>
      <c r="AD1052" s="234"/>
      <c r="AE1052" s="234"/>
      <c r="AF1052" s="234"/>
      <c r="AG1052" s="234"/>
      <c r="AH1052" s="234"/>
      <c r="AI1052" s="234"/>
      <c r="AJ1052" s="234"/>
      <c r="AK1052" s="234"/>
      <c r="AL1052" s="234"/>
      <c r="AM1052" s="234"/>
      <c r="AN1052" s="234"/>
      <c r="AO1052" s="234"/>
      <c r="AP1052" s="234"/>
      <c r="AQ1052" s="234"/>
      <c r="AR1052" s="234"/>
      <c r="AS1052" s="234"/>
      <c r="AT1052" s="234"/>
      <c r="AV1052" s="234"/>
      <c r="AW1052" s="234"/>
      <c r="AX1052" s="234"/>
      <c r="AY1052" s="234"/>
      <c r="AZ1052" s="234"/>
      <c r="BA1052" s="234"/>
      <c r="BB1052" s="234"/>
      <c r="BC1052" s="234"/>
      <c r="BD1052" s="234"/>
      <c r="BE1052" s="234"/>
      <c r="BF1052" s="234"/>
      <c r="BG1052" s="234"/>
      <c r="BH1052" s="234"/>
      <c r="BI1052" s="234"/>
      <c r="BJ1052" s="234"/>
      <c r="BK1052" s="234"/>
      <c r="BL1052" s="234"/>
      <c r="BM1052" s="234"/>
      <c r="BN1052" s="234"/>
      <c r="BO1052" s="234"/>
      <c r="BP1052" s="234"/>
      <c r="BQ1052" s="234"/>
      <c r="BR1052" s="234"/>
      <c r="BS1052" s="234"/>
      <c r="BT1052" s="234"/>
      <c r="BU1052" s="234"/>
      <c r="BV1052" s="234"/>
      <c r="BW1052" s="234"/>
      <c r="BX1052" s="234"/>
      <c r="BY1052" s="234"/>
      <c r="BZ1052" s="234"/>
      <c r="CA1052" s="234"/>
      <c r="CB1052" s="234"/>
      <c r="CC1052" s="234"/>
      <c r="CD1052" s="234"/>
      <c r="CE1052" s="234"/>
      <c r="CF1052" s="234"/>
      <c r="CG1052" s="234"/>
      <c r="CH1052" s="234"/>
      <c r="CI1052" s="234"/>
      <c r="CJ1052" s="234"/>
      <c r="CK1052" s="234"/>
      <c r="CL1052" s="234"/>
      <c r="CM1052" s="234"/>
      <c r="CN1052" s="234"/>
      <c r="CO1052" s="98"/>
      <c r="CP1052" s="144"/>
      <c r="CQ1052" s="144"/>
    </row>
    <row r="1053" spans="4:95" ht="14.25" customHeight="1" x14ac:dyDescent="0.35">
      <c r="D1053" s="175" t="s">
        <v>596</v>
      </c>
      <c r="E1053" s="175"/>
      <c r="F1053" s="175"/>
      <c r="G1053" s="175"/>
      <c r="H1053" s="175"/>
      <c r="I1053" s="175"/>
      <c r="J1053" s="175"/>
      <c r="K1053" s="175"/>
      <c r="L1053" s="175"/>
      <c r="M1053" s="175"/>
      <c r="N1053" s="175"/>
      <c r="O1053" s="175"/>
      <c r="P1053" s="175"/>
      <c r="Q1053" s="215" t="s">
        <v>598</v>
      </c>
      <c r="R1053" s="216"/>
      <c r="S1053" s="216"/>
      <c r="T1053" s="216"/>
      <c r="U1053" s="216"/>
      <c r="V1053" s="216"/>
      <c r="W1053" s="216"/>
      <c r="X1053" s="216"/>
      <c r="Y1053" s="216"/>
      <c r="Z1053" s="216"/>
      <c r="AA1053" s="216"/>
      <c r="AB1053" s="216"/>
      <c r="AC1053" s="216"/>
      <c r="AD1053" s="251"/>
      <c r="AE1053" s="175" t="s">
        <v>597</v>
      </c>
      <c r="AF1053" s="175"/>
      <c r="AG1053" s="175"/>
      <c r="AH1053" s="175"/>
      <c r="AI1053" s="175"/>
      <c r="AJ1053" s="175"/>
      <c r="AK1053" s="175"/>
      <c r="AL1053" s="175"/>
      <c r="AM1053" s="175"/>
      <c r="AN1053" s="175"/>
      <c r="AO1053" s="175"/>
      <c r="AP1053" s="175"/>
      <c r="AQ1053" s="175"/>
      <c r="AR1053" s="175"/>
      <c r="AS1053" s="175"/>
      <c r="AT1053" s="175"/>
      <c r="AV1053" s="175" t="s">
        <v>604</v>
      </c>
      <c r="AW1053" s="175"/>
      <c r="AX1053" s="175"/>
      <c r="AY1053" s="175"/>
      <c r="AZ1053" s="175"/>
      <c r="BA1053" s="175"/>
      <c r="BB1053" s="175"/>
      <c r="BC1053" s="175"/>
      <c r="BD1053" s="175"/>
      <c r="BE1053" s="175"/>
      <c r="BF1053" s="175"/>
      <c r="BG1053" s="175"/>
      <c r="BH1053" s="175"/>
      <c r="BI1053" s="175"/>
      <c r="BJ1053" s="175"/>
      <c r="BK1053" s="175"/>
      <c r="BL1053" s="175"/>
      <c r="BM1053" s="175"/>
      <c r="BN1053" s="175"/>
      <c r="BO1053" s="175"/>
      <c r="BP1053" s="175"/>
      <c r="BQ1053" s="175"/>
      <c r="BR1053" s="175"/>
      <c r="BS1053" s="175"/>
      <c r="BT1053" s="175"/>
      <c r="BU1053" s="175"/>
      <c r="BV1053" s="187" t="s">
        <v>620</v>
      </c>
      <c r="BW1053" s="187"/>
      <c r="BX1053" s="187"/>
      <c r="BY1053" s="187"/>
      <c r="BZ1053" s="187"/>
      <c r="CA1053" s="187"/>
      <c r="CB1053" s="187"/>
      <c r="CC1053" s="187"/>
      <c r="CD1053" s="187"/>
      <c r="CE1053" s="187"/>
      <c r="CF1053" s="187"/>
      <c r="CG1053" s="187"/>
      <c r="CH1053" s="187"/>
      <c r="CI1053" s="187"/>
      <c r="CJ1053" s="187"/>
      <c r="CK1053" s="187"/>
      <c r="CL1053" s="187"/>
      <c r="CM1053" s="187"/>
      <c r="CN1053" s="188"/>
      <c r="CO1053" s="98"/>
      <c r="CP1053" s="144"/>
      <c r="CQ1053" s="144"/>
    </row>
    <row r="1054" spans="4:95" ht="14.25" customHeight="1" x14ac:dyDescent="0.35">
      <c r="D1054" s="175"/>
      <c r="E1054" s="175"/>
      <c r="F1054" s="175"/>
      <c r="G1054" s="175"/>
      <c r="H1054" s="175"/>
      <c r="I1054" s="175"/>
      <c r="J1054" s="175"/>
      <c r="K1054" s="175"/>
      <c r="L1054" s="175"/>
      <c r="M1054" s="175"/>
      <c r="N1054" s="175"/>
      <c r="O1054" s="175"/>
      <c r="P1054" s="175"/>
      <c r="Q1054" s="215" t="s">
        <v>599</v>
      </c>
      <c r="R1054" s="216"/>
      <c r="S1054" s="216"/>
      <c r="T1054" s="216"/>
      <c r="U1054" s="216"/>
      <c r="V1054" s="216"/>
      <c r="W1054" s="251"/>
      <c r="X1054" s="175" t="s">
        <v>600</v>
      </c>
      <c r="Y1054" s="175"/>
      <c r="Z1054" s="175"/>
      <c r="AA1054" s="175"/>
      <c r="AB1054" s="175"/>
      <c r="AC1054" s="175"/>
      <c r="AD1054" s="175"/>
      <c r="AE1054" s="175"/>
      <c r="AF1054" s="175"/>
      <c r="AG1054" s="175"/>
      <c r="AH1054" s="175"/>
      <c r="AI1054" s="175"/>
      <c r="AJ1054" s="175"/>
      <c r="AK1054" s="175"/>
      <c r="AL1054" s="175"/>
      <c r="AM1054" s="175"/>
      <c r="AN1054" s="175"/>
      <c r="AO1054" s="175"/>
      <c r="AP1054" s="175"/>
      <c r="AQ1054" s="175"/>
      <c r="AR1054" s="175"/>
      <c r="AS1054" s="175"/>
      <c r="AT1054" s="175"/>
      <c r="AV1054" s="175"/>
      <c r="AW1054" s="175"/>
      <c r="AX1054" s="175"/>
      <c r="AY1054" s="175"/>
      <c r="AZ1054" s="175"/>
      <c r="BA1054" s="175"/>
      <c r="BB1054" s="175"/>
      <c r="BC1054" s="175"/>
      <c r="BD1054" s="175"/>
      <c r="BE1054" s="175"/>
      <c r="BF1054" s="175"/>
      <c r="BG1054" s="175"/>
      <c r="BH1054" s="175"/>
      <c r="BI1054" s="175"/>
      <c r="BJ1054" s="175"/>
      <c r="BK1054" s="175"/>
      <c r="BL1054" s="175"/>
      <c r="BM1054" s="175"/>
      <c r="BN1054" s="175"/>
      <c r="BO1054" s="175"/>
      <c r="BP1054" s="175"/>
      <c r="BQ1054" s="175"/>
      <c r="BR1054" s="175"/>
      <c r="BS1054" s="175"/>
      <c r="BT1054" s="175"/>
      <c r="BU1054" s="175"/>
      <c r="BV1054" s="193"/>
      <c r="BW1054" s="193"/>
      <c r="BX1054" s="193"/>
      <c r="BY1054" s="193"/>
      <c r="BZ1054" s="193"/>
      <c r="CA1054" s="193"/>
      <c r="CB1054" s="193"/>
      <c r="CC1054" s="193"/>
      <c r="CD1054" s="193"/>
      <c r="CE1054" s="193"/>
      <c r="CF1054" s="193"/>
      <c r="CG1054" s="193"/>
      <c r="CH1054" s="193"/>
      <c r="CI1054" s="193"/>
      <c r="CJ1054" s="193"/>
      <c r="CK1054" s="193"/>
      <c r="CL1054" s="193"/>
      <c r="CM1054" s="193"/>
      <c r="CN1054" s="194"/>
      <c r="CO1054" s="98"/>
      <c r="CP1054" s="144"/>
      <c r="CQ1054" s="144"/>
    </row>
    <row r="1055" spans="4:95" ht="14.25" customHeight="1" x14ac:dyDescent="0.35">
      <c r="D1055" s="179" t="s">
        <v>1023</v>
      </c>
      <c r="E1055" s="180"/>
      <c r="F1055" s="180"/>
      <c r="G1055" s="180"/>
      <c r="H1055" s="180"/>
      <c r="I1055" s="180"/>
      <c r="J1055" s="180"/>
      <c r="K1055" s="180"/>
      <c r="L1055" s="180"/>
      <c r="M1055" s="180"/>
      <c r="N1055" s="180"/>
      <c r="O1055" s="180"/>
      <c r="P1055" s="180"/>
      <c r="Q1055" s="167" t="s">
        <v>914</v>
      </c>
      <c r="R1055" s="167"/>
      <c r="S1055" s="167"/>
      <c r="T1055" s="167"/>
      <c r="U1055" s="167"/>
      <c r="V1055" s="167"/>
      <c r="W1055" s="167"/>
      <c r="X1055" s="202"/>
      <c r="Y1055" s="202"/>
      <c r="Z1055" s="202"/>
      <c r="AA1055" s="202"/>
      <c r="AB1055" s="202"/>
      <c r="AC1055" s="202"/>
      <c r="AD1055" s="202"/>
      <c r="AE1055" s="172" t="s">
        <v>1031</v>
      </c>
      <c r="AF1055" s="173"/>
      <c r="AG1055" s="173"/>
      <c r="AH1055" s="173"/>
      <c r="AI1055" s="173"/>
      <c r="AJ1055" s="173"/>
      <c r="AK1055" s="173"/>
      <c r="AL1055" s="173"/>
      <c r="AM1055" s="173"/>
      <c r="AN1055" s="173"/>
      <c r="AO1055" s="173"/>
      <c r="AP1055" s="173"/>
      <c r="AQ1055" s="173"/>
      <c r="AR1055" s="173"/>
      <c r="AS1055" s="173"/>
      <c r="AT1055" s="174"/>
      <c r="AV1055" s="167" t="s">
        <v>606</v>
      </c>
      <c r="AW1055" s="167"/>
      <c r="AX1055" s="167"/>
      <c r="AY1055" s="167"/>
      <c r="AZ1055" s="167"/>
      <c r="BA1055" s="167"/>
      <c r="BB1055" s="167"/>
      <c r="BC1055" s="167"/>
      <c r="BD1055" s="167"/>
      <c r="BE1055" s="167"/>
      <c r="BF1055" s="167"/>
      <c r="BG1055" s="167"/>
      <c r="BH1055" s="167"/>
      <c r="BI1055" s="167"/>
      <c r="BJ1055" s="167"/>
      <c r="BK1055" s="167"/>
      <c r="BL1055" s="167"/>
      <c r="BM1055" s="167"/>
      <c r="BN1055" s="167"/>
      <c r="BO1055" s="167"/>
      <c r="BP1055" s="167"/>
      <c r="BQ1055" s="167"/>
      <c r="BR1055" s="167"/>
      <c r="BS1055" s="167"/>
      <c r="BT1055" s="167"/>
      <c r="BU1055" s="167"/>
      <c r="BV1055" s="179" t="s">
        <v>1043</v>
      </c>
      <c r="BW1055" s="180"/>
      <c r="BX1055" s="180"/>
      <c r="BY1055" s="180"/>
      <c r="BZ1055" s="180"/>
      <c r="CA1055" s="180"/>
      <c r="CB1055" s="180"/>
      <c r="CC1055" s="180"/>
      <c r="CD1055" s="180"/>
      <c r="CE1055" s="180"/>
      <c r="CF1055" s="180"/>
      <c r="CG1055" s="180"/>
      <c r="CH1055" s="180"/>
      <c r="CI1055" s="180"/>
      <c r="CJ1055" s="180"/>
      <c r="CK1055" s="180"/>
      <c r="CL1055" s="180"/>
      <c r="CM1055" s="180"/>
      <c r="CN1055" s="181"/>
      <c r="CO1055" s="98"/>
      <c r="CP1055" s="144"/>
      <c r="CQ1055" s="144"/>
    </row>
    <row r="1056" spans="4:95" ht="14.25" customHeight="1" x14ac:dyDescent="0.35">
      <c r="D1056" s="179" t="s">
        <v>1024</v>
      </c>
      <c r="E1056" s="180"/>
      <c r="F1056" s="180"/>
      <c r="G1056" s="180"/>
      <c r="H1056" s="180"/>
      <c r="I1056" s="180"/>
      <c r="J1056" s="180"/>
      <c r="K1056" s="180"/>
      <c r="L1056" s="180"/>
      <c r="M1056" s="180"/>
      <c r="N1056" s="180"/>
      <c r="O1056" s="180"/>
      <c r="P1056" s="180"/>
      <c r="Q1056" s="167" t="s">
        <v>914</v>
      </c>
      <c r="R1056" s="167"/>
      <c r="S1056" s="167"/>
      <c r="T1056" s="167"/>
      <c r="U1056" s="167"/>
      <c r="V1056" s="167"/>
      <c r="W1056" s="167"/>
      <c r="X1056" s="202"/>
      <c r="Y1056" s="202"/>
      <c r="Z1056" s="202"/>
      <c r="AA1056" s="202"/>
      <c r="AB1056" s="202"/>
      <c r="AC1056" s="202"/>
      <c r="AD1056" s="202"/>
      <c r="AE1056" s="172" t="s">
        <v>1032</v>
      </c>
      <c r="AF1056" s="173"/>
      <c r="AG1056" s="173"/>
      <c r="AH1056" s="173"/>
      <c r="AI1056" s="173"/>
      <c r="AJ1056" s="173"/>
      <c r="AK1056" s="173"/>
      <c r="AL1056" s="173"/>
      <c r="AM1056" s="173"/>
      <c r="AN1056" s="173"/>
      <c r="AO1056" s="173"/>
      <c r="AP1056" s="173"/>
      <c r="AQ1056" s="173"/>
      <c r="AR1056" s="173"/>
      <c r="AS1056" s="173"/>
      <c r="AT1056" s="174"/>
      <c r="AV1056" s="167" t="s">
        <v>607</v>
      </c>
      <c r="AW1056" s="167"/>
      <c r="AX1056" s="167"/>
      <c r="AY1056" s="167"/>
      <c r="AZ1056" s="167"/>
      <c r="BA1056" s="167"/>
      <c r="BB1056" s="167"/>
      <c r="BC1056" s="167"/>
      <c r="BD1056" s="167"/>
      <c r="BE1056" s="167"/>
      <c r="BF1056" s="167"/>
      <c r="BG1056" s="167"/>
      <c r="BH1056" s="167"/>
      <c r="BI1056" s="167"/>
      <c r="BJ1056" s="167"/>
      <c r="BK1056" s="167"/>
      <c r="BL1056" s="167"/>
      <c r="BM1056" s="167"/>
      <c r="BN1056" s="167"/>
      <c r="BO1056" s="167"/>
      <c r="BP1056" s="167"/>
      <c r="BQ1056" s="167"/>
      <c r="BR1056" s="167"/>
      <c r="BS1056" s="167"/>
      <c r="BT1056" s="167"/>
      <c r="BU1056" s="167"/>
      <c r="BV1056" s="179">
        <v>18.27</v>
      </c>
      <c r="BW1056" s="180"/>
      <c r="BX1056" s="180"/>
      <c r="BY1056" s="180"/>
      <c r="BZ1056" s="180"/>
      <c r="CA1056" s="180"/>
      <c r="CB1056" s="180"/>
      <c r="CC1056" s="180"/>
      <c r="CD1056" s="180"/>
      <c r="CE1056" s="180"/>
      <c r="CF1056" s="180"/>
      <c r="CG1056" s="180"/>
      <c r="CH1056" s="180"/>
      <c r="CI1056" s="180"/>
      <c r="CJ1056" s="180"/>
      <c r="CK1056" s="180"/>
      <c r="CL1056" s="180"/>
      <c r="CM1056" s="180"/>
      <c r="CN1056" s="181"/>
      <c r="CO1056" s="98"/>
      <c r="CP1056" s="144"/>
      <c r="CQ1056" s="144"/>
    </row>
    <row r="1057" spans="4:95" ht="14.25" customHeight="1" x14ac:dyDescent="0.35">
      <c r="D1057" s="179" t="s">
        <v>1025</v>
      </c>
      <c r="E1057" s="180"/>
      <c r="F1057" s="180"/>
      <c r="G1057" s="180"/>
      <c r="H1057" s="180"/>
      <c r="I1057" s="180"/>
      <c r="J1057" s="180"/>
      <c r="K1057" s="180"/>
      <c r="L1057" s="180"/>
      <c r="M1057" s="180"/>
      <c r="N1057" s="180"/>
      <c r="O1057" s="180"/>
      <c r="P1057" s="180"/>
      <c r="Q1057" s="167"/>
      <c r="R1057" s="167"/>
      <c r="S1057" s="167"/>
      <c r="T1057" s="167"/>
      <c r="U1057" s="167"/>
      <c r="V1057" s="167"/>
      <c r="W1057" s="167"/>
      <c r="X1057" s="202" t="s">
        <v>914</v>
      </c>
      <c r="Y1057" s="202"/>
      <c r="Z1057" s="202"/>
      <c r="AA1057" s="202"/>
      <c r="AB1057" s="202"/>
      <c r="AC1057" s="202"/>
      <c r="AD1057" s="202"/>
      <c r="AE1057" s="172" t="s">
        <v>1033</v>
      </c>
      <c r="AF1057" s="173"/>
      <c r="AG1057" s="173"/>
      <c r="AH1057" s="173"/>
      <c r="AI1057" s="173"/>
      <c r="AJ1057" s="173"/>
      <c r="AK1057" s="173"/>
      <c r="AL1057" s="173"/>
      <c r="AM1057" s="173"/>
      <c r="AN1057" s="173"/>
      <c r="AO1057" s="173"/>
      <c r="AP1057" s="173"/>
      <c r="AQ1057" s="173"/>
      <c r="AR1057" s="173"/>
      <c r="AS1057" s="173"/>
      <c r="AT1057" s="174"/>
      <c r="AV1057" s="167" t="s">
        <v>448</v>
      </c>
      <c r="AW1057" s="167"/>
      <c r="AX1057" s="167"/>
      <c r="AY1057" s="167"/>
      <c r="AZ1057" s="167"/>
      <c r="BA1057" s="167"/>
      <c r="BB1057" s="167"/>
      <c r="BC1057" s="167"/>
      <c r="BD1057" s="167"/>
      <c r="BE1057" s="167"/>
      <c r="BF1057" s="167"/>
      <c r="BG1057" s="167"/>
      <c r="BH1057" s="167"/>
      <c r="BI1057" s="167"/>
      <c r="BJ1057" s="167"/>
      <c r="BK1057" s="167"/>
      <c r="BL1057" s="167"/>
      <c r="BM1057" s="167"/>
      <c r="BN1057" s="167"/>
      <c r="BO1057" s="167"/>
      <c r="BP1057" s="167"/>
      <c r="BQ1057" s="167"/>
      <c r="BR1057" s="167"/>
      <c r="BS1057" s="167"/>
      <c r="BT1057" s="167"/>
      <c r="BU1057" s="167"/>
      <c r="BV1057" s="179" t="s">
        <v>930</v>
      </c>
      <c r="BW1057" s="180"/>
      <c r="BX1057" s="180"/>
      <c r="BY1057" s="180"/>
      <c r="BZ1057" s="180"/>
      <c r="CA1057" s="180"/>
      <c r="CB1057" s="180"/>
      <c r="CC1057" s="180"/>
      <c r="CD1057" s="180"/>
      <c r="CE1057" s="180"/>
      <c r="CF1057" s="180"/>
      <c r="CG1057" s="180"/>
      <c r="CH1057" s="180"/>
      <c r="CI1057" s="180"/>
      <c r="CJ1057" s="180"/>
      <c r="CK1057" s="180"/>
      <c r="CL1057" s="180"/>
      <c r="CM1057" s="180"/>
      <c r="CN1057" s="181"/>
      <c r="CO1057" s="98"/>
      <c r="CP1057" s="144"/>
      <c r="CQ1057" s="144"/>
    </row>
    <row r="1058" spans="4:95" ht="14.25" customHeight="1" x14ac:dyDescent="0.35">
      <c r="D1058" s="179" t="s">
        <v>1026</v>
      </c>
      <c r="E1058" s="180"/>
      <c r="F1058" s="180"/>
      <c r="G1058" s="180"/>
      <c r="H1058" s="180"/>
      <c r="I1058" s="180"/>
      <c r="J1058" s="180"/>
      <c r="K1058" s="180"/>
      <c r="L1058" s="180"/>
      <c r="M1058" s="180"/>
      <c r="N1058" s="180"/>
      <c r="O1058" s="180"/>
      <c r="P1058" s="180"/>
      <c r="Q1058" s="167"/>
      <c r="R1058" s="167"/>
      <c r="S1058" s="167"/>
      <c r="T1058" s="167"/>
      <c r="U1058" s="167"/>
      <c r="V1058" s="167"/>
      <c r="W1058" s="167"/>
      <c r="X1058" s="202" t="s">
        <v>914</v>
      </c>
      <c r="Y1058" s="202"/>
      <c r="Z1058" s="202"/>
      <c r="AA1058" s="202"/>
      <c r="AB1058" s="202"/>
      <c r="AC1058" s="202"/>
      <c r="AD1058" s="202"/>
      <c r="AE1058" s="172">
        <v>1344</v>
      </c>
      <c r="AF1058" s="173"/>
      <c r="AG1058" s="173"/>
      <c r="AH1058" s="173"/>
      <c r="AI1058" s="173"/>
      <c r="AJ1058" s="173"/>
      <c r="AK1058" s="173"/>
      <c r="AL1058" s="173"/>
      <c r="AM1058" s="173"/>
      <c r="AN1058" s="173"/>
      <c r="AO1058" s="173"/>
      <c r="AP1058" s="173"/>
      <c r="AQ1058" s="173"/>
      <c r="AR1058" s="173"/>
      <c r="AS1058" s="173"/>
      <c r="AT1058" s="174"/>
      <c r="AV1058" s="167" t="s">
        <v>447</v>
      </c>
      <c r="AW1058" s="167"/>
      <c r="AX1058" s="167"/>
      <c r="AY1058" s="167"/>
      <c r="AZ1058" s="167"/>
      <c r="BA1058" s="167"/>
      <c r="BB1058" s="167"/>
      <c r="BC1058" s="167"/>
      <c r="BD1058" s="167"/>
      <c r="BE1058" s="167"/>
      <c r="BF1058" s="167"/>
      <c r="BG1058" s="167"/>
      <c r="BH1058" s="167"/>
      <c r="BI1058" s="167"/>
      <c r="BJ1058" s="167"/>
      <c r="BK1058" s="167"/>
      <c r="BL1058" s="167"/>
      <c r="BM1058" s="167"/>
      <c r="BN1058" s="167"/>
      <c r="BO1058" s="167"/>
      <c r="BP1058" s="167"/>
      <c r="BQ1058" s="167"/>
      <c r="BR1058" s="167"/>
      <c r="BS1058" s="167"/>
      <c r="BT1058" s="167"/>
      <c r="BU1058" s="167"/>
      <c r="BV1058" s="179" t="s">
        <v>930</v>
      </c>
      <c r="BW1058" s="180"/>
      <c r="BX1058" s="180"/>
      <c r="BY1058" s="180"/>
      <c r="BZ1058" s="180"/>
      <c r="CA1058" s="180"/>
      <c r="CB1058" s="180"/>
      <c r="CC1058" s="180"/>
      <c r="CD1058" s="180"/>
      <c r="CE1058" s="180"/>
      <c r="CF1058" s="180"/>
      <c r="CG1058" s="180"/>
      <c r="CH1058" s="180"/>
      <c r="CI1058" s="180"/>
      <c r="CJ1058" s="180"/>
      <c r="CK1058" s="180"/>
      <c r="CL1058" s="180"/>
      <c r="CM1058" s="180"/>
      <c r="CN1058" s="181"/>
      <c r="CO1058" s="98"/>
      <c r="CP1058" s="144"/>
      <c r="CQ1058" s="144"/>
    </row>
    <row r="1059" spans="4:95" ht="14.25" customHeight="1" x14ac:dyDescent="0.35">
      <c r="D1059" s="179" t="s">
        <v>1027</v>
      </c>
      <c r="E1059" s="180"/>
      <c r="F1059" s="180"/>
      <c r="G1059" s="180"/>
      <c r="H1059" s="180"/>
      <c r="I1059" s="180"/>
      <c r="J1059" s="180"/>
      <c r="K1059" s="180"/>
      <c r="L1059" s="180"/>
      <c r="M1059" s="180"/>
      <c r="N1059" s="180"/>
      <c r="O1059" s="180"/>
      <c r="P1059" s="180"/>
      <c r="Q1059" s="167"/>
      <c r="R1059" s="167"/>
      <c r="S1059" s="167"/>
      <c r="T1059" s="167"/>
      <c r="U1059" s="167"/>
      <c r="V1059" s="167"/>
      <c r="W1059" s="167"/>
      <c r="X1059" s="202" t="s">
        <v>914</v>
      </c>
      <c r="Y1059" s="202"/>
      <c r="Z1059" s="202"/>
      <c r="AA1059" s="202"/>
      <c r="AB1059" s="202"/>
      <c r="AC1059" s="202"/>
      <c r="AD1059" s="202"/>
      <c r="AE1059" s="172" t="s">
        <v>1034</v>
      </c>
      <c r="AF1059" s="173"/>
      <c r="AG1059" s="173"/>
      <c r="AH1059" s="173"/>
      <c r="AI1059" s="173"/>
      <c r="AJ1059" s="173"/>
      <c r="AK1059" s="173"/>
      <c r="AL1059" s="173"/>
      <c r="AM1059" s="173"/>
      <c r="AN1059" s="173"/>
      <c r="AO1059" s="173"/>
      <c r="AP1059" s="173"/>
      <c r="AQ1059" s="173"/>
      <c r="AR1059" s="173"/>
      <c r="AS1059" s="173"/>
      <c r="AT1059" s="174"/>
      <c r="AV1059" s="167" t="s">
        <v>249</v>
      </c>
      <c r="AW1059" s="167"/>
      <c r="AX1059" s="167"/>
      <c r="AY1059" s="167"/>
      <c r="AZ1059" s="167"/>
      <c r="BA1059" s="167"/>
      <c r="BB1059" s="167"/>
      <c r="BC1059" s="167"/>
      <c r="BD1059" s="167"/>
      <c r="BE1059" s="167"/>
      <c r="BF1059" s="167"/>
      <c r="BG1059" s="167"/>
      <c r="BH1059" s="167"/>
      <c r="BI1059" s="167"/>
      <c r="BJ1059" s="167"/>
      <c r="BK1059" s="167"/>
      <c r="BL1059" s="167"/>
      <c r="BM1059" s="167"/>
      <c r="BN1059" s="167"/>
      <c r="BO1059" s="167"/>
      <c r="BP1059" s="167"/>
      <c r="BQ1059" s="167"/>
      <c r="BR1059" s="167"/>
      <c r="BS1059" s="167"/>
      <c r="BT1059" s="167"/>
      <c r="BU1059" s="167"/>
      <c r="BV1059" s="179" t="s">
        <v>930</v>
      </c>
      <c r="BW1059" s="180"/>
      <c r="BX1059" s="180"/>
      <c r="BY1059" s="180"/>
      <c r="BZ1059" s="180"/>
      <c r="CA1059" s="180"/>
      <c r="CB1059" s="180"/>
      <c r="CC1059" s="180"/>
      <c r="CD1059" s="180"/>
      <c r="CE1059" s="180"/>
      <c r="CF1059" s="180"/>
      <c r="CG1059" s="180"/>
      <c r="CH1059" s="180"/>
      <c r="CI1059" s="180"/>
      <c r="CJ1059" s="180"/>
      <c r="CK1059" s="180"/>
      <c r="CL1059" s="180"/>
      <c r="CM1059" s="180"/>
      <c r="CN1059" s="181"/>
      <c r="CO1059" s="98"/>
      <c r="CP1059" s="144"/>
      <c r="CQ1059" s="144"/>
    </row>
    <row r="1060" spans="4:95" ht="14.25" customHeight="1" x14ac:dyDescent="0.35">
      <c r="D1060" s="179" t="s">
        <v>1028</v>
      </c>
      <c r="E1060" s="180"/>
      <c r="F1060" s="180"/>
      <c r="G1060" s="180"/>
      <c r="H1060" s="180"/>
      <c r="I1060" s="180"/>
      <c r="J1060" s="180"/>
      <c r="K1060" s="180"/>
      <c r="L1060" s="180"/>
      <c r="M1060" s="180"/>
      <c r="N1060" s="180"/>
      <c r="O1060" s="180"/>
      <c r="P1060" s="180"/>
      <c r="Q1060" s="167"/>
      <c r="R1060" s="167"/>
      <c r="S1060" s="167"/>
      <c r="T1060" s="167"/>
      <c r="U1060" s="167"/>
      <c r="V1060" s="167"/>
      <c r="W1060" s="167"/>
      <c r="X1060" s="202" t="s">
        <v>914</v>
      </c>
      <c r="Y1060" s="202"/>
      <c r="Z1060" s="202"/>
      <c r="AA1060" s="202"/>
      <c r="AB1060" s="202"/>
      <c r="AC1060" s="202"/>
      <c r="AD1060" s="202"/>
      <c r="AE1060" s="172" t="s">
        <v>1035</v>
      </c>
      <c r="AF1060" s="173"/>
      <c r="AG1060" s="173"/>
      <c r="AH1060" s="173"/>
      <c r="AI1060" s="173"/>
      <c r="AJ1060" s="173"/>
      <c r="AK1060" s="173"/>
      <c r="AL1060" s="173"/>
      <c r="AM1060" s="173"/>
      <c r="AN1060" s="173"/>
      <c r="AO1060" s="173"/>
      <c r="AP1060" s="173"/>
      <c r="AQ1060" s="173"/>
      <c r="AR1060" s="173"/>
      <c r="AS1060" s="173"/>
      <c r="AT1060" s="174"/>
      <c r="AV1060" s="167" t="s">
        <v>608</v>
      </c>
      <c r="AW1060" s="167"/>
      <c r="AX1060" s="167"/>
      <c r="AY1060" s="167"/>
      <c r="AZ1060" s="167"/>
      <c r="BA1060" s="167"/>
      <c r="BB1060" s="167"/>
      <c r="BC1060" s="167"/>
      <c r="BD1060" s="167"/>
      <c r="BE1060" s="167"/>
      <c r="BF1060" s="167"/>
      <c r="BG1060" s="167"/>
      <c r="BH1060" s="167"/>
      <c r="BI1060" s="167"/>
      <c r="BJ1060" s="167"/>
      <c r="BK1060" s="167"/>
      <c r="BL1060" s="167"/>
      <c r="BM1060" s="167"/>
      <c r="BN1060" s="167"/>
      <c r="BO1060" s="167"/>
      <c r="BP1060" s="167"/>
      <c r="BQ1060" s="167"/>
      <c r="BR1060" s="167"/>
      <c r="BS1060" s="167"/>
      <c r="BT1060" s="167"/>
      <c r="BU1060" s="167"/>
      <c r="BV1060" s="179" t="s">
        <v>930</v>
      </c>
      <c r="BW1060" s="180"/>
      <c r="BX1060" s="180"/>
      <c r="BY1060" s="180"/>
      <c r="BZ1060" s="180"/>
      <c r="CA1060" s="180"/>
      <c r="CB1060" s="180"/>
      <c r="CC1060" s="180"/>
      <c r="CD1060" s="180"/>
      <c r="CE1060" s="180"/>
      <c r="CF1060" s="180"/>
      <c r="CG1060" s="180"/>
      <c r="CH1060" s="180"/>
      <c r="CI1060" s="180"/>
      <c r="CJ1060" s="180"/>
      <c r="CK1060" s="180"/>
      <c r="CL1060" s="180"/>
      <c r="CM1060" s="180"/>
      <c r="CN1060" s="181"/>
      <c r="CO1060" s="98"/>
      <c r="CP1060" s="144"/>
      <c r="CQ1060" s="144"/>
    </row>
    <row r="1061" spans="4:95" ht="14.25" customHeight="1" x14ac:dyDescent="0.35">
      <c r="D1061" s="179" t="s">
        <v>1029</v>
      </c>
      <c r="E1061" s="180"/>
      <c r="F1061" s="180"/>
      <c r="G1061" s="180"/>
      <c r="H1061" s="180"/>
      <c r="I1061" s="180"/>
      <c r="J1061" s="180"/>
      <c r="K1061" s="180"/>
      <c r="L1061" s="180"/>
      <c r="M1061" s="180"/>
      <c r="N1061" s="180"/>
      <c r="O1061" s="180"/>
      <c r="P1061" s="180"/>
      <c r="Q1061" s="167"/>
      <c r="R1061" s="167"/>
      <c r="S1061" s="167"/>
      <c r="T1061" s="167"/>
      <c r="U1061" s="167"/>
      <c r="V1061" s="167"/>
      <c r="W1061" s="167"/>
      <c r="X1061" s="202" t="s">
        <v>914</v>
      </c>
      <c r="Y1061" s="202"/>
      <c r="Z1061" s="202"/>
      <c r="AA1061" s="202"/>
      <c r="AB1061" s="202"/>
      <c r="AC1061" s="202"/>
      <c r="AD1061" s="202"/>
      <c r="AE1061" s="172" t="s">
        <v>1036</v>
      </c>
      <c r="AF1061" s="173"/>
      <c r="AG1061" s="173"/>
      <c r="AH1061" s="173"/>
      <c r="AI1061" s="173"/>
      <c r="AJ1061" s="173"/>
      <c r="AK1061" s="173"/>
      <c r="AL1061" s="173"/>
      <c r="AM1061" s="173"/>
      <c r="AN1061" s="173"/>
      <c r="AO1061" s="173"/>
      <c r="AP1061" s="173"/>
      <c r="AQ1061" s="173"/>
      <c r="AR1061" s="173"/>
      <c r="AS1061" s="173"/>
      <c r="AT1061" s="174"/>
      <c r="AV1061" s="167" t="s">
        <v>609</v>
      </c>
      <c r="AW1061" s="167"/>
      <c r="AX1061" s="167"/>
      <c r="AY1061" s="167"/>
      <c r="AZ1061" s="167"/>
      <c r="BA1061" s="167"/>
      <c r="BB1061" s="167"/>
      <c r="BC1061" s="167"/>
      <c r="BD1061" s="167"/>
      <c r="BE1061" s="167"/>
      <c r="BF1061" s="167"/>
      <c r="BG1061" s="167"/>
      <c r="BH1061" s="167"/>
      <c r="BI1061" s="167"/>
      <c r="BJ1061" s="167"/>
      <c r="BK1061" s="167"/>
      <c r="BL1061" s="167"/>
      <c r="BM1061" s="167"/>
      <c r="BN1061" s="167"/>
      <c r="BO1061" s="167"/>
      <c r="BP1061" s="167"/>
      <c r="BQ1061" s="167"/>
      <c r="BR1061" s="167"/>
      <c r="BS1061" s="167"/>
      <c r="BT1061" s="167"/>
      <c r="BU1061" s="167"/>
      <c r="BV1061" s="179">
        <v>4296</v>
      </c>
      <c r="BW1061" s="180"/>
      <c r="BX1061" s="180"/>
      <c r="BY1061" s="180"/>
      <c r="BZ1061" s="180"/>
      <c r="CA1061" s="180"/>
      <c r="CB1061" s="180"/>
      <c r="CC1061" s="180"/>
      <c r="CD1061" s="180"/>
      <c r="CE1061" s="180"/>
      <c r="CF1061" s="180"/>
      <c r="CG1061" s="180"/>
      <c r="CH1061" s="180"/>
      <c r="CI1061" s="180"/>
      <c r="CJ1061" s="180"/>
      <c r="CK1061" s="180"/>
      <c r="CL1061" s="180"/>
      <c r="CM1061" s="180"/>
      <c r="CN1061" s="181"/>
      <c r="CO1061" s="98"/>
      <c r="CP1061" s="144"/>
      <c r="CQ1061" s="144"/>
    </row>
    <row r="1062" spans="4:95" ht="14.25" customHeight="1" x14ac:dyDescent="0.35">
      <c r="D1062" s="179" t="s">
        <v>1030</v>
      </c>
      <c r="E1062" s="180"/>
      <c r="F1062" s="180"/>
      <c r="G1062" s="180"/>
      <c r="H1062" s="180"/>
      <c r="I1062" s="180"/>
      <c r="J1062" s="180"/>
      <c r="K1062" s="180"/>
      <c r="L1062" s="180"/>
      <c r="M1062" s="180"/>
      <c r="N1062" s="180"/>
      <c r="O1062" s="180"/>
      <c r="P1062" s="180"/>
      <c r="Q1062" s="167"/>
      <c r="R1062" s="167"/>
      <c r="S1062" s="167"/>
      <c r="T1062" s="167"/>
      <c r="U1062" s="167"/>
      <c r="V1062" s="167"/>
      <c r="W1062" s="167"/>
      <c r="X1062" s="202" t="s">
        <v>914</v>
      </c>
      <c r="Y1062" s="202"/>
      <c r="Z1062" s="202"/>
      <c r="AA1062" s="202"/>
      <c r="AB1062" s="202"/>
      <c r="AC1062" s="202"/>
      <c r="AD1062" s="202"/>
      <c r="AE1062" s="172" t="s">
        <v>1037</v>
      </c>
      <c r="AF1062" s="173"/>
      <c r="AG1062" s="173"/>
      <c r="AH1062" s="173"/>
      <c r="AI1062" s="173"/>
      <c r="AJ1062" s="173"/>
      <c r="AK1062" s="173"/>
      <c r="AL1062" s="173"/>
      <c r="AM1062" s="173"/>
      <c r="AN1062" s="173"/>
      <c r="AO1062" s="173"/>
      <c r="AP1062" s="173"/>
      <c r="AQ1062" s="173"/>
      <c r="AR1062" s="173"/>
      <c r="AS1062" s="173"/>
      <c r="AT1062" s="174"/>
      <c r="AV1062" s="167" t="s">
        <v>610</v>
      </c>
      <c r="AW1062" s="167"/>
      <c r="AX1062" s="167"/>
      <c r="AY1062" s="167"/>
      <c r="AZ1062" s="167"/>
      <c r="BA1062" s="167"/>
      <c r="BB1062" s="167"/>
      <c r="BC1062" s="167"/>
      <c r="BD1062" s="167"/>
      <c r="BE1062" s="167"/>
      <c r="BF1062" s="167"/>
      <c r="BG1062" s="167"/>
      <c r="BH1062" s="167"/>
      <c r="BI1062" s="167"/>
      <c r="BJ1062" s="167"/>
      <c r="BK1062" s="167"/>
      <c r="BL1062" s="167"/>
      <c r="BM1062" s="167"/>
      <c r="BN1062" s="167"/>
      <c r="BO1062" s="167"/>
      <c r="BP1062" s="167"/>
      <c r="BQ1062" s="167"/>
      <c r="BR1062" s="167"/>
      <c r="BS1062" s="167"/>
      <c r="BT1062" s="167"/>
      <c r="BU1062" s="167"/>
      <c r="BV1062" s="179">
        <v>3755</v>
      </c>
      <c r="BW1062" s="180"/>
      <c r="BX1062" s="180"/>
      <c r="BY1062" s="180"/>
      <c r="BZ1062" s="180"/>
      <c r="CA1062" s="180"/>
      <c r="CB1062" s="180"/>
      <c r="CC1062" s="180"/>
      <c r="CD1062" s="180"/>
      <c r="CE1062" s="180"/>
      <c r="CF1062" s="180"/>
      <c r="CG1062" s="180"/>
      <c r="CH1062" s="180"/>
      <c r="CI1062" s="180"/>
      <c r="CJ1062" s="180"/>
      <c r="CK1062" s="180"/>
      <c r="CL1062" s="180"/>
      <c r="CM1062" s="180"/>
      <c r="CN1062" s="181"/>
      <c r="CO1062" s="98"/>
      <c r="CP1062" s="144"/>
      <c r="CQ1062" s="144"/>
    </row>
    <row r="1063" spans="4:95" ht="14.25" customHeight="1" x14ac:dyDescent="0.35">
      <c r="D1063" s="179"/>
      <c r="E1063" s="180"/>
      <c r="F1063" s="180"/>
      <c r="G1063" s="180"/>
      <c r="H1063" s="180"/>
      <c r="I1063" s="180"/>
      <c r="J1063" s="180"/>
      <c r="K1063" s="180"/>
      <c r="L1063" s="180"/>
      <c r="M1063" s="180"/>
      <c r="N1063" s="180"/>
      <c r="O1063" s="180"/>
      <c r="P1063" s="180"/>
      <c r="Q1063" s="167"/>
      <c r="R1063" s="167"/>
      <c r="S1063" s="167"/>
      <c r="T1063" s="167"/>
      <c r="U1063" s="167"/>
      <c r="V1063" s="167"/>
      <c r="W1063" s="167"/>
      <c r="X1063" s="202"/>
      <c r="Y1063" s="202"/>
      <c r="Z1063" s="202"/>
      <c r="AA1063" s="202"/>
      <c r="AB1063" s="202"/>
      <c r="AC1063" s="202"/>
      <c r="AD1063" s="202"/>
      <c r="AE1063" s="172"/>
      <c r="AF1063" s="173"/>
      <c r="AG1063" s="173"/>
      <c r="AH1063" s="173"/>
      <c r="AI1063" s="173"/>
      <c r="AJ1063" s="173"/>
      <c r="AK1063" s="173"/>
      <c r="AL1063" s="173"/>
      <c r="AM1063" s="173"/>
      <c r="AN1063" s="173"/>
      <c r="AO1063" s="173"/>
      <c r="AP1063" s="173"/>
      <c r="AQ1063" s="173"/>
      <c r="AR1063" s="173"/>
      <c r="AS1063" s="173"/>
      <c r="AT1063" s="174"/>
      <c r="AV1063" s="167" t="s">
        <v>611</v>
      </c>
      <c r="AW1063" s="167"/>
      <c r="AX1063" s="167"/>
      <c r="AY1063" s="167"/>
      <c r="AZ1063" s="167"/>
      <c r="BA1063" s="167"/>
      <c r="BB1063" s="167"/>
      <c r="BC1063" s="167"/>
      <c r="BD1063" s="167"/>
      <c r="BE1063" s="167"/>
      <c r="BF1063" s="167"/>
      <c r="BG1063" s="167"/>
      <c r="BH1063" s="167"/>
      <c r="BI1063" s="167"/>
      <c r="BJ1063" s="167"/>
      <c r="BK1063" s="167"/>
      <c r="BL1063" s="167"/>
      <c r="BM1063" s="167"/>
      <c r="BN1063" s="167"/>
      <c r="BO1063" s="167"/>
      <c r="BP1063" s="167"/>
      <c r="BQ1063" s="167"/>
      <c r="BR1063" s="167"/>
      <c r="BS1063" s="167"/>
      <c r="BT1063" s="167"/>
      <c r="BU1063" s="167"/>
      <c r="BV1063" s="179">
        <v>2771</v>
      </c>
      <c r="BW1063" s="180"/>
      <c r="BX1063" s="180"/>
      <c r="BY1063" s="180"/>
      <c r="BZ1063" s="180"/>
      <c r="CA1063" s="180"/>
      <c r="CB1063" s="180"/>
      <c r="CC1063" s="180"/>
      <c r="CD1063" s="180"/>
      <c r="CE1063" s="180"/>
      <c r="CF1063" s="180"/>
      <c r="CG1063" s="180"/>
      <c r="CH1063" s="180"/>
      <c r="CI1063" s="180"/>
      <c r="CJ1063" s="180"/>
      <c r="CK1063" s="180"/>
      <c r="CL1063" s="180"/>
      <c r="CM1063" s="180"/>
      <c r="CN1063" s="181"/>
      <c r="CO1063" s="98"/>
      <c r="CP1063" s="144"/>
      <c r="CQ1063" s="144"/>
    </row>
    <row r="1064" spans="4:95" ht="14.25" customHeight="1" x14ac:dyDescent="0.35">
      <c r="D1064" s="179"/>
      <c r="E1064" s="180"/>
      <c r="F1064" s="180"/>
      <c r="G1064" s="180"/>
      <c r="H1064" s="180"/>
      <c r="I1064" s="180"/>
      <c r="J1064" s="180"/>
      <c r="K1064" s="180"/>
      <c r="L1064" s="180"/>
      <c r="M1064" s="180"/>
      <c r="N1064" s="180"/>
      <c r="O1064" s="180"/>
      <c r="P1064" s="180"/>
      <c r="Q1064" s="167"/>
      <c r="R1064" s="167"/>
      <c r="S1064" s="167"/>
      <c r="T1064" s="167"/>
      <c r="U1064" s="167"/>
      <c r="V1064" s="167"/>
      <c r="W1064" s="167"/>
      <c r="X1064" s="202"/>
      <c r="Y1064" s="202"/>
      <c r="Z1064" s="202"/>
      <c r="AA1064" s="202"/>
      <c r="AB1064" s="202"/>
      <c r="AC1064" s="202"/>
      <c r="AD1064" s="202"/>
      <c r="AE1064" s="172"/>
      <c r="AF1064" s="173"/>
      <c r="AG1064" s="173"/>
      <c r="AH1064" s="173"/>
      <c r="AI1064" s="173"/>
      <c r="AJ1064" s="173"/>
      <c r="AK1064" s="173"/>
      <c r="AL1064" s="173"/>
      <c r="AM1064" s="173"/>
      <c r="AN1064" s="173"/>
      <c r="AO1064" s="173"/>
      <c r="AP1064" s="173"/>
      <c r="AQ1064" s="173"/>
      <c r="AR1064" s="173"/>
      <c r="AS1064" s="173"/>
      <c r="AT1064" s="174"/>
      <c r="AV1064" s="167" t="s">
        <v>612</v>
      </c>
      <c r="AW1064" s="167"/>
      <c r="AX1064" s="167"/>
      <c r="AY1064" s="167"/>
      <c r="AZ1064" s="167"/>
      <c r="BA1064" s="167"/>
      <c r="BB1064" s="167"/>
      <c r="BC1064" s="167"/>
      <c r="BD1064" s="167"/>
      <c r="BE1064" s="167"/>
      <c r="BF1064" s="167"/>
      <c r="BG1064" s="167"/>
      <c r="BH1064" s="167"/>
      <c r="BI1064" s="167"/>
      <c r="BJ1064" s="167"/>
      <c r="BK1064" s="167"/>
      <c r="BL1064" s="167"/>
      <c r="BM1064" s="167"/>
      <c r="BN1064" s="167"/>
      <c r="BO1064" s="167"/>
      <c r="BP1064" s="167"/>
      <c r="BQ1064" s="167"/>
      <c r="BR1064" s="167"/>
      <c r="BS1064" s="167"/>
      <c r="BT1064" s="167"/>
      <c r="BU1064" s="167"/>
      <c r="BV1064" s="167">
        <v>470</v>
      </c>
      <c r="BW1064" s="167"/>
      <c r="BX1064" s="167"/>
      <c r="BY1064" s="167"/>
      <c r="BZ1064" s="167"/>
      <c r="CA1064" s="167"/>
      <c r="CB1064" s="167"/>
      <c r="CC1064" s="167"/>
      <c r="CD1064" s="167"/>
      <c r="CE1064" s="167"/>
      <c r="CF1064" s="167"/>
      <c r="CG1064" s="167"/>
      <c r="CH1064" s="167"/>
      <c r="CI1064" s="167"/>
      <c r="CJ1064" s="167"/>
      <c r="CK1064" s="167"/>
      <c r="CL1064" s="167"/>
      <c r="CM1064" s="167"/>
      <c r="CN1064" s="167"/>
      <c r="CO1064" s="98"/>
      <c r="CP1064" s="144"/>
      <c r="CQ1064" s="144"/>
    </row>
    <row r="1065" spans="4:95" ht="14.25" customHeight="1" x14ac:dyDescent="0.35">
      <c r="D1065" s="179"/>
      <c r="E1065" s="180"/>
      <c r="F1065" s="180"/>
      <c r="G1065" s="180"/>
      <c r="H1065" s="180"/>
      <c r="I1065" s="180"/>
      <c r="J1065" s="180"/>
      <c r="K1065" s="180"/>
      <c r="L1065" s="180"/>
      <c r="M1065" s="180"/>
      <c r="N1065" s="180"/>
      <c r="O1065" s="180"/>
      <c r="P1065" s="180"/>
      <c r="Q1065" s="167"/>
      <c r="R1065" s="167"/>
      <c r="S1065" s="167"/>
      <c r="T1065" s="167"/>
      <c r="U1065" s="167"/>
      <c r="V1065" s="167"/>
      <c r="W1065" s="167"/>
      <c r="X1065" s="202"/>
      <c r="Y1065" s="202"/>
      <c r="Z1065" s="202"/>
      <c r="AA1065" s="202"/>
      <c r="AB1065" s="202"/>
      <c r="AC1065" s="202"/>
      <c r="AD1065" s="202"/>
      <c r="AE1065" s="172"/>
      <c r="AF1065" s="173"/>
      <c r="AG1065" s="173"/>
      <c r="AH1065" s="173"/>
      <c r="AI1065" s="173"/>
      <c r="AJ1065" s="173"/>
      <c r="AK1065" s="173"/>
      <c r="AL1065" s="173"/>
      <c r="AM1065" s="173"/>
      <c r="AN1065" s="173"/>
      <c r="AO1065" s="173"/>
      <c r="AP1065" s="173"/>
      <c r="AQ1065" s="173"/>
      <c r="AR1065" s="173"/>
      <c r="AS1065" s="173"/>
      <c r="AT1065" s="174"/>
      <c r="AV1065" s="293" t="s">
        <v>605</v>
      </c>
      <c r="AW1065" s="293"/>
      <c r="AX1065" s="293"/>
      <c r="AY1065" s="293"/>
      <c r="AZ1065" s="293"/>
      <c r="BA1065" s="293"/>
      <c r="BB1065" s="293"/>
      <c r="BC1065" s="293"/>
      <c r="BD1065" s="293"/>
      <c r="BE1065" s="293"/>
      <c r="BF1065" s="293"/>
      <c r="BG1065" s="293"/>
      <c r="BH1065" s="293"/>
      <c r="BI1065" s="293"/>
      <c r="BJ1065" s="293"/>
      <c r="BK1065" s="293"/>
      <c r="BL1065" s="293"/>
      <c r="BM1065" s="293"/>
      <c r="BN1065" s="293"/>
      <c r="BO1065" s="293"/>
      <c r="BP1065" s="293"/>
      <c r="BQ1065" s="293"/>
      <c r="BR1065" s="293"/>
      <c r="BS1065" s="293"/>
      <c r="BT1065" s="293"/>
      <c r="BU1065" s="293"/>
      <c r="BV1065" s="293"/>
      <c r="BW1065" s="293"/>
      <c r="BX1065" s="293"/>
      <c r="BY1065" s="293"/>
      <c r="BZ1065" s="293"/>
      <c r="CA1065" s="293"/>
      <c r="CB1065" s="293"/>
      <c r="CC1065" s="293"/>
      <c r="CD1065" s="293"/>
      <c r="CE1065" s="293"/>
      <c r="CF1065" s="293"/>
      <c r="CG1065" s="293"/>
      <c r="CH1065" s="293"/>
      <c r="CI1065" s="293"/>
      <c r="CJ1065" s="293"/>
      <c r="CK1065" s="293"/>
      <c r="CL1065" s="293"/>
      <c r="CM1065" s="293"/>
      <c r="CN1065" s="293"/>
      <c r="CO1065" s="98"/>
      <c r="CP1065" s="144"/>
      <c r="CQ1065" s="144"/>
    </row>
    <row r="1066" spans="4:95" ht="14.25" customHeight="1" x14ac:dyDescent="0.35">
      <c r="D1066" s="179"/>
      <c r="E1066" s="180"/>
      <c r="F1066" s="180"/>
      <c r="G1066" s="180"/>
      <c r="H1066" s="180"/>
      <c r="I1066" s="180"/>
      <c r="J1066" s="180"/>
      <c r="K1066" s="180"/>
      <c r="L1066" s="180"/>
      <c r="M1066" s="180"/>
      <c r="N1066" s="180"/>
      <c r="O1066" s="180"/>
      <c r="P1066" s="180"/>
      <c r="Q1066" s="167"/>
      <c r="R1066" s="167"/>
      <c r="S1066" s="167"/>
      <c r="T1066" s="167"/>
      <c r="U1066" s="167"/>
      <c r="V1066" s="167"/>
      <c r="W1066" s="167"/>
      <c r="X1066" s="202"/>
      <c r="Y1066" s="202"/>
      <c r="Z1066" s="202"/>
      <c r="AA1066" s="202"/>
      <c r="AB1066" s="202"/>
      <c r="AC1066" s="202"/>
      <c r="AD1066" s="202"/>
      <c r="AE1066" s="172"/>
      <c r="AF1066" s="173"/>
      <c r="AG1066" s="173"/>
      <c r="AH1066" s="173"/>
      <c r="AI1066" s="173"/>
      <c r="AJ1066" s="173"/>
      <c r="AK1066" s="173"/>
      <c r="AL1066" s="173"/>
      <c r="AM1066" s="173"/>
      <c r="AN1066" s="173"/>
      <c r="AO1066" s="173"/>
      <c r="AP1066" s="173"/>
      <c r="AQ1066" s="173"/>
      <c r="AR1066" s="173"/>
      <c r="AS1066" s="173"/>
      <c r="AT1066" s="174"/>
      <c r="AV1066" s="98"/>
      <c r="AW1066" s="98"/>
      <c r="AX1066" s="98"/>
      <c r="AY1066" s="98"/>
      <c r="AZ1066" s="98"/>
      <c r="BA1066" s="98"/>
      <c r="BB1066" s="98"/>
      <c r="BC1066" s="98"/>
      <c r="BD1066" s="98"/>
      <c r="BE1066" s="98"/>
      <c r="BF1066" s="98"/>
      <c r="BG1066" s="98"/>
      <c r="BH1066" s="98"/>
      <c r="BI1066" s="98"/>
      <c r="BJ1066" s="98"/>
      <c r="BK1066" s="98"/>
      <c r="BL1066" s="98"/>
      <c r="BM1066" s="98"/>
      <c r="BN1066" s="98"/>
      <c r="BO1066" s="98"/>
      <c r="BP1066" s="98"/>
      <c r="BQ1066" s="98"/>
      <c r="BR1066" s="98"/>
      <c r="BS1066" s="98"/>
      <c r="BT1066" s="98"/>
      <c r="BU1066" s="98"/>
      <c r="BV1066" s="98"/>
      <c r="BW1066" s="98"/>
      <c r="BX1066" s="98"/>
      <c r="BY1066" s="98"/>
      <c r="BZ1066" s="98"/>
      <c r="CA1066" s="98"/>
      <c r="CB1066" s="98"/>
      <c r="CC1066" s="98"/>
      <c r="CD1066" s="98"/>
      <c r="CE1066" s="98"/>
      <c r="CF1066" s="98"/>
      <c r="CG1066" s="98"/>
      <c r="CH1066" s="98"/>
      <c r="CI1066" s="98"/>
      <c r="CJ1066" s="98"/>
      <c r="CK1066" s="98"/>
      <c r="CL1066" s="98"/>
      <c r="CM1066" s="98"/>
      <c r="CN1066" s="98"/>
      <c r="CO1066" s="98"/>
      <c r="CP1066" s="144"/>
      <c r="CQ1066" s="144"/>
    </row>
    <row r="1067" spans="4:95" ht="14.25" customHeight="1" x14ac:dyDescent="0.35">
      <c r="D1067" s="179"/>
      <c r="E1067" s="180"/>
      <c r="F1067" s="180"/>
      <c r="G1067" s="180"/>
      <c r="H1067" s="180"/>
      <c r="I1067" s="180"/>
      <c r="J1067" s="180"/>
      <c r="K1067" s="180"/>
      <c r="L1067" s="180"/>
      <c r="M1067" s="180"/>
      <c r="N1067" s="180"/>
      <c r="O1067" s="180"/>
      <c r="P1067" s="180"/>
      <c r="Q1067" s="167"/>
      <c r="R1067" s="167"/>
      <c r="S1067" s="167"/>
      <c r="T1067" s="167"/>
      <c r="U1067" s="167"/>
      <c r="V1067" s="167"/>
      <c r="W1067" s="167"/>
      <c r="X1067" s="202"/>
      <c r="Y1067" s="202"/>
      <c r="Z1067" s="202"/>
      <c r="AA1067" s="202"/>
      <c r="AB1067" s="202"/>
      <c r="AC1067" s="202"/>
      <c r="AD1067" s="202"/>
      <c r="AE1067" s="172"/>
      <c r="AF1067" s="173"/>
      <c r="AG1067" s="173"/>
      <c r="AH1067" s="173"/>
      <c r="AI1067" s="173"/>
      <c r="AJ1067" s="173"/>
      <c r="AK1067" s="173"/>
      <c r="AL1067" s="173"/>
      <c r="AM1067" s="173"/>
      <c r="AN1067" s="173"/>
      <c r="AO1067" s="173"/>
      <c r="AP1067" s="173"/>
      <c r="AQ1067" s="173"/>
      <c r="AR1067" s="173"/>
      <c r="AS1067" s="173"/>
      <c r="AT1067" s="174"/>
      <c r="AV1067" s="277" t="s">
        <v>621</v>
      </c>
      <c r="AW1067" s="277"/>
      <c r="AX1067" s="277"/>
      <c r="AY1067" s="277"/>
      <c r="AZ1067" s="277"/>
      <c r="BA1067" s="277"/>
      <c r="BB1067" s="277"/>
      <c r="BC1067" s="277"/>
      <c r="BD1067" s="277"/>
      <c r="BE1067" s="277"/>
      <c r="BF1067" s="277"/>
      <c r="BG1067" s="277"/>
      <c r="BH1067" s="277"/>
      <c r="BI1067" s="277"/>
      <c r="BJ1067" s="277"/>
      <c r="BK1067" s="277"/>
      <c r="BL1067" s="277"/>
      <c r="BM1067" s="277"/>
      <c r="BN1067" s="277"/>
      <c r="BO1067" s="277"/>
      <c r="BP1067" s="277"/>
      <c r="BQ1067" s="277"/>
      <c r="BR1067" s="277"/>
      <c r="BS1067" s="277"/>
      <c r="BT1067" s="277"/>
      <c r="BU1067" s="277"/>
      <c r="BV1067" s="277"/>
      <c r="BW1067" s="277"/>
      <c r="BX1067" s="277"/>
      <c r="BY1067" s="277"/>
      <c r="BZ1067" s="277"/>
      <c r="CA1067" s="277"/>
      <c r="CB1067" s="277"/>
      <c r="CC1067" s="277"/>
      <c r="CD1067" s="277"/>
      <c r="CE1067" s="277"/>
      <c r="CF1067" s="277"/>
      <c r="CG1067" s="277"/>
      <c r="CH1067" s="277"/>
      <c r="CI1067" s="277"/>
      <c r="CJ1067" s="277"/>
      <c r="CK1067" s="277"/>
      <c r="CL1067" s="277"/>
      <c r="CM1067" s="277"/>
      <c r="CN1067" s="277"/>
      <c r="CO1067" s="98"/>
      <c r="CP1067" s="144"/>
      <c r="CQ1067" s="144"/>
    </row>
    <row r="1068" spans="4:95" ht="14.25" customHeight="1" x14ac:dyDescent="0.35">
      <c r="D1068" s="179"/>
      <c r="E1068" s="180"/>
      <c r="F1068" s="180"/>
      <c r="G1068" s="180"/>
      <c r="H1068" s="180"/>
      <c r="I1068" s="180"/>
      <c r="J1068" s="180"/>
      <c r="K1068" s="180"/>
      <c r="L1068" s="180"/>
      <c r="M1068" s="180"/>
      <c r="N1068" s="180"/>
      <c r="O1068" s="180"/>
      <c r="P1068" s="180"/>
      <c r="Q1068" s="167"/>
      <c r="R1068" s="167"/>
      <c r="S1068" s="167"/>
      <c r="T1068" s="167"/>
      <c r="U1068" s="167"/>
      <c r="V1068" s="167"/>
      <c r="W1068" s="167"/>
      <c r="X1068" s="202"/>
      <c r="Y1068" s="202"/>
      <c r="Z1068" s="202"/>
      <c r="AA1068" s="202"/>
      <c r="AB1068" s="202"/>
      <c r="AC1068" s="202"/>
      <c r="AD1068" s="202"/>
      <c r="AE1068" s="172"/>
      <c r="AF1068" s="173"/>
      <c r="AG1068" s="173"/>
      <c r="AH1068" s="173"/>
      <c r="AI1068" s="173"/>
      <c r="AJ1068" s="173"/>
      <c r="AK1068" s="173"/>
      <c r="AL1068" s="173"/>
      <c r="AM1068" s="173"/>
      <c r="AN1068" s="173"/>
      <c r="AO1068" s="173"/>
      <c r="AP1068" s="173"/>
      <c r="AQ1068" s="173"/>
      <c r="AR1068" s="173"/>
      <c r="AS1068" s="173"/>
      <c r="AT1068" s="174"/>
      <c r="AV1068" s="234"/>
      <c r="AW1068" s="234"/>
      <c r="AX1068" s="234"/>
      <c r="AY1068" s="234"/>
      <c r="AZ1068" s="234"/>
      <c r="BA1068" s="234"/>
      <c r="BB1068" s="234"/>
      <c r="BC1068" s="234"/>
      <c r="BD1068" s="234"/>
      <c r="BE1068" s="234"/>
      <c r="BF1068" s="234"/>
      <c r="BG1068" s="234"/>
      <c r="BH1068" s="234"/>
      <c r="BI1068" s="234"/>
      <c r="BJ1068" s="234"/>
      <c r="BK1068" s="234"/>
      <c r="BL1068" s="234"/>
      <c r="BM1068" s="234"/>
      <c r="BN1068" s="234"/>
      <c r="BO1068" s="234"/>
      <c r="BP1068" s="234"/>
      <c r="BQ1068" s="234"/>
      <c r="BR1068" s="234"/>
      <c r="BS1068" s="234"/>
      <c r="BT1068" s="234"/>
      <c r="BU1068" s="234"/>
      <c r="BV1068" s="234"/>
      <c r="BW1068" s="234"/>
      <c r="BX1068" s="234"/>
      <c r="BY1068" s="234"/>
      <c r="BZ1068" s="234"/>
      <c r="CA1068" s="234"/>
      <c r="CB1068" s="234"/>
      <c r="CC1068" s="234"/>
      <c r="CD1068" s="234"/>
      <c r="CE1068" s="234"/>
      <c r="CF1068" s="234"/>
      <c r="CG1068" s="234"/>
      <c r="CH1068" s="234"/>
      <c r="CI1068" s="234"/>
      <c r="CJ1068" s="234"/>
      <c r="CK1068" s="234"/>
      <c r="CL1068" s="234"/>
      <c r="CM1068" s="234"/>
      <c r="CN1068" s="234"/>
      <c r="CO1068" s="98"/>
      <c r="CP1068" s="144"/>
      <c r="CQ1068" s="144"/>
    </row>
    <row r="1069" spans="4:95" ht="14.25" customHeight="1" x14ac:dyDescent="0.35">
      <c r="D1069" s="179"/>
      <c r="E1069" s="180"/>
      <c r="F1069" s="180"/>
      <c r="G1069" s="180"/>
      <c r="H1069" s="180"/>
      <c r="I1069" s="180"/>
      <c r="J1069" s="180"/>
      <c r="K1069" s="180"/>
      <c r="L1069" s="180"/>
      <c r="M1069" s="180"/>
      <c r="N1069" s="180"/>
      <c r="O1069" s="180"/>
      <c r="P1069" s="180"/>
      <c r="Q1069" s="167"/>
      <c r="R1069" s="167"/>
      <c r="S1069" s="167"/>
      <c r="T1069" s="167"/>
      <c r="U1069" s="167"/>
      <c r="V1069" s="167"/>
      <c r="W1069" s="167"/>
      <c r="X1069" s="202"/>
      <c r="Y1069" s="202"/>
      <c r="Z1069" s="202"/>
      <c r="AA1069" s="202"/>
      <c r="AB1069" s="202"/>
      <c r="AC1069" s="202"/>
      <c r="AD1069" s="202"/>
      <c r="AE1069" s="167"/>
      <c r="AF1069" s="167"/>
      <c r="AG1069" s="167"/>
      <c r="AH1069" s="167"/>
      <c r="AI1069" s="167"/>
      <c r="AJ1069" s="167"/>
      <c r="AK1069" s="167"/>
      <c r="AL1069" s="167"/>
      <c r="AM1069" s="167"/>
      <c r="AN1069" s="167"/>
      <c r="AO1069" s="167"/>
      <c r="AP1069" s="167"/>
      <c r="AQ1069" s="167"/>
      <c r="AR1069" s="167"/>
      <c r="AS1069" s="167"/>
      <c r="AT1069" s="167"/>
      <c r="AV1069" s="294" t="s">
        <v>24</v>
      </c>
      <c r="AW1069" s="295"/>
      <c r="AX1069" s="295"/>
      <c r="AY1069" s="295"/>
      <c r="AZ1069" s="295"/>
      <c r="BA1069" s="295"/>
      <c r="BB1069" s="295"/>
      <c r="BC1069" s="295"/>
      <c r="BD1069" s="295"/>
      <c r="BE1069" s="295"/>
      <c r="BF1069" s="295"/>
      <c r="BG1069" s="295"/>
      <c r="BH1069" s="295"/>
      <c r="BI1069" s="296"/>
      <c r="BJ1069" s="294" t="s">
        <v>601</v>
      </c>
      <c r="BK1069" s="295"/>
      <c r="BL1069" s="295"/>
      <c r="BM1069" s="295"/>
      <c r="BN1069" s="295"/>
      <c r="BO1069" s="295"/>
      <c r="BP1069" s="295"/>
      <c r="BQ1069" s="295"/>
      <c r="BR1069" s="295"/>
      <c r="BS1069" s="295"/>
      <c r="BT1069" s="295"/>
      <c r="BU1069" s="295"/>
      <c r="BV1069" s="295"/>
      <c r="BW1069" s="296"/>
      <c r="BX1069" s="294" t="s">
        <v>602</v>
      </c>
      <c r="BY1069" s="295"/>
      <c r="BZ1069" s="295"/>
      <c r="CA1069" s="295"/>
      <c r="CB1069" s="295"/>
      <c r="CC1069" s="295"/>
      <c r="CD1069" s="295"/>
      <c r="CE1069" s="295"/>
      <c r="CF1069" s="295"/>
      <c r="CG1069" s="295"/>
      <c r="CH1069" s="295"/>
      <c r="CI1069" s="295"/>
      <c r="CJ1069" s="295"/>
      <c r="CK1069" s="295"/>
      <c r="CL1069" s="295"/>
      <c r="CM1069" s="295"/>
      <c r="CN1069" s="296"/>
      <c r="CO1069" s="98"/>
      <c r="CP1069" s="144"/>
      <c r="CQ1069" s="144"/>
    </row>
    <row r="1070" spans="4:95" ht="14.25" customHeight="1" x14ac:dyDescent="0.35">
      <c r="D1070" s="179"/>
      <c r="E1070" s="180"/>
      <c r="F1070" s="180"/>
      <c r="G1070" s="180"/>
      <c r="H1070" s="180"/>
      <c r="I1070" s="180"/>
      <c r="J1070" s="180"/>
      <c r="K1070" s="180"/>
      <c r="L1070" s="180"/>
      <c r="M1070" s="180"/>
      <c r="N1070" s="180"/>
      <c r="O1070" s="180"/>
      <c r="P1070" s="180"/>
      <c r="Q1070" s="167"/>
      <c r="R1070" s="167"/>
      <c r="S1070" s="167"/>
      <c r="T1070" s="167"/>
      <c r="U1070" s="167"/>
      <c r="V1070" s="167"/>
      <c r="W1070" s="167"/>
      <c r="X1070" s="202"/>
      <c r="Y1070" s="202"/>
      <c r="Z1070" s="202"/>
      <c r="AA1070" s="202"/>
      <c r="AB1070" s="202"/>
      <c r="AC1070" s="202"/>
      <c r="AD1070" s="202"/>
      <c r="AE1070" s="167"/>
      <c r="AF1070" s="167"/>
      <c r="AG1070" s="167"/>
      <c r="AH1070" s="167"/>
      <c r="AI1070" s="167"/>
      <c r="AJ1070" s="167"/>
      <c r="AK1070" s="167"/>
      <c r="AL1070" s="167"/>
      <c r="AM1070" s="167"/>
      <c r="AN1070" s="167"/>
      <c r="AO1070" s="167"/>
      <c r="AP1070" s="167"/>
      <c r="AQ1070" s="167"/>
      <c r="AR1070" s="167"/>
      <c r="AS1070" s="167"/>
      <c r="AT1070" s="167"/>
      <c r="AV1070" s="297"/>
      <c r="AW1070" s="298"/>
      <c r="AX1070" s="298"/>
      <c r="AY1070" s="298"/>
      <c r="AZ1070" s="298"/>
      <c r="BA1070" s="298"/>
      <c r="BB1070" s="298"/>
      <c r="BC1070" s="298"/>
      <c r="BD1070" s="298"/>
      <c r="BE1070" s="298"/>
      <c r="BF1070" s="298"/>
      <c r="BG1070" s="298"/>
      <c r="BH1070" s="298"/>
      <c r="BI1070" s="299"/>
      <c r="BJ1070" s="297"/>
      <c r="BK1070" s="298"/>
      <c r="BL1070" s="298"/>
      <c r="BM1070" s="298"/>
      <c r="BN1070" s="298"/>
      <c r="BO1070" s="298"/>
      <c r="BP1070" s="298"/>
      <c r="BQ1070" s="298"/>
      <c r="BR1070" s="298"/>
      <c r="BS1070" s="298"/>
      <c r="BT1070" s="298"/>
      <c r="BU1070" s="298"/>
      <c r="BV1070" s="298"/>
      <c r="BW1070" s="299"/>
      <c r="BX1070" s="297"/>
      <c r="BY1070" s="298"/>
      <c r="BZ1070" s="298"/>
      <c r="CA1070" s="298"/>
      <c r="CB1070" s="298"/>
      <c r="CC1070" s="298"/>
      <c r="CD1070" s="298"/>
      <c r="CE1070" s="298"/>
      <c r="CF1070" s="298"/>
      <c r="CG1070" s="298"/>
      <c r="CH1070" s="298"/>
      <c r="CI1070" s="298"/>
      <c r="CJ1070" s="298"/>
      <c r="CK1070" s="298"/>
      <c r="CL1070" s="298"/>
      <c r="CM1070" s="298"/>
      <c r="CN1070" s="299"/>
      <c r="CO1070" s="98"/>
      <c r="CP1070" s="144"/>
      <c r="CQ1070" s="144"/>
    </row>
    <row r="1071" spans="4:95" ht="14.25" customHeight="1" x14ac:dyDescent="0.35">
      <c r="D1071" s="179"/>
      <c r="E1071" s="180"/>
      <c r="F1071" s="180"/>
      <c r="G1071" s="180"/>
      <c r="H1071" s="180"/>
      <c r="I1071" s="180"/>
      <c r="J1071" s="180"/>
      <c r="K1071" s="180"/>
      <c r="L1071" s="180"/>
      <c r="M1071" s="180"/>
      <c r="N1071" s="180"/>
      <c r="O1071" s="180"/>
      <c r="P1071" s="180"/>
      <c r="Q1071" s="167"/>
      <c r="R1071" s="167"/>
      <c r="S1071" s="167"/>
      <c r="T1071" s="167"/>
      <c r="U1071" s="167"/>
      <c r="V1071" s="167"/>
      <c r="W1071" s="167"/>
      <c r="X1071" s="202"/>
      <c r="Y1071" s="202"/>
      <c r="Z1071" s="202"/>
      <c r="AA1071" s="202"/>
      <c r="AB1071" s="202"/>
      <c r="AC1071" s="202"/>
      <c r="AD1071" s="202"/>
      <c r="AE1071" s="167"/>
      <c r="AF1071" s="167"/>
      <c r="AG1071" s="167"/>
      <c r="AH1071" s="167"/>
      <c r="AI1071" s="167"/>
      <c r="AJ1071" s="167"/>
      <c r="AK1071" s="167"/>
      <c r="AL1071" s="167"/>
      <c r="AM1071" s="167"/>
      <c r="AN1071" s="167"/>
      <c r="AO1071" s="167"/>
      <c r="AP1071" s="167"/>
      <c r="AQ1071" s="167"/>
      <c r="AR1071" s="167"/>
      <c r="AS1071" s="167"/>
      <c r="AT1071" s="167"/>
      <c r="AV1071" s="300" t="s">
        <v>1038</v>
      </c>
      <c r="AW1071" s="301"/>
      <c r="AX1071" s="301"/>
      <c r="AY1071" s="301"/>
      <c r="AZ1071" s="301"/>
      <c r="BA1071" s="301"/>
      <c r="BB1071" s="301"/>
      <c r="BC1071" s="301"/>
      <c r="BD1071" s="301"/>
      <c r="BE1071" s="301"/>
      <c r="BF1071" s="301"/>
      <c r="BG1071" s="301"/>
      <c r="BH1071" s="301"/>
      <c r="BI1071" s="302"/>
      <c r="BJ1071" s="300" t="s">
        <v>1040</v>
      </c>
      <c r="BK1071" s="301"/>
      <c r="BL1071" s="301"/>
      <c r="BM1071" s="301"/>
      <c r="BN1071" s="301"/>
      <c r="BO1071" s="301"/>
      <c r="BP1071" s="301"/>
      <c r="BQ1071" s="301"/>
      <c r="BR1071" s="301"/>
      <c r="BS1071" s="301"/>
      <c r="BT1071" s="301"/>
      <c r="BU1071" s="301"/>
      <c r="BV1071" s="301"/>
      <c r="BW1071" s="302"/>
      <c r="BX1071" s="300" t="s">
        <v>1041</v>
      </c>
      <c r="BY1071" s="301"/>
      <c r="BZ1071" s="301"/>
      <c r="CA1071" s="301"/>
      <c r="CB1071" s="301"/>
      <c r="CC1071" s="301"/>
      <c r="CD1071" s="301"/>
      <c r="CE1071" s="301"/>
      <c r="CF1071" s="301"/>
      <c r="CG1071" s="301"/>
      <c r="CH1071" s="301"/>
      <c r="CI1071" s="301"/>
      <c r="CJ1071" s="301"/>
      <c r="CK1071" s="301"/>
      <c r="CL1071" s="301"/>
      <c r="CM1071" s="301"/>
      <c r="CN1071" s="302"/>
      <c r="CO1071" s="98"/>
      <c r="CP1071" s="144"/>
      <c r="CQ1071" s="144"/>
    </row>
    <row r="1072" spans="4:95" ht="14.25" customHeight="1" x14ac:dyDescent="0.35">
      <c r="D1072" s="179"/>
      <c r="E1072" s="180"/>
      <c r="F1072" s="180"/>
      <c r="G1072" s="180"/>
      <c r="H1072" s="180"/>
      <c r="I1072" s="180"/>
      <c r="J1072" s="180"/>
      <c r="K1072" s="180"/>
      <c r="L1072" s="180"/>
      <c r="M1072" s="180"/>
      <c r="N1072" s="180"/>
      <c r="O1072" s="180"/>
      <c r="P1072" s="180"/>
      <c r="Q1072" s="167"/>
      <c r="R1072" s="167"/>
      <c r="S1072" s="167"/>
      <c r="T1072" s="167"/>
      <c r="U1072" s="167"/>
      <c r="V1072" s="167"/>
      <c r="W1072" s="167"/>
      <c r="X1072" s="202"/>
      <c r="Y1072" s="202"/>
      <c r="Z1072" s="202"/>
      <c r="AA1072" s="202"/>
      <c r="AB1072" s="202"/>
      <c r="AC1072" s="202"/>
      <c r="AD1072" s="202"/>
      <c r="AE1072" s="167"/>
      <c r="AF1072" s="167"/>
      <c r="AG1072" s="167"/>
      <c r="AH1072" s="167"/>
      <c r="AI1072" s="167"/>
      <c r="AJ1072" s="167"/>
      <c r="AK1072" s="167"/>
      <c r="AL1072" s="167"/>
      <c r="AM1072" s="167"/>
      <c r="AN1072" s="167"/>
      <c r="AO1072" s="167"/>
      <c r="AP1072" s="167"/>
      <c r="AQ1072" s="167"/>
      <c r="AR1072" s="167"/>
      <c r="AS1072" s="167"/>
      <c r="AT1072" s="167"/>
      <c r="AV1072" s="300" t="s">
        <v>1039</v>
      </c>
      <c r="AW1072" s="301"/>
      <c r="AX1072" s="301"/>
      <c r="AY1072" s="301"/>
      <c r="AZ1072" s="301"/>
      <c r="BA1072" s="301"/>
      <c r="BB1072" s="301"/>
      <c r="BC1072" s="301"/>
      <c r="BD1072" s="301"/>
      <c r="BE1072" s="301"/>
      <c r="BF1072" s="301"/>
      <c r="BG1072" s="301"/>
      <c r="BH1072" s="301"/>
      <c r="BI1072" s="302"/>
      <c r="BJ1072" s="300" t="s">
        <v>1040</v>
      </c>
      <c r="BK1072" s="301"/>
      <c r="BL1072" s="301"/>
      <c r="BM1072" s="301"/>
      <c r="BN1072" s="301"/>
      <c r="BO1072" s="301"/>
      <c r="BP1072" s="301"/>
      <c r="BQ1072" s="301"/>
      <c r="BR1072" s="301"/>
      <c r="BS1072" s="301"/>
      <c r="BT1072" s="301"/>
      <c r="BU1072" s="301"/>
      <c r="BV1072" s="301"/>
      <c r="BW1072" s="302"/>
      <c r="BX1072" s="300" t="s">
        <v>1042</v>
      </c>
      <c r="BY1072" s="301"/>
      <c r="BZ1072" s="301"/>
      <c r="CA1072" s="301"/>
      <c r="CB1072" s="301"/>
      <c r="CC1072" s="301"/>
      <c r="CD1072" s="301"/>
      <c r="CE1072" s="301"/>
      <c r="CF1072" s="301"/>
      <c r="CG1072" s="301"/>
      <c r="CH1072" s="301"/>
      <c r="CI1072" s="301"/>
      <c r="CJ1072" s="301"/>
      <c r="CK1072" s="301"/>
      <c r="CL1072" s="301"/>
      <c r="CM1072" s="301"/>
      <c r="CN1072" s="302"/>
      <c r="CO1072" s="98"/>
      <c r="CP1072" s="144"/>
      <c r="CQ1072" s="144"/>
    </row>
    <row r="1073" spans="1:95" ht="14.25" customHeight="1" x14ac:dyDescent="0.35">
      <c r="D1073" s="179"/>
      <c r="E1073" s="180"/>
      <c r="F1073" s="180"/>
      <c r="G1073" s="180"/>
      <c r="H1073" s="180"/>
      <c r="I1073" s="180"/>
      <c r="J1073" s="180"/>
      <c r="K1073" s="180"/>
      <c r="L1073" s="180"/>
      <c r="M1073" s="180"/>
      <c r="N1073" s="180"/>
      <c r="O1073" s="180"/>
      <c r="P1073" s="180"/>
      <c r="Q1073" s="167"/>
      <c r="R1073" s="167"/>
      <c r="S1073" s="167"/>
      <c r="T1073" s="167"/>
      <c r="U1073" s="167"/>
      <c r="V1073" s="167"/>
      <c r="W1073" s="167"/>
      <c r="X1073" s="202"/>
      <c r="Y1073" s="202"/>
      <c r="Z1073" s="202"/>
      <c r="AA1073" s="202"/>
      <c r="AB1073" s="202"/>
      <c r="AC1073" s="202"/>
      <c r="AD1073" s="202"/>
      <c r="AE1073" s="167"/>
      <c r="AF1073" s="167"/>
      <c r="AG1073" s="167"/>
      <c r="AH1073" s="167"/>
      <c r="AI1073" s="167"/>
      <c r="AJ1073" s="167"/>
      <c r="AK1073" s="167"/>
      <c r="AL1073" s="167"/>
      <c r="AM1073" s="167"/>
      <c r="AN1073" s="167"/>
      <c r="AO1073" s="167"/>
      <c r="AP1073" s="167"/>
      <c r="AQ1073" s="167"/>
      <c r="AR1073" s="167"/>
      <c r="AS1073" s="167"/>
      <c r="AT1073" s="167"/>
      <c r="AV1073" s="300"/>
      <c r="AW1073" s="301"/>
      <c r="AX1073" s="301"/>
      <c r="AY1073" s="301"/>
      <c r="AZ1073" s="301"/>
      <c r="BA1073" s="301"/>
      <c r="BB1073" s="301"/>
      <c r="BC1073" s="301"/>
      <c r="BD1073" s="301"/>
      <c r="BE1073" s="301"/>
      <c r="BF1073" s="301"/>
      <c r="BG1073" s="301"/>
      <c r="BH1073" s="301"/>
      <c r="BI1073" s="302"/>
      <c r="BJ1073" s="300"/>
      <c r="BK1073" s="301"/>
      <c r="BL1073" s="301"/>
      <c r="BM1073" s="301"/>
      <c r="BN1073" s="301"/>
      <c r="BO1073" s="301"/>
      <c r="BP1073" s="301"/>
      <c r="BQ1073" s="301"/>
      <c r="BR1073" s="301"/>
      <c r="BS1073" s="301"/>
      <c r="BT1073" s="301"/>
      <c r="BU1073" s="301"/>
      <c r="BV1073" s="301"/>
      <c r="BW1073" s="302"/>
      <c r="BX1073" s="300"/>
      <c r="BY1073" s="301"/>
      <c r="BZ1073" s="301"/>
      <c r="CA1073" s="301"/>
      <c r="CB1073" s="301"/>
      <c r="CC1073" s="301"/>
      <c r="CD1073" s="301"/>
      <c r="CE1073" s="301"/>
      <c r="CF1073" s="301"/>
      <c r="CG1073" s="301"/>
      <c r="CH1073" s="301"/>
      <c r="CI1073" s="301"/>
      <c r="CJ1073" s="301"/>
      <c r="CK1073" s="301"/>
      <c r="CL1073" s="301"/>
      <c r="CM1073" s="301"/>
      <c r="CN1073" s="302"/>
      <c r="CO1073" s="98"/>
      <c r="CP1073" s="144"/>
      <c r="CQ1073" s="144"/>
    </row>
    <row r="1074" spans="1:95" ht="14.25" customHeight="1" x14ac:dyDescent="0.35">
      <c r="D1074" s="281" t="s">
        <v>1013</v>
      </c>
      <c r="E1074" s="281"/>
      <c r="F1074" s="281"/>
      <c r="G1074" s="281"/>
      <c r="H1074" s="281"/>
      <c r="I1074" s="281"/>
      <c r="J1074" s="281"/>
      <c r="K1074" s="281"/>
      <c r="L1074" s="281"/>
      <c r="M1074" s="281"/>
      <c r="N1074" s="281"/>
      <c r="O1074" s="281"/>
      <c r="P1074" s="281"/>
      <c r="Q1074" s="281"/>
      <c r="R1074" s="281"/>
      <c r="S1074" s="281"/>
      <c r="T1074" s="281"/>
      <c r="U1074" s="281"/>
      <c r="V1074" s="281"/>
      <c r="W1074" s="281"/>
      <c r="X1074" s="281"/>
      <c r="Y1074" s="281"/>
      <c r="Z1074" s="281"/>
      <c r="AA1074" s="281"/>
      <c r="AB1074" s="281"/>
      <c r="AC1074" s="281"/>
      <c r="AD1074" s="281"/>
      <c r="AE1074" s="281"/>
      <c r="AF1074" s="281"/>
      <c r="AG1074" s="281"/>
      <c r="AH1074" s="281"/>
      <c r="AI1074" s="281"/>
      <c r="AJ1074" s="281"/>
      <c r="AK1074" s="281"/>
      <c r="AL1074" s="281"/>
      <c r="AM1074" s="281"/>
      <c r="AN1074" s="281"/>
      <c r="AO1074" s="281"/>
      <c r="AP1074" s="281"/>
      <c r="AQ1074" s="281"/>
      <c r="AR1074" s="281"/>
      <c r="AS1074" s="281"/>
      <c r="AT1074" s="281"/>
      <c r="AV1074" s="280" t="s">
        <v>605</v>
      </c>
      <c r="AW1074" s="280"/>
      <c r="AX1074" s="280"/>
      <c r="AY1074" s="280"/>
      <c r="AZ1074" s="280"/>
      <c r="BA1074" s="280"/>
      <c r="BB1074" s="280"/>
      <c r="BC1074" s="280"/>
      <c r="BD1074" s="280"/>
      <c r="BE1074" s="280"/>
      <c r="BF1074" s="280"/>
      <c r="BG1074" s="280"/>
      <c r="BH1074" s="280"/>
      <c r="BI1074" s="280"/>
      <c r="BJ1074" s="280"/>
      <c r="BK1074" s="280"/>
      <c r="BL1074" s="280"/>
      <c r="BM1074" s="280"/>
      <c r="BN1074" s="280"/>
      <c r="BO1074" s="280"/>
      <c r="BP1074" s="280"/>
      <c r="BQ1074" s="280"/>
      <c r="BR1074" s="280"/>
      <c r="BS1074" s="280"/>
      <c r="BT1074" s="280"/>
      <c r="BU1074" s="280"/>
      <c r="BV1074" s="280"/>
      <c r="BW1074" s="280"/>
      <c r="BX1074" s="280"/>
      <c r="BY1074" s="280"/>
      <c r="BZ1074" s="280"/>
      <c r="CA1074" s="280"/>
      <c r="CB1074" s="280"/>
      <c r="CC1074" s="280"/>
      <c r="CD1074" s="280"/>
      <c r="CE1074" s="280"/>
      <c r="CF1074" s="280"/>
      <c r="CG1074" s="280"/>
      <c r="CH1074" s="280"/>
      <c r="CI1074" s="280"/>
      <c r="CJ1074" s="280"/>
      <c r="CK1074" s="280"/>
      <c r="CL1074" s="280"/>
      <c r="CM1074" s="280"/>
      <c r="CN1074" s="280"/>
    </row>
    <row r="1075" spans="1:95" ht="14.25" customHeight="1" x14ac:dyDescent="0.35">
      <c r="AE1075" s="252"/>
      <c r="AF1075" s="252"/>
      <c r="AG1075" s="252"/>
      <c r="AH1075" s="252"/>
      <c r="AI1075" s="252"/>
      <c r="AJ1075" s="252"/>
      <c r="AK1075" s="252"/>
      <c r="AL1075" s="252"/>
      <c r="AM1075" s="252"/>
      <c r="AN1075" s="252"/>
      <c r="AO1075" s="252"/>
      <c r="AP1075" s="252"/>
      <c r="AQ1075" s="252"/>
      <c r="AR1075" s="252"/>
      <c r="AS1075" s="252"/>
      <c r="AT1075" s="252"/>
    </row>
    <row r="1076" spans="1:95" ht="14.25" customHeight="1" x14ac:dyDescent="0.35">
      <c r="A1076" s="282"/>
      <c r="B1076" s="282"/>
      <c r="C1076" s="282"/>
      <c r="D1076" s="282"/>
      <c r="E1076" s="282"/>
      <c r="F1076" s="282"/>
      <c r="G1076" s="282"/>
      <c r="H1076" s="282"/>
      <c r="I1076" s="282"/>
      <c r="J1076" s="282"/>
      <c r="K1076" s="282"/>
      <c r="L1076" s="282"/>
      <c r="M1076" s="282"/>
      <c r="N1076" s="282"/>
      <c r="O1076" s="282"/>
      <c r="P1076" s="282"/>
      <c r="Q1076" s="282"/>
      <c r="R1076" s="282"/>
      <c r="S1076" s="282"/>
      <c r="T1076" s="282"/>
      <c r="U1076" s="282"/>
      <c r="V1076" s="282"/>
      <c r="W1076" s="282"/>
      <c r="X1076" s="282"/>
      <c r="Y1076" s="282"/>
      <c r="Z1076" s="282"/>
      <c r="AA1076" s="282"/>
      <c r="AB1076" s="282"/>
      <c r="AC1076" s="282"/>
      <c r="AD1076" s="282"/>
      <c r="AE1076" s="282"/>
      <c r="AF1076" s="282"/>
      <c r="AG1076" s="282"/>
      <c r="AH1076" s="282"/>
      <c r="AI1076" s="282"/>
      <c r="AJ1076" s="282"/>
      <c r="AK1076" s="282"/>
      <c r="AL1076" s="282"/>
      <c r="AM1076" s="282"/>
      <c r="AN1076" s="282"/>
      <c r="AO1076" s="282"/>
      <c r="AP1076" s="282"/>
      <c r="AQ1076" s="282"/>
      <c r="AR1076" s="282"/>
      <c r="AS1076" s="282"/>
      <c r="AT1076" s="282"/>
      <c r="AU1076" s="282"/>
      <c r="AV1076" s="282"/>
      <c r="AW1076" s="282"/>
      <c r="AX1076" s="282"/>
      <c r="AY1076" s="282"/>
      <c r="AZ1076" s="282"/>
      <c r="BA1076" s="282"/>
      <c r="BB1076" s="282"/>
      <c r="BC1076" s="282"/>
      <c r="BD1076" s="282"/>
      <c r="BE1076" s="282"/>
      <c r="BF1076" s="282"/>
      <c r="BG1076" s="282"/>
      <c r="BH1076" s="282"/>
      <c r="BI1076" s="282"/>
      <c r="BJ1076" s="282"/>
      <c r="BK1076" s="282"/>
      <c r="BL1076" s="282"/>
      <c r="BM1076" s="282"/>
      <c r="BN1076" s="282"/>
      <c r="BO1076" s="282"/>
      <c r="BP1076" s="282"/>
      <c r="BQ1076" s="282"/>
      <c r="BR1076" s="282"/>
      <c r="BS1076" s="282"/>
      <c r="BT1076" s="282"/>
      <c r="BU1076" s="282"/>
      <c r="BV1076" s="282"/>
      <c r="BW1076" s="282"/>
      <c r="BX1076" s="282"/>
      <c r="BY1076" s="282"/>
      <c r="BZ1076" s="282"/>
      <c r="CA1076" s="282"/>
      <c r="CB1076" s="282"/>
      <c r="CC1076" s="282"/>
      <c r="CD1076" s="282"/>
      <c r="CE1076" s="282"/>
      <c r="CF1076" s="282"/>
      <c r="CG1076" s="282"/>
      <c r="CH1076" s="282"/>
      <c r="CI1076" s="282"/>
      <c r="CJ1076" s="282"/>
      <c r="CK1076" s="282"/>
      <c r="CL1076" s="282"/>
      <c r="CM1076" s="282"/>
      <c r="CN1076" s="282"/>
    </row>
    <row r="1077" spans="1:95" ht="14.25" customHeight="1" x14ac:dyDescent="0.35">
      <c r="A1077" s="282"/>
      <c r="B1077" s="282"/>
      <c r="C1077" s="282"/>
      <c r="D1077" s="282"/>
      <c r="E1077" s="282"/>
      <c r="F1077" s="282"/>
      <c r="G1077" s="282"/>
      <c r="H1077" s="282"/>
      <c r="I1077" s="282"/>
      <c r="J1077" s="282"/>
      <c r="K1077" s="282"/>
      <c r="L1077" s="282"/>
      <c r="M1077" s="282"/>
      <c r="N1077" s="282"/>
      <c r="O1077" s="282"/>
      <c r="P1077" s="282"/>
      <c r="Q1077" s="282"/>
      <c r="R1077" s="282"/>
      <c r="S1077" s="282"/>
      <c r="T1077" s="282"/>
      <c r="U1077" s="282"/>
      <c r="V1077" s="282"/>
      <c r="W1077" s="282"/>
      <c r="X1077" s="282"/>
      <c r="Y1077" s="282"/>
      <c r="Z1077" s="282"/>
      <c r="AA1077" s="282"/>
      <c r="AB1077" s="282"/>
      <c r="AC1077" s="282"/>
      <c r="AD1077" s="282"/>
      <c r="AE1077" s="282"/>
      <c r="AF1077" s="282"/>
      <c r="AG1077" s="282"/>
      <c r="AH1077" s="282"/>
      <c r="AI1077" s="282"/>
      <c r="AJ1077" s="282"/>
      <c r="AK1077" s="282"/>
      <c r="AL1077" s="282"/>
      <c r="AM1077" s="282"/>
      <c r="AN1077" s="282"/>
      <c r="AO1077" s="282"/>
      <c r="AP1077" s="282"/>
      <c r="AQ1077" s="282"/>
      <c r="AR1077" s="282"/>
      <c r="AS1077" s="282"/>
      <c r="AT1077" s="282"/>
      <c r="AU1077" s="282"/>
      <c r="AV1077" s="282"/>
      <c r="AW1077" s="282"/>
      <c r="AX1077" s="282"/>
      <c r="AY1077" s="282"/>
      <c r="AZ1077" s="282"/>
      <c r="BA1077" s="282"/>
      <c r="BB1077" s="282"/>
      <c r="BC1077" s="282"/>
      <c r="BD1077" s="282"/>
      <c r="BE1077" s="282"/>
      <c r="BF1077" s="282"/>
      <c r="BG1077" s="282"/>
      <c r="BH1077" s="282"/>
      <c r="BI1077" s="282"/>
      <c r="BJ1077" s="282"/>
      <c r="BK1077" s="282"/>
      <c r="BL1077" s="282"/>
      <c r="BM1077" s="282"/>
      <c r="BN1077" s="282"/>
      <c r="BO1077" s="282"/>
      <c r="BP1077" s="282"/>
      <c r="BQ1077" s="282"/>
      <c r="BR1077" s="282"/>
      <c r="BS1077" s="282"/>
      <c r="BT1077" s="282"/>
      <c r="BU1077" s="282"/>
      <c r="BV1077" s="282"/>
      <c r="BW1077" s="282"/>
      <c r="BX1077" s="282"/>
      <c r="BY1077" s="282"/>
      <c r="BZ1077" s="282"/>
      <c r="CA1077" s="282"/>
      <c r="CB1077" s="282"/>
      <c r="CC1077" s="282"/>
      <c r="CD1077" s="282"/>
      <c r="CE1077" s="282"/>
      <c r="CF1077" s="282"/>
      <c r="CG1077" s="282"/>
      <c r="CH1077" s="282"/>
      <c r="CI1077" s="282"/>
      <c r="CJ1077" s="282"/>
      <c r="CK1077" s="282"/>
      <c r="CL1077" s="282"/>
      <c r="CM1077" s="282"/>
      <c r="CN1077" s="282"/>
    </row>
    <row r="1078" spans="1:95" ht="14.25" customHeight="1" x14ac:dyDescent="0.35">
      <c r="AE1078" s="252"/>
      <c r="AF1078" s="252"/>
      <c r="AG1078" s="252"/>
      <c r="AH1078" s="252"/>
      <c r="AI1078" s="252"/>
      <c r="AJ1078" s="252"/>
      <c r="AK1078" s="252"/>
      <c r="AL1078" s="252"/>
      <c r="AM1078" s="252"/>
      <c r="AN1078" s="252"/>
      <c r="AO1078" s="252"/>
      <c r="AP1078" s="252"/>
      <c r="AQ1078" s="252"/>
      <c r="AR1078" s="252"/>
      <c r="AS1078" s="252"/>
      <c r="AT1078" s="252"/>
    </row>
    <row r="1079" spans="1:95" ht="14.25" customHeight="1" x14ac:dyDescent="0.35">
      <c r="D1079" s="277" t="s">
        <v>622</v>
      </c>
      <c r="E1079" s="277"/>
      <c r="F1079" s="277"/>
      <c r="G1079" s="277"/>
      <c r="H1079" s="277"/>
      <c r="I1079" s="277"/>
      <c r="J1079" s="277"/>
      <c r="K1079" s="277"/>
      <c r="L1079" s="277"/>
      <c r="M1079" s="277"/>
      <c r="N1079" s="277"/>
      <c r="O1079" s="277"/>
      <c r="P1079" s="277"/>
      <c r="Q1079" s="277"/>
      <c r="R1079" s="277"/>
      <c r="S1079" s="277"/>
      <c r="T1079" s="277"/>
      <c r="U1079" s="277"/>
      <c r="V1079" s="277"/>
      <c r="W1079" s="277"/>
      <c r="X1079" s="277"/>
      <c r="Y1079" s="277"/>
      <c r="Z1079" s="277"/>
      <c r="AA1079" s="277"/>
      <c r="AB1079" s="277"/>
      <c r="AC1079" s="277"/>
      <c r="AD1079" s="277"/>
      <c r="AE1079" s="277"/>
      <c r="AF1079" s="277"/>
      <c r="AG1079" s="277"/>
      <c r="AH1079" s="277"/>
      <c r="AI1079" s="277"/>
      <c r="AJ1079" s="277"/>
      <c r="AK1079" s="277"/>
      <c r="AL1079" s="277"/>
      <c r="AM1079" s="277"/>
      <c r="AN1079" s="277"/>
      <c r="AO1079" s="277"/>
      <c r="AP1079" s="277"/>
      <c r="AQ1079" s="277"/>
      <c r="AR1079" s="277"/>
      <c r="AS1079" s="277"/>
      <c r="AT1079" s="277"/>
      <c r="AV1079" s="209" t="s">
        <v>623</v>
      </c>
      <c r="AW1079" s="209"/>
      <c r="AX1079" s="209"/>
      <c r="AY1079" s="209"/>
      <c r="AZ1079" s="209"/>
      <c r="BA1079" s="209"/>
      <c r="BB1079" s="209"/>
      <c r="BC1079" s="209"/>
      <c r="BD1079" s="209"/>
      <c r="BE1079" s="209"/>
      <c r="BF1079" s="209"/>
      <c r="BG1079" s="209"/>
      <c r="BH1079" s="209"/>
      <c r="BI1079" s="209"/>
      <c r="BJ1079" s="209"/>
      <c r="BK1079" s="209"/>
      <c r="BL1079" s="209"/>
      <c r="BM1079" s="209"/>
      <c r="BN1079" s="209"/>
      <c r="BO1079" s="209"/>
      <c r="BP1079" s="209"/>
      <c r="BQ1079" s="209"/>
      <c r="BR1079" s="209"/>
      <c r="BS1079" s="209"/>
      <c r="BT1079" s="209"/>
      <c r="BU1079" s="209"/>
      <c r="BV1079" s="209"/>
      <c r="BW1079" s="209"/>
      <c r="BX1079" s="209"/>
      <c r="BY1079" s="209"/>
      <c r="BZ1079" s="209"/>
      <c r="CA1079" s="209"/>
      <c r="CB1079" s="209"/>
      <c r="CC1079" s="209"/>
      <c r="CD1079" s="209"/>
      <c r="CE1079" s="209"/>
      <c r="CF1079" s="209"/>
      <c r="CG1079" s="209"/>
      <c r="CH1079" s="209"/>
      <c r="CI1079" s="209"/>
      <c r="CJ1079" s="209"/>
      <c r="CK1079" s="209"/>
      <c r="CL1079" s="209"/>
      <c r="CM1079" s="209"/>
      <c r="CN1079" s="209"/>
    </row>
    <row r="1080" spans="1:95" ht="14.25" customHeight="1" x14ac:dyDescent="0.35">
      <c r="D1080" s="277"/>
      <c r="E1080" s="277"/>
      <c r="F1080" s="277"/>
      <c r="G1080" s="277"/>
      <c r="H1080" s="277"/>
      <c r="I1080" s="277"/>
      <c r="J1080" s="277"/>
      <c r="K1080" s="277"/>
      <c r="L1080" s="277"/>
      <c r="M1080" s="277"/>
      <c r="N1080" s="277"/>
      <c r="O1080" s="277"/>
      <c r="P1080" s="277"/>
      <c r="Q1080" s="277"/>
      <c r="R1080" s="277"/>
      <c r="S1080" s="277"/>
      <c r="T1080" s="277"/>
      <c r="U1080" s="277"/>
      <c r="V1080" s="277"/>
      <c r="W1080" s="277"/>
      <c r="X1080" s="277"/>
      <c r="Y1080" s="277"/>
      <c r="Z1080" s="277"/>
      <c r="AA1080" s="277"/>
      <c r="AB1080" s="277"/>
      <c r="AC1080" s="277"/>
      <c r="AD1080" s="277"/>
      <c r="AE1080" s="277"/>
      <c r="AF1080" s="277"/>
      <c r="AG1080" s="277"/>
      <c r="AH1080" s="277"/>
      <c r="AI1080" s="277"/>
      <c r="AJ1080" s="277"/>
      <c r="AK1080" s="277"/>
      <c r="AL1080" s="277"/>
      <c r="AM1080" s="277"/>
      <c r="AN1080" s="277"/>
      <c r="AO1080" s="277"/>
      <c r="AP1080" s="277"/>
      <c r="AQ1080" s="277"/>
      <c r="AR1080" s="277"/>
      <c r="AS1080" s="277"/>
      <c r="AT1080" s="277"/>
      <c r="AV1080" s="209"/>
      <c r="AW1080" s="209"/>
      <c r="AX1080" s="209"/>
      <c r="AY1080" s="209"/>
      <c r="AZ1080" s="209"/>
      <c r="BA1080" s="209"/>
      <c r="BB1080" s="209"/>
      <c r="BC1080" s="209"/>
      <c r="BD1080" s="209"/>
      <c r="BE1080" s="209"/>
      <c r="BF1080" s="209"/>
      <c r="BG1080" s="209"/>
      <c r="BH1080" s="209"/>
      <c r="BI1080" s="209"/>
      <c r="BJ1080" s="209"/>
      <c r="BK1080" s="209"/>
      <c r="BL1080" s="209"/>
      <c r="BM1080" s="209"/>
      <c r="BN1080" s="209"/>
      <c r="BO1080" s="209"/>
      <c r="BP1080" s="209"/>
      <c r="BQ1080" s="209"/>
      <c r="BR1080" s="209"/>
      <c r="BS1080" s="209"/>
      <c r="BT1080" s="209"/>
      <c r="BU1080" s="209"/>
      <c r="BV1080" s="209"/>
      <c r="BW1080" s="209"/>
      <c r="BX1080" s="209"/>
      <c r="BY1080" s="209"/>
      <c r="BZ1080" s="209"/>
      <c r="CA1080" s="209"/>
      <c r="CB1080" s="209"/>
      <c r="CC1080" s="209"/>
      <c r="CD1080" s="209"/>
      <c r="CE1080" s="209"/>
      <c r="CF1080" s="209"/>
      <c r="CG1080" s="209"/>
      <c r="CH1080" s="209"/>
      <c r="CI1080" s="209"/>
      <c r="CJ1080" s="209"/>
      <c r="CK1080" s="209"/>
      <c r="CL1080" s="209"/>
      <c r="CM1080" s="209"/>
      <c r="CN1080" s="209"/>
    </row>
    <row r="1081" spans="1:95" ht="14.25" customHeight="1" x14ac:dyDescent="0.35">
      <c r="D1081" s="234"/>
      <c r="E1081" s="234"/>
      <c r="F1081" s="234"/>
      <c r="G1081" s="234"/>
      <c r="H1081" s="234"/>
      <c r="I1081" s="234"/>
      <c r="J1081" s="234"/>
      <c r="K1081" s="234"/>
      <c r="L1081" s="234"/>
      <c r="M1081" s="234"/>
      <c r="N1081" s="234"/>
      <c r="O1081" s="234"/>
      <c r="P1081" s="234"/>
      <c r="Q1081" s="234"/>
      <c r="R1081" s="234"/>
      <c r="S1081" s="234"/>
      <c r="T1081" s="234"/>
      <c r="U1081" s="234"/>
      <c r="V1081" s="234"/>
      <c r="W1081" s="234"/>
      <c r="X1081" s="234"/>
      <c r="Y1081" s="234"/>
      <c r="Z1081" s="234"/>
      <c r="AA1081" s="234"/>
      <c r="AB1081" s="234"/>
      <c r="AC1081" s="234"/>
      <c r="AD1081" s="234"/>
      <c r="AE1081" s="234"/>
      <c r="AF1081" s="234"/>
      <c r="AG1081" s="234"/>
      <c r="AH1081" s="234"/>
      <c r="AI1081" s="234"/>
      <c r="AJ1081" s="234"/>
      <c r="AK1081" s="234"/>
      <c r="AL1081" s="234"/>
      <c r="AM1081" s="234"/>
      <c r="AN1081" s="234"/>
      <c r="AO1081" s="234"/>
      <c r="AP1081" s="234"/>
      <c r="AQ1081" s="234"/>
      <c r="AR1081" s="234"/>
      <c r="AS1081" s="234"/>
      <c r="AT1081" s="234"/>
      <c r="AV1081" s="210"/>
      <c r="AW1081" s="210"/>
      <c r="AX1081" s="210"/>
      <c r="AY1081" s="210"/>
      <c r="AZ1081" s="210"/>
      <c r="BA1081" s="210"/>
      <c r="BB1081" s="210"/>
      <c r="BC1081" s="210"/>
      <c r="BD1081" s="210"/>
      <c r="BE1081" s="210"/>
      <c r="BF1081" s="210"/>
      <c r="BG1081" s="210"/>
      <c r="BH1081" s="210"/>
      <c r="BI1081" s="210"/>
      <c r="BJ1081" s="210"/>
      <c r="BK1081" s="210"/>
      <c r="BL1081" s="210"/>
      <c r="BM1081" s="210"/>
      <c r="BN1081" s="210"/>
      <c r="BO1081" s="210"/>
      <c r="BP1081" s="210"/>
      <c r="BQ1081" s="210"/>
      <c r="BR1081" s="210"/>
      <c r="BS1081" s="210"/>
      <c r="BT1081" s="210"/>
      <c r="BU1081" s="210"/>
      <c r="BV1081" s="210"/>
      <c r="BW1081" s="210"/>
      <c r="BX1081" s="210"/>
      <c r="BY1081" s="210"/>
      <c r="BZ1081" s="210"/>
      <c r="CA1081" s="210"/>
      <c r="CB1081" s="210"/>
      <c r="CC1081" s="210"/>
      <c r="CD1081" s="210"/>
      <c r="CE1081" s="210"/>
      <c r="CF1081" s="210"/>
      <c r="CG1081" s="210"/>
      <c r="CH1081" s="210"/>
      <c r="CI1081" s="210"/>
      <c r="CJ1081" s="210"/>
      <c r="CK1081" s="210"/>
      <c r="CL1081" s="210"/>
      <c r="CM1081" s="210"/>
      <c r="CN1081" s="210"/>
    </row>
    <row r="1082" spans="1:95" ht="14.25" customHeight="1" x14ac:dyDescent="0.35">
      <c r="D1082" s="186" t="s">
        <v>624</v>
      </c>
      <c r="E1082" s="187"/>
      <c r="F1082" s="187"/>
      <c r="G1082" s="187"/>
      <c r="H1082" s="187"/>
      <c r="I1082" s="187"/>
      <c r="J1082" s="187"/>
      <c r="K1082" s="187"/>
      <c r="L1082" s="187"/>
      <c r="M1082" s="187"/>
      <c r="N1082" s="187"/>
      <c r="O1082" s="187"/>
      <c r="P1082" s="187"/>
      <c r="Q1082" s="187"/>
      <c r="R1082" s="187"/>
      <c r="S1082" s="187"/>
      <c r="T1082" s="187"/>
      <c r="U1082" s="187"/>
      <c r="V1082" s="100"/>
      <c r="W1082" s="100"/>
      <c r="X1082" s="100"/>
      <c r="Y1082" s="101"/>
      <c r="Z1082" s="186" t="s">
        <v>565</v>
      </c>
      <c r="AA1082" s="187"/>
      <c r="AB1082" s="187"/>
      <c r="AC1082" s="187"/>
      <c r="AD1082" s="187"/>
      <c r="AE1082" s="187"/>
      <c r="AF1082" s="187"/>
      <c r="AG1082" s="187"/>
      <c r="AH1082" s="187"/>
      <c r="AI1082" s="187"/>
      <c r="AJ1082" s="187"/>
      <c r="AK1082" s="175" t="s">
        <v>625</v>
      </c>
      <c r="AL1082" s="175"/>
      <c r="AM1082" s="175"/>
      <c r="AN1082" s="175"/>
      <c r="AO1082" s="175"/>
      <c r="AP1082" s="175"/>
      <c r="AQ1082" s="175"/>
      <c r="AR1082" s="175"/>
      <c r="AS1082" s="175"/>
      <c r="AT1082" s="175"/>
      <c r="AU1082" s="7"/>
      <c r="AV1082" s="186" t="s">
        <v>626</v>
      </c>
      <c r="AW1082" s="187"/>
      <c r="AX1082" s="187"/>
      <c r="AY1082" s="187"/>
      <c r="AZ1082" s="187"/>
      <c r="BA1082" s="187"/>
      <c r="BB1082" s="187"/>
      <c r="BC1082" s="187"/>
      <c r="BD1082" s="187"/>
      <c r="BE1082" s="187"/>
      <c r="BF1082" s="187"/>
      <c r="BG1082" s="187"/>
      <c r="BH1082" s="187"/>
      <c r="BI1082" s="187"/>
      <c r="BJ1082" s="187"/>
      <c r="BK1082" s="188"/>
      <c r="BL1082" s="186" t="s">
        <v>627</v>
      </c>
      <c r="BM1082" s="187"/>
      <c r="BN1082" s="187"/>
      <c r="BO1082" s="187"/>
      <c r="BP1082" s="187"/>
      <c r="BQ1082" s="187"/>
      <c r="BR1082" s="187"/>
      <c r="BS1082" s="187"/>
      <c r="BT1082" s="187"/>
      <c r="BU1082" s="187"/>
      <c r="BV1082" s="187"/>
      <c r="BW1082" s="187"/>
      <c r="BX1082" s="187"/>
      <c r="BY1082" s="187"/>
      <c r="BZ1082" s="187"/>
      <c r="CA1082" s="188"/>
      <c r="CB1082" s="186" t="s">
        <v>531</v>
      </c>
      <c r="CC1082" s="187"/>
      <c r="CD1082" s="187"/>
      <c r="CE1082" s="187"/>
      <c r="CF1082" s="187"/>
      <c r="CG1082" s="187"/>
      <c r="CH1082" s="187"/>
      <c r="CI1082" s="187"/>
      <c r="CJ1082" s="187"/>
      <c r="CK1082" s="187"/>
      <c r="CL1082" s="187"/>
      <c r="CM1082" s="187"/>
      <c r="CN1082" s="188"/>
    </row>
    <row r="1083" spans="1:95" ht="14.25" customHeight="1" x14ac:dyDescent="0.35">
      <c r="D1083" s="192"/>
      <c r="E1083" s="193"/>
      <c r="F1083" s="193"/>
      <c r="G1083" s="193"/>
      <c r="H1083" s="193"/>
      <c r="I1083" s="193"/>
      <c r="J1083" s="193"/>
      <c r="K1083" s="193"/>
      <c r="L1083" s="193"/>
      <c r="M1083" s="193"/>
      <c r="N1083" s="193"/>
      <c r="O1083" s="193"/>
      <c r="P1083" s="193"/>
      <c r="Q1083" s="193"/>
      <c r="R1083" s="193"/>
      <c r="S1083" s="193"/>
      <c r="T1083" s="193"/>
      <c r="U1083" s="193"/>
      <c r="V1083" s="102"/>
      <c r="W1083" s="102"/>
      <c r="X1083" s="102"/>
      <c r="Y1083" s="103"/>
      <c r="Z1083" s="192"/>
      <c r="AA1083" s="193"/>
      <c r="AB1083" s="193"/>
      <c r="AC1083" s="193"/>
      <c r="AD1083" s="193"/>
      <c r="AE1083" s="193"/>
      <c r="AF1083" s="193"/>
      <c r="AG1083" s="193"/>
      <c r="AH1083" s="193"/>
      <c r="AI1083" s="193"/>
      <c r="AJ1083" s="193"/>
      <c r="AK1083" s="175"/>
      <c r="AL1083" s="175"/>
      <c r="AM1083" s="175"/>
      <c r="AN1083" s="175"/>
      <c r="AO1083" s="175"/>
      <c r="AP1083" s="175"/>
      <c r="AQ1083" s="175"/>
      <c r="AR1083" s="175"/>
      <c r="AS1083" s="175"/>
      <c r="AT1083" s="175"/>
      <c r="AU1083" s="7"/>
      <c r="AV1083" s="192"/>
      <c r="AW1083" s="193"/>
      <c r="AX1083" s="193"/>
      <c r="AY1083" s="193"/>
      <c r="AZ1083" s="193"/>
      <c r="BA1083" s="193"/>
      <c r="BB1083" s="193"/>
      <c r="BC1083" s="193"/>
      <c r="BD1083" s="193"/>
      <c r="BE1083" s="193"/>
      <c r="BF1083" s="193"/>
      <c r="BG1083" s="193"/>
      <c r="BH1083" s="193"/>
      <c r="BI1083" s="193"/>
      <c r="BJ1083" s="193"/>
      <c r="BK1083" s="194"/>
      <c r="BL1083" s="192"/>
      <c r="BM1083" s="193"/>
      <c r="BN1083" s="193"/>
      <c r="BO1083" s="193"/>
      <c r="BP1083" s="193"/>
      <c r="BQ1083" s="193"/>
      <c r="BR1083" s="193"/>
      <c r="BS1083" s="193"/>
      <c r="BT1083" s="193"/>
      <c r="BU1083" s="193"/>
      <c r="BV1083" s="193"/>
      <c r="BW1083" s="193"/>
      <c r="BX1083" s="193"/>
      <c r="BY1083" s="193"/>
      <c r="BZ1083" s="193"/>
      <c r="CA1083" s="194"/>
      <c r="CB1083" s="189"/>
      <c r="CC1083" s="190"/>
      <c r="CD1083" s="190"/>
      <c r="CE1083" s="190"/>
      <c r="CF1083" s="190"/>
      <c r="CG1083" s="190"/>
      <c r="CH1083" s="190"/>
      <c r="CI1083" s="190"/>
      <c r="CJ1083" s="190"/>
      <c r="CK1083" s="190"/>
      <c r="CL1083" s="190"/>
      <c r="CM1083" s="190"/>
      <c r="CN1083" s="191"/>
    </row>
    <row r="1084" spans="1:95" ht="14.25" customHeight="1" x14ac:dyDescent="0.35">
      <c r="D1084" s="167" t="s">
        <v>628</v>
      </c>
      <c r="E1084" s="167"/>
      <c r="F1084" s="167"/>
      <c r="G1084" s="167"/>
      <c r="H1084" s="167"/>
      <c r="I1084" s="167"/>
      <c r="J1084" s="167"/>
      <c r="K1084" s="167"/>
      <c r="L1084" s="167"/>
      <c r="M1084" s="167"/>
      <c r="N1084" s="167"/>
      <c r="O1084" s="167"/>
      <c r="P1084" s="167"/>
      <c r="Q1084" s="167"/>
      <c r="R1084" s="167"/>
      <c r="S1084" s="167"/>
      <c r="T1084" s="167"/>
      <c r="U1084" s="167"/>
      <c r="V1084" s="167"/>
      <c r="W1084" s="167"/>
      <c r="X1084" s="167"/>
      <c r="Y1084" s="167"/>
      <c r="Z1084" s="292">
        <v>128</v>
      </c>
      <c r="AA1084" s="292"/>
      <c r="AB1084" s="292"/>
      <c r="AC1084" s="292"/>
      <c r="AD1084" s="292"/>
      <c r="AE1084" s="292"/>
      <c r="AF1084" s="292"/>
      <c r="AG1084" s="292"/>
      <c r="AH1084" s="292"/>
      <c r="AI1084" s="292"/>
      <c r="AJ1084" s="292"/>
      <c r="AK1084" s="245">
        <v>934</v>
      </c>
      <c r="AL1084" s="245"/>
      <c r="AM1084" s="245"/>
      <c r="AN1084" s="245"/>
      <c r="AO1084" s="245"/>
      <c r="AP1084" s="245"/>
      <c r="AQ1084" s="245"/>
      <c r="AR1084" s="245"/>
      <c r="AS1084" s="245"/>
      <c r="AT1084" s="245"/>
      <c r="AV1084" s="175" t="s">
        <v>565</v>
      </c>
      <c r="AW1084" s="175"/>
      <c r="AX1084" s="175"/>
      <c r="AY1084" s="175"/>
      <c r="AZ1084" s="175"/>
      <c r="BA1084" s="175"/>
      <c r="BB1084" s="175"/>
      <c r="BC1084" s="175"/>
      <c r="BD1084" s="175" t="s">
        <v>625</v>
      </c>
      <c r="BE1084" s="175"/>
      <c r="BF1084" s="175"/>
      <c r="BG1084" s="175"/>
      <c r="BH1084" s="175"/>
      <c r="BI1084" s="175"/>
      <c r="BJ1084" s="175"/>
      <c r="BK1084" s="175"/>
      <c r="BL1084" s="175" t="s">
        <v>565</v>
      </c>
      <c r="BM1084" s="175"/>
      <c r="BN1084" s="175"/>
      <c r="BO1084" s="175"/>
      <c r="BP1084" s="175"/>
      <c r="BQ1084" s="175"/>
      <c r="BR1084" s="175"/>
      <c r="BS1084" s="175"/>
      <c r="BT1084" s="175" t="s">
        <v>625</v>
      </c>
      <c r="BU1084" s="175"/>
      <c r="BV1084" s="175"/>
      <c r="BW1084" s="175"/>
      <c r="BX1084" s="175"/>
      <c r="BY1084" s="175"/>
      <c r="BZ1084" s="175"/>
      <c r="CA1084" s="175"/>
      <c r="CB1084" s="192"/>
      <c r="CC1084" s="193"/>
      <c r="CD1084" s="193"/>
      <c r="CE1084" s="193"/>
      <c r="CF1084" s="193"/>
      <c r="CG1084" s="193"/>
      <c r="CH1084" s="193"/>
      <c r="CI1084" s="193"/>
      <c r="CJ1084" s="193"/>
      <c r="CK1084" s="193"/>
      <c r="CL1084" s="193"/>
      <c r="CM1084" s="193"/>
      <c r="CN1084" s="194"/>
    </row>
    <row r="1085" spans="1:95" ht="14.25" customHeight="1" x14ac:dyDescent="0.35">
      <c r="D1085" s="167" t="s">
        <v>629</v>
      </c>
      <c r="E1085" s="167"/>
      <c r="F1085" s="167"/>
      <c r="G1085" s="167"/>
      <c r="H1085" s="167"/>
      <c r="I1085" s="167"/>
      <c r="J1085" s="167"/>
      <c r="K1085" s="167"/>
      <c r="L1085" s="167"/>
      <c r="M1085" s="167"/>
      <c r="N1085" s="167"/>
      <c r="O1085" s="167"/>
      <c r="P1085" s="167"/>
      <c r="Q1085" s="167"/>
      <c r="R1085" s="167"/>
      <c r="S1085" s="167"/>
      <c r="T1085" s="167"/>
      <c r="U1085" s="167"/>
      <c r="V1085" s="167"/>
      <c r="W1085" s="167"/>
      <c r="X1085" s="167"/>
      <c r="Y1085" s="167"/>
      <c r="Z1085" s="292">
        <v>163</v>
      </c>
      <c r="AA1085" s="292"/>
      <c r="AB1085" s="292"/>
      <c r="AC1085" s="292"/>
      <c r="AD1085" s="292"/>
      <c r="AE1085" s="292"/>
      <c r="AF1085" s="292"/>
      <c r="AG1085" s="292"/>
      <c r="AH1085" s="292"/>
      <c r="AI1085" s="292"/>
      <c r="AJ1085" s="292"/>
      <c r="AK1085" s="245">
        <v>179</v>
      </c>
      <c r="AL1085" s="245"/>
      <c r="AM1085" s="245"/>
      <c r="AN1085" s="245"/>
      <c r="AO1085" s="245"/>
      <c r="AP1085" s="245"/>
      <c r="AQ1085" s="245"/>
      <c r="AR1085" s="245"/>
      <c r="AS1085" s="245"/>
      <c r="AT1085" s="245"/>
      <c r="AV1085" s="292">
        <v>1347</v>
      </c>
      <c r="AW1085" s="292"/>
      <c r="AX1085" s="292"/>
      <c r="AY1085" s="292"/>
      <c r="AZ1085" s="292"/>
      <c r="BA1085" s="292"/>
      <c r="BB1085" s="292"/>
      <c r="BC1085" s="292"/>
      <c r="BD1085" s="292">
        <v>755</v>
      </c>
      <c r="BE1085" s="292"/>
      <c r="BF1085" s="292"/>
      <c r="BG1085" s="292"/>
      <c r="BH1085" s="292"/>
      <c r="BI1085" s="292"/>
      <c r="BJ1085" s="292"/>
      <c r="BK1085" s="292"/>
      <c r="BL1085" s="292"/>
      <c r="BM1085" s="292"/>
      <c r="BN1085" s="292"/>
      <c r="BO1085" s="292"/>
      <c r="BP1085" s="292"/>
      <c r="BQ1085" s="292"/>
      <c r="BR1085" s="292"/>
      <c r="BS1085" s="292"/>
      <c r="BT1085" s="292"/>
      <c r="BU1085" s="292"/>
      <c r="BV1085" s="292"/>
      <c r="BW1085" s="292"/>
      <c r="BX1085" s="292"/>
      <c r="BY1085" s="292"/>
      <c r="BZ1085" s="292"/>
      <c r="CA1085" s="292"/>
      <c r="CB1085" s="245">
        <f>+AV1085+BD1085</f>
        <v>2102</v>
      </c>
      <c r="CC1085" s="245"/>
      <c r="CD1085" s="245"/>
      <c r="CE1085" s="245"/>
      <c r="CF1085" s="245"/>
      <c r="CG1085" s="245"/>
      <c r="CH1085" s="245"/>
      <c r="CI1085" s="245"/>
      <c r="CJ1085" s="245"/>
      <c r="CK1085" s="245"/>
      <c r="CL1085" s="245"/>
      <c r="CM1085" s="245"/>
      <c r="CN1085" s="245"/>
    </row>
    <row r="1086" spans="1:95" ht="14.25" customHeight="1" x14ac:dyDescent="0.35">
      <c r="D1086" s="167" t="s">
        <v>630</v>
      </c>
      <c r="E1086" s="167"/>
      <c r="F1086" s="167"/>
      <c r="G1086" s="167"/>
      <c r="H1086" s="167"/>
      <c r="I1086" s="167"/>
      <c r="J1086" s="167"/>
      <c r="K1086" s="167"/>
      <c r="L1086" s="167"/>
      <c r="M1086" s="167"/>
      <c r="N1086" s="167"/>
      <c r="O1086" s="167"/>
      <c r="P1086" s="167"/>
      <c r="Q1086" s="167"/>
      <c r="R1086" s="167"/>
      <c r="S1086" s="167"/>
      <c r="T1086" s="167"/>
      <c r="U1086" s="167"/>
      <c r="V1086" s="167"/>
      <c r="W1086" s="167"/>
      <c r="X1086" s="167"/>
      <c r="Y1086" s="167"/>
      <c r="Z1086" s="292">
        <v>207</v>
      </c>
      <c r="AA1086" s="292"/>
      <c r="AB1086" s="292"/>
      <c r="AC1086" s="292"/>
      <c r="AD1086" s="292"/>
      <c r="AE1086" s="292"/>
      <c r="AF1086" s="292"/>
      <c r="AG1086" s="292"/>
      <c r="AH1086" s="292"/>
      <c r="AI1086" s="292"/>
      <c r="AJ1086" s="292"/>
      <c r="AK1086" s="245">
        <v>87</v>
      </c>
      <c r="AL1086" s="245"/>
      <c r="AM1086" s="245"/>
      <c r="AN1086" s="245"/>
      <c r="AO1086" s="245"/>
      <c r="AP1086" s="245"/>
      <c r="AQ1086" s="245"/>
      <c r="AR1086" s="245"/>
      <c r="AS1086" s="245"/>
      <c r="AT1086" s="245"/>
      <c r="AV1086" s="292"/>
      <c r="AW1086" s="292"/>
      <c r="AX1086" s="292"/>
      <c r="AY1086" s="292"/>
      <c r="AZ1086" s="292"/>
      <c r="BA1086" s="292"/>
      <c r="BB1086" s="292"/>
      <c r="BC1086" s="292"/>
      <c r="BD1086" s="292"/>
      <c r="BE1086" s="292"/>
      <c r="BF1086" s="292"/>
      <c r="BG1086" s="292"/>
      <c r="BH1086" s="292"/>
      <c r="BI1086" s="292"/>
      <c r="BJ1086" s="292"/>
      <c r="BK1086" s="292"/>
      <c r="BL1086" s="292">
        <v>1659</v>
      </c>
      <c r="BM1086" s="292"/>
      <c r="BN1086" s="292"/>
      <c r="BO1086" s="292"/>
      <c r="BP1086" s="292"/>
      <c r="BQ1086" s="292"/>
      <c r="BR1086" s="292"/>
      <c r="BS1086" s="292"/>
      <c r="BT1086" s="292">
        <v>2058</v>
      </c>
      <c r="BU1086" s="292"/>
      <c r="BV1086" s="292"/>
      <c r="BW1086" s="292"/>
      <c r="BX1086" s="292"/>
      <c r="BY1086" s="292"/>
      <c r="BZ1086" s="292"/>
      <c r="CA1086" s="292"/>
      <c r="CB1086" s="245">
        <f>+BL1086+BT1086</f>
        <v>3717</v>
      </c>
      <c r="CC1086" s="245"/>
      <c r="CD1086" s="245"/>
      <c r="CE1086" s="245"/>
      <c r="CF1086" s="245"/>
      <c r="CG1086" s="245"/>
      <c r="CH1086" s="245"/>
      <c r="CI1086" s="245"/>
      <c r="CJ1086" s="245"/>
      <c r="CK1086" s="245"/>
      <c r="CL1086" s="245"/>
      <c r="CM1086" s="245"/>
      <c r="CN1086" s="245"/>
    </row>
    <row r="1087" spans="1:95" ht="14.25" customHeight="1" x14ac:dyDescent="0.35">
      <c r="D1087" s="167" t="s">
        <v>631</v>
      </c>
      <c r="E1087" s="167"/>
      <c r="F1087" s="167"/>
      <c r="G1087" s="167"/>
      <c r="H1087" s="167"/>
      <c r="I1087" s="167"/>
      <c r="J1087" s="167"/>
      <c r="K1087" s="167"/>
      <c r="L1087" s="167"/>
      <c r="M1087" s="167"/>
      <c r="N1087" s="167"/>
      <c r="O1087" s="167"/>
      <c r="P1087" s="167"/>
      <c r="Q1087" s="167"/>
      <c r="R1087" s="167"/>
      <c r="S1087" s="167"/>
      <c r="T1087" s="167"/>
      <c r="U1087" s="167"/>
      <c r="V1087" s="167"/>
      <c r="W1087" s="167"/>
      <c r="X1087" s="167"/>
      <c r="Y1087" s="167"/>
      <c r="Z1087" s="292">
        <v>112</v>
      </c>
      <c r="AA1087" s="292"/>
      <c r="AB1087" s="292"/>
      <c r="AC1087" s="292"/>
      <c r="AD1087" s="292"/>
      <c r="AE1087" s="292"/>
      <c r="AF1087" s="292"/>
      <c r="AG1087" s="292"/>
      <c r="AH1087" s="292"/>
      <c r="AI1087" s="292"/>
      <c r="AJ1087" s="292"/>
      <c r="AK1087" s="245">
        <v>34</v>
      </c>
      <c r="AL1087" s="245"/>
      <c r="AM1087" s="245"/>
      <c r="AN1087" s="245"/>
      <c r="AO1087" s="245"/>
      <c r="AP1087" s="245"/>
      <c r="AQ1087" s="245"/>
      <c r="AR1087" s="245"/>
      <c r="AS1087" s="245"/>
      <c r="AT1087" s="245"/>
      <c r="AV1087" s="201"/>
      <c r="AW1087" s="201"/>
      <c r="AX1087" s="201"/>
      <c r="AY1087" s="201"/>
      <c r="AZ1087" s="201"/>
      <c r="BA1087" s="201"/>
      <c r="BB1087" s="201"/>
      <c r="BC1087" s="201"/>
      <c r="BD1087" s="201"/>
      <c r="BE1087" s="201"/>
      <c r="BF1087" s="201"/>
      <c r="BG1087" s="201"/>
      <c r="BH1087" s="201"/>
      <c r="BI1087" s="201"/>
      <c r="BJ1087" s="201"/>
      <c r="BK1087" s="201"/>
      <c r="BL1087" s="201"/>
      <c r="BM1087" s="201"/>
      <c r="BN1087" s="201"/>
      <c r="BO1087" s="201"/>
      <c r="BP1087" s="201"/>
      <c r="BQ1087" s="201"/>
      <c r="BR1087" s="201"/>
      <c r="BS1087" s="201"/>
      <c r="BT1087" s="201"/>
      <c r="BU1087" s="201"/>
      <c r="BV1087" s="201"/>
      <c r="BW1087" s="201"/>
      <c r="BX1087" s="201"/>
      <c r="BY1087" s="201"/>
      <c r="BZ1087" s="201"/>
      <c r="CA1087" s="201"/>
      <c r="CB1087" s="167"/>
      <c r="CC1087" s="167"/>
      <c r="CD1087" s="167"/>
      <c r="CE1087" s="167"/>
      <c r="CF1087" s="167"/>
      <c r="CG1087" s="167"/>
      <c r="CH1087" s="167"/>
      <c r="CI1087" s="167"/>
      <c r="CJ1087" s="167"/>
      <c r="CK1087" s="167"/>
      <c r="CL1087" s="167"/>
      <c r="CM1087" s="167"/>
      <c r="CN1087" s="167"/>
    </row>
    <row r="1088" spans="1:95" ht="14.25" customHeight="1" x14ac:dyDescent="0.35">
      <c r="D1088" s="167" t="s">
        <v>632</v>
      </c>
      <c r="E1088" s="167"/>
      <c r="F1088" s="167"/>
      <c r="G1088" s="167"/>
      <c r="H1088" s="167"/>
      <c r="I1088" s="167"/>
      <c r="J1088" s="167"/>
      <c r="K1088" s="167"/>
      <c r="L1088" s="167"/>
      <c r="M1088" s="167"/>
      <c r="N1088" s="167"/>
      <c r="O1088" s="167"/>
      <c r="P1088" s="167"/>
      <c r="Q1088" s="167"/>
      <c r="R1088" s="167"/>
      <c r="S1088" s="167"/>
      <c r="T1088" s="167"/>
      <c r="U1088" s="167"/>
      <c r="V1088" s="167"/>
      <c r="W1088" s="167"/>
      <c r="X1088" s="167"/>
      <c r="Y1088" s="167"/>
      <c r="Z1088" s="292">
        <v>29</v>
      </c>
      <c r="AA1088" s="292"/>
      <c r="AB1088" s="292"/>
      <c r="AC1088" s="292"/>
      <c r="AD1088" s="292"/>
      <c r="AE1088" s="292"/>
      <c r="AF1088" s="292"/>
      <c r="AG1088" s="292"/>
      <c r="AH1088" s="292"/>
      <c r="AI1088" s="292"/>
      <c r="AJ1088" s="292"/>
      <c r="AK1088" s="245">
        <v>19</v>
      </c>
      <c r="AL1088" s="245"/>
      <c r="AM1088" s="245"/>
      <c r="AN1088" s="245"/>
      <c r="AO1088" s="245"/>
      <c r="AP1088" s="245"/>
      <c r="AQ1088" s="245"/>
      <c r="AR1088" s="245"/>
      <c r="AS1088" s="245"/>
      <c r="AT1088" s="245"/>
      <c r="AV1088" s="201"/>
      <c r="AW1088" s="201"/>
      <c r="AX1088" s="201"/>
      <c r="AY1088" s="201"/>
      <c r="AZ1088" s="201"/>
      <c r="BA1088" s="201"/>
      <c r="BB1088" s="201"/>
      <c r="BC1088" s="201"/>
      <c r="BD1088" s="201"/>
      <c r="BE1088" s="201"/>
      <c r="BF1088" s="201"/>
      <c r="BG1088" s="201"/>
      <c r="BH1088" s="201"/>
      <c r="BI1088" s="201"/>
      <c r="BJ1088" s="201"/>
      <c r="BK1088" s="201"/>
      <c r="BL1088" s="201"/>
      <c r="BM1088" s="201"/>
      <c r="BN1088" s="201"/>
      <c r="BO1088" s="201"/>
      <c r="BP1088" s="201"/>
      <c r="BQ1088" s="201"/>
      <c r="BR1088" s="201"/>
      <c r="BS1088" s="201"/>
      <c r="BT1088" s="201"/>
      <c r="BU1088" s="201"/>
      <c r="BV1088" s="201"/>
      <c r="BW1088" s="201"/>
      <c r="BX1088" s="201"/>
      <c r="BY1088" s="201"/>
      <c r="BZ1088" s="201"/>
      <c r="CA1088" s="201"/>
      <c r="CB1088" s="167"/>
      <c r="CC1088" s="167"/>
      <c r="CD1088" s="167"/>
      <c r="CE1088" s="167"/>
      <c r="CF1088" s="167"/>
      <c r="CG1088" s="167"/>
      <c r="CH1088" s="167"/>
      <c r="CI1088" s="167"/>
      <c r="CJ1088" s="167"/>
      <c r="CK1088" s="167"/>
      <c r="CL1088" s="167"/>
      <c r="CM1088" s="167"/>
      <c r="CN1088" s="167"/>
    </row>
    <row r="1089" spans="4:92" ht="14.25" customHeight="1" x14ac:dyDescent="0.35">
      <c r="D1089" s="167" t="s">
        <v>633</v>
      </c>
      <c r="E1089" s="167"/>
      <c r="F1089" s="167"/>
      <c r="G1089" s="167"/>
      <c r="H1089" s="167"/>
      <c r="I1089" s="167"/>
      <c r="J1089" s="167"/>
      <c r="K1089" s="167"/>
      <c r="L1089" s="167"/>
      <c r="M1089" s="167"/>
      <c r="N1089" s="167"/>
      <c r="O1089" s="167"/>
      <c r="P1089" s="167"/>
      <c r="Q1089" s="167"/>
      <c r="R1089" s="167"/>
      <c r="S1089" s="167"/>
      <c r="T1089" s="167"/>
      <c r="U1089" s="167"/>
      <c r="V1089" s="167"/>
      <c r="W1089" s="167"/>
      <c r="X1089" s="167"/>
      <c r="Y1089" s="167"/>
      <c r="Z1089" s="292">
        <v>19</v>
      </c>
      <c r="AA1089" s="292"/>
      <c r="AB1089" s="292"/>
      <c r="AC1089" s="292"/>
      <c r="AD1089" s="292"/>
      <c r="AE1089" s="292"/>
      <c r="AF1089" s="292"/>
      <c r="AG1089" s="292"/>
      <c r="AH1089" s="292"/>
      <c r="AI1089" s="292"/>
      <c r="AJ1089" s="292"/>
      <c r="AK1089" s="245">
        <v>12</v>
      </c>
      <c r="AL1089" s="245"/>
      <c r="AM1089" s="245"/>
      <c r="AN1089" s="245"/>
      <c r="AO1089" s="245"/>
      <c r="AP1089" s="245"/>
      <c r="AQ1089" s="245"/>
      <c r="AR1089" s="245"/>
      <c r="AS1089" s="245"/>
      <c r="AT1089" s="245"/>
      <c r="AV1089" s="201"/>
      <c r="AW1089" s="201"/>
      <c r="AX1089" s="201"/>
      <c r="AY1089" s="201"/>
      <c r="AZ1089" s="201"/>
      <c r="BA1089" s="201"/>
      <c r="BB1089" s="201"/>
      <c r="BC1089" s="201"/>
      <c r="BD1089" s="201"/>
      <c r="BE1089" s="201"/>
      <c r="BF1089" s="201"/>
      <c r="BG1089" s="201"/>
      <c r="BH1089" s="201"/>
      <c r="BI1089" s="201"/>
      <c r="BJ1089" s="201"/>
      <c r="BK1089" s="201"/>
      <c r="BL1089" s="201"/>
      <c r="BM1089" s="201"/>
      <c r="BN1089" s="201"/>
      <c r="BO1089" s="201"/>
      <c r="BP1089" s="201"/>
      <c r="BQ1089" s="201"/>
      <c r="BR1089" s="201"/>
      <c r="BS1089" s="201"/>
      <c r="BT1089" s="201"/>
      <c r="BU1089" s="201"/>
      <c r="BV1089" s="201"/>
      <c r="BW1089" s="201"/>
      <c r="BX1089" s="201"/>
      <c r="BY1089" s="201"/>
      <c r="BZ1089" s="201"/>
      <c r="CA1089" s="201"/>
      <c r="CB1089" s="167"/>
      <c r="CC1089" s="167"/>
      <c r="CD1089" s="167"/>
      <c r="CE1089" s="167"/>
      <c r="CF1089" s="167"/>
      <c r="CG1089" s="167"/>
      <c r="CH1089" s="167"/>
      <c r="CI1089" s="167"/>
      <c r="CJ1089" s="167"/>
      <c r="CK1089" s="167"/>
      <c r="CL1089" s="167"/>
      <c r="CM1089" s="167"/>
      <c r="CN1089" s="167"/>
    </row>
    <row r="1090" spans="4:92" ht="14.25" customHeight="1" x14ac:dyDescent="0.35">
      <c r="D1090" s="167" t="s">
        <v>634</v>
      </c>
      <c r="E1090" s="167"/>
      <c r="F1090" s="167"/>
      <c r="G1090" s="167"/>
      <c r="H1090" s="167"/>
      <c r="I1090" s="167"/>
      <c r="J1090" s="167"/>
      <c r="K1090" s="167"/>
      <c r="L1090" s="167"/>
      <c r="M1090" s="167"/>
      <c r="N1090" s="167"/>
      <c r="O1090" s="167"/>
      <c r="P1090" s="167"/>
      <c r="Q1090" s="167"/>
      <c r="R1090" s="167"/>
      <c r="S1090" s="167"/>
      <c r="T1090" s="167"/>
      <c r="U1090" s="167"/>
      <c r="V1090" s="167"/>
      <c r="W1090" s="167"/>
      <c r="X1090" s="167"/>
      <c r="Y1090" s="167"/>
      <c r="Z1090" s="292">
        <v>35</v>
      </c>
      <c r="AA1090" s="292"/>
      <c r="AB1090" s="292"/>
      <c r="AC1090" s="292"/>
      <c r="AD1090" s="292"/>
      <c r="AE1090" s="292"/>
      <c r="AF1090" s="292"/>
      <c r="AG1090" s="292"/>
      <c r="AH1090" s="292"/>
      <c r="AI1090" s="292"/>
      <c r="AJ1090" s="292"/>
      <c r="AK1090" s="245">
        <v>11</v>
      </c>
      <c r="AL1090" s="245"/>
      <c r="AM1090" s="245"/>
      <c r="AN1090" s="245"/>
      <c r="AO1090" s="245"/>
      <c r="AP1090" s="245"/>
      <c r="AQ1090" s="245"/>
      <c r="AR1090" s="245"/>
      <c r="AS1090" s="245"/>
      <c r="AT1090" s="245"/>
      <c r="AV1090" s="201"/>
      <c r="AW1090" s="201"/>
      <c r="AX1090" s="201"/>
      <c r="AY1090" s="201"/>
      <c r="AZ1090" s="201"/>
      <c r="BA1090" s="201"/>
      <c r="BB1090" s="201"/>
      <c r="BC1090" s="201"/>
      <c r="BD1090" s="201"/>
      <c r="BE1090" s="201"/>
      <c r="BF1090" s="201"/>
      <c r="BG1090" s="201"/>
      <c r="BH1090" s="201"/>
      <c r="BI1090" s="201"/>
      <c r="BJ1090" s="201"/>
      <c r="BK1090" s="201"/>
      <c r="BL1090" s="201"/>
      <c r="BM1090" s="201"/>
      <c r="BN1090" s="201"/>
      <c r="BO1090" s="201"/>
      <c r="BP1090" s="201"/>
      <c r="BQ1090" s="201"/>
      <c r="BR1090" s="201"/>
      <c r="BS1090" s="201"/>
      <c r="BT1090" s="201"/>
      <c r="BU1090" s="201"/>
      <c r="BV1090" s="201"/>
      <c r="BW1090" s="201"/>
      <c r="BX1090" s="201"/>
      <c r="BY1090" s="201"/>
      <c r="BZ1090" s="201"/>
      <c r="CA1090" s="201"/>
      <c r="CB1090" s="167"/>
      <c r="CC1090" s="167"/>
      <c r="CD1090" s="167"/>
      <c r="CE1090" s="167"/>
      <c r="CF1090" s="167"/>
      <c r="CG1090" s="167"/>
      <c r="CH1090" s="167"/>
      <c r="CI1090" s="167"/>
      <c r="CJ1090" s="167"/>
      <c r="CK1090" s="167"/>
      <c r="CL1090" s="167"/>
      <c r="CM1090" s="167"/>
      <c r="CN1090" s="167"/>
    </row>
    <row r="1091" spans="4:92" ht="14.25" customHeight="1" x14ac:dyDescent="0.35">
      <c r="D1091" s="167" t="s">
        <v>635</v>
      </c>
      <c r="E1091" s="167"/>
      <c r="F1091" s="167"/>
      <c r="G1091" s="167"/>
      <c r="H1091" s="167"/>
      <c r="I1091" s="167"/>
      <c r="J1091" s="167"/>
      <c r="K1091" s="167"/>
      <c r="L1091" s="167"/>
      <c r="M1091" s="167"/>
      <c r="N1091" s="167"/>
      <c r="O1091" s="167"/>
      <c r="P1091" s="167"/>
      <c r="Q1091" s="167"/>
      <c r="R1091" s="167"/>
      <c r="S1091" s="167"/>
      <c r="T1091" s="167"/>
      <c r="U1091" s="167"/>
      <c r="V1091" s="167"/>
      <c r="W1091" s="167"/>
      <c r="X1091" s="167"/>
      <c r="Y1091" s="167"/>
      <c r="Z1091" s="292">
        <v>35</v>
      </c>
      <c r="AA1091" s="292"/>
      <c r="AB1091" s="292"/>
      <c r="AC1091" s="292"/>
      <c r="AD1091" s="292"/>
      <c r="AE1091" s="292"/>
      <c r="AF1091" s="292"/>
      <c r="AG1091" s="292"/>
      <c r="AH1091" s="292"/>
      <c r="AI1091" s="292"/>
      <c r="AJ1091" s="292"/>
      <c r="AK1091" s="245">
        <v>23</v>
      </c>
      <c r="AL1091" s="245"/>
      <c r="AM1091" s="245"/>
      <c r="AN1091" s="245"/>
      <c r="AO1091" s="245"/>
      <c r="AP1091" s="245"/>
      <c r="AQ1091" s="245"/>
      <c r="AR1091" s="245"/>
      <c r="AS1091" s="245"/>
      <c r="AT1091" s="245"/>
      <c r="AV1091" s="201"/>
      <c r="AW1091" s="201"/>
      <c r="AX1091" s="201"/>
      <c r="AY1091" s="201"/>
      <c r="AZ1091" s="201"/>
      <c r="BA1091" s="201"/>
      <c r="BB1091" s="201"/>
      <c r="BC1091" s="201"/>
      <c r="BD1091" s="201"/>
      <c r="BE1091" s="201"/>
      <c r="BF1091" s="201"/>
      <c r="BG1091" s="201"/>
      <c r="BH1091" s="201"/>
      <c r="BI1091" s="201"/>
      <c r="BJ1091" s="201"/>
      <c r="BK1091" s="201"/>
      <c r="BL1091" s="201"/>
      <c r="BM1091" s="201"/>
      <c r="BN1091" s="201"/>
      <c r="BO1091" s="201"/>
      <c r="BP1091" s="201"/>
      <c r="BQ1091" s="201"/>
      <c r="BR1091" s="201"/>
      <c r="BS1091" s="201"/>
      <c r="BT1091" s="201"/>
      <c r="BU1091" s="201"/>
      <c r="BV1091" s="201"/>
      <c r="BW1091" s="201"/>
      <c r="BX1091" s="201"/>
      <c r="BY1091" s="201"/>
      <c r="BZ1091" s="201"/>
      <c r="CA1091" s="201"/>
      <c r="CB1091" s="167"/>
      <c r="CC1091" s="167"/>
      <c r="CD1091" s="167"/>
      <c r="CE1091" s="167"/>
      <c r="CF1091" s="167"/>
      <c r="CG1091" s="167"/>
      <c r="CH1091" s="167"/>
      <c r="CI1091" s="167"/>
      <c r="CJ1091" s="167"/>
      <c r="CK1091" s="167"/>
      <c r="CL1091" s="167"/>
      <c r="CM1091" s="167"/>
      <c r="CN1091" s="167"/>
    </row>
    <row r="1092" spans="4:92" ht="14.25" customHeight="1" x14ac:dyDescent="0.35">
      <c r="D1092" s="167" t="s">
        <v>636</v>
      </c>
      <c r="E1092" s="167"/>
      <c r="F1092" s="167"/>
      <c r="G1092" s="167"/>
      <c r="H1092" s="167"/>
      <c r="I1092" s="167"/>
      <c r="J1092" s="167"/>
      <c r="K1092" s="167"/>
      <c r="L1092" s="167"/>
      <c r="M1092" s="167"/>
      <c r="N1092" s="167"/>
      <c r="O1092" s="167"/>
      <c r="P1092" s="167"/>
      <c r="Q1092" s="167"/>
      <c r="R1092" s="167"/>
      <c r="S1092" s="167"/>
      <c r="T1092" s="167"/>
      <c r="U1092" s="167"/>
      <c r="V1092" s="167"/>
      <c r="W1092" s="167"/>
      <c r="X1092" s="167"/>
      <c r="Y1092" s="167"/>
      <c r="Z1092" s="292">
        <v>6</v>
      </c>
      <c r="AA1092" s="292"/>
      <c r="AB1092" s="292"/>
      <c r="AC1092" s="292"/>
      <c r="AD1092" s="292"/>
      <c r="AE1092" s="292"/>
      <c r="AF1092" s="292"/>
      <c r="AG1092" s="292"/>
      <c r="AH1092" s="292"/>
      <c r="AI1092" s="292"/>
      <c r="AJ1092" s="292"/>
      <c r="AK1092" s="245">
        <v>10</v>
      </c>
      <c r="AL1092" s="245"/>
      <c r="AM1092" s="245"/>
      <c r="AN1092" s="245"/>
      <c r="AO1092" s="245"/>
      <c r="AP1092" s="245"/>
      <c r="AQ1092" s="245"/>
      <c r="AR1092" s="245"/>
      <c r="AS1092" s="245"/>
      <c r="AT1092" s="245"/>
      <c r="AV1092" s="201"/>
      <c r="AW1092" s="201"/>
      <c r="AX1092" s="201"/>
      <c r="AY1092" s="201"/>
      <c r="AZ1092" s="201"/>
      <c r="BA1092" s="201"/>
      <c r="BB1092" s="201"/>
      <c r="BC1092" s="201"/>
      <c r="BD1092" s="201"/>
      <c r="BE1092" s="201"/>
      <c r="BF1092" s="201"/>
      <c r="BG1092" s="201"/>
      <c r="BH1092" s="201"/>
      <c r="BI1092" s="201"/>
      <c r="BJ1092" s="201"/>
      <c r="BK1092" s="201"/>
      <c r="BL1092" s="201"/>
      <c r="BM1092" s="201"/>
      <c r="BN1092" s="201"/>
      <c r="BO1092" s="201"/>
      <c r="BP1092" s="201"/>
      <c r="BQ1092" s="201"/>
      <c r="BR1092" s="201"/>
      <c r="BS1092" s="201"/>
      <c r="BT1092" s="201"/>
      <c r="BU1092" s="201"/>
      <c r="BV1092" s="201"/>
      <c r="BW1092" s="201"/>
      <c r="BX1092" s="201"/>
      <c r="BY1092" s="201"/>
      <c r="BZ1092" s="201"/>
      <c r="CA1092" s="201"/>
      <c r="CB1092" s="167"/>
      <c r="CC1092" s="167"/>
      <c r="CD1092" s="167"/>
      <c r="CE1092" s="167"/>
      <c r="CF1092" s="167"/>
      <c r="CG1092" s="167"/>
      <c r="CH1092" s="167"/>
      <c r="CI1092" s="167"/>
      <c r="CJ1092" s="167"/>
      <c r="CK1092" s="167"/>
      <c r="CL1092" s="167"/>
      <c r="CM1092" s="167"/>
      <c r="CN1092" s="167"/>
    </row>
    <row r="1093" spans="4:92" ht="14.25" customHeight="1" x14ac:dyDescent="0.35">
      <c r="D1093" s="167" t="s">
        <v>637</v>
      </c>
      <c r="E1093" s="167"/>
      <c r="F1093" s="167"/>
      <c r="G1093" s="167"/>
      <c r="H1093" s="167"/>
      <c r="I1093" s="167"/>
      <c r="J1093" s="167"/>
      <c r="K1093" s="167"/>
      <c r="L1093" s="167"/>
      <c r="M1093" s="167"/>
      <c r="N1093" s="167"/>
      <c r="O1093" s="167"/>
      <c r="P1093" s="167"/>
      <c r="Q1093" s="167"/>
      <c r="R1093" s="167"/>
      <c r="S1093" s="167"/>
      <c r="T1093" s="167"/>
      <c r="U1093" s="167"/>
      <c r="V1093" s="167"/>
      <c r="W1093" s="167"/>
      <c r="X1093" s="167"/>
      <c r="Y1093" s="167"/>
      <c r="Z1093" s="292">
        <v>0</v>
      </c>
      <c r="AA1093" s="292"/>
      <c r="AB1093" s="292"/>
      <c r="AC1093" s="292"/>
      <c r="AD1093" s="292"/>
      <c r="AE1093" s="292"/>
      <c r="AF1093" s="292"/>
      <c r="AG1093" s="292"/>
      <c r="AH1093" s="292"/>
      <c r="AI1093" s="292"/>
      <c r="AJ1093" s="292"/>
      <c r="AK1093" s="245">
        <v>4</v>
      </c>
      <c r="AL1093" s="245"/>
      <c r="AM1093" s="245"/>
      <c r="AN1093" s="245"/>
      <c r="AO1093" s="245"/>
      <c r="AP1093" s="245"/>
      <c r="AQ1093" s="245"/>
      <c r="AR1093" s="245"/>
      <c r="AS1093" s="245"/>
      <c r="AT1093" s="245"/>
      <c r="AV1093" s="201"/>
      <c r="AW1093" s="201"/>
      <c r="AX1093" s="201"/>
      <c r="AY1093" s="201"/>
      <c r="AZ1093" s="201"/>
      <c r="BA1093" s="201"/>
      <c r="BB1093" s="201"/>
      <c r="BC1093" s="201"/>
      <c r="BD1093" s="201"/>
      <c r="BE1093" s="201"/>
      <c r="BF1093" s="201"/>
      <c r="BG1093" s="201"/>
      <c r="BH1093" s="201"/>
      <c r="BI1093" s="201"/>
      <c r="BJ1093" s="201"/>
      <c r="BK1093" s="201"/>
      <c r="BL1093" s="201"/>
      <c r="BM1093" s="201"/>
      <c r="BN1093" s="201"/>
      <c r="BO1093" s="201"/>
      <c r="BP1093" s="201"/>
      <c r="BQ1093" s="201"/>
      <c r="BR1093" s="201"/>
      <c r="BS1093" s="201"/>
      <c r="BT1093" s="201"/>
      <c r="BU1093" s="201"/>
      <c r="BV1093" s="201"/>
      <c r="BW1093" s="201"/>
      <c r="BX1093" s="201"/>
      <c r="BY1093" s="201"/>
      <c r="BZ1093" s="201"/>
      <c r="CA1093" s="201"/>
      <c r="CB1093" s="167"/>
      <c r="CC1093" s="167"/>
      <c r="CD1093" s="167"/>
      <c r="CE1093" s="167"/>
      <c r="CF1093" s="167"/>
      <c r="CG1093" s="167"/>
      <c r="CH1093" s="167"/>
      <c r="CI1093" s="167"/>
      <c r="CJ1093" s="167"/>
      <c r="CK1093" s="167"/>
      <c r="CL1093" s="167"/>
      <c r="CM1093" s="167"/>
      <c r="CN1093" s="167"/>
    </row>
    <row r="1094" spans="4:92" ht="14.25" customHeight="1" x14ac:dyDescent="0.35">
      <c r="D1094" s="167" t="s">
        <v>638</v>
      </c>
      <c r="E1094" s="167"/>
      <c r="F1094" s="167"/>
      <c r="G1094" s="167"/>
      <c r="H1094" s="167"/>
      <c r="I1094" s="167"/>
      <c r="J1094" s="167"/>
      <c r="K1094" s="167"/>
      <c r="L1094" s="167"/>
      <c r="M1094" s="167"/>
      <c r="N1094" s="167"/>
      <c r="O1094" s="167"/>
      <c r="P1094" s="167"/>
      <c r="Q1094" s="167"/>
      <c r="R1094" s="167"/>
      <c r="S1094" s="167"/>
      <c r="T1094" s="167"/>
      <c r="U1094" s="167"/>
      <c r="V1094" s="167"/>
      <c r="W1094" s="167"/>
      <c r="X1094" s="167"/>
      <c r="Y1094" s="167"/>
      <c r="Z1094" s="292">
        <v>21</v>
      </c>
      <c r="AA1094" s="292"/>
      <c r="AB1094" s="292"/>
      <c r="AC1094" s="292"/>
      <c r="AD1094" s="292"/>
      <c r="AE1094" s="292"/>
      <c r="AF1094" s="292"/>
      <c r="AG1094" s="292"/>
      <c r="AH1094" s="292"/>
      <c r="AI1094" s="292"/>
      <c r="AJ1094" s="292"/>
      <c r="AK1094" s="245">
        <v>7</v>
      </c>
      <c r="AL1094" s="245"/>
      <c r="AM1094" s="245"/>
      <c r="AN1094" s="245"/>
      <c r="AO1094" s="245"/>
      <c r="AP1094" s="245"/>
      <c r="AQ1094" s="245"/>
      <c r="AR1094" s="245"/>
      <c r="AS1094" s="245"/>
      <c r="AT1094" s="245"/>
      <c r="AV1094" s="201"/>
      <c r="AW1094" s="201"/>
      <c r="AX1094" s="201"/>
      <c r="AY1094" s="201"/>
      <c r="AZ1094" s="201"/>
      <c r="BA1094" s="201"/>
      <c r="BB1094" s="201"/>
      <c r="BC1094" s="201"/>
      <c r="BD1094" s="201"/>
      <c r="BE1094" s="201"/>
      <c r="BF1094" s="201"/>
      <c r="BG1094" s="201"/>
      <c r="BH1094" s="201"/>
      <c r="BI1094" s="201"/>
      <c r="BJ1094" s="201"/>
      <c r="BK1094" s="201"/>
      <c r="BL1094" s="201"/>
      <c r="BM1094" s="201"/>
      <c r="BN1094" s="201"/>
      <c r="BO1094" s="201"/>
      <c r="BP1094" s="201"/>
      <c r="BQ1094" s="201"/>
      <c r="BR1094" s="201"/>
      <c r="BS1094" s="201"/>
      <c r="BT1094" s="201"/>
      <c r="BU1094" s="201"/>
      <c r="BV1094" s="201"/>
      <c r="BW1094" s="201"/>
      <c r="BX1094" s="201"/>
      <c r="BY1094" s="201"/>
      <c r="BZ1094" s="201"/>
      <c r="CA1094" s="201"/>
      <c r="CB1094" s="167"/>
      <c r="CC1094" s="167"/>
      <c r="CD1094" s="167"/>
      <c r="CE1094" s="167"/>
      <c r="CF1094" s="167"/>
      <c r="CG1094" s="167"/>
      <c r="CH1094" s="167"/>
      <c r="CI1094" s="167"/>
      <c r="CJ1094" s="167"/>
      <c r="CK1094" s="167"/>
      <c r="CL1094" s="167"/>
      <c r="CM1094" s="167"/>
      <c r="CN1094" s="167"/>
    </row>
    <row r="1095" spans="4:92" ht="14.25" customHeight="1" x14ac:dyDescent="0.35">
      <c r="D1095" s="167" t="s">
        <v>563</v>
      </c>
      <c r="E1095" s="167"/>
      <c r="F1095" s="167"/>
      <c r="G1095" s="167"/>
      <c r="H1095" s="167"/>
      <c r="I1095" s="167"/>
      <c r="J1095" s="167"/>
      <c r="K1095" s="167"/>
      <c r="L1095" s="167"/>
      <c r="M1095" s="167"/>
      <c r="N1095" s="167"/>
      <c r="O1095" s="167"/>
      <c r="P1095" s="167"/>
      <c r="Q1095" s="167"/>
      <c r="R1095" s="167"/>
      <c r="S1095" s="167"/>
      <c r="T1095" s="167"/>
      <c r="U1095" s="167"/>
      <c r="V1095" s="167"/>
      <c r="W1095" s="167"/>
      <c r="X1095" s="167"/>
      <c r="Y1095" s="167"/>
      <c r="Z1095" s="292"/>
      <c r="AA1095" s="292"/>
      <c r="AB1095" s="292"/>
      <c r="AC1095" s="292"/>
      <c r="AD1095" s="292"/>
      <c r="AE1095" s="292"/>
      <c r="AF1095" s="292"/>
      <c r="AG1095" s="292"/>
      <c r="AH1095" s="292"/>
      <c r="AI1095" s="292"/>
      <c r="AJ1095" s="292"/>
      <c r="AK1095" s="245">
        <v>27</v>
      </c>
      <c r="AL1095" s="245"/>
      <c r="AM1095" s="245"/>
      <c r="AN1095" s="245"/>
      <c r="AO1095" s="245"/>
      <c r="AP1095" s="245"/>
      <c r="AQ1095" s="245"/>
      <c r="AR1095" s="245"/>
      <c r="AS1095" s="245"/>
      <c r="AT1095" s="245"/>
      <c r="AU1095" s="3"/>
      <c r="AV1095" s="201"/>
      <c r="AW1095" s="201"/>
      <c r="AX1095" s="201"/>
      <c r="AY1095" s="201"/>
      <c r="AZ1095" s="201"/>
      <c r="BA1095" s="201"/>
      <c r="BB1095" s="201"/>
      <c r="BC1095" s="201"/>
      <c r="BD1095" s="201"/>
      <c r="BE1095" s="201"/>
      <c r="BF1095" s="201"/>
      <c r="BG1095" s="201"/>
      <c r="BH1095" s="201"/>
      <c r="BI1095" s="201"/>
      <c r="BJ1095" s="201"/>
      <c r="BK1095" s="201"/>
      <c r="BL1095" s="201"/>
      <c r="BM1095" s="201"/>
      <c r="BN1095" s="201"/>
      <c r="BO1095" s="201"/>
      <c r="BP1095" s="201"/>
      <c r="BQ1095" s="201"/>
      <c r="BR1095" s="201"/>
      <c r="BS1095" s="201"/>
      <c r="BT1095" s="201"/>
      <c r="BU1095" s="201"/>
      <c r="BV1095" s="201"/>
      <c r="BW1095" s="201"/>
      <c r="BX1095" s="201"/>
      <c r="BY1095" s="201"/>
      <c r="BZ1095" s="201"/>
      <c r="CA1095" s="201"/>
      <c r="CB1095" s="167"/>
      <c r="CC1095" s="167"/>
      <c r="CD1095" s="167"/>
      <c r="CE1095" s="167"/>
      <c r="CF1095" s="167"/>
      <c r="CG1095" s="167"/>
      <c r="CH1095" s="167"/>
      <c r="CI1095" s="167"/>
      <c r="CJ1095" s="167"/>
      <c r="CK1095" s="167"/>
      <c r="CL1095" s="167"/>
      <c r="CM1095" s="167"/>
      <c r="CN1095" s="167"/>
    </row>
    <row r="1096" spans="4:92" ht="14.25" customHeight="1" x14ac:dyDescent="0.35">
      <c r="D1096" s="168" t="s">
        <v>531</v>
      </c>
      <c r="E1096" s="168"/>
      <c r="F1096" s="168"/>
      <c r="G1096" s="168"/>
      <c r="H1096" s="168"/>
      <c r="I1096" s="168"/>
      <c r="J1096" s="168"/>
      <c r="K1096" s="168"/>
      <c r="L1096" s="168"/>
      <c r="M1096" s="168"/>
      <c r="N1096" s="168"/>
      <c r="O1096" s="168"/>
      <c r="P1096" s="168"/>
      <c r="Q1096" s="168"/>
      <c r="R1096" s="168"/>
      <c r="S1096" s="168"/>
      <c r="T1096" s="168"/>
      <c r="U1096" s="168"/>
      <c r="V1096" s="168"/>
      <c r="W1096" s="168"/>
      <c r="X1096" s="168"/>
      <c r="Y1096" s="168"/>
      <c r="Z1096" s="292">
        <f>SUM(Z1084:AJ1095)</f>
        <v>755</v>
      </c>
      <c r="AA1096" s="292"/>
      <c r="AB1096" s="292"/>
      <c r="AC1096" s="292"/>
      <c r="AD1096" s="292"/>
      <c r="AE1096" s="292"/>
      <c r="AF1096" s="292"/>
      <c r="AG1096" s="292"/>
      <c r="AH1096" s="292"/>
      <c r="AI1096" s="292"/>
      <c r="AJ1096" s="292"/>
      <c r="AK1096" s="245">
        <v>1347</v>
      </c>
      <c r="AL1096" s="245"/>
      <c r="AM1096" s="245"/>
      <c r="AN1096" s="245"/>
      <c r="AO1096" s="245"/>
      <c r="AP1096" s="245"/>
      <c r="AQ1096" s="245"/>
      <c r="AR1096" s="245"/>
      <c r="AS1096" s="245"/>
      <c r="AT1096" s="245"/>
      <c r="AU1096" s="3"/>
      <c r="AV1096" s="201"/>
      <c r="AW1096" s="201"/>
      <c r="AX1096" s="201"/>
      <c r="AY1096" s="201"/>
      <c r="AZ1096" s="201"/>
      <c r="BA1096" s="201"/>
      <c r="BB1096" s="201"/>
      <c r="BC1096" s="201"/>
      <c r="BD1096" s="201"/>
      <c r="BE1096" s="201"/>
      <c r="BF1096" s="201"/>
      <c r="BG1096" s="201"/>
      <c r="BH1096" s="201"/>
      <c r="BI1096" s="201"/>
      <c r="BJ1096" s="201"/>
      <c r="BK1096" s="201"/>
      <c r="BL1096" s="201"/>
      <c r="BM1096" s="201"/>
      <c r="BN1096" s="201"/>
      <c r="BO1096" s="201"/>
      <c r="BP1096" s="201"/>
      <c r="BQ1096" s="201"/>
      <c r="BR1096" s="201"/>
      <c r="BS1096" s="201"/>
      <c r="BT1096" s="201"/>
      <c r="BU1096" s="201"/>
      <c r="BV1096" s="201"/>
      <c r="BW1096" s="201"/>
      <c r="BX1096" s="201"/>
      <c r="BY1096" s="201"/>
      <c r="BZ1096" s="201"/>
      <c r="CA1096" s="201"/>
      <c r="CB1096" s="167"/>
      <c r="CC1096" s="167"/>
      <c r="CD1096" s="167"/>
      <c r="CE1096" s="167"/>
      <c r="CF1096" s="167"/>
      <c r="CG1096" s="167"/>
      <c r="CH1096" s="167"/>
      <c r="CI1096" s="167"/>
      <c r="CJ1096" s="167"/>
      <c r="CK1096" s="167"/>
      <c r="CL1096" s="167"/>
      <c r="CM1096" s="167"/>
      <c r="CN1096" s="167"/>
    </row>
    <row r="1097" spans="4:92" ht="14.25" customHeight="1" x14ac:dyDescent="0.35">
      <c r="D1097" s="281" t="s">
        <v>639</v>
      </c>
      <c r="E1097" s="281"/>
      <c r="F1097" s="281"/>
      <c r="G1097" s="281"/>
      <c r="H1097" s="281"/>
      <c r="I1097" s="281"/>
      <c r="J1097" s="281"/>
      <c r="K1097" s="281"/>
      <c r="L1097" s="281"/>
      <c r="M1097" s="281"/>
      <c r="N1097" s="281"/>
      <c r="O1097" s="281"/>
      <c r="P1097" s="281"/>
      <c r="Q1097" s="281"/>
      <c r="R1097" s="281"/>
      <c r="S1097" s="281"/>
      <c r="T1097" s="281"/>
      <c r="U1097" s="281"/>
      <c r="V1097" s="281"/>
      <c r="W1097" s="281"/>
      <c r="X1097" s="281"/>
      <c r="Y1097" s="281"/>
      <c r="Z1097" s="281"/>
      <c r="AA1097" s="281"/>
      <c r="AB1097" s="281"/>
      <c r="AC1097" s="281"/>
      <c r="AD1097" s="281"/>
      <c r="AE1097" s="281"/>
      <c r="AF1097" s="281"/>
      <c r="AG1097" s="281"/>
      <c r="AH1097" s="281"/>
      <c r="AI1097" s="281"/>
      <c r="AJ1097" s="281"/>
      <c r="AK1097" s="281"/>
      <c r="AL1097" s="281"/>
      <c r="AM1097" s="281"/>
      <c r="AN1097" s="281"/>
      <c r="AO1097" s="281"/>
      <c r="AP1097" s="281"/>
      <c r="AQ1097" s="281"/>
      <c r="AR1097" s="281"/>
      <c r="AS1097" s="281"/>
      <c r="AT1097" s="281"/>
      <c r="AU1097" s="3"/>
      <c r="AV1097" s="281" t="s">
        <v>639</v>
      </c>
      <c r="AW1097" s="281"/>
      <c r="AX1097" s="281"/>
      <c r="AY1097" s="281"/>
      <c r="AZ1097" s="281"/>
      <c r="BA1097" s="281"/>
      <c r="BB1097" s="281"/>
      <c r="BC1097" s="281"/>
      <c r="BD1097" s="281"/>
      <c r="BE1097" s="281"/>
      <c r="BF1097" s="281"/>
      <c r="BG1097" s="281"/>
      <c r="BH1097" s="281"/>
      <c r="BI1097" s="281"/>
      <c r="BJ1097" s="281"/>
      <c r="BK1097" s="281"/>
      <c r="BL1097" s="281"/>
      <c r="BM1097" s="281"/>
      <c r="BN1097" s="281"/>
      <c r="BO1097" s="281"/>
      <c r="BP1097" s="281"/>
      <c r="BQ1097" s="281"/>
      <c r="BR1097" s="281"/>
      <c r="BS1097" s="281"/>
      <c r="BT1097" s="281"/>
      <c r="BU1097" s="281"/>
      <c r="BV1097" s="281"/>
      <c r="BW1097" s="281"/>
      <c r="BX1097" s="281"/>
      <c r="BY1097" s="281"/>
      <c r="BZ1097" s="281"/>
      <c r="CA1097" s="281"/>
      <c r="CB1097" s="281"/>
      <c r="CC1097" s="281"/>
      <c r="CD1097" s="281"/>
      <c r="CE1097" s="281"/>
      <c r="CF1097" s="281"/>
      <c r="CG1097" s="281"/>
      <c r="CH1097" s="281"/>
      <c r="CI1097" s="281"/>
      <c r="CJ1097" s="281"/>
      <c r="CK1097" s="281"/>
      <c r="CL1097" s="281"/>
      <c r="CM1097" s="281"/>
      <c r="CN1097" s="281"/>
    </row>
    <row r="1098" spans="4:92" ht="14.25" customHeight="1" x14ac:dyDescent="0.35"/>
    <row r="1099" spans="4:92" ht="14.25" customHeight="1" x14ac:dyDescent="0.35">
      <c r="D1099" s="209" t="s">
        <v>640</v>
      </c>
      <c r="E1099" s="209"/>
      <c r="F1099" s="209"/>
      <c r="G1099" s="209"/>
      <c r="H1099" s="209"/>
      <c r="I1099" s="209"/>
      <c r="J1099" s="209"/>
      <c r="K1099" s="209"/>
      <c r="L1099" s="209"/>
      <c r="M1099" s="209"/>
      <c r="N1099" s="209"/>
      <c r="O1099" s="209"/>
      <c r="P1099" s="209"/>
      <c r="Q1099" s="209"/>
      <c r="R1099" s="209"/>
      <c r="S1099" s="209"/>
      <c r="T1099" s="209"/>
      <c r="U1099" s="209"/>
      <c r="V1099" s="209"/>
      <c r="W1099" s="209"/>
      <c r="X1099" s="209"/>
      <c r="Y1099" s="209"/>
      <c r="Z1099" s="209"/>
      <c r="AA1099" s="209"/>
      <c r="AB1099" s="209"/>
      <c r="AC1099" s="209"/>
      <c r="AD1099" s="209"/>
      <c r="AE1099" s="209"/>
      <c r="AF1099" s="209"/>
      <c r="AG1099" s="209"/>
      <c r="AH1099" s="209"/>
      <c r="AI1099" s="209"/>
      <c r="AJ1099" s="209"/>
      <c r="AK1099" s="209"/>
      <c r="AL1099" s="209"/>
      <c r="AM1099" s="209"/>
      <c r="AN1099" s="209"/>
      <c r="AO1099" s="209"/>
      <c r="AP1099" s="209"/>
      <c r="AQ1099" s="209"/>
      <c r="AR1099" s="209"/>
      <c r="AS1099" s="209"/>
      <c r="AT1099" s="209"/>
      <c r="AU1099" s="209"/>
      <c r="AV1099" s="209"/>
      <c r="AW1099" s="209"/>
      <c r="AX1099" s="209"/>
      <c r="AY1099" s="209"/>
      <c r="AZ1099" s="209"/>
      <c r="BA1099" s="209"/>
      <c r="BB1099" s="209"/>
      <c r="BC1099" s="209"/>
      <c r="BD1099" s="209"/>
      <c r="BE1099" s="209"/>
      <c r="BF1099" s="209"/>
      <c r="BG1099" s="209"/>
      <c r="BH1099" s="209"/>
      <c r="BI1099" s="209"/>
      <c r="BJ1099" s="209"/>
      <c r="BK1099" s="209"/>
      <c r="BL1099" s="209"/>
      <c r="BM1099" s="209"/>
      <c r="BN1099" s="209"/>
      <c r="BO1099" s="209"/>
      <c r="BP1099" s="209"/>
      <c r="BQ1099" s="209"/>
      <c r="BR1099" s="209"/>
      <c r="BS1099" s="209"/>
      <c r="BT1099" s="209"/>
      <c r="BU1099" s="209"/>
      <c r="BV1099" s="209"/>
      <c r="BW1099" s="209"/>
      <c r="BX1099" s="209"/>
      <c r="BY1099" s="209"/>
      <c r="BZ1099" s="209"/>
      <c r="CA1099" s="209"/>
      <c r="CB1099" s="209"/>
      <c r="CC1099" s="209"/>
      <c r="CD1099" s="209"/>
      <c r="CE1099" s="209"/>
      <c r="CF1099" s="209"/>
      <c r="CG1099" s="209"/>
      <c r="CH1099" s="209"/>
      <c r="CI1099" s="209"/>
      <c r="CJ1099" s="209"/>
      <c r="CK1099" s="209"/>
      <c r="CL1099" s="209"/>
      <c r="CM1099" s="209"/>
      <c r="CN1099" s="209"/>
    </row>
    <row r="1100" spans="4:92" ht="14.25" customHeight="1" x14ac:dyDescent="0.35">
      <c r="D1100" s="210"/>
      <c r="E1100" s="210"/>
      <c r="F1100" s="210"/>
      <c r="G1100" s="210"/>
      <c r="H1100" s="210"/>
      <c r="I1100" s="210"/>
      <c r="J1100" s="210"/>
      <c r="K1100" s="210"/>
      <c r="L1100" s="210"/>
      <c r="M1100" s="210"/>
      <c r="N1100" s="210"/>
      <c r="O1100" s="210"/>
      <c r="P1100" s="210"/>
      <c r="Q1100" s="210"/>
      <c r="R1100" s="210"/>
      <c r="S1100" s="210"/>
      <c r="T1100" s="210"/>
      <c r="U1100" s="210"/>
      <c r="V1100" s="210"/>
      <c r="W1100" s="210"/>
      <c r="X1100" s="210"/>
      <c r="Y1100" s="210"/>
      <c r="Z1100" s="210"/>
      <c r="AA1100" s="210"/>
      <c r="AB1100" s="210"/>
      <c r="AC1100" s="210"/>
      <c r="AD1100" s="210"/>
      <c r="AE1100" s="210"/>
      <c r="AF1100" s="210"/>
      <c r="AG1100" s="210"/>
      <c r="AH1100" s="210"/>
      <c r="AI1100" s="210"/>
      <c r="AJ1100" s="210"/>
      <c r="AK1100" s="210"/>
      <c r="AL1100" s="210"/>
      <c r="AM1100" s="210"/>
      <c r="AN1100" s="210"/>
      <c r="AO1100" s="210"/>
      <c r="AP1100" s="210"/>
      <c r="AQ1100" s="210"/>
      <c r="AR1100" s="210"/>
      <c r="AS1100" s="210"/>
      <c r="AT1100" s="210"/>
      <c r="AU1100" s="210"/>
      <c r="AV1100" s="210"/>
      <c r="AW1100" s="210"/>
      <c r="AX1100" s="210"/>
      <c r="AY1100" s="210"/>
      <c r="AZ1100" s="210"/>
      <c r="BA1100" s="210"/>
      <c r="BB1100" s="210"/>
      <c r="BC1100" s="210"/>
      <c r="BD1100" s="210"/>
      <c r="BE1100" s="210"/>
      <c r="BF1100" s="210"/>
      <c r="BG1100" s="210"/>
      <c r="BH1100" s="210"/>
      <c r="BI1100" s="210"/>
      <c r="BJ1100" s="210"/>
      <c r="BK1100" s="210"/>
      <c r="BL1100" s="210"/>
      <c r="BM1100" s="210"/>
      <c r="BN1100" s="210"/>
      <c r="BO1100" s="210"/>
      <c r="BP1100" s="210"/>
      <c r="BQ1100" s="210"/>
      <c r="BR1100" s="210"/>
      <c r="BS1100" s="210"/>
      <c r="BT1100" s="210"/>
      <c r="BU1100" s="210"/>
      <c r="BV1100" s="210"/>
      <c r="BW1100" s="210"/>
      <c r="BX1100" s="210"/>
      <c r="BY1100" s="210"/>
      <c r="BZ1100" s="210"/>
      <c r="CA1100" s="210"/>
      <c r="CB1100" s="210"/>
      <c r="CC1100" s="210"/>
      <c r="CD1100" s="210"/>
      <c r="CE1100" s="210"/>
      <c r="CF1100" s="210"/>
      <c r="CG1100" s="210"/>
      <c r="CH1100" s="210"/>
      <c r="CI1100" s="210"/>
      <c r="CJ1100" s="210"/>
      <c r="CK1100" s="210"/>
      <c r="CL1100" s="210"/>
      <c r="CM1100" s="210"/>
      <c r="CN1100" s="210"/>
    </row>
    <row r="1101" spans="4:92" ht="14.25" customHeight="1" x14ac:dyDescent="0.35">
      <c r="D1101" s="175" t="s">
        <v>641</v>
      </c>
      <c r="E1101" s="175"/>
      <c r="F1101" s="175"/>
      <c r="G1101" s="175"/>
      <c r="H1101" s="175"/>
      <c r="I1101" s="175"/>
      <c r="J1101" s="175"/>
      <c r="K1101" s="175"/>
      <c r="L1101" s="175"/>
      <c r="M1101" s="175"/>
      <c r="N1101" s="175"/>
      <c r="O1101" s="175"/>
      <c r="P1101" s="175"/>
      <c r="Q1101" s="175"/>
      <c r="R1101" s="175"/>
      <c r="S1101" s="175"/>
      <c r="T1101" s="175"/>
      <c r="U1101" s="175"/>
      <c r="V1101" s="175"/>
      <c r="W1101" s="175"/>
      <c r="X1101" s="175"/>
      <c r="Y1101" s="175"/>
      <c r="Z1101" s="175"/>
      <c r="AA1101" s="175"/>
      <c r="AB1101" s="175"/>
      <c r="AC1101" s="175"/>
      <c r="AD1101" s="175"/>
      <c r="AE1101" s="175"/>
      <c r="AF1101" s="175"/>
      <c r="AG1101" s="175"/>
      <c r="AH1101" s="175"/>
      <c r="AI1101" s="175"/>
      <c r="AJ1101" s="175"/>
      <c r="AK1101" s="175"/>
      <c r="AL1101" s="175"/>
      <c r="AM1101" s="175"/>
      <c r="AN1101" s="175"/>
      <c r="AO1101" s="186" t="s">
        <v>642</v>
      </c>
      <c r="AP1101" s="187"/>
      <c r="AQ1101" s="187"/>
      <c r="AR1101" s="187"/>
      <c r="AS1101" s="187"/>
      <c r="AT1101" s="187"/>
      <c r="AU1101" s="187"/>
      <c r="AV1101" s="187"/>
      <c r="AW1101" s="187"/>
      <c r="AX1101" s="187"/>
      <c r="AY1101" s="187"/>
      <c r="AZ1101" s="187"/>
      <c r="BA1101" s="187"/>
      <c r="BB1101" s="187"/>
      <c r="BC1101" s="187"/>
      <c r="BD1101" s="187"/>
      <c r="BE1101" s="187"/>
      <c r="BF1101" s="187"/>
      <c r="BG1101" s="187"/>
      <c r="BH1101" s="187"/>
      <c r="BI1101" s="187"/>
      <c r="BJ1101" s="187"/>
      <c r="BK1101" s="187"/>
      <c r="BL1101" s="187"/>
      <c r="BM1101" s="187"/>
      <c r="BN1101" s="187"/>
      <c r="BO1101" s="187"/>
      <c r="BP1101" s="187"/>
      <c r="BQ1101" s="187"/>
      <c r="BR1101" s="187"/>
      <c r="BS1101" s="187"/>
      <c r="BT1101" s="187"/>
      <c r="BU1101" s="187"/>
      <c r="BV1101" s="187"/>
      <c r="BW1101" s="187"/>
      <c r="BX1101" s="187"/>
      <c r="BY1101" s="187"/>
      <c r="BZ1101" s="187"/>
      <c r="CA1101" s="187"/>
      <c r="CB1101" s="187"/>
      <c r="CC1101" s="187"/>
      <c r="CD1101" s="187"/>
      <c r="CE1101" s="187"/>
      <c r="CF1101" s="187"/>
      <c r="CG1101" s="187"/>
      <c r="CH1101" s="187"/>
      <c r="CI1101" s="187"/>
      <c r="CJ1101" s="187"/>
      <c r="CK1101" s="187"/>
      <c r="CL1101" s="187"/>
      <c r="CM1101" s="187"/>
      <c r="CN1101" s="188"/>
    </row>
    <row r="1102" spans="4:92" ht="14.25" customHeight="1" x14ac:dyDescent="0.35">
      <c r="D1102" s="175"/>
      <c r="E1102" s="175"/>
      <c r="F1102" s="175"/>
      <c r="G1102" s="175"/>
      <c r="H1102" s="175"/>
      <c r="I1102" s="175"/>
      <c r="J1102" s="175"/>
      <c r="K1102" s="175"/>
      <c r="L1102" s="175"/>
      <c r="M1102" s="175"/>
      <c r="N1102" s="175"/>
      <c r="O1102" s="175"/>
      <c r="P1102" s="175"/>
      <c r="Q1102" s="175"/>
      <c r="R1102" s="175"/>
      <c r="S1102" s="175"/>
      <c r="T1102" s="175"/>
      <c r="U1102" s="175"/>
      <c r="V1102" s="175"/>
      <c r="W1102" s="175"/>
      <c r="X1102" s="175"/>
      <c r="Y1102" s="175"/>
      <c r="Z1102" s="175"/>
      <c r="AA1102" s="175"/>
      <c r="AB1102" s="175"/>
      <c r="AC1102" s="175"/>
      <c r="AD1102" s="175"/>
      <c r="AE1102" s="175"/>
      <c r="AF1102" s="175"/>
      <c r="AG1102" s="175"/>
      <c r="AH1102" s="175"/>
      <c r="AI1102" s="175"/>
      <c r="AJ1102" s="175"/>
      <c r="AK1102" s="175"/>
      <c r="AL1102" s="175"/>
      <c r="AM1102" s="175"/>
      <c r="AN1102" s="175"/>
      <c r="AO1102" s="175" t="s">
        <v>643</v>
      </c>
      <c r="AP1102" s="175"/>
      <c r="AQ1102" s="175"/>
      <c r="AR1102" s="175"/>
      <c r="AS1102" s="175"/>
      <c r="AT1102" s="175"/>
      <c r="AU1102" s="175"/>
      <c r="AV1102" s="175"/>
      <c r="AW1102" s="175"/>
      <c r="AX1102" s="175"/>
      <c r="AY1102" s="175"/>
      <c r="AZ1102" s="175"/>
      <c r="BA1102" s="175"/>
      <c r="BB1102" s="175"/>
      <c r="BC1102" s="175"/>
      <c r="BD1102" s="175"/>
      <c r="BE1102" s="175"/>
      <c r="BF1102" s="175"/>
      <c r="BG1102" s="175"/>
      <c r="BH1102" s="175"/>
      <c r="BI1102" s="175"/>
      <c r="BJ1102" s="175" t="s">
        <v>644</v>
      </c>
      <c r="BK1102" s="175"/>
      <c r="BL1102" s="175"/>
      <c r="BM1102" s="175"/>
      <c r="BN1102" s="175"/>
      <c r="BO1102" s="175"/>
      <c r="BP1102" s="175"/>
      <c r="BQ1102" s="175"/>
      <c r="BR1102" s="175"/>
      <c r="BS1102" s="175"/>
      <c r="BT1102" s="175"/>
      <c r="BU1102" s="175"/>
      <c r="BV1102" s="175"/>
      <c r="BW1102" s="175"/>
      <c r="BX1102" s="175"/>
      <c r="BY1102" s="175"/>
      <c r="BZ1102" s="175"/>
      <c r="CA1102" s="175"/>
      <c r="CB1102" s="175"/>
      <c r="CC1102" s="175"/>
      <c r="CD1102" s="175"/>
      <c r="CE1102" s="175" t="s">
        <v>531</v>
      </c>
      <c r="CF1102" s="175"/>
      <c r="CG1102" s="175"/>
      <c r="CH1102" s="175"/>
      <c r="CI1102" s="175"/>
      <c r="CJ1102" s="175"/>
      <c r="CK1102" s="175"/>
      <c r="CL1102" s="175"/>
      <c r="CM1102" s="175"/>
      <c r="CN1102" s="175"/>
    </row>
    <row r="1103" spans="4:92" ht="14.25" customHeight="1" x14ac:dyDescent="0.35">
      <c r="D1103" s="167" t="s">
        <v>1044</v>
      </c>
      <c r="E1103" s="167"/>
      <c r="F1103" s="167"/>
      <c r="G1103" s="167"/>
      <c r="H1103" s="167"/>
      <c r="I1103" s="167"/>
      <c r="J1103" s="167"/>
      <c r="K1103" s="167"/>
      <c r="L1103" s="167"/>
      <c r="M1103" s="167"/>
      <c r="N1103" s="167"/>
      <c r="O1103" s="167"/>
      <c r="P1103" s="167"/>
      <c r="Q1103" s="167"/>
      <c r="R1103" s="167"/>
      <c r="S1103" s="167"/>
      <c r="T1103" s="167"/>
      <c r="U1103" s="167"/>
      <c r="V1103" s="167"/>
      <c r="W1103" s="167"/>
      <c r="X1103" s="167"/>
      <c r="Y1103" s="167"/>
      <c r="Z1103" s="167"/>
      <c r="AA1103" s="167"/>
      <c r="AB1103" s="167"/>
      <c r="AC1103" s="167"/>
      <c r="AD1103" s="167"/>
      <c r="AE1103" s="167"/>
      <c r="AF1103" s="167"/>
      <c r="AG1103" s="167"/>
      <c r="AH1103" s="167"/>
      <c r="AI1103" s="167"/>
      <c r="AJ1103" s="167"/>
      <c r="AK1103" s="167"/>
      <c r="AL1103" s="167"/>
      <c r="AM1103" s="167"/>
      <c r="AN1103" s="167"/>
      <c r="AO1103" s="196">
        <v>2</v>
      </c>
      <c r="AP1103" s="290"/>
      <c r="AQ1103" s="290"/>
      <c r="AR1103" s="290"/>
      <c r="AS1103" s="290"/>
      <c r="AT1103" s="290"/>
      <c r="AU1103" s="290"/>
      <c r="AV1103" s="290"/>
      <c r="AW1103" s="290"/>
      <c r="AX1103" s="290"/>
      <c r="AY1103" s="290"/>
      <c r="AZ1103" s="290"/>
      <c r="BA1103" s="290"/>
      <c r="BB1103" s="290"/>
      <c r="BC1103" s="290"/>
      <c r="BD1103" s="290"/>
      <c r="BE1103" s="290"/>
      <c r="BF1103" s="290"/>
      <c r="BG1103" s="290"/>
      <c r="BH1103" s="290"/>
      <c r="BI1103" s="291"/>
      <c r="BJ1103" s="196">
        <v>0</v>
      </c>
      <c r="BK1103" s="290"/>
      <c r="BL1103" s="290"/>
      <c r="BM1103" s="290"/>
      <c r="BN1103" s="290"/>
      <c r="BO1103" s="290"/>
      <c r="BP1103" s="290"/>
      <c r="BQ1103" s="290"/>
      <c r="BR1103" s="290"/>
      <c r="BS1103" s="290"/>
      <c r="BT1103" s="290"/>
      <c r="BU1103" s="290"/>
      <c r="BV1103" s="290"/>
      <c r="BW1103" s="290"/>
      <c r="BX1103" s="290"/>
      <c r="BY1103" s="290"/>
      <c r="BZ1103" s="290"/>
      <c r="CA1103" s="290"/>
      <c r="CB1103" s="290"/>
      <c r="CC1103" s="290"/>
      <c r="CD1103" s="291"/>
      <c r="CE1103" s="165">
        <v>2</v>
      </c>
      <c r="CF1103" s="165"/>
      <c r="CG1103" s="165"/>
      <c r="CH1103" s="165"/>
      <c r="CI1103" s="165"/>
      <c r="CJ1103" s="165"/>
      <c r="CK1103" s="165"/>
      <c r="CL1103" s="165"/>
      <c r="CM1103" s="165"/>
      <c r="CN1103" s="165"/>
    </row>
    <row r="1104" spans="4:92" ht="14.25" customHeight="1" x14ac:dyDescent="0.35">
      <c r="D1104" s="167" t="s">
        <v>1045</v>
      </c>
      <c r="E1104" s="167"/>
      <c r="F1104" s="167"/>
      <c r="G1104" s="167"/>
      <c r="H1104" s="167"/>
      <c r="I1104" s="167"/>
      <c r="J1104" s="167"/>
      <c r="K1104" s="167"/>
      <c r="L1104" s="167"/>
      <c r="M1104" s="167"/>
      <c r="N1104" s="167"/>
      <c r="O1104" s="167"/>
      <c r="P1104" s="167"/>
      <c r="Q1104" s="167"/>
      <c r="R1104" s="167"/>
      <c r="S1104" s="167"/>
      <c r="T1104" s="167"/>
      <c r="U1104" s="167"/>
      <c r="V1104" s="167"/>
      <c r="W1104" s="167"/>
      <c r="X1104" s="167"/>
      <c r="Y1104" s="167"/>
      <c r="Z1104" s="167"/>
      <c r="AA1104" s="167"/>
      <c r="AB1104" s="167"/>
      <c r="AC1104" s="167"/>
      <c r="AD1104" s="167"/>
      <c r="AE1104" s="167"/>
      <c r="AF1104" s="167"/>
      <c r="AG1104" s="167"/>
      <c r="AH1104" s="167"/>
      <c r="AI1104" s="167"/>
      <c r="AJ1104" s="167"/>
      <c r="AK1104" s="167"/>
      <c r="AL1104" s="167"/>
      <c r="AM1104" s="167"/>
      <c r="AN1104" s="167"/>
      <c r="AO1104" s="196">
        <v>73</v>
      </c>
      <c r="AP1104" s="290"/>
      <c r="AQ1104" s="290"/>
      <c r="AR1104" s="290"/>
      <c r="AS1104" s="290"/>
      <c r="AT1104" s="290"/>
      <c r="AU1104" s="290"/>
      <c r="AV1104" s="290"/>
      <c r="AW1104" s="290"/>
      <c r="AX1104" s="290"/>
      <c r="AY1104" s="290"/>
      <c r="AZ1104" s="290"/>
      <c r="BA1104" s="290"/>
      <c r="BB1104" s="290"/>
      <c r="BC1104" s="290"/>
      <c r="BD1104" s="290"/>
      <c r="BE1104" s="290"/>
      <c r="BF1104" s="290"/>
      <c r="BG1104" s="290"/>
      <c r="BH1104" s="290"/>
      <c r="BI1104" s="291"/>
      <c r="BJ1104" s="196">
        <v>0</v>
      </c>
      <c r="BK1104" s="290"/>
      <c r="BL1104" s="290"/>
      <c r="BM1104" s="290"/>
      <c r="BN1104" s="290"/>
      <c r="BO1104" s="290"/>
      <c r="BP1104" s="290"/>
      <c r="BQ1104" s="290"/>
      <c r="BR1104" s="290"/>
      <c r="BS1104" s="290"/>
      <c r="BT1104" s="290"/>
      <c r="BU1104" s="290"/>
      <c r="BV1104" s="290"/>
      <c r="BW1104" s="290"/>
      <c r="BX1104" s="290"/>
      <c r="BY1104" s="290"/>
      <c r="BZ1104" s="290"/>
      <c r="CA1104" s="290"/>
      <c r="CB1104" s="290"/>
      <c r="CC1104" s="290"/>
      <c r="CD1104" s="291"/>
      <c r="CE1104" s="165">
        <v>73</v>
      </c>
      <c r="CF1104" s="165"/>
      <c r="CG1104" s="165"/>
      <c r="CH1104" s="165"/>
      <c r="CI1104" s="165"/>
      <c r="CJ1104" s="165"/>
      <c r="CK1104" s="165"/>
      <c r="CL1104" s="165"/>
      <c r="CM1104" s="165"/>
      <c r="CN1104" s="165"/>
    </row>
    <row r="1105" spans="1:92" ht="14.25" customHeight="1" x14ac:dyDescent="0.35">
      <c r="D1105" s="167" t="s">
        <v>1046</v>
      </c>
      <c r="E1105" s="167"/>
      <c r="F1105" s="167"/>
      <c r="G1105" s="167"/>
      <c r="H1105" s="167"/>
      <c r="I1105" s="167"/>
      <c r="J1105" s="167"/>
      <c r="K1105" s="167"/>
      <c r="L1105" s="167"/>
      <c r="M1105" s="167"/>
      <c r="N1105" s="167"/>
      <c r="O1105" s="167"/>
      <c r="P1105" s="167"/>
      <c r="Q1105" s="167"/>
      <c r="R1105" s="167"/>
      <c r="S1105" s="167"/>
      <c r="T1105" s="167"/>
      <c r="U1105" s="167"/>
      <c r="V1105" s="167"/>
      <c r="W1105" s="167"/>
      <c r="X1105" s="167"/>
      <c r="Y1105" s="167"/>
      <c r="Z1105" s="167"/>
      <c r="AA1105" s="167"/>
      <c r="AB1105" s="167"/>
      <c r="AC1105" s="167"/>
      <c r="AD1105" s="167"/>
      <c r="AE1105" s="167"/>
      <c r="AF1105" s="167"/>
      <c r="AG1105" s="167"/>
      <c r="AH1105" s="167"/>
      <c r="AI1105" s="167"/>
      <c r="AJ1105" s="167"/>
      <c r="AK1105" s="167"/>
      <c r="AL1105" s="167"/>
      <c r="AM1105" s="167"/>
      <c r="AN1105" s="167"/>
      <c r="AO1105" s="196">
        <v>42</v>
      </c>
      <c r="AP1105" s="290"/>
      <c r="AQ1105" s="290"/>
      <c r="AR1105" s="290"/>
      <c r="AS1105" s="290"/>
      <c r="AT1105" s="290"/>
      <c r="AU1105" s="290"/>
      <c r="AV1105" s="290"/>
      <c r="AW1105" s="290"/>
      <c r="AX1105" s="290"/>
      <c r="AY1105" s="290"/>
      <c r="AZ1105" s="290"/>
      <c r="BA1105" s="290"/>
      <c r="BB1105" s="290"/>
      <c r="BC1105" s="290"/>
      <c r="BD1105" s="290"/>
      <c r="BE1105" s="290"/>
      <c r="BF1105" s="290"/>
      <c r="BG1105" s="290"/>
      <c r="BH1105" s="290"/>
      <c r="BI1105" s="291"/>
      <c r="BJ1105" s="196">
        <v>0</v>
      </c>
      <c r="BK1105" s="290"/>
      <c r="BL1105" s="290"/>
      <c r="BM1105" s="290"/>
      <c r="BN1105" s="290"/>
      <c r="BO1105" s="290"/>
      <c r="BP1105" s="290"/>
      <c r="BQ1105" s="290"/>
      <c r="BR1105" s="290"/>
      <c r="BS1105" s="290"/>
      <c r="BT1105" s="290"/>
      <c r="BU1105" s="290"/>
      <c r="BV1105" s="290"/>
      <c r="BW1105" s="290"/>
      <c r="BX1105" s="290"/>
      <c r="BY1105" s="290"/>
      <c r="BZ1105" s="290"/>
      <c r="CA1105" s="290"/>
      <c r="CB1105" s="290"/>
      <c r="CC1105" s="290"/>
      <c r="CD1105" s="291"/>
      <c r="CE1105" s="165">
        <v>42</v>
      </c>
      <c r="CF1105" s="165"/>
      <c r="CG1105" s="165"/>
      <c r="CH1105" s="165"/>
      <c r="CI1105" s="165"/>
      <c r="CJ1105" s="165"/>
      <c r="CK1105" s="165"/>
      <c r="CL1105" s="165"/>
      <c r="CM1105" s="165"/>
      <c r="CN1105" s="165"/>
    </row>
    <row r="1106" spans="1:92" ht="14.25" customHeight="1" x14ac:dyDescent="0.35">
      <c r="D1106" s="167" t="s">
        <v>1047</v>
      </c>
      <c r="E1106" s="167"/>
      <c r="F1106" s="167"/>
      <c r="G1106" s="167"/>
      <c r="H1106" s="167"/>
      <c r="I1106" s="167"/>
      <c r="J1106" s="167"/>
      <c r="K1106" s="167"/>
      <c r="L1106" s="167"/>
      <c r="M1106" s="167"/>
      <c r="N1106" s="167"/>
      <c r="O1106" s="167"/>
      <c r="P1106" s="167"/>
      <c r="Q1106" s="167"/>
      <c r="R1106" s="167"/>
      <c r="S1106" s="167"/>
      <c r="T1106" s="167"/>
      <c r="U1106" s="167"/>
      <c r="V1106" s="167"/>
      <c r="W1106" s="167"/>
      <c r="X1106" s="167"/>
      <c r="Y1106" s="167"/>
      <c r="Z1106" s="167"/>
      <c r="AA1106" s="167"/>
      <c r="AB1106" s="167"/>
      <c r="AC1106" s="167"/>
      <c r="AD1106" s="167"/>
      <c r="AE1106" s="167"/>
      <c r="AF1106" s="167"/>
      <c r="AG1106" s="167"/>
      <c r="AH1106" s="167"/>
      <c r="AI1106" s="167"/>
      <c r="AJ1106" s="167"/>
      <c r="AK1106" s="167"/>
      <c r="AL1106" s="167"/>
      <c r="AM1106" s="167"/>
      <c r="AN1106" s="167"/>
      <c r="AO1106" s="196">
        <v>1</v>
      </c>
      <c r="AP1106" s="290"/>
      <c r="AQ1106" s="290"/>
      <c r="AR1106" s="290"/>
      <c r="AS1106" s="290"/>
      <c r="AT1106" s="290"/>
      <c r="AU1106" s="290"/>
      <c r="AV1106" s="290"/>
      <c r="AW1106" s="290"/>
      <c r="AX1106" s="290"/>
      <c r="AY1106" s="290"/>
      <c r="AZ1106" s="290"/>
      <c r="BA1106" s="290"/>
      <c r="BB1106" s="290"/>
      <c r="BC1106" s="290"/>
      <c r="BD1106" s="290"/>
      <c r="BE1106" s="290"/>
      <c r="BF1106" s="290"/>
      <c r="BG1106" s="290"/>
      <c r="BH1106" s="290"/>
      <c r="BI1106" s="291"/>
      <c r="BJ1106" s="196">
        <v>0</v>
      </c>
      <c r="BK1106" s="290"/>
      <c r="BL1106" s="290"/>
      <c r="BM1106" s="290"/>
      <c r="BN1106" s="290"/>
      <c r="BO1106" s="290"/>
      <c r="BP1106" s="290"/>
      <c r="BQ1106" s="290"/>
      <c r="BR1106" s="290"/>
      <c r="BS1106" s="290"/>
      <c r="BT1106" s="290"/>
      <c r="BU1106" s="290"/>
      <c r="BV1106" s="290"/>
      <c r="BW1106" s="290"/>
      <c r="BX1106" s="290"/>
      <c r="BY1106" s="290"/>
      <c r="BZ1106" s="290"/>
      <c r="CA1106" s="290"/>
      <c r="CB1106" s="290"/>
      <c r="CC1106" s="290"/>
      <c r="CD1106" s="291"/>
      <c r="CE1106" s="165">
        <v>1</v>
      </c>
      <c r="CF1106" s="165"/>
      <c r="CG1106" s="165"/>
      <c r="CH1106" s="165"/>
      <c r="CI1106" s="165"/>
      <c r="CJ1106" s="165"/>
      <c r="CK1106" s="165"/>
      <c r="CL1106" s="165"/>
      <c r="CM1106" s="165"/>
      <c r="CN1106" s="165"/>
    </row>
    <row r="1107" spans="1:92" ht="14.25" customHeight="1" x14ac:dyDescent="0.35">
      <c r="D1107" s="167"/>
      <c r="E1107" s="167"/>
      <c r="F1107" s="167"/>
      <c r="G1107" s="167"/>
      <c r="H1107" s="167"/>
      <c r="I1107" s="167"/>
      <c r="J1107" s="167"/>
      <c r="K1107" s="167"/>
      <c r="L1107" s="167"/>
      <c r="M1107" s="167"/>
      <c r="N1107" s="167"/>
      <c r="O1107" s="167"/>
      <c r="P1107" s="167"/>
      <c r="Q1107" s="167"/>
      <c r="R1107" s="167"/>
      <c r="S1107" s="167"/>
      <c r="T1107" s="167"/>
      <c r="U1107" s="167"/>
      <c r="V1107" s="167"/>
      <c r="W1107" s="167"/>
      <c r="X1107" s="167"/>
      <c r="Y1107" s="167"/>
      <c r="Z1107" s="167"/>
      <c r="AA1107" s="167"/>
      <c r="AB1107" s="167"/>
      <c r="AC1107" s="167"/>
      <c r="AD1107" s="167"/>
      <c r="AE1107" s="167"/>
      <c r="AF1107" s="167"/>
      <c r="AG1107" s="167"/>
      <c r="AH1107" s="167"/>
      <c r="AI1107" s="167"/>
      <c r="AJ1107" s="167"/>
      <c r="AK1107" s="167"/>
      <c r="AL1107" s="167"/>
      <c r="AM1107" s="167"/>
      <c r="AN1107" s="167"/>
      <c r="AO1107" s="196"/>
      <c r="AP1107" s="290"/>
      <c r="AQ1107" s="290"/>
      <c r="AR1107" s="290"/>
      <c r="AS1107" s="290"/>
      <c r="AT1107" s="290"/>
      <c r="AU1107" s="290"/>
      <c r="AV1107" s="290"/>
      <c r="AW1107" s="290"/>
      <c r="AX1107" s="290"/>
      <c r="AY1107" s="290"/>
      <c r="AZ1107" s="290"/>
      <c r="BA1107" s="290"/>
      <c r="BB1107" s="290"/>
      <c r="BC1107" s="290"/>
      <c r="BD1107" s="290"/>
      <c r="BE1107" s="290"/>
      <c r="BF1107" s="290"/>
      <c r="BG1107" s="290"/>
      <c r="BH1107" s="290"/>
      <c r="BI1107" s="291"/>
      <c r="BJ1107" s="196"/>
      <c r="BK1107" s="290"/>
      <c r="BL1107" s="290"/>
      <c r="BM1107" s="290"/>
      <c r="BN1107" s="290"/>
      <c r="BO1107" s="290"/>
      <c r="BP1107" s="290"/>
      <c r="BQ1107" s="290"/>
      <c r="BR1107" s="290"/>
      <c r="BS1107" s="290"/>
      <c r="BT1107" s="290"/>
      <c r="BU1107" s="290"/>
      <c r="BV1107" s="290"/>
      <c r="BW1107" s="290"/>
      <c r="BX1107" s="290"/>
      <c r="BY1107" s="290"/>
      <c r="BZ1107" s="290"/>
      <c r="CA1107" s="290"/>
      <c r="CB1107" s="290"/>
      <c r="CC1107" s="290"/>
      <c r="CD1107" s="291"/>
      <c r="CE1107" s="165"/>
      <c r="CF1107" s="165"/>
      <c r="CG1107" s="165"/>
      <c r="CH1107" s="165"/>
      <c r="CI1107" s="165"/>
      <c r="CJ1107" s="165"/>
      <c r="CK1107" s="165"/>
      <c r="CL1107" s="165"/>
      <c r="CM1107" s="165"/>
      <c r="CN1107" s="165"/>
    </row>
    <row r="1108" spans="1:92" ht="14.25" customHeight="1" x14ac:dyDescent="0.35">
      <c r="D1108" s="167"/>
      <c r="E1108" s="167"/>
      <c r="F1108" s="167"/>
      <c r="G1108" s="167"/>
      <c r="H1108" s="167"/>
      <c r="I1108" s="167"/>
      <c r="J1108" s="167"/>
      <c r="K1108" s="167"/>
      <c r="L1108" s="167"/>
      <c r="M1108" s="167"/>
      <c r="N1108" s="167"/>
      <c r="O1108" s="167"/>
      <c r="P1108" s="167"/>
      <c r="Q1108" s="167"/>
      <c r="R1108" s="167"/>
      <c r="S1108" s="167"/>
      <c r="T1108" s="167"/>
      <c r="U1108" s="167"/>
      <c r="V1108" s="167"/>
      <c r="W1108" s="167"/>
      <c r="X1108" s="167"/>
      <c r="Y1108" s="167"/>
      <c r="Z1108" s="167"/>
      <c r="AA1108" s="167"/>
      <c r="AB1108" s="167"/>
      <c r="AC1108" s="167"/>
      <c r="AD1108" s="167"/>
      <c r="AE1108" s="167"/>
      <c r="AF1108" s="167"/>
      <c r="AG1108" s="167"/>
      <c r="AH1108" s="167"/>
      <c r="AI1108" s="167"/>
      <c r="AJ1108" s="167"/>
      <c r="AK1108" s="167"/>
      <c r="AL1108" s="167"/>
      <c r="AM1108" s="167"/>
      <c r="AN1108" s="167"/>
      <c r="AO1108" s="196"/>
      <c r="AP1108" s="290"/>
      <c r="AQ1108" s="290"/>
      <c r="AR1108" s="290"/>
      <c r="AS1108" s="290"/>
      <c r="AT1108" s="290"/>
      <c r="AU1108" s="290"/>
      <c r="AV1108" s="290"/>
      <c r="AW1108" s="290"/>
      <c r="AX1108" s="290"/>
      <c r="AY1108" s="290"/>
      <c r="AZ1108" s="290"/>
      <c r="BA1108" s="290"/>
      <c r="BB1108" s="290"/>
      <c r="BC1108" s="290"/>
      <c r="BD1108" s="290"/>
      <c r="BE1108" s="290"/>
      <c r="BF1108" s="290"/>
      <c r="BG1108" s="290"/>
      <c r="BH1108" s="290"/>
      <c r="BI1108" s="291"/>
      <c r="BJ1108" s="196"/>
      <c r="BK1108" s="290"/>
      <c r="BL1108" s="290"/>
      <c r="BM1108" s="290"/>
      <c r="BN1108" s="290"/>
      <c r="BO1108" s="290"/>
      <c r="BP1108" s="290"/>
      <c r="BQ1108" s="290"/>
      <c r="BR1108" s="290"/>
      <c r="BS1108" s="290"/>
      <c r="BT1108" s="290"/>
      <c r="BU1108" s="290"/>
      <c r="BV1108" s="290"/>
      <c r="BW1108" s="290"/>
      <c r="BX1108" s="290"/>
      <c r="BY1108" s="290"/>
      <c r="BZ1108" s="290"/>
      <c r="CA1108" s="290"/>
      <c r="CB1108" s="290"/>
      <c r="CC1108" s="290"/>
      <c r="CD1108" s="291"/>
      <c r="CE1108" s="165"/>
      <c r="CF1108" s="165"/>
      <c r="CG1108" s="165"/>
      <c r="CH1108" s="165"/>
      <c r="CI1108" s="165"/>
      <c r="CJ1108" s="165"/>
      <c r="CK1108" s="165"/>
      <c r="CL1108" s="165"/>
      <c r="CM1108" s="165"/>
      <c r="CN1108" s="165"/>
    </row>
    <row r="1109" spans="1:92" ht="14.25" customHeight="1" x14ac:dyDescent="0.35">
      <c r="D1109" s="167"/>
      <c r="E1109" s="167"/>
      <c r="F1109" s="167"/>
      <c r="G1109" s="167"/>
      <c r="H1109" s="167"/>
      <c r="I1109" s="167"/>
      <c r="J1109" s="167"/>
      <c r="K1109" s="167"/>
      <c r="L1109" s="167"/>
      <c r="M1109" s="167"/>
      <c r="N1109" s="167"/>
      <c r="O1109" s="167"/>
      <c r="P1109" s="167"/>
      <c r="Q1109" s="167"/>
      <c r="R1109" s="167"/>
      <c r="S1109" s="167"/>
      <c r="T1109" s="167"/>
      <c r="U1109" s="167"/>
      <c r="V1109" s="167"/>
      <c r="W1109" s="167"/>
      <c r="X1109" s="167"/>
      <c r="Y1109" s="167"/>
      <c r="Z1109" s="167"/>
      <c r="AA1109" s="167"/>
      <c r="AB1109" s="167"/>
      <c r="AC1109" s="167"/>
      <c r="AD1109" s="167"/>
      <c r="AE1109" s="167"/>
      <c r="AF1109" s="167"/>
      <c r="AG1109" s="167"/>
      <c r="AH1109" s="167"/>
      <c r="AI1109" s="167"/>
      <c r="AJ1109" s="167"/>
      <c r="AK1109" s="167"/>
      <c r="AL1109" s="167"/>
      <c r="AM1109" s="167"/>
      <c r="AN1109" s="167"/>
      <c r="AO1109" s="196"/>
      <c r="AP1109" s="290"/>
      <c r="AQ1109" s="290"/>
      <c r="AR1109" s="290"/>
      <c r="AS1109" s="290"/>
      <c r="AT1109" s="290"/>
      <c r="AU1109" s="290"/>
      <c r="AV1109" s="290"/>
      <c r="AW1109" s="290"/>
      <c r="AX1109" s="290"/>
      <c r="AY1109" s="290"/>
      <c r="AZ1109" s="290"/>
      <c r="BA1109" s="290"/>
      <c r="BB1109" s="290"/>
      <c r="BC1109" s="290"/>
      <c r="BD1109" s="290"/>
      <c r="BE1109" s="290"/>
      <c r="BF1109" s="290"/>
      <c r="BG1109" s="290"/>
      <c r="BH1109" s="290"/>
      <c r="BI1109" s="291"/>
      <c r="BJ1109" s="196"/>
      <c r="BK1109" s="290"/>
      <c r="BL1109" s="290"/>
      <c r="BM1109" s="290"/>
      <c r="BN1109" s="290"/>
      <c r="BO1109" s="290"/>
      <c r="BP1109" s="290"/>
      <c r="BQ1109" s="290"/>
      <c r="BR1109" s="290"/>
      <c r="BS1109" s="290"/>
      <c r="BT1109" s="290"/>
      <c r="BU1109" s="290"/>
      <c r="BV1109" s="290"/>
      <c r="BW1109" s="290"/>
      <c r="BX1109" s="290"/>
      <c r="BY1109" s="290"/>
      <c r="BZ1109" s="290"/>
      <c r="CA1109" s="290"/>
      <c r="CB1109" s="290"/>
      <c r="CC1109" s="290"/>
      <c r="CD1109" s="291"/>
      <c r="CE1109" s="165"/>
      <c r="CF1109" s="165"/>
      <c r="CG1109" s="165"/>
      <c r="CH1109" s="165"/>
      <c r="CI1109" s="165"/>
      <c r="CJ1109" s="165"/>
      <c r="CK1109" s="165"/>
      <c r="CL1109" s="165"/>
      <c r="CM1109" s="165"/>
      <c r="CN1109" s="165"/>
    </row>
    <row r="1110" spans="1:92" ht="14.25" customHeight="1" x14ac:dyDescent="0.35">
      <c r="D1110" s="281" t="s">
        <v>645</v>
      </c>
      <c r="E1110" s="281"/>
      <c r="F1110" s="281"/>
      <c r="G1110" s="281"/>
      <c r="H1110" s="281"/>
      <c r="I1110" s="281"/>
      <c r="J1110" s="281"/>
      <c r="K1110" s="281"/>
      <c r="L1110" s="281"/>
      <c r="M1110" s="281"/>
      <c r="N1110" s="281"/>
      <c r="O1110" s="281"/>
      <c r="P1110" s="281"/>
      <c r="Q1110" s="281"/>
      <c r="R1110" s="281"/>
      <c r="S1110" s="281"/>
      <c r="T1110" s="281"/>
      <c r="U1110" s="281"/>
      <c r="V1110" s="281"/>
      <c r="W1110" s="281"/>
      <c r="X1110" s="281"/>
      <c r="Y1110" s="281"/>
      <c r="Z1110" s="281"/>
      <c r="AA1110" s="281"/>
      <c r="AB1110" s="281"/>
      <c r="AC1110" s="281"/>
      <c r="AD1110" s="281"/>
      <c r="AE1110" s="281"/>
      <c r="AF1110" s="281"/>
      <c r="AG1110" s="281"/>
      <c r="AH1110" s="281"/>
      <c r="AI1110" s="281"/>
      <c r="AJ1110" s="281"/>
      <c r="AK1110" s="281"/>
      <c r="AL1110" s="281"/>
      <c r="AM1110" s="281"/>
      <c r="AN1110" s="281"/>
      <c r="AO1110" s="281"/>
      <c r="AP1110" s="281"/>
      <c r="AQ1110" s="281"/>
      <c r="AR1110" s="281"/>
      <c r="AS1110" s="281"/>
      <c r="AT1110" s="281"/>
      <c r="AU1110" s="281"/>
      <c r="AV1110" s="281"/>
      <c r="AW1110" s="281"/>
      <c r="AX1110" s="281"/>
      <c r="AY1110" s="281"/>
      <c r="AZ1110" s="281"/>
      <c r="BA1110" s="281"/>
      <c r="BB1110" s="281"/>
      <c r="BC1110" s="281"/>
      <c r="BD1110" s="281"/>
      <c r="BE1110" s="281"/>
      <c r="BF1110" s="281"/>
      <c r="BG1110" s="281"/>
      <c r="BH1110" s="281"/>
      <c r="BI1110" s="281"/>
      <c r="BJ1110" s="281"/>
      <c r="BK1110" s="281"/>
      <c r="BL1110" s="281"/>
      <c r="BM1110" s="281"/>
      <c r="BN1110" s="281"/>
      <c r="BO1110" s="281"/>
      <c r="BP1110" s="281"/>
      <c r="BQ1110" s="281"/>
      <c r="BR1110" s="281"/>
      <c r="BS1110" s="281"/>
      <c r="BT1110" s="281"/>
      <c r="BU1110" s="281"/>
      <c r="BV1110" s="281"/>
      <c r="BW1110" s="281"/>
      <c r="BX1110" s="281"/>
      <c r="BY1110" s="281"/>
      <c r="BZ1110" s="281"/>
      <c r="CA1110" s="281"/>
      <c r="CB1110" s="281"/>
      <c r="CC1110" s="281"/>
      <c r="CD1110" s="281"/>
      <c r="CE1110" s="281"/>
      <c r="CF1110" s="281"/>
      <c r="CG1110" s="281"/>
      <c r="CH1110" s="281"/>
      <c r="CI1110" s="281"/>
      <c r="CJ1110" s="281"/>
      <c r="CK1110" s="281"/>
      <c r="CL1110" s="281"/>
      <c r="CM1110" s="281"/>
      <c r="CN1110" s="281"/>
    </row>
    <row r="1111" spans="1:92" ht="14.25" customHeight="1" x14ac:dyDescent="0.35"/>
    <row r="1112" spans="1:92" ht="14.25" customHeight="1" x14ac:dyDescent="0.35">
      <c r="A1112" s="282"/>
      <c r="B1112" s="282"/>
      <c r="C1112" s="282"/>
      <c r="D1112" s="282"/>
      <c r="E1112" s="282"/>
      <c r="F1112" s="282"/>
      <c r="G1112" s="282"/>
      <c r="H1112" s="282"/>
      <c r="I1112" s="282"/>
      <c r="J1112" s="282"/>
      <c r="K1112" s="282"/>
      <c r="L1112" s="282"/>
      <c r="M1112" s="282"/>
      <c r="N1112" s="282"/>
      <c r="O1112" s="282"/>
      <c r="P1112" s="282"/>
      <c r="Q1112" s="282"/>
      <c r="R1112" s="282"/>
      <c r="S1112" s="282"/>
      <c r="T1112" s="282"/>
      <c r="U1112" s="282"/>
      <c r="V1112" s="282"/>
      <c r="W1112" s="282"/>
      <c r="X1112" s="282"/>
      <c r="Y1112" s="282"/>
      <c r="Z1112" s="282"/>
      <c r="AA1112" s="282"/>
      <c r="AB1112" s="282"/>
      <c r="AC1112" s="282"/>
      <c r="AD1112" s="282"/>
      <c r="AE1112" s="282"/>
      <c r="AF1112" s="282"/>
      <c r="AG1112" s="282"/>
      <c r="AH1112" s="282"/>
      <c r="AI1112" s="282"/>
      <c r="AJ1112" s="282"/>
      <c r="AK1112" s="282"/>
      <c r="AL1112" s="282"/>
      <c r="AM1112" s="282"/>
      <c r="AN1112" s="282"/>
      <c r="AO1112" s="282"/>
      <c r="AP1112" s="282"/>
      <c r="AQ1112" s="282"/>
      <c r="AR1112" s="282"/>
      <c r="AS1112" s="282"/>
      <c r="AT1112" s="282"/>
      <c r="AU1112" s="282"/>
      <c r="AV1112" s="282"/>
      <c r="AW1112" s="282"/>
      <c r="AX1112" s="282"/>
      <c r="AY1112" s="282"/>
      <c r="AZ1112" s="282"/>
      <c r="BA1112" s="282"/>
      <c r="BB1112" s="282"/>
      <c r="BC1112" s="282"/>
      <c r="BD1112" s="282"/>
      <c r="BE1112" s="282"/>
      <c r="BF1112" s="282"/>
      <c r="BG1112" s="282"/>
      <c r="BH1112" s="282"/>
      <c r="BI1112" s="282"/>
      <c r="BJ1112" s="282"/>
      <c r="BK1112" s="282"/>
      <c r="BL1112" s="282"/>
      <c r="BM1112" s="282"/>
      <c r="BN1112" s="282"/>
      <c r="BO1112" s="282"/>
      <c r="BP1112" s="282"/>
      <c r="BQ1112" s="282"/>
      <c r="BR1112" s="282"/>
      <c r="BS1112" s="282"/>
      <c r="BT1112" s="282"/>
      <c r="BU1112" s="282"/>
      <c r="BV1112" s="282"/>
      <c r="BW1112" s="282"/>
      <c r="BX1112" s="282"/>
      <c r="BY1112" s="282"/>
      <c r="BZ1112" s="282"/>
      <c r="CA1112" s="282"/>
      <c r="CB1112" s="282"/>
      <c r="CC1112" s="282"/>
      <c r="CD1112" s="282"/>
      <c r="CE1112" s="282"/>
      <c r="CF1112" s="282"/>
      <c r="CG1112" s="282"/>
      <c r="CH1112" s="282"/>
      <c r="CI1112" s="282"/>
      <c r="CJ1112" s="282"/>
      <c r="CK1112" s="282"/>
      <c r="CL1112" s="282"/>
      <c r="CM1112" s="282"/>
      <c r="CN1112" s="282"/>
    </row>
    <row r="1113" spans="1:92" ht="14.25" customHeight="1" x14ac:dyDescent="0.35">
      <c r="A1113" s="282"/>
      <c r="B1113" s="282"/>
      <c r="C1113" s="282"/>
      <c r="D1113" s="282"/>
      <c r="E1113" s="282"/>
      <c r="F1113" s="282"/>
      <c r="G1113" s="282"/>
      <c r="H1113" s="282"/>
      <c r="I1113" s="282"/>
      <c r="J1113" s="282"/>
      <c r="K1113" s="282"/>
      <c r="L1113" s="282"/>
      <c r="M1113" s="282"/>
      <c r="N1113" s="282"/>
      <c r="O1113" s="282"/>
      <c r="P1113" s="282"/>
      <c r="Q1113" s="282"/>
      <c r="R1113" s="282"/>
      <c r="S1113" s="282"/>
      <c r="T1113" s="282"/>
      <c r="U1113" s="282"/>
      <c r="V1113" s="282"/>
      <c r="W1113" s="282"/>
      <c r="X1113" s="282"/>
      <c r="Y1113" s="282"/>
      <c r="Z1113" s="282"/>
      <c r="AA1113" s="282"/>
      <c r="AB1113" s="282"/>
      <c r="AC1113" s="282"/>
      <c r="AD1113" s="282"/>
      <c r="AE1113" s="282"/>
      <c r="AF1113" s="282"/>
      <c r="AG1113" s="282"/>
      <c r="AH1113" s="282"/>
      <c r="AI1113" s="282"/>
      <c r="AJ1113" s="282"/>
      <c r="AK1113" s="282"/>
      <c r="AL1113" s="282"/>
      <c r="AM1113" s="282"/>
      <c r="AN1113" s="282"/>
      <c r="AO1113" s="282"/>
      <c r="AP1113" s="282"/>
      <c r="AQ1113" s="282"/>
      <c r="AR1113" s="282"/>
      <c r="AS1113" s="282"/>
      <c r="AT1113" s="282"/>
      <c r="AU1113" s="282"/>
      <c r="AV1113" s="282"/>
      <c r="AW1113" s="282"/>
      <c r="AX1113" s="282"/>
      <c r="AY1113" s="282"/>
      <c r="AZ1113" s="282"/>
      <c r="BA1113" s="282"/>
      <c r="BB1113" s="282"/>
      <c r="BC1113" s="282"/>
      <c r="BD1113" s="282"/>
      <c r="BE1113" s="282"/>
      <c r="BF1113" s="282"/>
      <c r="BG1113" s="282"/>
      <c r="BH1113" s="282"/>
      <c r="BI1113" s="282"/>
      <c r="BJ1113" s="282"/>
      <c r="BK1113" s="282"/>
      <c r="BL1113" s="282"/>
      <c r="BM1113" s="282"/>
      <c r="BN1113" s="282"/>
      <c r="BO1113" s="282"/>
      <c r="BP1113" s="282"/>
      <c r="BQ1113" s="282"/>
      <c r="BR1113" s="282"/>
      <c r="BS1113" s="282"/>
      <c r="BT1113" s="282"/>
      <c r="BU1113" s="282"/>
      <c r="BV1113" s="282"/>
      <c r="BW1113" s="282"/>
      <c r="BX1113" s="282"/>
      <c r="BY1113" s="282"/>
      <c r="BZ1113" s="282"/>
      <c r="CA1113" s="282"/>
      <c r="CB1113" s="282"/>
      <c r="CC1113" s="282"/>
      <c r="CD1113" s="282"/>
      <c r="CE1113" s="282"/>
      <c r="CF1113" s="282"/>
      <c r="CG1113" s="282"/>
      <c r="CH1113" s="282"/>
      <c r="CI1113" s="282"/>
      <c r="CJ1113" s="282"/>
      <c r="CK1113" s="282"/>
      <c r="CL1113" s="282"/>
      <c r="CM1113" s="282"/>
      <c r="CN1113" s="282"/>
    </row>
    <row r="1114" spans="1:92" ht="14.25" customHeight="1" x14ac:dyDescent="0.35"/>
    <row r="1115" spans="1:92" ht="14.25" customHeight="1" x14ac:dyDescent="0.35">
      <c r="D1115" s="209" t="s">
        <v>646</v>
      </c>
      <c r="E1115" s="209"/>
      <c r="F1115" s="209"/>
      <c r="G1115" s="209"/>
      <c r="H1115" s="209"/>
      <c r="I1115" s="209"/>
      <c r="J1115" s="209"/>
      <c r="K1115" s="209"/>
      <c r="L1115" s="209"/>
      <c r="M1115" s="209"/>
      <c r="N1115" s="209"/>
      <c r="O1115" s="209"/>
      <c r="P1115" s="209"/>
      <c r="Q1115" s="209"/>
      <c r="R1115" s="209"/>
      <c r="S1115" s="209"/>
      <c r="T1115" s="209"/>
      <c r="U1115" s="209"/>
      <c r="V1115" s="209"/>
      <c r="W1115" s="209"/>
      <c r="X1115" s="209"/>
      <c r="Y1115" s="209"/>
      <c r="Z1115" s="209"/>
      <c r="AA1115" s="209"/>
      <c r="AB1115" s="209"/>
      <c r="AC1115" s="209"/>
      <c r="AD1115" s="209"/>
      <c r="AE1115" s="209"/>
      <c r="AF1115" s="209"/>
      <c r="AG1115" s="209"/>
      <c r="AH1115" s="209"/>
      <c r="AI1115" s="209"/>
      <c r="AJ1115" s="209"/>
      <c r="AK1115" s="209"/>
      <c r="AL1115" s="209"/>
      <c r="AM1115" s="209"/>
      <c r="AN1115" s="209"/>
      <c r="AO1115" s="209"/>
      <c r="AP1115" s="209"/>
      <c r="AQ1115" s="209"/>
      <c r="AR1115" s="209"/>
      <c r="AS1115" s="209"/>
      <c r="AT1115" s="209"/>
      <c r="AV1115" s="277" t="s">
        <v>647</v>
      </c>
      <c r="AW1115" s="277"/>
      <c r="AX1115" s="277"/>
      <c r="AY1115" s="277"/>
      <c r="AZ1115" s="277"/>
      <c r="BA1115" s="277"/>
      <c r="BB1115" s="277"/>
      <c r="BC1115" s="277"/>
      <c r="BD1115" s="277"/>
      <c r="BE1115" s="277"/>
      <c r="BF1115" s="277"/>
      <c r="BG1115" s="277"/>
      <c r="BH1115" s="277"/>
      <c r="BI1115" s="277"/>
      <c r="BJ1115" s="277"/>
      <c r="BK1115" s="277"/>
      <c r="BL1115" s="277"/>
      <c r="BM1115" s="277"/>
      <c r="BN1115" s="277"/>
      <c r="BO1115" s="277"/>
      <c r="BP1115" s="277"/>
      <c r="BQ1115" s="277"/>
      <c r="BR1115" s="277"/>
      <c r="BS1115" s="277"/>
      <c r="BT1115" s="277"/>
      <c r="BU1115" s="277"/>
      <c r="BV1115" s="277"/>
      <c r="BW1115" s="277"/>
      <c r="BX1115" s="277"/>
      <c r="BY1115" s="277"/>
      <c r="BZ1115" s="277"/>
      <c r="CA1115" s="277"/>
      <c r="CB1115" s="277"/>
      <c r="CC1115" s="277"/>
      <c r="CD1115" s="277"/>
      <c r="CE1115" s="277"/>
      <c r="CF1115" s="277"/>
      <c r="CG1115" s="277"/>
      <c r="CH1115" s="277"/>
      <c r="CI1115" s="277"/>
      <c r="CJ1115" s="277"/>
      <c r="CK1115" s="277"/>
      <c r="CL1115" s="277"/>
      <c r="CM1115" s="277"/>
      <c r="CN1115" s="277"/>
    </row>
    <row r="1116" spans="1:92" ht="14.25" customHeight="1" x14ac:dyDescent="0.35">
      <c r="D1116" s="209"/>
      <c r="E1116" s="209"/>
      <c r="F1116" s="209"/>
      <c r="G1116" s="209"/>
      <c r="H1116" s="209"/>
      <c r="I1116" s="209"/>
      <c r="J1116" s="209"/>
      <c r="K1116" s="209"/>
      <c r="L1116" s="209"/>
      <c r="M1116" s="209"/>
      <c r="N1116" s="209"/>
      <c r="O1116" s="209"/>
      <c r="P1116" s="209"/>
      <c r="Q1116" s="209"/>
      <c r="R1116" s="209"/>
      <c r="S1116" s="209"/>
      <c r="T1116" s="209"/>
      <c r="U1116" s="209"/>
      <c r="V1116" s="209"/>
      <c r="W1116" s="209"/>
      <c r="X1116" s="209"/>
      <c r="Y1116" s="209"/>
      <c r="Z1116" s="209"/>
      <c r="AA1116" s="209"/>
      <c r="AB1116" s="209"/>
      <c r="AC1116" s="209"/>
      <c r="AD1116" s="209"/>
      <c r="AE1116" s="209"/>
      <c r="AF1116" s="209"/>
      <c r="AG1116" s="209"/>
      <c r="AH1116" s="209"/>
      <c r="AI1116" s="209"/>
      <c r="AJ1116" s="209"/>
      <c r="AK1116" s="209"/>
      <c r="AL1116" s="209"/>
      <c r="AM1116" s="209"/>
      <c r="AN1116" s="209"/>
      <c r="AO1116" s="209"/>
      <c r="AP1116" s="209"/>
      <c r="AQ1116" s="209"/>
      <c r="AR1116" s="209"/>
      <c r="AS1116" s="209"/>
      <c r="AT1116" s="209"/>
      <c r="AV1116" s="277"/>
      <c r="AW1116" s="277"/>
      <c r="AX1116" s="277"/>
      <c r="AY1116" s="277"/>
      <c r="AZ1116" s="277"/>
      <c r="BA1116" s="277"/>
      <c r="BB1116" s="277"/>
      <c r="BC1116" s="277"/>
      <c r="BD1116" s="277"/>
      <c r="BE1116" s="277"/>
      <c r="BF1116" s="277"/>
      <c r="BG1116" s="277"/>
      <c r="BH1116" s="277"/>
      <c r="BI1116" s="277"/>
      <c r="BJ1116" s="277"/>
      <c r="BK1116" s="277"/>
      <c r="BL1116" s="277"/>
      <c r="BM1116" s="277"/>
      <c r="BN1116" s="277"/>
      <c r="BO1116" s="277"/>
      <c r="BP1116" s="277"/>
      <c r="BQ1116" s="277"/>
      <c r="BR1116" s="277"/>
      <c r="BS1116" s="277"/>
      <c r="BT1116" s="277"/>
      <c r="BU1116" s="277"/>
      <c r="BV1116" s="277"/>
      <c r="BW1116" s="277"/>
      <c r="BX1116" s="277"/>
      <c r="BY1116" s="277"/>
      <c r="BZ1116" s="277"/>
      <c r="CA1116" s="277"/>
      <c r="CB1116" s="277"/>
      <c r="CC1116" s="277"/>
      <c r="CD1116" s="277"/>
      <c r="CE1116" s="277"/>
      <c r="CF1116" s="277"/>
      <c r="CG1116" s="277"/>
      <c r="CH1116" s="277"/>
      <c r="CI1116" s="277"/>
      <c r="CJ1116" s="277"/>
      <c r="CK1116" s="277"/>
      <c r="CL1116" s="277"/>
      <c r="CM1116" s="277"/>
      <c r="CN1116" s="277"/>
    </row>
    <row r="1117" spans="1:92" ht="14.25" customHeight="1" x14ac:dyDescent="0.35">
      <c r="D1117" s="175" t="s">
        <v>648</v>
      </c>
      <c r="E1117" s="175"/>
      <c r="F1117" s="175"/>
      <c r="G1117" s="175"/>
      <c r="H1117" s="175"/>
      <c r="I1117" s="175"/>
      <c r="J1117" s="175"/>
      <c r="K1117" s="175"/>
      <c r="L1117" s="175"/>
      <c r="M1117" s="175"/>
      <c r="N1117" s="175"/>
      <c r="O1117" s="175"/>
      <c r="P1117" s="175"/>
      <c r="Q1117" s="175"/>
      <c r="R1117" s="175"/>
      <c r="S1117" s="175"/>
      <c r="T1117" s="175"/>
      <c r="U1117" s="175"/>
      <c r="V1117" s="175"/>
      <c r="W1117" s="175"/>
      <c r="X1117" s="175"/>
      <c r="Y1117" s="175"/>
      <c r="Z1117" s="175"/>
      <c r="AA1117" s="175"/>
      <c r="AB1117" s="175"/>
      <c r="AC1117" s="175"/>
      <c r="AD1117" s="175"/>
      <c r="AE1117" s="175"/>
      <c r="AF1117" s="175"/>
      <c r="AG1117" s="216" t="s">
        <v>601</v>
      </c>
      <c r="AH1117" s="216"/>
      <c r="AI1117" s="216"/>
      <c r="AJ1117" s="216"/>
      <c r="AK1117" s="216"/>
      <c r="AL1117" s="216"/>
      <c r="AM1117" s="216"/>
      <c r="AN1117" s="216"/>
      <c r="AO1117" s="216"/>
      <c r="AP1117" s="216"/>
      <c r="AQ1117" s="216"/>
      <c r="AR1117" s="216"/>
      <c r="AS1117" s="216"/>
      <c r="AT1117" s="251"/>
      <c r="AU1117" s="7"/>
      <c r="AV1117" s="175" t="s">
        <v>648</v>
      </c>
      <c r="AW1117" s="175"/>
      <c r="AX1117" s="175"/>
      <c r="AY1117" s="175"/>
      <c r="AZ1117" s="175"/>
      <c r="BA1117" s="175"/>
      <c r="BB1117" s="175"/>
      <c r="BC1117" s="175"/>
      <c r="BD1117" s="175"/>
      <c r="BE1117" s="175"/>
      <c r="BF1117" s="175"/>
      <c r="BG1117" s="175"/>
      <c r="BH1117" s="175"/>
      <c r="BI1117" s="175"/>
      <c r="BJ1117" s="175"/>
      <c r="BK1117" s="175"/>
      <c r="BL1117" s="175" t="s">
        <v>649</v>
      </c>
      <c r="BM1117" s="175"/>
      <c r="BN1117" s="175"/>
      <c r="BO1117" s="175"/>
      <c r="BP1117" s="175"/>
      <c r="BQ1117" s="175"/>
      <c r="BR1117" s="175"/>
      <c r="BS1117" s="175"/>
      <c r="BT1117" s="175"/>
      <c r="BU1117" s="175"/>
      <c r="BV1117" s="175"/>
      <c r="BW1117" s="175"/>
      <c r="BX1117" s="175"/>
      <c r="BY1117" s="175"/>
      <c r="BZ1117" s="175"/>
      <c r="CA1117" s="175"/>
      <c r="CB1117" s="175"/>
      <c r="CC1117" s="215" t="s">
        <v>601</v>
      </c>
      <c r="CD1117" s="216"/>
      <c r="CE1117" s="216"/>
      <c r="CF1117" s="216"/>
      <c r="CG1117" s="216"/>
      <c r="CH1117" s="216"/>
      <c r="CI1117" s="216"/>
      <c r="CJ1117" s="216"/>
      <c r="CK1117" s="216"/>
      <c r="CL1117" s="216"/>
      <c r="CM1117" s="216"/>
      <c r="CN1117" s="251"/>
    </row>
    <row r="1118" spans="1:92" ht="14.25" customHeight="1" x14ac:dyDescent="0.35">
      <c r="D1118" s="175"/>
      <c r="E1118" s="175"/>
      <c r="F1118" s="175"/>
      <c r="G1118" s="175"/>
      <c r="H1118" s="175"/>
      <c r="I1118" s="175"/>
      <c r="J1118" s="175"/>
      <c r="K1118" s="175"/>
      <c r="L1118" s="175"/>
      <c r="M1118" s="175"/>
      <c r="N1118" s="175"/>
      <c r="O1118" s="175"/>
      <c r="P1118" s="175"/>
      <c r="Q1118" s="175"/>
      <c r="R1118" s="175"/>
      <c r="S1118" s="175"/>
      <c r="T1118" s="175"/>
      <c r="U1118" s="175"/>
      <c r="V1118" s="175"/>
      <c r="W1118" s="175"/>
      <c r="X1118" s="175"/>
      <c r="Y1118" s="175"/>
      <c r="Z1118" s="175"/>
      <c r="AA1118" s="175"/>
      <c r="AB1118" s="175"/>
      <c r="AC1118" s="175"/>
      <c r="AD1118" s="175"/>
      <c r="AE1118" s="175"/>
      <c r="AF1118" s="175"/>
      <c r="AG1118" s="175" t="s">
        <v>565</v>
      </c>
      <c r="AH1118" s="175"/>
      <c r="AI1118" s="175"/>
      <c r="AJ1118" s="175"/>
      <c r="AK1118" s="175"/>
      <c r="AL1118" s="175"/>
      <c r="AM1118" s="175"/>
      <c r="AN1118" s="175" t="s">
        <v>625</v>
      </c>
      <c r="AO1118" s="175"/>
      <c r="AP1118" s="175"/>
      <c r="AQ1118" s="175"/>
      <c r="AR1118" s="175"/>
      <c r="AS1118" s="175"/>
      <c r="AT1118" s="175"/>
      <c r="AU1118" s="7"/>
      <c r="AV1118" s="175"/>
      <c r="AW1118" s="175"/>
      <c r="AX1118" s="175"/>
      <c r="AY1118" s="175"/>
      <c r="AZ1118" s="175"/>
      <c r="BA1118" s="175"/>
      <c r="BB1118" s="175"/>
      <c r="BC1118" s="175"/>
      <c r="BD1118" s="175"/>
      <c r="BE1118" s="175"/>
      <c r="BF1118" s="175"/>
      <c r="BG1118" s="175"/>
      <c r="BH1118" s="175"/>
      <c r="BI1118" s="175"/>
      <c r="BJ1118" s="175"/>
      <c r="BK1118" s="175"/>
      <c r="BL1118" s="175" t="s">
        <v>650</v>
      </c>
      <c r="BM1118" s="175"/>
      <c r="BN1118" s="175"/>
      <c r="BO1118" s="175"/>
      <c r="BP1118" s="175"/>
      <c r="BQ1118" s="175"/>
      <c r="BR1118" s="175"/>
      <c r="BS1118" s="175"/>
      <c r="BT1118" s="175"/>
      <c r="BU1118" s="175" t="s">
        <v>651</v>
      </c>
      <c r="BV1118" s="175"/>
      <c r="BW1118" s="175"/>
      <c r="BX1118" s="175"/>
      <c r="BY1118" s="175"/>
      <c r="BZ1118" s="175"/>
      <c r="CA1118" s="175"/>
      <c r="CB1118" s="175"/>
      <c r="CC1118" s="175" t="s">
        <v>565</v>
      </c>
      <c r="CD1118" s="175"/>
      <c r="CE1118" s="175"/>
      <c r="CF1118" s="175"/>
      <c r="CG1118" s="175"/>
      <c r="CH1118" s="175"/>
      <c r="CI1118" s="175" t="s">
        <v>625</v>
      </c>
      <c r="CJ1118" s="175"/>
      <c r="CK1118" s="175"/>
      <c r="CL1118" s="175"/>
      <c r="CM1118" s="175"/>
      <c r="CN1118" s="175"/>
    </row>
    <row r="1119" spans="1:92" ht="36" customHeight="1" x14ac:dyDescent="0.35">
      <c r="D1119" s="202" t="s">
        <v>1069</v>
      </c>
      <c r="E1119" s="202"/>
      <c r="F1119" s="202"/>
      <c r="G1119" s="202"/>
      <c r="H1119" s="202"/>
      <c r="I1119" s="202"/>
      <c r="J1119" s="202"/>
      <c r="K1119" s="202"/>
      <c r="L1119" s="202"/>
      <c r="M1119" s="202"/>
      <c r="N1119" s="202"/>
      <c r="O1119" s="202"/>
      <c r="P1119" s="202"/>
      <c r="Q1119" s="202"/>
      <c r="R1119" s="202"/>
      <c r="S1119" s="202"/>
      <c r="T1119" s="202"/>
      <c r="U1119" s="202"/>
      <c r="V1119" s="202"/>
      <c r="W1119" s="202"/>
      <c r="X1119" s="202"/>
      <c r="Y1119" s="202"/>
      <c r="Z1119" s="202"/>
      <c r="AA1119" s="202"/>
      <c r="AB1119" s="202"/>
      <c r="AC1119" s="202"/>
      <c r="AD1119" s="202"/>
      <c r="AE1119" s="202"/>
      <c r="AF1119" s="202"/>
      <c r="AG1119" s="167"/>
      <c r="AH1119" s="167"/>
      <c r="AI1119" s="167"/>
      <c r="AJ1119" s="167"/>
      <c r="AK1119" s="167"/>
      <c r="AL1119" s="167"/>
      <c r="AM1119" s="167"/>
      <c r="AN1119" s="167" t="s">
        <v>914</v>
      </c>
      <c r="AO1119" s="167"/>
      <c r="AP1119" s="167"/>
      <c r="AQ1119" s="167"/>
      <c r="AR1119" s="167"/>
      <c r="AS1119" s="167"/>
      <c r="AT1119" s="167"/>
      <c r="AV1119" s="289" t="s">
        <v>1056</v>
      </c>
      <c r="AW1119" s="289"/>
      <c r="AX1119" s="289"/>
      <c r="AY1119" s="289"/>
      <c r="AZ1119" s="289"/>
      <c r="BA1119" s="289"/>
      <c r="BB1119" s="289"/>
      <c r="BC1119" s="289"/>
      <c r="BD1119" s="289"/>
      <c r="BE1119" s="289"/>
      <c r="BF1119" s="289"/>
      <c r="BG1119" s="289"/>
      <c r="BH1119" s="289"/>
      <c r="BI1119" s="289"/>
      <c r="BJ1119" s="289"/>
      <c r="BK1119" s="289"/>
      <c r="BL1119" s="167"/>
      <c r="BM1119" s="167"/>
      <c r="BN1119" s="167"/>
      <c r="BO1119" s="167"/>
      <c r="BP1119" s="167"/>
      <c r="BQ1119" s="167"/>
      <c r="BR1119" s="167"/>
      <c r="BS1119" s="167"/>
      <c r="BT1119" s="167"/>
      <c r="BU1119" s="179"/>
      <c r="BV1119" s="180"/>
      <c r="BW1119" s="180"/>
      <c r="BX1119" s="180"/>
      <c r="BY1119" s="180"/>
      <c r="BZ1119" s="180"/>
      <c r="CA1119" s="180"/>
      <c r="CB1119" s="181"/>
      <c r="CC1119" s="167" t="s">
        <v>914</v>
      </c>
      <c r="CD1119" s="167"/>
      <c r="CE1119" s="167"/>
      <c r="CF1119" s="167"/>
      <c r="CG1119" s="167"/>
      <c r="CH1119" s="167"/>
      <c r="CI1119" s="167"/>
      <c r="CJ1119" s="167"/>
      <c r="CK1119" s="167"/>
      <c r="CL1119" s="167"/>
      <c r="CM1119" s="167"/>
      <c r="CN1119" s="167"/>
    </row>
    <row r="1120" spans="1:92" ht="14.25" customHeight="1" x14ac:dyDescent="0.35">
      <c r="D1120" s="202" t="s">
        <v>1048</v>
      </c>
      <c r="E1120" s="202"/>
      <c r="F1120" s="202"/>
      <c r="G1120" s="202"/>
      <c r="H1120" s="202"/>
      <c r="I1120" s="202"/>
      <c r="J1120" s="202"/>
      <c r="K1120" s="202"/>
      <c r="L1120" s="202"/>
      <c r="M1120" s="202"/>
      <c r="N1120" s="202"/>
      <c r="O1120" s="202"/>
      <c r="P1120" s="202"/>
      <c r="Q1120" s="202"/>
      <c r="R1120" s="202"/>
      <c r="S1120" s="202"/>
      <c r="T1120" s="202"/>
      <c r="U1120" s="202"/>
      <c r="V1120" s="202"/>
      <c r="W1120" s="202"/>
      <c r="X1120" s="202"/>
      <c r="Y1120" s="202"/>
      <c r="Z1120" s="202"/>
      <c r="AA1120" s="202"/>
      <c r="AB1120" s="202"/>
      <c r="AC1120" s="202"/>
      <c r="AD1120" s="202"/>
      <c r="AE1120" s="202"/>
      <c r="AF1120" s="202"/>
      <c r="AG1120" s="167"/>
      <c r="AH1120" s="167"/>
      <c r="AI1120" s="167"/>
      <c r="AJ1120" s="167"/>
      <c r="AK1120" s="167"/>
      <c r="AL1120" s="167"/>
      <c r="AM1120" s="167"/>
      <c r="AN1120" s="167" t="s">
        <v>914</v>
      </c>
      <c r="AO1120" s="167"/>
      <c r="AP1120" s="167"/>
      <c r="AQ1120" s="167"/>
      <c r="AR1120" s="167"/>
      <c r="AS1120" s="167"/>
      <c r="AT1120" s="167"/>
      <c r="AV1120" s="166" t="s">
        <v>1057</v>
      </c>
      <c r="AW1120" s="166"/>
      <c r="AX1120" s="166"/>
      <c r="AY1120" s="166"/>
      <c r="AZ1120" s="166"/>
      <c r="BA1120" s="166"/>
      <c r="BB1120" s="166"/>
      <c r="BC1120" s="166"/>
      <c r="BD1120" s="166"/>
      <c r="BE1120" s="166"/>
      <c r="BF1120" s="166"/>
      <c r="BG1120" s="166"/>
      <c r="BH1120" s="166"/>
      <c r="BI1120" s="166"/>
      <c r="BJ1120" s="166"/>
      <c r="BK1120" s="166"/>
      <c r="BL1120" s="167"/>
      <c r="BM1120" s="167"/>
      <c r="BN1120" s="167"/>
      <c r="BO1120" s="167"/>
      <c r="BP1120" s="167"/>
      <c r="BQ1120" s="167"/>
      <c r="BR1120" s="167"/>
      <c r="BS1120" s="167"/>
      <c r="BT1120" s="167"/>
      <c r="BU1120" s="179"/>
      <c r="BV1120" s="180"/>
      <c r="BW1120" s="180"/>
      <c r="BX1120" s="180"/>
      <c r="BY1120" s="180"/>
      <c r="BZ1120" s="180"/>
      <c r="CA1120" s="180"/>
      <c r="CB1120" s="181"/>
      <c r="CC1120" s="167"/>
      <c r="CD1120" s="167"/>
      <c r="CE1120" s="167"/>
      <c r="CF1120" s="167"/>
      <c r="CG1120" s="167"/>
      <c r="CH1120" s="167"/>
      <c r="CI1120" s="167" t="s">
        <v>914</v>
      </c>
      <c r="CJ1120" s="167"/>
      <c r="CK1120" s="167"/>
      <c r="CL1120" s="167"/>
      <c r="CM1120" s="167"/>
      <c r="CN1120" s="167"/>
    </row>
    <row r="1121" spans="1:93" ht="14.25" customHeight="1" x14ac:dyDescent="0.35">
      <c r="D1121" s="202" t="s">
        <v>1049</v>
      </c>
      <c r="E1121" s="202"/>
      <c r="F1121" s="202"/>
      <c r="G1121" s="202"/>
      <c r="H1121" s="202"/>
      <c r="I1121" s="202"/>
      <c r="J1121" s="202"/>
      <c r="K1121" s="202"/>
      <c r="L1121" s="202"/>
      <c r="M1121" s="202"/>
      <c r="N1121" s="202"/>
      <c r="O1121" s="202"/>
      <c r="P1121" s="202"/>
      <c r="Q1121" s="202"/>
      <c r="R1121" s="202"/>
      <c r="S1121" s="202"/>
      <c r="T1121" s="202"/>
      <c r="U1121" s="202"/>
      <c r="V1121" s="202"/>
      <c r="W1121" s="202"/>
      <c r="X1121" s="202"/>
      <c r="Y1121" s="202"/>
      <c r="Z1121" s="202"/>
      <c r="AA1121" s="202"/>
      <c r="AB1121" s="202"/>
      <c r="AC1121" s="202"/>
      <c r="AD1121" s="202"/>
      <c r="AE1121" s="202"/>
      <c r="AF1121" s="202"/>
      <c r="AG1121" s="167"/>
      <c r="AH1121" s="167"/>
      <c r="AI1121" s="167"/>
      <c r="AJ1121" s="167"/>
      <c r="AK1121" s="167"/>
      <c r="AL1121" s="167"/>
      <c r="AM1121" s="167"/>
      <c r="AN1121" s="167" t="s">
        <v>914</v>
      </c>
      <c r="AO1121" s="167"/>
      <c r="AP1121" s="167"/>
      <c r="AQ1121" s="167"/>
      <c r="AR1121" s="167"/>
      <c r="AS1121" s="167"/>
      <c r="AT1121" s="167"/>
      <c r="AV1121" s="166" t="s">
        <v>1058</v>
      </c>
      <c r="AW1121" s="166"/>
      <c r="AX1121" s="166"/>
      <c r="AY1121" s="166"/>
      <c r="AZ1121" s="166"/>
      <c r="BA1121" s="166"/>
      <c r="BB1121" s="166"/>
      <c r="BC1121" s="166"/>
      <c r="BD1121" s="166"/>
      <c r="BE1121" s="166"/>
      <c r="BF1121" s="166"/>
      <c r="BG1121" s="166"/>
      <c r="BH1121" s="166"/>
      <c r="BI1121" s="166"/>
      <c r="BJ1121" s="166"/>
      <c r="BK1121" s="166"/>
      <c r="BL1121" s="167"/>
      <c r="BM1121" s="167"/>
      <c r="BN1121" s="167"/>
      <c r="BO1121" s="167"/>
      <c r="BP1121" s="167"/>
      <c r="BQ1121" s="167"/>
      <c r="BR1121" s="167"/>
      <c r="BS1121" s="167"/>
      <c r="BT1121" s="167"/>
      <c r="BU1121" s="179"/>
      <c r="BV1121" s="180"/>
      <c r="BW1121" s="180"/>
      <c r="BX1121" s="180"/>
      <c r="BY1121" s="180"/>
      <c r="BZ1121" s="180"/>
      <c r="CA1121" s="180"/>
      <c r="CB1121" s="181"/>
      <c r="CC1121" s="167"/>
      <c r="CD1121" s="167"/>
      <c r="CE1121" s="167"/>
      <c r="CF1121" s="167"/>
      <c r="CG1121" s="167"/>
      <c r="CH1121" s="167"/>
      <c r="CI1121" s="167" t="s">
        <v>914</v>
      </c>
      <c r="CJ1121" s="167"/>
      <c r="CK1121" s="167"/>
      <c r="CL1121" s="167"/>
      <c r="CM1121" s="167"/>
      <c r="CN1121" s="167"/>
    </row>
    <row r="1122" spans="1:93" ht="14.25" customHeight="1" x14ac:dyDescent="0.35">
      <c r="D1122" s="202" t="s">
        <v>1050</v>
      </c>
      <c r="E1122" s="202"/>
      <c r="F1122" s="202"/>
      <c r="G1122" s="202"/>
      <c r="H1122" s="202"/>
      <c r="I1122" s="202"/>
      <c r="J1122" s="202"/>
      <c r="K1122" s="202"/>
      <c r="L1122" s="202"/>
      <c r="M1122" s="202"/>
      <c r="N1122" s="202"/>
      <c r="O1122" s="202"/>
      <c r="P1122" s="202"/>
      <c r="Q1122" s="202"/>
      <c r="R1122" s="202"/>
      <c r="S1122" s="202"/>
      <c r="T1122" s="202"/>
      <c r="U1122" s="202"/>
      <c r="V1122" s="202"/>
      <c r="W1122" s="202"/>
      <c r="X1122" s="202"/>
      <c r="Y1122" s="202"/>
      <c r="Z1122" s="202"/>
      <c r="AA1122" s="202"/>
      <c r="AB1122" s="202"/>
      <c r="AC1122" s="202"/>
      <c r="AD1122" s="202"/>
      <c r="AE1122" s="202"/>
      <c r="AF1122" s="202"/>
      <c r="AG1122" s="167"/>
      <c r="AH1122" s="167"/>
      <c r="AI1122" s="167"/>
      <c r="AJ1122" s="167"/>
      <c r="AK1122" s="167"/>
      <c r="AL1122" s="167"/>
      <c r="AM1122" s="167"/>
      <c r="AN1122" s="167" t="s">
        <v>914</v>
      </c>
      <c r="AO1122" s="167"/>
      <c r="AP1122" s="167"/>
      <c r="AQ1122" s="167"/>
      <c r="AR1122" s="167"/>
      <c r="AS1122" s="167"/>
      <c r="AT1122" s="167"/>
      <c r="AV1122" s="166" t="s">
        <v>1059</v>
      </c>
      <c r="AW1122" s="166"/>
      <c r="AX1122" s="166"/>
      <c r="AY1122" s="166"/>
      <c r="AZ1122" s="166"/>
      <c r="BA1122" s="166"/>
      <c r="BB1122" s="166"/>
      <c r="BC1122" s="166"/>
      <c r="BD1122" s="166"/>
      <c r="BE1122" s="166"/>
      <c r="BF1122" s="166"/>
      <c r="BG1122" s="166"/>
      <c r="BH1122" s="166"/>
      <c r="BI1122" s="166"/>
      <c r="BJ1122" s="166"/>
      <c r="BK1122" s="166"/>
      <c r="BL1122" s="167"/>
      <c r="BM1122" s="167"/>
      <c r="BN1122" s="167"/>
      <c r="BO1122" s="167"/>
      <c r="BP1122" s="167"/>
      <c r="BQ1122" s="167"/>
      <c r="BR1122" s="167"/>
      <c r="BS1122" s="167"/>
      <c r="BT1122" s="167"/>
      <c r="BU1122" s="179"/>
      <c r="BV1122" s="180"/>
      <c r="BW1122" s="180"/>
      <c r="BX1122" s="180"/>
      <c r="BY1122" s="180"/>
      <c r="BZ1122" s="180"/>
      <c r="CA1122" s="180"/>
      <c r="CB1122" s="181"/>
      <c r="CC1122" s="167"/>
      <c r="CD1122" s="167"/>
      <c r="CE1122" s="167"/>
      <c r="CF1122" s="167"/>
      <c r="CG1122" s="167"/>
      <c r="CH1122" s="167"/>
      <c r="CI1122" s="167" t="s">
        <v>914</v>
      </c>
      <c r="CJ1122" s="167"/>
      <c r="CK1122" s="167"/>
      <c r="CL1122" s="167"/>
      <c r="CM1122" s="167"/>
      <c r="CN1122" s="167"/>
    </row>
    <row r="1123" spans="1:93" ht="14.25" customHeight="1" x14ac:dyDescent="0.35">
      <c r="D1123" s="202" t="s">
        <v>1051</v>
      </c>
      <c r="E1123" s="202"/>
      <c r="F1123" s="202"/>
      <c r="G1123" s="202"/>
      <c r="H1123" s="202"/>
      <c r="I1123" s="202"/>
      <c r="J1123" s="202"/>
      <c r="K1123" s="202"/>
      <c r="L1123" s="202"/>
      <c r="M1123" s="202"/>
      <c r="N1123" s="202"/>
      <c r="O1123" s="202"/>
      <c r="P1123" s="202"/>
      <c r="Q1123" s="202"/>
      <c r="R1123" s="202"/>
      <c r="S1123" s="202"/>
      <c r="T1123" s="202"/>
      <c r="U1123" s="202"/>
      <c r="V1123" s="202"/>
      <c r="W1123" s="202"/>
      <c r="X1123" s="202"/>
      <c r="Y1123" s="202"/>
      <c r="Z1123" s="202"/>
      <c r="AA1123" s="202"/>
      <c r="AB1123" s="202"/>
      <c r="AC1123" s="202"/>
      <c r="AD1123" s="202"/>
      <c r="AE1123" s="202"/>
      <c r="AF1123" s="202"/>
      <c r="AG1123" s="167"/>
      <c r="AH1123" s="167"/>
      <c r="AI1123" s="167"/>
      <c r="AJ1123" s="167"/>
      <c r="AK1123" s="167"/>
      <c r="AL1123" s="167"/>
      <c r="AM1123" s="167"/>
      <c r="AN1123" s="167"/>
      <c r="AO1123" s="167"/>
      <c r="AP1123" s="167"/>
      <c r="AQ1123" s="167"/>
      <c r="AR1123" s="167"/>
      <c r="AS1123" s="167"/>
      <c r="AT1123" s="167"/>
      <c r="AV1123" s="166" t="s">
        <v>1060</v>
      </c>
      <c r="AW1123" s="166"/>
      <c r="AX1123" s="166"/>
      <c r="AY1123" s="166"/>
      <c r="AZ1123" s="166"/>
      <c r="BA1123" s="166"/>
      <c r="BB1123" s="166"/>
      <c r="BC1123" s="166"/>
      <c r="BD1123" s="166"/>
      <c r="BE1123" s="166"/>
      <c r="BF1123" s="166"/>
      <c r="BG1123" s="166"/>
      <c r="BH1123" s="166"/>
      <c r="BI1123" s="166"/>
      <c r="BJ1123" s="166"/>
      <c r="BK1123" s="166"/>
      <c r="BL1123" s="167"/>
      <c r="BM1123" s="167"/>
      <c r="BN1123" s="167"/>
      <c r="BO1123" s="167"/>
      <c r="BP1123" s="167"/>
      <c r="BQ1123" s="167"/>
      <c r="BR1123" s="167"/>
      <c r="BS1123" s="167"/>
      <c r="BT1123" s="167"/>
      <c r="BU1123" s="179"/>
      <c r="BV1123" s="180"/>
      <c r="BW1123" s="180"/>
      <c r="BX1123" s="180"/>
      <c r="BY1123" s="180"/>
      <c r="BZ1123" s="180"/>
      <c r="CA1123" s="180"/>
      <c r="CB1123" s="181"/>
      <c r="CC1123" s="167"/>
      <c r="CD1123" s="167"/>
      <c r="CE1123" s="167"/>
      <c r="CF1123" s="167"/>
      <c r="CG1123" s="167"/>
      <c r="CH1123" s="167"/>
      <c r="CI1123" s="167" t="s">
        <v>914</v>
      </c>
      <c r="CJ1123" s="167"/>
      <c r="CK1123" s="167"/>
      <c r="CL1123" s="167"/>
      <c r="CM1123" s="167"/>
      <c r="CN1123" s="167"/>
    </row>
    <row r="1124" spans="1:93" ht="36.75" customHeight="1" x14ac:dyDescent="0.35">
      <c r="D1124" s="202" t="s">
        <v>1052</v>
      </c>
      <c r="E1124" s="202"/>
      <c r="F1124" s="202"/>
      <c r="G1124" s="202"/>
      <c r="H1124" s="202"/>
      <c r="I1124" s="202"/>
      <c r="J1124" s="202"/>
      <c r="K1124" s="202"/>
      <c r="L1124" s="202"/>
      <c r="M1124" s="202"/>
      <c r="N1124" s="202"/>
      <c r="O1124" s="202"/>
      <c r="P1124" s="202"/>
      <c r="Q1124" s="202"/>
      <c r="R1124" s="202"/>
      <c r="S1124" s="202"/>
      <c r="T1124" s="202"/>
      <c r="U1124" s="202"/>
      <c r="V1124" s="202"/>
      <c r="W1124" s="202"/>
      <c r="X1124" s="202"/>
      <c r="Y1124" s="202"/>
      <c r="Z1124" s="202"/>
      <c r="AA1124" s="202"/>
      <c r="AB1124" s="202"/>
      <c r="AC1124" s="202"/>
      <c r="AD1124" s="202"/>
      <c r="AE1124" s="202"/>
      <c r="AF1124" s="202"/>
      <c r="AG1124" s="167"/>
      <c r="AH1124" s="167"/>
      <c r="AI1124" s="167"/>
      <c r="AJ1124" s="167"/>
      <c r="AK1124" s="167"/>
      <c r="AL1124" s="167"/>
      <c r="AM1124" s="167"/>
      <c r="AN1124" s="167" t="s">
        <v>914</v>
      </c>
      <c r="AO1124" s="167"/>
      <c r="AP1124" s="167"/>
      <c r="AQ1124" s="167"/>
      <c r="AR1124" s="167"/>
      <c r="AS1124" s="167"/>
      <c r="AT1124" s="167"/>
      <c r="AV1124" s="166" t="s">
        <v>1061</v>
      </c>
      <c r="AW1124" s="166"/>
      <c r="AX1124" s="166"/>
      <c r="AY1124" s="166"/>
      <c r="AZ1124" s="166"/>
      <c r="BA1124" s="166"/>
      <c r="BB1124" s="166"/>
      <c r="BC1124" s="166"/>
      <c r="BD1124" s="166"/>
      <c r="BE1124" s="166"/>
      <c r="BF1124" s="166"/>
      <c r="BG1124" s="166"/>
      <c r="BH1124" s="166"/>
      <c r="BI1124" s="166"/>
      <c r="BJ1124" s="166"/>
      <c r="BK1124" s="166"/>
      <c r="BL1124" s="167"/>
      <c r="BM1124" s="167"/>
      <c r="BN1124" s="167"/>
      <c r="BO1124" s="167"/>
      <c r="BP1124" s="167"/>
      <c r="BQ1124" s="167"/>
      <c r="BR1124" s="167"/>
      <c r="BS1124" s="167"/>
      <c r="BT1124" s="167"/>
      <c r="BU1124" s="179"/>
      <c r="BV1124" s="180"/>
      <c r="BW1124" s="180"/>
      <c r="BX1124" s="180"/>
      <c r="BY1124" s="180"/>
      <c r="BZ1124" s="180"/>
      <c r="CA1124" s="180"/>
      <c r="CB1124" s="181"/>
      <c r="CC1124" s="167" t="s">
        <v>914</v>
      </c>
      <c r="CD1124" s="167"/>
      <c r="CE1124" s="167"/>
      <c r="CF1124" s="167"/>
      <c r="CG1124" s="167"/>
      <c r="CH1124" s="167"/>
      <c r="CI1124" s="167"/>
      <c r="CJ1124" s="167"/>
      <c r="CK1124" s="167"/>
      <c r="CL1124" s="167"/>
      <c r="CM1124" s="167"/>
      <c r="CN1124" s="167"/>
    </row>
    <row r="1125" spans="1:93" ht="14.25" customHeight="1" x14ac:dyDescent="0.35">
      <c r="D1125" s="202" t="s">
        <v>1053</v>
      </c>
      <c r="E1125" s="202"/>
      <c r="F1125" s="202"/>
      <c r="G1125" s="202"/>
      <c r="H1125" s="202"/>
      <c r="I1125" s="202"/>
      <c r="J1125" s="202"/>
      <c r="K1125" s="202"/>
      <c r="L1125" s="202"/>
      <c r="M1125" s="202"/>
      <c r="N1125" s="202"/>
      <c r="O1125" s="202"/>
      <c r="P1125" s="202"/>
      <c r="Q1125" s="202"/>
      <c r="R1125" s="202"/>
      <c r="S1125" s="202"/>
      <c r="T1125" s="202"/>
      <c r="U1125" s="202"/>
      <c r="V1125" s="202"/>
      <c r="W1125" s="202"/>
      <c r="X1125" s="202"/>
      <c r="Y1125" s="202"/>
      <c r="Z1125" s="202"/>
      <c r="AA1125" s="202"/>
      <c r="AB1125" s="202"/>
      <c r="AC1125" s="202"/>
      <c r="AD1125" s="202"/>
      <c r="AE1125" s="202"/>
      <c r="AF1125" s="202"/>
      <c r="AG1125" s="167"/>
      <c r="AH1125" s="167"/>
      <c r="AI1125" s="167"/>
      <c r="AJ1125" s="167"/>
      <c r="AK1125" s="167"/>
      <c r="AL1125" s="167"/>
      <c r="AM1125" s="167"/>
      <c r="AN1125" s="167" t="s">
        <v>914</v>
      </c>
      <c r="AO1125" s="167"/>
      <c r="AP1125" s="167"/>
      <c r="AQ1125" s="167"/>
      <c r="AR1125" s="167"/>
      <c r="AS1125" s="167"/>
      <c r="AT1125" s="167"/>
      <c r="AV1125" s="166" t="s">
        <v>1062</v>
      </c>
      <c r="AW1125" s="166"/>
      <c r="AX1125" s="166"/>
      <c r="AY1125" s="166"/>
      <c r="AZ1125" s="166"/>
      <c r="BA1125" s="166"/>
      <c r="BB1125" s="166"/>
      <c r="BC1125" s="166"/>
      <c r="BD1125" s="166"/>
      <c r="BE1125" s="166"/>
      <c r="BF1125" s="166"/>
      <c r="BG1125" s="166"/>
      <c r="BH1125" s="166"/>
      <c r="BI1125" s="166"/>
      <c r="BJ1125" s="166"/>
      <c r="BK1125" s="166"/>
      <c r="BL1125" s="167"/>
      <c r="BM1125" s="167"/>
      <c r="BN1125" s="167"/>
      <c r="BO1125" s="167"/>
      <c r="BP1125" s="167"/>
      <c r="BQ1125" s="167"/>
      <c r="BR1125" s="167"/>
      <c r="BS1125" s="167"/>
      <c r="BT1125" s="167"/>
      <c r="BU1125" s="179"/>
      <c r="BV1125" s="180"/>
      <c r="BW1125" s="180"/>
      <c r="BX1125" s="180"/>
      <c r="BY1125" s="180"/>
      <c r="BZ1125" s="180"/>
      <c r="CA1125" s="180"/>
      <c r="CB1125" s="181"/>
      <c r="CC1125" s="167"/>
      <c r="CD1125" s="167"/>
      <c r="CE1125" s="167"/>
      <c r="CF1125" s="167"/>
      <c r="CG1125" s="167"/>
      <c r="CH1125" s="167"/>
      <c r="CI1125" s="167" t="s">
        <v>914</v>
      </c>
      <c r="CJ1125" s="167"/>
      <c r="CK1125" s="167"/>
      <c r="CL1125" s="167"/>
      <c r="CM1125" s="167"/>
      <c r="CN1125" s="167"/>
    </row>
    <row r="1126" spans="1:93" ht="14.25" customHeight="1" x14ac:dyDescent="0.35">
      <c r="D1126" s="202" t="s">
        <v>1054</v>
      </c>
      <c r="E1126" s="202"/>
      <c r="F1126" s="202"/>
      <c r="G1126" s="202"/>
      <c r="H1126" s="202"/>
      <c r="I1126" s="202"/>
      <c r="J1126" s="202"/>
      <c r="K1126" s="202"/>
      <c r="L1126" s="202"/>
      <c r="M1126" s="202"/>
      <c r="N1126" s="202"/>
      <c r="O1126" s="202"/>
      <c r="P1126" s="202"/>
      <c r="Q1126" s="202"/>
      <c r="R1126" s="202"/>
      <c r="S1126" s="202"/>
      <c r="T1126" s="202"/>
      <c r="U1126" s="202"/>
      <c r="V1126" s="202"/>
      <c r="W1126" s="202"/>
      <c r="X1126" s="202"/>
      <c r="Y1126" s="202"/>
      <c r="Z1126" s="202"/>
      <c r="AA1126" s="202"/>
      <c r="AB1126" s="202"/>
      <c r="AC1126" s="202"/>
      <c r="AD1126" s="202"/>
      <c r="AE1126" s="202"/>
      <c r="AF1126" s="202"/>
      <c r="AG1126" s="167"/>
      <c r="AH1126" s="167"/>
      <c r="AI1126" s="167"/>
      <c r="AJ1126" s="167"/>
      <c r="AK1126" s="167"/>
      <c r="AL1126" s="167"/>
      <c r="AM1126" s="167"/>
      <c r="AN1126" s="167" t="s">
        <v>914</v>
      </c>
      <c r="AO1126" s="167"/>
      <c r="AP1126" s="167"/>
      <c r="AQ1126" s="167"/>
      <c r="AR1126" s="167"/>
      <c r="AS1126" s="167"/>
      <c r="AT1126" s="167"/>
      <c r="AV1126" s="166" t="s">
        <v>1063</v>
      </c>
      <c r="AW1126" s="166"/>
      <c r="AX1126" s="166"/>
      <c r="AY1126" s="166"/>
      <c r="AZ1126" s="166"/>
      <c r="BA1126" s="166"/>
      <c r="BB1126" s="166"/>
      <c r="BC1126" s="166"/>
      <c r="BD1126" s="166"/>
      <c r="BE1126" s="166"/>
      <c r="BF1126" s="166"/>
      <c r="BG1126" s="166"/>
      <c r="BH1126" s="166"/>
      <c r="BI1126" s="166"/>
      <c r="BJ1126" s="166"/>
      <c r="BK1126" s="166"/>
      <c r="BL1126" s="167"/>
      <c r="BM1126" s="167"/>
      <c r="BN1126" s="167"/>
      <c r="BO1126" s="167"/>
      <c r="BP1126" s="167"/>
      <c r="BQ1126" s="167"/>
      <c r="BR1126" s="167"/>
      <c r="BS1126" s="167"/>
      <c r="BT1126" s="167"/>
      <c r="BU1126" s="179"/>
      <c r="BV1126" s="180"/>
      <c r="BW1126" s="180"/>
      <c r="BX1126" s="180"/>
      <c r="BY1126" s="180"/>
      <c r="BZ1126" s="180"/>
      <c r="CA1126" s="180"/>
      <c r="CB1126" s="181"/>
      <c r="CC1126" s="167"/>
      <c r="CD1126" s="167"/>
      <c r="CE1126" s="167"/>
      <c r="CF1126" s="167"/>
      <c r="CG1126" s="167"/>
      <c r="CH1126" s="167"/>
      <c r="CI1126" s="167"/>
      <c r="CJ1126" s="167"/>
      <c r="CK1126" s="167"/>
      <c r="CL1126" s="167"/>
      <c r="CM1126" s="167"/>
      <c r="CN1126" s="167"/>
    </row>
    <row r="1127" spans="1:93" ht="14.25" customHeight="1" x14ac:dyDescent="0.35">
      <c r="D1127" s="202" t="s">
        <v>1055</v>
      </c>
      <c r="E1127" s="202"/>
      <c r="F1127" s="202"/>
      <c r="G1127" s="202"/>
      <c r="H1127" s="202"/>
      <c r="I1127" s="202"/>
      <c r="J1127" s="202"/>
      <c r="K1127" s="202"/>
      <c r="L1127" s="202"/>
      <c r="M1127" s="202"/>
      <c r="N1127" s="202"/>
      <c r="O1127" s="202"/>
      <c r="P1127" s="202"/>
      <c r="Q1127" s="202"/>
      <c r="R1127" s="202"/>
      <c r="S1127" s="202"/>
      <c r="T1127" s="202"/>
      <c r="U1127" s="202"/>
      <c r="V1127" s="202"/>
      <c r="W1127" s="202"/>
      <c r="X1127" s="202"/>
      <c r="Y1127" s="202"/>
      <c r="Z1127" s="202"/>
      <c r="AA1127" s="202"/>
      <c r="AB1127" s="202"/>
      <c r="AC1127" s="202"/>
      <c r="AD1127" s="202"/>
      <c r="AE1127" s="202"/>
      <c r="AF1127" s="202"/>
      <c r="AG1127" s="167" t="s">
        <v>914</v>
      </c>
      <c r="AH1127" s="167"/>
      <c r="AI1127" s="167"/>
      <c r="AJ1127" s="167"/>
      <c r="AK1127" s="167"/>
      <c r="AL1127" s="167"/>
      <c r="AM1127" s="167"/>
      <c r="AN1127" s="167"/>
      <c r="AO1127" s="167"/>
      <c r="AP1127" s="167"/>
      <c r="AQ1127" s="167"/>
      <c r="AR1127" s="167"/>
      <c r="AS1127" s="167"/>
      <c r="AT1127" s="167"/>
      <c r="AV1127" s="166"/>
      <c r="AW1127" s="166"/>
      <c r="AX1127" s="166"/>
      <c r="AY1127" s="166"/>
      <c r="AZ1127" s="166"/>
      <c r="BA1127" s="166"/>
      <c r="BB1127" s="166"/>
      <c r="BC1127" s="166"/>
      <c r="BD1127" s="166"/>
      <c r="BE1127" s="166"/>
      <c r="BF1127" s="166"/>
      <c r="BG1127" s="166"/>
      <c r="BH1127" s="166"/>
      <c r="BI1127" s="166"/>
      <c r="BJ1127" s="166"/>
      <c r="BK1127" s="166"/>
      <c r="BL1127" s="167"/>
      <c r="BM1127" s="167"/>
      <c r="BN1127" s="167"/>
      <c r="BO1127" s="167"/>
      <c r="BP1127" s="167"/>
      <c r="BQ1127" s="167"/>
      <c r="BR1127" s="167"/>
      <c r="BS1127" s="167"/>
      <c r="BT1127" s="167"/>
      <c r="BU1127" s="179"/>
      <c r="BV1127" s="180"/>
      <c r="BW1127" s="180"/>
      <c r="BX1127" s="180"/>
      <c r="BY1127" s="180"/>
      <c r="BZ1127" s="180"/>
      <c r="CA1127" s="180"/>
      <c r="CB1127" s="181"/>
      <c r="CC1127" s="167"/>
      <c r="CD1127" s="167"/>
      <c r="CE1127" s="167"/>
      <c r="CF1127" s="167"/>
      <c r="CG1127" s="167"/>
      <c r="CH1127" s="167"/>
      <c r="CI1127" s="167"/>
      <c r="CJ1127" s="167"/>
      <c r="CK1127" s="167"/>
      <c r="CL1127" s="167"/>
      <c r="CM1127" s="167"/>
      <c r="CN1127" s="167"/>
    </row>
    <row r="1128" spans="1:93" ht="14.25" customHeight="1" x14ac:dyDescent="0.35">
      <c r="D1128" s="167"/>
      <c r="E1128" s="167"/>
      <c r="F1128" s="167"/>
      <c r="G1128" s="167"/>
      <c r="H1128" s="167"/>
      <c r="I1128" s="167"/>
      <c r="J1128" s="167"/>
      <c r="K1128" s="167"/>
      <c r="L1128" s="167"/>
      <c r="M1128" s="167"/>
      <c r="N1128" s="167"/>
      <c r="O1128" s="167"/>
      <c r="P1128" s="167"/>
      <c r="Q1128" s="167"/>
      <c r="R1128" s="167"/>
      <c r="S1128" s="167"/>
      <c r="T1128" s="167"/>
      <c r="U1128" s="167"/>
      <c r="V1128" s="167"/>
      <c r="W1128" s="167"/>
      <c r="X1128" s="167"/>
      <c r="Y1128" s="167"/>
      <c r="Z1128" s="167"/>
      <c r="AA1128" s="167"/>
      <c r="AB1128" s="167"/>
      <c r="AC1128" s="167"/>
      <c r="AD1128" s="167"/>
      <c r="AE1128" s="167"/>
      <c r="AF1128" s="167"/>
      <c r="AG1128" s="167"/>
      <c r="AH1128" s="167"/>
      <c r="AI1128" s="167"/>
      <c r="AJ1128" s="167"/>
      <c r="AK1128" s="167"/>
      <c r="AL1128" s="167"/>
      <c r="AM1128" s="167"/>
      <c r="AN1128" s="167"/>
      <c r="AO1128" s="167"/>
      <c r="AP1128" s="167"/>
      <c r="AQ1128" s="167"/>
      <c r="AR1128" s="167"/>
      <c r="AS1128" s="167"/>
      <c r="AT1128" s="167"/>
      <c r="AV1128" s="201"/>
      <c r="AW1128" s="201"/>
      <c r="AX1128" s="201"/>
      <c r="AY1128" s="201"/>
      <c r="AZ1128" s="201"/>
      <c r="BA1128" s="201"/>
      <c r="BB1128" s="201"/>
      <c r="BC1128" s="201"/>
      <c r="BD1128" s="201"/>
      <c r="BE1128" s="201"/>
      <c r="BF1128" s="201"/>
      <c r="BG1128" s="201"/>
      <c r="BH1128" s="201"/>
      <c r="BI1128" s="201"/>
      <c r="BJ1128" s="201"/>
      <c r="BK1128" s="201"/>
      <c r="BL1128" s="167"/>
      <c r="BM1128" s="167"/>
      <c r="BN1128" s="167"/>
      <c r="BO1128" s="167"/>
      <c r="BP1128" s="167"/>
      <c r="BQ1128" s="167"/>
      <c r="BR1128" s="167"/>
      <c r="BS1128" s="167"/>
      <c r="BT1128" s="167"/>
      <c r="BU1128" s="179"/>
      <c r="BV1128" s="180"/>
      <c r="BW1128" s="180"/>
      <c r="BX1128" s="180"/>
      <c r="BY1128" s="180"/>
      <c r="BZ1128" s="180"/>
      <c r="CA1128" s="180"/>
      <c r="CB1128" s="181"/>
      <c r="CC1128" s="167"/>
      <c r="CD1128" s="167"/>
      <c r="CE1128" s="167"/>
      <c r="CF1128" s="167"/>
      <c r="CG1128" s="167"/>
      <c r="CH1128" s="167"/>
      <c r="CI1128" s="167"/>
      <c r="CJ1128" s="167"/>
      <c r="CK1128" s="167"/>
      <c r="CL1128" s="167"/>
      <c r="CM1128" s="167"/>
      <c r="CN1128" s="167"/>
    </row>
    <row r="1129" spans="1:93" ht="14.25" customHeight="1" x14ac:dyDescent="0.35">
      <c r="D1129" s="280" t="s">
        <v>652</v>
      </c>
      <c r="E1129" s="281"/>
      <c r="F1129" s="281"/>
      <c r="G1129" s="281"/>
      <c r="H1129" s="281"/>
      <c r="I1129" s="281"/>
      <c r="J1129" s="281"/>
      <c r="K1129" s="281"/>
      <c r="L1129" s="281"/>
      <c r="M1129" s="281"/>
      <c r="N1129" s="281"/>
      <c r="O1129" s="281"/>
      <c r="P1129" s="281"/>
      <c r="Q1129" s="281"/>
      <c r="R1129" s="281"/>
      <c r="S1129" s="281"/>
      <c r="T1129" s="281"/>
      <c r="U1129" s="281"/>
      <c r="V1129" s="281"/>
      <c r="W1129" s="281"/>
      <c r="X1129" s="281"/>
      <c r="Y1129" s="281"/>
      <c r="Z1129" s="281"/>
      <c r="AA1129" s="281"/>
      <c r="AB1129" s="281"/>
      <c r="AC1129" s="281"/>
      <c r="AD1129" s="281"/>
      <c r="AE1129" s="281"/>
      <c r="AF1129" s="281"/>
      <c r="AG1129" s="281"/>
      <c r="AH1129" s="281"/>
      <c r="AI1129" s="281"/>
      <c r="AJ1129" s="281"/>
      <c r="AK1129" s="281"/>
      <c r="AL1129" s="281"/>
      <c r="AM1129" s="281"/>
      <c r="AN1129" s="281"/>
      <c r="AO1129" s="281"/>
      <c r="AP1129" s="281"/>
      <c r="AQ1129" s="281"/>
      <c r="AR1129" s="281"/>
      <c r="AS1129" s="281"/>
      <c r="AT1129" s="281"/>
      <c r="AU1129" s="96"/>
      <c r="AV1129" s="281" t="s">
        <v>653</v>
      </c>
      <c r="AW1129" s="281"/>
      <c r="AX1129" s="281"/>
      <c r="AY1129" s="281"/>
      <c r="AZ1129" s="281"/>
      <c r="BA1129" s="281"/>
      <c r="BB1129" s="281"/>
      <c r="BC1129" s="281"/>
      <c r="BD1129" s="281"/>
      <c r="BE1129" s="281"/>
      <c r="BF1129" s="281"/>
      <c r="BG1129" s="281"/>
      <c r="BH1129" s="281"/>
      <c r="BI1129" s="281"/>
      <c r="BJ1129" s="281"/>
      <c r="BK1129" s="281"/>
      <c r="BL1129" s="281"/>
      <c r="BM1129" s="281"/>
      <c r="BN1129" s="281"/>
      <c r="BO1129" s="281"/>
      <c r="BP1129" s="281"/>
      <c r="BQ1129" s="281"/>
      <c r="BR1129" s="281"/>
      <c r="BS1129" s="281"/>
      <c r="BT1129" s="281"/>
      <c r="BU1129" s="281"/>
      <c r="BV1129" s="281"/>
      <c r="BW1129" s="281"/>
      <c r="BX1129" s="281"/>
      <c r="BY1129" s="281"/>
      <c r="BZ1129" s="281"/>
      <c r="CA1129" s="281"/>
      <c r="CB1129" s="281"/>
      <c r="CC1129" s="281"/>
      <c r="CD1129" s="281"/>
      <c r="CE1129" s="281"/>
      <c r="CF1129" s="281"/>
      <c r="CG1129" s="281"/>
      <c r="CH1129" s="281"/>
      <c r="CI1129" s="281"/>
      <c r="CJ1129" s="281"/>
      <c r="CK1129" s="281"/>
      <c r="CL1129" s="281"/>
      <c r="CM1129" s="281"/>
      <c r="CN1129" s="281"/>
    </row>
    <row r="1130" spans="1:93" ht="14.25" customHeight="1" x14ac:dyDescent="0.35"/>
    <row r="1131" spans="1:93" ht="14.25" customHeight="1" x14ac:dyDescent="0.35">
      <c r="A1131" s="282"/>
      <c r="B1131" s="282"/>
      <c r="C1131" s="282"/>
      <c r="D1131" s="282"/>
      <c r="E1131" s="282"/>
      <c r="F1131" s="282"/>
      <c r="G1131" s="282"/>
      <c r="H1131" s="282"/>
      <c r="I1131" s="282"/>
      <c r="J1131" s="282"/>
      <c r="K1131" s="282"/>
      <c r="L1131" s="282"/>
      <c r="M1131" s="282"/>
      <c r="N1131" s="282"/>
      <c r="O1131" s="282"/>
      <c r="P1131" s="282"/>
      <c r="Q1131" s="282"/>
      <c r="R1131" s="282"/>
      <c r="S1131" s="282"/>
      <c r="T1131" s="282"/>
      <c r="U1131" s="282"/>
      <c r="V1131" s="282"/>
      <c r="W1131" s="282"/>
      <c r="X1131" s="282"/>
      <c r="Y1131" s="282"/>
      <c r="Z1131" s="282"/>
      <c r="AA1131" s="282"/>
      <c r="AB1131" s="282"/>
      <c r="AC1131" s="282"/>
      <c r="AD1131" s="282"/>
      <c r="AE1131" s="282"/>
      <c r="AF1131" s="282"/>
      <c r="AG1131" s="282"/>
      <c r="AH1131" s="282"/>
      <c r="AI1131" s="282"/>
      <c r="AJ1131" s="282"/>
      <c r="AK1131" s="282"/>
      <c r="AL1131" s="282"/>
      <c r="AM1131" s="282"/>
      <c r="AN1131" s="282"/>
      <c r="AO1131" s="282"/>
      <c r="AP1131" s="282"/>
      <c r="AQ1131" s="282"/>
      <c r="AR1131" s="282"/>
      <c r="AS1131" s="282"/>
      <c r="AT1131" s="282"/>
      <c r="AU1131" s="282"/>
      <c r="AV1131" s="282"/>
      <c r="AW1131" s="282"/>
      <c r="AX1131" s="282"/>
      <c r="AY1131" s="282"/>
      <c r="AZ1131" s="282"/>
      <c r="BA1131" s="282"/>
      <c r="BB1131" s="282"/>
      <c r="BC1131" s="282"/>
      <c r="BD1131" s="282"/>
      <c r="BE1131" s="282"/>
      <c r="BF1131" s="282"/>
      <c r="BG1131" s="282"/>
      <c r="BH1131" s="282"/>
      <c r="BI1131" s="282"/>
      <c r="BJ1131" s="282"/>
      <c r="BK1131" s="282"/>
      <c r="BL1131" s="282"/>
      <c r="BM1131" s="282"/>
      <c r="BN1131" s="282"/>
      <c r="BO1131" s="282"/>
      <c r="BP1131" s="282"/>
      <c r="BQ1131" s="282"/>
      <c r="BR1131" s="282"/>
      <c r="BS1131" s="282"/>
      <c r="BT1131" s="282"/>
      <c r="BU1131" s="282"/>
      <c r="BV1131" s="282"/>
      <c r="BW1131" s="282"/>
      <c r="BX1131" s="282"/>
      <c r="BY1131" s="282"/>
      <c r="BZ1131" s="282"/>
      <c r="CA1131" s="282"/>
      <c r="CB1131" s="282"/>
      <c r="CC1131" s="282"/>
      <c r="CD1131" s="282"/>
      <c r="CE1131" s="282"/>
      <c r="CF1131" s="282"/>
      <c r="CG1131" s="282"/>
      <c r="CH1131" s="282"/>
      <c r="CI1131" s="282"/>
      <c r="CJ1131" s="282"/>
      <c r="CK1131" s="282"/>
      <c r="CL1131" s="282"/>
      <c r="CM1131" s="282"/>
      <c r="CN1131" s="282"/>
    </row>
    <row r="1132" spans="1:93" ht="14.25" customHeight="1" x14ac:dyDescent="0.35">
      <c r="A1132" s="282"/>
      <c r="B1132" s="282"/>
      <c r="C1132" s="282"/>
      <c r="D1132" s="282"/>
      <c r="E1132" s="282"/>
      <c r="F1132" s="282"/>
      <c r="G1132" s="282"/>
      <c r="H1132" s="282"/>
      <c r="I1132" s="282"/>
      <c r="J1132" s="282"/>
      <c r="K1132" s="282"/>
      <c r="L1132" s="282"/>
      <c r="M1132" s="282"/>
      <c r="N1132" s="282"/>
      <c r="O1132" s="282"/>
      <c r="P1132" s="282"/>
      <c r="Q1132" s="282"/>
      <c r="R1132" s="282"/>
      <c r="S1132" s="282"/>
      <c r="T1132" s="282"/>
      <c r="U1132" s="282"/>
      <c r="V1132" s="282"/>
      <c r="W1132" s="282"/>
      <c r="X1132" s="282"/>
      <c r="Y1132" s="282"/>
      <c r="Z1132" s="282"/>
      <c r="AA1132" s="282"/>
      <c r="AB1132" s="282"/>
      <c r="AC1132" s="282"/>
      <c r="AD1132" s="282"/>
      <c r="AE1132" s="282"/>
      <c r="AF1132" s="282"/>
      <c r="AG1132" s="282"/>
      <c r="AH1132" s="282"/>
      <c r="AI1132" s="282"/>
      <c r="AJ1132" s="282"/>
      <c r="AK1132" s="282"/>
      <c r="AL1132" s="282"/>
      <c r="AM1132" s="282"/>
      <c r="AN1132" s="282"/>
      <c r="AO1132" s="282"/>
      <c r="AP1132" s="282"/>
      <c r="AQ1132" s="282"/>
      <c r="AR1132" s="282"/>
      <c r="AS1132" s="282"/>
      <c r="AT1132" s="282"/>
      <c r="AU1132" s="282"/>
      <c r="AV1132" s="282"/>
      <c r="AW1132" s="282"/>
      <c r="AX1132" s="282"/>
      <c r="AY1132" s="282"/>
      <c r="AZ1132" s="282"/>
      <c r="BA1132" s="282"/>
      <c r="BB1132" s="282"/>
      <c r="BC1132" s="282"/>
      <c r="BD1132" s="282"/>
      <c r="BE1132" s="282"/>
      <c r="BF1132" s="282"/>
      <c r="BG1132" s="282"/>
      <c r="BH1132" s="282"/>
      <c r="BI1132" s="282"/>
      <c r="BJ1132" s="282"/>
      <c r="BK1132" s="282"/>
      <c r="BL1132" s="282"/>
      <c r="BM1132" s="282"/>
      <c r="BN1132" s="282"/>
      <c r="BO1132" s="282"/>
      <c r="BP1132" s="282"/>
      <c r="BQ1132" s="282"/>
      <c r="BR1132" s="282"/>
      <c r="BS1132" s="282"/>
      <c r="BT1132" s="282"/>
      <c r="BU1132" s="282"/>
      <c r="BV1132" s="282"/>
      <c r="BW1132" s="282"/>
      <c r="BX1132" s="282"/>
      <c r="BY1132" s="282"/>
      <c r="BZ1132" s="282"/>
      <c r="CA1132" s="282"/>
      <c r="CB1132" s="282"/>
      <c r="CC1132" s="282"/>
      <c r="CD1132" s="282"/>
      <c r="CE1132" s="282"/>
      <c r="CF1132" s="282"/>
      <c r="CG1132" s="282"/>
      <c r="CH1132" s="282"/>
      <c r="CI1132" s="282"/>
      <c r="CJ1132" s="282"/>
      <c r="CK1132" s="282"/>
      <c r="CL1132" s="282"/>
      <c r="CM1132" s="282"/>
      <c r="CN1132" s="282"/>
    </row>
    <row r="1133" spans="1:93" ht="14.25" customHeight="1" x14ac:dyDescent="0.35"/>
    <row r="1134" spans="1:93" ht="14.25" customHeight="1" x14ac:dyDescent="0.35">
      <c r="D1134" s="277" t="s">
        <v>659</v>
      </c>
      <c r="E1134" s="277"/>
      <c r="F1134" s="277"/>
      <c r="G1134" s="277"/>
      <c r="H1134" s="277"/>
      <c r="I1134" s="277"/>
      <c r="J1134" s="277"/>
      <c r="K1134" s="277"/>
      <c r="L1134" s="277"/>
      <c r="M1134" s="277"/>
      <c r="N1134" s="277"/>
      <c r="O1134" s="277"/>
      <c r="P1134" s="277"/>
      <c r="Q1134" s="277"/>
      <c r="R1134" s="277"/>
      <c r="S1134" s="277"/>
      <c r="T1134" s="277"/>
      <c r="U1134" s="277"/>
      <c r="V1134" s="277"/>
      <c r="W1134" s="277"/>
      <c r="X1134" s="277"/>
      <c r="Y1134" s="277"/>
      <c r="Z1134" s="277"/>
      <c r="AA1134" s="277"/>
      <c r="AB1134" s="277"/>
      <c r="AC1134" s="277"/>
      <c r="AD1134" s="277"/>
      <c r="AE1134" s="277"/>
      <c r="AF1134" s="277"/>
      <c r="AG1134" s="277"/>
      <c r="AH1134" s="277"/>
      <c r="AI1134" s="277"/>
      <c r="AJ1134" s="277"/>
      <c r="AK1134" s="277"/>
      <c r="AL1134" s="277"/>
      <c r="AM1134" s="277"/>
      <c r="AN1134" s="277"/>
      <c r="AO1134" s="277"/>
      <c r="AP1134" s="277"/>
      <c r="AQ1134" s="277"/>
      <c r="AR1134" s="277"/>
      <c r="AS1134" s="277"/>
      <c r="AT1134" s="277"/>
      <c r="AU1134" s="277"/>
      <c r="AV1134" s="277"/>
      <c r="AW1134" s="277"/>
      <c r="AX1134" s="277"/>
      <c r="AY1134" s="277"/>
      <c r="AZ1134" s="277"/>
      <c r="BA1134" s="277"/>
      <c r="BB1134" s="277"/>
      <c r="BC1134" s="277"/>
      <c r="BD1134" s="277"/>
      <c r="BE1134" s="277"/>
      <c r="BF1134" s="277"/>
      <c r="BG1134" s="277"/>
      <c r="BH1134" s="277"/>
      <c r="BI1134" s="277"/>
      <c r="BJ1134" s="277"/>
      <c r="BK1134" s="277"/>
      <c r="BL1134" s="277"/>
      <c r="BM1134" s="277"/>
      <c r="BN1134" s="277"/>
      <c r="BO1134" s="277"/>
      <c r="BP1134" s="277"/>
      <c r="BQ1134" s="277"/>
      <c r="BR1134" s="277"/>
      <c r="BS1134" s="277"/>
      <c r="BT1134" s="277"/>
      <c r="BU1134" s="277"/>
      <c r="BV1134" s="277"/>
      <c r="BW1134" s="277"/>
      <c r="BX1134" s="277"/>
      <c r="BY1134" s="277"/>
      <c r="BZ1134" s="277"/>
      <c r="CA1134" s="277"/>
      <c r="CB1134" s="277"/>
      <c r="CC1134" s="277"/>
      <c r="CD1134" s="277"/>
      <c r="CE1134" s="277"/>
      <c r="CF1134" s="277"/>
      <c r="CG1134" s="277"/>
      <c r="CH1134" s="277"/>
      <c r="CI1134" s="277"/>
      <c r="CJ1134" s="277"/>
      <c r="CK1134" s="277"/>
      <c r="CL1134" s="277"/>
      <c r="CM1134" s="277"/>
      <c r="CN1134" s="277"/>
    </row>
    <row r="1135" spans="1:93" ht="14.25" customHeight="1" x14ac:dyDescent="0.35">
      <c r="D1135" s="234"/>
      <c r="E1135" s="234"/>
      <c r="F1135" s="234"/>
      <c r="G1135" s="234"/>
      <c r="H1135" s="234"/>
      <c r="I1135" s="234"/>
      <c r="J1135" s="234"/>
      <c r="K1135" s="234"/>
      <c r="L1135" s="234"/>
      <c r="M1135" s="234"/>
      <c r="N1135" s="234"/>
      <c r="O1135" s="234"/>
      <c r="P1135" s="234"/>
      <c r="Q1135" s="234"/>
      <c r="R1135" s="234"/>
      <c r="S1135" s="234"/>
      <c r="T1135" s="234"/>
      <c r="U1135" s="234"/>
      <c r="V1135" s="234"/>
      <c r="W1135" s="234"/>
      <c r="X1135" s="234"/>
      <c r="Y1135" s="234"/>
      <c r="Z1135" s="234"/>
      <c r="AA1135" s="234"/>
      <c r="AB1135" s="234"/>
      <c r="AC1135" s="234"/>
      <c r="AD1135" s="234"/>
      <c r="AE1135" s="234"/>
      <c r="AF1135" s="234"/>
      <c r="AG1135" s="234"/>
      <c r="AH1135" s="234"/>
      <c r="AI1135" s="234"/>
      <c r="AJ1135" s="234"/>
      <c r="AK1135" s="234"/>
      <c r="AL1135" s="234"/>
      <c r="AM1135" s="234"/>
      <c r="AN1135" s="234"/>
      <c r="AO1135" s="234"/>
      <c r="AP1135" s="234"/>
      <c r="AQ1135" s="234"/>
      <c r="AR1135" s="234"/>
      <c r="AS1135" s="234"/>
      <c r="AT1135" s="234"/>
      <c r="AU1135" s="234"/>
      <c r="AV1135" s="234"/>
      <c r="AW1135" s="234"/>
      <c r="AX1135" s="234"/>
      <c r="AY1135" s="234"/>
      <c r="AZ1135" s="234"/>
      <c r="BA1135" s="234"/>
      <c r="BB1135" s="234"/>
      <c r="BC1135" s="234"/>
      <c r="BD1135" s="234"/>
      <c r="BE1135" s="234"/>
      <c r="BF1135" s="234"/>
      <c r="BG1135" s="234"/>
      <c r="BH1135" s="234"/>
      <c r="BI1135" s="234"/>
      <c r="BJ1135" s="234"/>
      <c r="BK1135" s="234"/>
      <c r="BL1135" s="234"/>
      <c r="BM1135" s="234"/>
      <c r="BN1135" s="234"/>
      <c r="BO1135" s="234"/>
      <c r="BP1135" s="234"/>
      <c r="BQ1135" s="234"/>
      <c r="BR1135" s="234"/>
      <c r="BS1135" s="234"/>
      <c r="BT1135" s="234"/>
      <c r="BU1135" s="234"/>
      <c r="BV1135" s="234"/>
      <c r="BW1135" s="234"/>
      <c r="BX1135" s="234"/>
      <c r="BY1135" s="234"/>
      <c r="BZ1135" s="234"/>
      <c r="CA1135" s="234"/>
      <c r="CB1135" s="234"/>
      <c r="CC1135" s="234"/>
      <c r="CD1135" s="234"/>
      <c r="CE1135" s="234"/>
      <c r="CF1135" s="234"/>
      <c r="CG1135" s="234"/>
      <c r="CH1135" s="234"/>
      <c r="CI1135" s="234"/>
      <c r="CJ1135" s="234"/>
      <c r="CK1135" s="234"/>
      <c r="CL1135" s="234"/>
      <c r="CM1135" s="234"/>
      <c r="CN1135" s="234"/>
    </row>
    <row r="1136" spans="1:93" ht="14.25" customHeight="1" x14ac:dyDescent="0.35">
      <c r="D1136" s="175" t="s">
        <v>655</v>
      </c>
      <c r="E1136" s="175"/>
      <c r="F1136" s="175"/>
      <c r="G1136" s="175"/>
      <c r="H1136" s="175"/>
      <c r="I1136" s="175"/>
      <c r="J1136" s="175"/>
      <c r="K1136" s="175"/>
      <c r="L1136" s="175"/>
      <c r="M1136" s="175"/>
      <c r="N1136" s="175"/>
      <c r="O1136" s="175"/>
      <c r="P1136" s="175"/>
      <c r="Q1136" s="175"/>
      <c r="R1136" s="175"/>
      <c r="S1136" s="175"/>
      <c r="T1136" s="175"/>
      <c r="U1136" s="175"/>
      <c r="V1136" s="175"/>
      <c r="W1136" s="175"/>
      <c r="X1136" s="175"/>
      <c r="Y1136" s="175"/>
      <c r="Z1136" s="175"/>
      <c r="AA1136" s="175"/>
      <c r="AB1136" s="175"/>
      <c r="AC1136" s="175"/>
      <c r="AD1136" s="175"/>
      <c r="AE1136" s="175"/>
      <c r="AF1136" s="175"/>
      <c r="AG1136" s="175"/>
      <c r="AH1136" s="175" t="s">
        <v>656</v>
      </c>
      <c r="AI1136" s="175"/>
      <c r="AJ1136" s="175"/>
      <c r="AK1136" s="175"/>
      <c r="AL1136" s="175"/>
      <c r="AM1136" s="175"/>
      <c r="AN1136" s="175"/>
      <c r="AO1136" s="175"/>
      <c r="AP1136" s="175"/>
      <c r="AQ1136" s="175"/>
      <c r="AR1136" s="175"/>
      <c r="AS1136" s="175"/>
      <c r="AT1136" s="175"/>
      <c r="AU1136" s="175"/>
      <c r="AV1136" s="175"/>
      <c r="AW1136" s="175"/>
      <c r="AX1136" s="175"/>
      <c r="AY1136" s="175"/>
      <c r="AZ1136" s="175"/>
      <c r="BA1136" s="175"/>
      <c r="BB1136" s="175"/>
      <c r="BC1136" s="175"/>
      <c r="BD1136" s="175"/>
      <c r="BE1136" s="175"/>
      <c r="BF1136" s="175"/>
      <c r="BG1136" s="175"/>
      <c r="BH1136" s="175"/>
      <c r="BI1136" s="175"/>
      <c r="BJ1136" s="175"/>
      <c r="BK1136" s="175"/>
      <c r="BL1136" s="175" t="s">
        <v>654</v>
      </c>
      <c r="BM1136" s="175"/>
      <c r="BN1136" s="175"/>
      <c r="BO1136" s="175"/>
      <c r="BP1136" s="175"/>
      <c r="BQ1136" s="175"/>
      <c r="BR1136" s="175"/>
      <c r="BS1136" s="175"/>
      <c r="BT1136" s="175"/>
      <c r="BU1136" s="175"/>
      <c r="BV1136" s="175"/>
      <c r="BW1136" s="175"/>
      <c r="BX1136" s="175"/>
      <c r="BY1136" s="175"/>
      <c r="BZ1136" s="175"/>
      <c r="CA1136" s="175"/>
      <c r="CB1136" s="175"/>
      <c r="CC1136" s="175"/>
      <c r="CD1136" s="175"/>
      <c r="CE1136" s="175"/>
      <c r="CF1136" s="175"/>
      <c r="CG1136" s="175"/>
      <c r="CH1136" s="175"/>
      <c r="CI1136" s="175"/>
      <c r="CJ1136" s="175"/>
      <c r="CK1136" s="175"/>
      <c r="CL1136" s="175"/>
      <c r="CM1136" s="175"/>
      <c r="CN1136" s="175"/>
      <c r="CO1136" s="7"/>
    </row>
    <row r="1137" spans="1:93" ht="14.25" customHeight="1" x14ac:dyDescent="0.35">
      <c r="D1137" s="278"/>
      <c r="E1137" s="278"/>
      <c r="F1137" s="278"/>
      <c r="G1137" s="278"/>
      <c r="H1137" s="278"/>
      <c r="I1137" s="278"/>
      <c r="J1137" s="278"/>
      <c r="K1137" s="278"/>
      <c r="L1137" s="278"/>
      <c r="M1137" s="278"/>
      <c r="N1137" s="278"/>
      <c r="O1137" s="278"/>
      <c r="P1137" s="278"/>
      <c r="Q1137" s="278"/>
      <c r="R1137" s="278"/>
      <c r="S1137" s="278"/>
      <c r="T1137" s="278"/>
      <c r="U1137" s="278"/>
      <c r="V1137" s="278"/>
      <c r="W1137" s="278"/>
      <c r="X1137" s="278"/>
      <c r="Y1137" s="278"/>
      <c r="Z1137" s="278"/>
      <c r="AA1137" s="278"/>
      <c r="AB1137" s="278"/>
      <c r="AC1137" s="278"/>
      <c r="AD1137" s="278"/>
      <c r="AE1137" s="278"/>
      <c r="AF1137" s="278"/>
      <c r="AG1137" s="278"/>
      <c r="AH1137" s="278"/>
      <c r="AI1137" s="278"/>
      <c r="AJ1137" s="278"/>
      <c r="AK1137" s="278"/>
      <c r="AL1137" s="278"/>
      <c r="AM1137" s="278"/>
      <c r="AN1137" s="278"/>
      <c r="AO1137" s="278"/>
      <c r="AP1137" s="278"/>
      <c r="AQ1137" s="278"/>
      <c r="AR1137" s="278"/>
      <c r="AS1137" s="278"/>
      <c r="AT1137" s="278"/>
      <c r="AU1137" s="278"/>
      <c r="AV1137" s="278"/>
      <c r="AW1137" s="278"/>
      <c r="AX1137" s="278"/>
      <c r="AY1137" s="278"/>
      <c r="AZ1137" s="278"/>
      <c r="BA1137" s="278"/>
      <c r="BB1137" s="278"/>
      <c r="BC1137" s="278"/>
      <c r="BD1137" s="278"/>
      <c r="BE1137" s="278"/>
      <c r="BF1137" s="278"/>
      <c r="BG1137" s="278"/>
      <c r="BH1137" s="278"/>
      <c r="BI1137" s="278"/>
      <c r="BJ1137" s="278"/>
      <c r="BK1137" s="278"/>
      <c r="BL1137" s="278"/>
      <c r="BM1137" s="278"/>
      <c r="BN1137" s="278"/>
      <c r="BO1137" s="278"/>
      <c r="BP1137" s="278"/>
      <c r="BQ1137" s="278"/>
      <c r="BR1137" s="278"/>
      <c r="BS1137" s="278"/>
      <c r="BT1137" s="278"/>
      <c r="BU1137" s="278"/>
      <c r="BV1137" s="278"/>
      <c r="BW1137" s="278"/>
      <c r="BX1137" s="278"/>
      <c r="BY1137" s="278"/>
      <c r="BZ1137" s="278"/>
      <c r="CA1137" s="278"/>
      <c r="CB1137" s="278"/>
      <c r="CC1137" s="278"/>
      <c r="CD1137" s="278"/>
      <c r="CE1137" s="278"/>
      <c r="CF1137" s="278"/>
      <c r="CG1137" s="278"/>
      <c r="CH1137" s="278"/>
      <c r="CI1137" s="278"/>
      <c r="CJ1137" s="278"/>
      <c r="CK1137" s="278"/>
      <c r="CL1137" s="278"/>
      <c r="CM1137" s="278"/>
      <c r="CN1137" s="278"/>
      <c r="CO1137" s="7"/>
    </row>
    <row r="1138" spans="1:93" ht="14.25" customHeight="1" x14ac:dyDescent="0.35">
      <c r="D1138" s="279">
        <v>7891105371.9799995</v>
      </c>
      <c r="E1138" s="167"/>
      <c r="F1138" s="167"/>
      <c r="G1138" s="167"/>
      <c r="H1138" s="167"/>
      <c r="I1138" s="167"/>
      <c r="J1138" s="167"/>
      <c r="K1138" s="167"/>
      <c r="L1138" s="167"/>
      <c r="M1138" s="167"/>
      <c r="N1138" s="167"/>
      <c r="O1138" s="167"/>
      <c r="P1138" s="167"/>
      <c r="Q1138" s="167"/>
      <c r="R1138" s="167"/>
      <c r="S1138" s="167"/>
      <c r="T1138" s="167"/>
      <c r="U1138" s="167"/>
      <c r="V1138" s="167"/>
      <c r="W1138" s="167"/>
      <c r="X1138" s="167"/>
      <c r="Y1138" s="167"/>
      <c r="Z1138" s="167"/>
      <c r="AA1138" s="167"/>
      <c r="AB1138" s="167"/>
      <c r="AC1138" s="167"/>
      <c r="AD1138" s="167"/>
      <c r="AE1138" s="167"/>
      <c r="AF1138" s="167"/>
      <c r="AG1138" s="167"/>
      <c r="AH1138" s="279">
        <v>6422268497.6999998</v>
      </c>
      <c r="AI1138" s="167"/>
      <c r="AJ1138" s="167"/>
      <c r="AK1138" s="167"/>
      <c r="AL1138" s="167"/>
      <c r="AM1138" s="167"/>
      <c r="AN1138" s="167"/>
      <c r="AO1138" s="167"/>
      <c r="AP1138" s="167"/>
      <c r="AQ1138" s="167"/>
      <c r="AR1138" s="167"/>
      <c r="AS1138" s="167"/>
      <c r="AT1138" s="167"/>
      <c r="AU1138" s="167"/>
      <c r="AV1138" s="167"/>
      <c r="AW1138" s="167"/>
      <c r="AX1138" s="167"/>
      <c r="AY1138" s="167"/>
      <c r="AZ1138" s="167"/>
      <c r="BA1138" s="167"/>
      <c r="BB1138" s="167"/>
      <c r="BC1138" s="167"/>
      <c r="BD1138" s="167"/>
      <c r="BE1138" s="167"/>
      <c r="BF1138" s="167"/>
      <c r="BG1138" s="167"/>
      <c r="BH1138" s="167"/>
      <c r="BI1138" s="167"/>
      <c r="BJ1138" s="167"/>
      <c r="BK1138" s="167"/>
      <c r="BL1138" s="226">
        <v>0</v>
      </c>
      <c r="BM1138" s="226"/>
      <c r="BN1138" s="226"/>
      <c r="BO1138" s="226"/>
      <c r="BP1138" s="226"/>
      <c r="BQ1138" s="226"/>
      <c r="BR1138" s="226"/>
      <c r="BS1138" s="226"/>
      <c r="BT1138" s="226"/>
      <c r="BU1138" s="226"/>
      <c r="BV1138" s="226"/>
      <c r="BW1138" s="226"/>
      <c r="BX1138" s="226"/>
      <c r="BY1138" s="226"/>
      <c r="BZ1138" s="226"/>
      <c r="CA1138" s="226"/>
      <c r="CB1138" s="226"/>
      <c r="CC1138" s="226"/>
      <c r="CD1138" s="226"/>
      <c r="CE1138" s="226"/>
      <c r="CF1138" s="226"/>
      <c r="CG1138" s="226"/>
      <c r="CH1138" s="226"/>
      <c r="CI1138" s="226"/>
      <c r="CJ1138" s="226"/>
      <c r="CK1138" s="226"/>
      <c r="CL1138" s="226"/>
      <c r="CM1138" s="226"/>
      <c r="CN1138" s="226"/>
    </row>
    <row r="1139" spans="1:93" ht="14.25" customHeight="1" x14ac:dyDescent="0.35">
      <c r="D1139" s="276" t="s">
        <v>657</v>
      </c>
      <c r="E1139" s="276"/>
      <c r="F1139" s="276"/>
      <c r="G1139" s="276"/>
      <c r="H1139" s="276"/>
      <c r="I1139" s="276"/>
      <c r="J1139" s="276"/>
      <c r="K1139" s="276"/>
      <c r="L1139" s="276"/>
      <c r="M1139" s="276"/>
      <c r="N1139" s="276"/>
      <c r="O1139" s="276"/>
      <c r="P1139" s="276"/>
      <c r="Q1139" s="276"/>
      <c r="R1139" s="276"/>
      <c r="S1139" s="276"/>
      <c r="T1139" s="276"/>
      <c r="U1139" s="276"/>
      <c r="V1139" s="276"/>
      <c r="W1139" s="276"/>
      <c r="X1139" s="276"/>
      <c r="Y1139" s="276"/>
      <c r="Z1139" s="276"/>
      <c r="AA1139" s="276"/>
      <c r="AB1139" s="276"/>
      <c r="AC1139" s="276"/>
      <c r="AD1139" s="276"/>
      <c r="AE1139" s="276"/>
      <c r="AF1139" s="276"/>
      <c r="AG1139" s="276"/>
      <c r="AH1139" s="276"/>
      <c r="AI1139" s="276"/>
      <c r="AJ1139" s="276"/>
      <c r="AK1139" s="276"/>
      <c r="AL1139" s="276"/>
      <c r="AM1139" s="276"/>
      <c r="AN1139" s="276"/>
      <c r="AO1139" s="276"/>
      <c r="AP1139" s="276"/>
      <c r="AQ1139" s="276"/>
      <c r="AR1139" s="276"/>
      <c r="AS1139" s="276"/>
      <c r="AT1139" s="276"/>
      <c r="AU1139" s="276"/>
      <c r="AV1139" s="276"/>
      <c r="AW1139" s="276"/>
      <c r="AX1139" s="276"/>
      <c r="AY1139" s="276"/>
      <c r="AZ1139" s="276"/>
      <c r="BA1139" s="276"/>
      <c r="BB1139" s="276"/>
      <c r="BC1139" s="276"/>
      <c r="BD1139" s="276"/>
      <c r="BE1139" s="276"/>
      <c r="BF1139" s="276"/>
      <c r="BG1139" s="276"/>
      <c r="BH1139" s="276"/>
      <c r="BI1139" s="276"/>
      <c r="BJ1139" s="276"/>
      <c r="BK1139" s="276"/>
      <c r="BL1139" s="276"/>
      <c r="BM1139" s="276"/>
      <c r="BN1139" s="276"/>
      <c r="BO1139" s="276"/>
      <c r="BP1139" s="276"/>
      <c r="BQ1139" s="276"/>
      <c r="BR1139" s="276"/>
      <c r="BS1139" s="276"/>
      <c r="BT1139" s="276"/>
      <c r="BU1139" s="276"/>
      <c r="BV1139" s="276"/>
      <c r="BW1139" s="276"/>
      <c r="BX1139" s="276"/>
      <c r="BY1139" s="276"/>
      <c r="BZ1139" s="276"/>
      <c r="CA1139" s="276"/>
      <c r="CB1139" s="276"/>
      <c r="CC1139" s="276"/>
      <c r="CD1139" s="276"/>
      <c r="CE1139" s="276"/>
      <c r="CF1139" s="276"/>
      <c r="CG1139" s="276"/>
      <c r="CH1139" s="276"/>
      <c r="CI1139" s="276"/>
      <c r="CJ1139" s="276"/>
      <c r="CK1139" s="276"/>
      <c r="CL1139" s="276"/>
      <c r="CM1139" s="276"/>
      <c r="CN1139" s="276"/>
    </row>
    <row r="1140" spans="1:93" ht="14.25" customHeight="1" x14ac:dyDescent="0.35">
      <c r="C1140" s="6"/>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6"/>
    </row>
    <row r="1141" spans="1:93" ht="14.25" customHeight="1" x14ac:dyDescent="0.35">
      <c r="C1141" s="6"/>
      <c r="D1141" s="277" t="s">
        <v>658</v>
      </c>
      <c r="E1141" s="277"/>
      <c r="F1141" s="277"/>
      <c r="G1141" s="277"/>
      <c r="H1141" s="277"/>
      <c r="I1141" s="277"/>
      <c r="J1141" s="277"/>
      <c r="K1141" s="277"/>
      <c r="L1141" s="277"/>
      <c r="M1141" s="277"/>
      <c r="N1141" s="277"/>
      <c r="O1141" s="277"/>
      <c r="P1141" s="277"/>
      <c r="Q1141" s="277"/>
      <c r="R1141" s="277"/>
      <c r="S1141" s="277"/>
      <c r="T1141" s="277"/>
      <c r="U1141" s="277"/>
      <c r="V1141" s="277"/>
      <c r="W1141" s="277"/>
      <c r="X1141" s="277"/>
      <c r="Y1141" s="277"/>
      <c r="Z1141" s="277"/>
      <c r="AA1141" s="277"/>
      <c r="AB1141" s="277"/>
      <c r="AC1141" s="277"/>
      <c r="AD1141" s="277"/>
      <c r="AE1141" s="277"/>
      <c r="AF1141" s="277"/>
      <c r="AG1141" s="277"/>
      <c r="AH1141" s="277"/>
      <c r="AI1141" s="277"/>
      <c r="AJ1141" s="277"/>
      <c r="AK1141" s="277"/>
      <c r="AL1141" s="277"/>
      <c r="AM1141" s="277"/>
      <c r="AN1141" s="277"/>
      <c r="AO1141" s="277"/>
      <c r="AP1141" s="277"/>
      <c r="AQ1141" s="277"/>
      <c r="AR1141" s="277"/>
      <c r="AS1141" s="277"/>
      <c r="AT1141" s="277"/>
      <c r="AU1141" s="277"/>
      <c r="AV1141" s="277"/>
      <c r="AW1141" s="277"/>
      <c r="AX1141" s="277"/>
      <c r="AY1141" s="277"/>
      <c r="AZ1141" s="277"/>
      <c r="BA1141" s="277"/>
      <c r="BB1141" s="277"/>
      <c r="BC1141" s="277"/>
      <c r="BD1141" s="277"/>
      <c r="BE1141" s="277"/>
      <c r="BF1141" s="277"/>
      <c r="BG1141" s="277"/>
      <c r="BH1141" s="277"/>
      <c r="BI1141" s="277"/>
      <c r="BJ1141" s="277"/>
      <c r="BK1141" s="277"/>
      <c r="BL1141" s="277"/>
      <c r="BM1141" s="277"/>
      <c r="BN1141" s="277"/>
      <c r="BO1141" s="277"/>
      <c r="BP1141" s="277"/>
      <c r="BQ1141" s="277"/>
      <c r="BR1141" s="277"/>
      <c r="BS1141" s="277"/>
      <c r="BT1141" s="277"/>
      <c r="BU1141" s="277"/>
      <c r="BV1141" s="277"/>
      <c r="BW1141" s="277"/>
      <c r="BX1141" s="277"/>
      <c r="BY1141" s="277"/>
      <c r="BZ1141" s="277"/>
      <c r="CA1141" s="277"/>
      <c r="CB1141" s="277"/>
      <c r="CC1141" s="277"/>
      <c r="CD1141" s="277"/>
      <c r="CE1141" s="277"/>
      <c r="CF1141" s="277"/>
      <c r="CG1141" s="277"/>
      <c r="CH1141" s="277"/>
      <c r="CI1141" s="277"/>
      <c r="CJ1141" s="277"/>
      <c r="CK1141" s="277"/>
      <c r="CL1141" s="277"/>
      <c r="CM1141" s="277"/>
      <c r="CN1141" s="277"/>
    </row>
    <row r="1142" spans="1:93" ht="14.25" customHeight="1" x14ac:dyDescent="0.35">
      <c r="D1142" s="234"/>
      <c r="E1142" s="234"/>
      <c r="F1142" s="234"/>
      <c r="G1142" s="234"/>
      <c r="H1142" s="234"/>
      <c r="I1142" s="234"/>
      <c r="J1142" s="234"/>
      <c r="K1142" s="234"/>
      <c r="L1142" s="234"/>
      <c r="M1142" s="234"/>
      <c r="N1142" s="234"/>
      <c r="O1142" s="234"/>
      <c r="P1142" s="234"/>
      <c r="Q1142" s="234"/>
      <c r="R1142" s="234"/>
      <c r="S1142" s="234"/>
      <c r="T1142" s="234"/>
      <c r="U1142" s="234"/>
      <c r="V1142" s="234"/>
      <c r="W1142" s="234"/>
      <c r="X1142" s="234"/>
      <c r="Y1142" s="234"/>
      <c r="Z1142" s="234"/>
      <c r="AA1142" s="234"/>
      <c r="AB1142" s="234"/>
      <c r="AC1142" s="234"/>
      <c r="AD1142" s="234"/>
      <c r="AE1142" s="234"/>
      <c r="AF1142" s="234"/>
      <c r="AG1142" s="234"/>
      <c r="AH1142" s="234"/>
      <c r="AI1142" s="234"/>
      <c r="AJ1142" s="234"/>
      <c r="AK1142" s="234"/>
      <c r="AL1142" s="234"/>
      <c r="AM1142" s="234"/>
      <c r="AN1142" s="234"/>
      <c r="AO1142" s="234"/>
      <c r="AP1142" s="234"/>
      <c r="AQ1142" s="234"/>
      <c r="AR1142" s="234"/>
      <c r="AS1142" s="234"/>
      <c r="AT1142" s="234"/>
      <c r="AU1142" s="234"/>
      <c r="AV1142" s="234"/>
      <c r="AW1142" s="234"/>
      <c r="AX1142" s="234"/>
      <c r="AY1142" s="234"/>
      <c r="AZ1142" s="234"/>
      <c r="BA1142" s="234"/>
      <c r="BB1142" s="234"/>
      <c r="BC1142" s="234"/>
      <c r="BD1142" s="234"/>
      <c r="BE1142" s="234"/>
      <c r="BF1142" s="234"/>
      <c r="BG1142" s="234"/>
      <c r="BH1142" s="234"/>
      <c r="BI1142" s="234"/>
      <c r="BJ1142" s="234"/>
      <c r="BK1142" s="234"/>
      <c r="BL1142" s="234"/>
      <c r="BM1142" s="234"/>
      <c r="BN1142" s="234"/>
      <c r="BO1142" s="234"/>
      <c r="BP1142" s="234"/>
      <c r="BQ1142" s="234"/>
      <c r="BR1142" s="234"/>
      <c r="BS1142" s="234"/>
      <c r="BT1142" s="234"/>
      <c r="BU1142" s="234"/>
      <c r="BV1142" s="234"/>
      <c r="BW1142" s="234"/>
      <c r="BX1142" s="234"/>
      <c r="BY1142" s="234"/>
      <c r="BZ1142" s="234"/>
      <c r="CA1142" s="234"/>
      <c r="CB1142" s="234"/>
      <c r="CC1142" s="234"/>
      <c r="CD1142" s="234"/>
      <c r="CE1142" s="234"/>
      <c r="CF1142" s="234"/>
      <c r="CG1142" s="234"/>
      <c r="CH1142" s="234"/>
      <c r="CI1142" s="234"/>
      <c r="CJ1142" s="234"/>
      <c r="CK1142" s="234"/>
      <c r="CL1142" s="234"/>
      <c r="CM1142" s="234"/>
      <c r="CN1142" s="234"/>
    </row>
    <row r="1143" spans="1:93" ht="14.25" customHeight="1" x14ac:dyDescent="0.35">
      <c r="D1143" s="186" t="s">
        <v>660</v>
      </c>
      <c r="E1143" s="187"/>
      <c r="F1143" s="187"/>
      <c r="G1143" s="187"/>
      <c r="H1143" s="187"/>
      <c r="I1143" s="187"/>
      <c r="J1143" s="187"/>
      <c r="K1143" s="187"/>
      <c r="L1143" s="187"/>
      <c r="M1143" s="187"/>
      <c r="N1143" s="187"/>
      <c r="O1143" s="187"/>
      <c r="P1143" s="186" t="s">
        <v>661</v>
      </c>
      <c r="Q1143" s="187"/>
      <c r="R1143" s="187"/>
      <c r="S1143" s="187"/>
      <c r="T1143" s="187"/>
      <c r="U1143" s="187"/>
      <c r="V1143" s="187"/>
      <c r="W1143" s="187"/>
      <c r="X1143" s="187"/>
      <c r="Y1143" s="187"/>
      <c r="Z1143" s="187"/>
      <c r="AA1143" s="187"/>
      <c r="AB1143" s="186" t="s">
        <v>662</v>
      </c>
      <c r="AC1143" s="187"/>
      <c r="AD1143" s="187"/>
      <c r="AE1143" s="187"/>
      <c r="AF1143" s="187"/>
      <c r="AG1143" s="187"/>
      <c r="AH1143" s="187"/>
      <c r="AI1143" s="187"/>
      <c r="AJ1143" s="187"/>
      <c r="AK1143" s="187"/>
      <c r="AL1143" s="187"/>
      <c r="AM1143" s="187"/>
      <c r="AN1143" s="186" t="s">
        <v>663</v>
      </c>
      <c r="AO1143" s="187"/>
      <c r="AP1143" s="187"/>
      <c r="AQ1143" s="187"/>
      <c r="AR1143" s="187"/>
      <c r="AS1143" s="187"/>
      <c r="AT1143" s="187"/>
      <c r="AU1143" s="187"/>
      <c r="AV1143" s="187"/>
      <c r="AW1143" s="187"/>
      <c r="AX1143" s="187"/>
      <c r="AY1143" s="187"/>
      <c r="AZ1143" s="186" t="s">
        <v>664</v>
      </c>
      <c r="BA1143" s="187"/>
      <c r="BB1143" s="187"/>
      <c r="BC1143" s="187"/>
      <c r="BD1143" s="187"/>
      <c r="BE1143" s="187"/>
      <c r="BF1143" s="187"/>
      <c r="BG1143" s="187"/>
      <c r="BH1143" s="187"/>
      <c r="BI1143" s="187"/>
      <c r="BJ1143" s="187"/>
      <c r="BK1143" s="187"/>
      <c r="BL1143" s="187"/>
      <c r="BM1143" s="187"/>
      <c r="BN1143" s="187"/>
      <c r="BO1143" s="187"/>
      <c r="BP1143" s="186" t="s">
        <v>665</v>
      </c>
      <c r="BQ1143" s="187"/>
      <c r="BR1143" s="187"/>
      <c r="BS1143" s="187"/>
      <c r="BT1143" s="187"/>
      <c r="BU1143" s="187"/>
      <c r="BV1143" s="187"/>
      <c r="BW1143" s="187"/>
      <c r="BX1143" s="187"/>
      <c r="BY1143" s="187"/>
      <c r="BZ1143" s="187"/>
      <c r="CA1143" s="187"/>
      <c r="CB1143" s="186" t="s">
        <v>666</v>
      </c>
      <c r="CC1143" s="187"/>
      <c r="CD1143" s="187"/>
      <c r="CE1143" s="187"/>
      <c r="CF1143" s="187"/>
      <c r="CG1143" s="187"/>
      <c r="CH1143" s="187"/>
      <c r="CI1143" s="187"/>
      <c r="CJ1143" s="187"/>
      <c r="CK1143" s="187"/>
      <c r="CL1143" s="187"/>
      <c r="CM1143" s="187"/>
      <c r="CN1143" s="188"/>
    </row>
    <row r="1144" spans="1:93" ht="14.25" customHeight="1" x14ac:dyDescent="0.35">
      <c r="D1144" s="192"/>
      <c r="E1144" s="193"/>
      <c r="F1144" s="193"/>
      <c r="G1144" s="193"/>
      <c r="H1144" s="193"/>
      <c r="I1144" s="193"/>
      <c r="J1144" s="193"/>
      <c r="K1144" s="193"/>
      <c r="L1144" s="193"/>
      <c r="M1144" s="193"/>
      <c r="N1144" s="193"/>
      <c r="O1144" s="193"/>
      <c r="P1144" s="192"/>
      <c r="Q1144" s="193"/>
      <c r="R1144" s="193"/>
      <c r="S1144" s="193"/>
      <c r="T1144" s="193"/>
      <c r="U1144" s="193"/>
      <c r="V1144" s="193"/>
      <c r="W1144" s="193"/>
      <c r="X1144" s="193"/>
      <c r="Y1144" s="193"/>
      <c r="Z1144" s="193"/>
      <c r="AA1144" s="193"/>
      <c r="AB1144" s="192"/>
      <c r="AC1144" s="193"/>
      <c r="AD1144" s="193"/>
      <c r="AE1144" s="193"/>
      <c r="AF1144" s="193"/>
      <c r="AG1144" s="193"/>
      <c r="AH1144" s="193"/>
      <c r="AI1144" s="193"/>
      <c r="AJ1144" s="193"/>
      <c r="AK1144" s="193"/>
      <c r="AL1144" s="193"/>
      <c r="AM1144" s="193"/>
      <c r="AN1144" s="192"/>
      <c r="AO1144" s="193"/>
      <c r="AP1144" s="193"/>
      <c r="AQ1144" s="193"/>
      <c r="AR1144" s="193"/>
      <c r="AS1144" s="193"/>
      <c r="AT1144" s="193"/>
      <c r="AU1144" s="193"/>
      <c r="AV1144" s="193"/>
      <c r="AW1144" s="193"/>
      <c r="AX1144" s="193"/>
      <c r="AY1144" s="193"/>
      <c r="AZ1144" s="192"/>
      <c r="BA1144" s="193"/>
      <c r="BB1144" s="193"/>
      <c r="BC1144" s="193"/>
      <c r="BD1144" s="193"/>
      <c r="BE1144" s="193"/>
      <c r="BF1144" s="193"/>
      <c r="BG1144" s="193"/>
      <c r="BH1144" s="193"/>
      <c r="BI1144" s="193"/>
      <c r="BJ1144" s="193"/>
      <c r="BK1144" s="193"/>
      <c r="BL1144" s="193"/>
      <c r="BM1144" s="193"/>
      <c r="BN1144" s="193"/>
      <c r="BO1144" s="193"/>
      <c r="BP1144" s="192"/>
      <c r="BQ1144" s="193"/>
      <c r="BR1144" s="193"/>
      <c r="BS1144" s="193"/>
      <c r="BT1144" s="193"/>
      <c r="BU1144" s="193"/>
      <c r="BV1144" s="193"/>
      <c r="BW1144" s="193"/>
      <c r="BX1144" s="193"/>
      <c r="BY1144" s="193"/>
      <c r="BZ1144" s="193"/>
      <c r="CA1144" s="193"/>
      <c r="CB1144" s="192"/>
      <c r="CC1144" s="193"/>
      <c r="CD1144" s="193"/>
      <c r="CE1144" s="193"/>
      <c r="CF1144" s="193"/>
      <c r="CG1144" s="193"/>
      <c r="CH1144" s="193"/>
      <c r="CI1144" s="193"/>
      <c r="CJ1144" s="193"/>
      <c r="CK1144" s="193"/>
      <c r="CL1144" s="193"/>
      <c r="CM1144" s="193"/>
      <c r="CN1144" s="194"/>
    </row>
    <row r="1145" spans="1:93" s="164" customFormat="1" ht="14.25" customHeight="1" x14ac:dyDescent="0.25">
      <c r="A1145" s="163"/>
      <c r="B1145" s="163"/>
      <c r="C1145" s="163"/>
      <c r="D1145" s="245">
        <v>651748186</v>
      </c>
      <c r="E1145" s="167"/>
      <c r="F1145" s="167"/>
      <c r="G1145" s="167"/>
      <c r="H1145" s="167"/>
      <c r="I1145" s="167"/>
      <c r="J1145" s="167"/>
      <c r="K1145" s="167"/>
      <c r="L1145" s="167"/>
      <c r="M1145" s="167"/>
      <c r="N1145" s="167"/>
      <c r="O1145" s="167"/>
      <c r="P1145" s="245">
        <v>4026332544</v>
      </c>
      <c r="Q1145" s="167"/>
      <c r="R1145" s="167"/>
      <c r="S1145" s="167"/>
      <c r="T1145" s="167"/>
      <c r="U1145" s="167"/>
      <c r="V1145" s="167"/>
      <c r="W1145" s="167"/>
      <c r="X1145" s="167"/>
      <c r="Y1145" s="167"/>
      <c r="Z1145" s="167"/>
      <c r="AA1145" s="167"/>
      <c r="AB1145" s="279">
        <v>2405925035.0700002</v>
      </c>
      <c r="AC1145" s="167"/>
      <c r="AD1145" s="167"/>
      <c r="AE1145" s="167"/>
      <c r="AF1145" s="167"/>
      <c r="AG1145" s="167"/>
      <c r="AH1145" s="167"/>
      <c r="AI1145" s="167"/>
      <c r="AJ1145" s="167"/>
      <c r="AK1145" s="167"/>
      <c r="AL1145" s="167"/>
      <c r="AM1145" s="167"/>
      <c r="AN1145" s="167">
        <v>0</v>
      </c>
      <c r="AO1145" s="167"/>
      <c r="AP1145" s="167"/>
      <c r="AQ1145" s="167"/>
      <c r="AR1145" s="167"/>
      <c r="AS1145" s="167"/>
      <c r="AT1145" s="167"/>
      <c r="AU1145" s="167"/>
      <c r="AV1145" s="167"/>
      <c r="AW1145" s="167"/>
      <c r="AX1145" s="167"/>
      <c r="AY1145" s="167"/>
      <c r="AZ1145" s="245">
        <v>1374072218</v>
      </c>
      <c r="BA1145" s="167"/>
      <c r="BB1145" s="167"/>
      <c r="BC1145" s="167"/>
      <c r="BD1145" s="167"/>
      <c r="BE1145" s="167"/>
      <c r="BF1145" s="167"/>
      <c r="BG1145" s="167"/>
      <c r="BH1145" s="167"/>
      <c r="BI1145" s="167"/>
      <c r="BJ1145" s="167"/>
      <c r="BK1145" s="167"/>
      <c r="BL1145" s="167"/>
      <c r="BM1145" s="167"/>
      <c r="BN1145" s="167"/>
      <c r="BO1145" s="167"/>
      <c r="BP1145" s="275">
        <v>39920000</v>
      </c>
      <c r="BQ1145" s="268"/>
      <c r="BR1145" s="268"/>
      <c r="BS1145" s="268"/>
      <c r="BT1145" s="268"/>
      <c r="BU1145" s="268"/>
      <c r="BV1145" s="268"/>
      <c r="BW1145" s="268"/>
      <c r="BX1145" s="268"/>
      <c r="BY1145" s="268"/>
      <c r="BZ1145" s="268"/>
      <c r="CA1145" s="268"/>
      <c r="CB1145" s="275">
        <v>4156697671</v>
      </c>
      <c r="CC1145" s="268"/>
      <c r="CD1145" s="268"/>
      <c r="CE1145" s="268"/>
      <c r="CF1145" s="268"/>
      <c r="CG1145" s="268"/>
      <c r="CH1145" s="268"/>
      <c r="CI1145" s="268"/>
      <c r="CJ1145" s="268"/>
      <c r="CK1145" s="268"/>
      <c r="CL1145" s="268"/>
      <c r="CM1145" s="268"/>
      <c r="CN1145" s="268"/>
      <c r="CO1145" s="163"/>
    </row>
    <row r="1146" spans="1:93" ht="14.25" customHeight="1" x14ac:dyDescent="0.35">
      <c r="D1146" s="276" t="s">
        <v>1064</v>
      </c>
      <c r="E1146" s="276"/>
      <c r="F1146" s="276"/>
      <c r="G1146" s="276"/>
      <c r="H1146" s="276"/>
      <c r="I1146" s="276"/>
      <c r="J1146" s="276"/>
      <c r="K1146" s="276"/>
      <c r="L1146" s="276"/>
      <c r="M1146" s="276"/>
      <c r="N1146" s="276"/>
      <c r="O1146" s="276"/>
      <c r="P1146" s="276"/>
      <c r="Q1146" s="276"/>
      <c r="R1146" s="276"/>
      <c r="S1146" s="276"/>
      <c r="T1146" s="276"/>
      <c r="U1146" s="276"/>
      <c r="V1146" s="276"/>
      <c r="W1146" s="276"/>
      <c r="X1146" s="276"/>
      <c r="Y1146" s="276"/>
      <c r="Z1146" s="276"/>
      <c r="AA1146" s="276"/>
      <c r="AB1146" s="276"/>
      <c r="AC1146" s="276"/>
      <c r="AD1146" s="276"/>
      <c r="AE1146" s="276"/>
      <c r="AF1146" s="276"/>
      <c r="AG1146" s="276"/>
      <c r="AH1146" s="276"/>
      <c r="AI1146" s="276"/>
      <c r="AJ1146" s="276"/>
      <c r="AK1146" s="276"/>
      <c r="AL1146" s="276"/>
      <c r="AM1146" s="276"/>
      <c r="AN1146" s="276"/>
      <c r="AO1146" s="276"/>
      <c r="AP1146" s="276"/>
      <c r="AQ1146" s="276"/>
      <c r="AR1146" s="276"/>
      <c r="AS1146" s="276"/>
      <c r="AT1146" s="276"/>
      <c r="AU1146" s="276"/>
      <c r="AV1146" s="276"/>
      <c r="AW1146" s="276"/>
      <c r="AX1146" s="276"/>
      <c r="AY1146" s="276"/>
      <c r="AZ1146" s="276"/>
      <c r="BA1146" s="276"/>
      <c r="BB1146" s="276"/>
      <c r="BC1146" s="276"/>
      <c r="BD1146" s="276"/>
      <c r="BE1146" s="276"/>
      <c r="BF1146" s="276"/>
      <c r="BG1146" s="276"/>
      <c r="BH1146" s="276"/>
      <c r="BI1146" s="276"/>
      <c r="BJ1146" s="276"/>
      <c r="BK1146" s="276"/>
      <c r="BL1146" s="276"/>
      <c r="BM1146" s="276"/>
      <c r="BN1146" s="276"/>
      <c r="BO1146" s="276"/>
      <c r="BP1146" s="276"/>
      <c r="BQ1146" s="276"/>
      <c r="BR1146" s="276"/>
      <c r="BS1146" s="276"/>
      <c r="BT1146" s="276"/>
      <c r="BU1146" s="276"/>
      <c r="BV1146" s="276"/>
      <c r="BW1146" s="276"/>
      <c r="BX1146" s="276"/>
      <c r="BY1146" s="276"/>
      <c r="BZ1146" s="276"/>
      <c r="CA1146" s="276"/>
      <c r="CB1146" s="276"/>
      <c r="CC1146" s="276"/>
      <c r="CD1146" s="276"/>
      <c r="CE1146" s="276"/>
      <c r="CF1146" s="276"/>
      <c r="CG1146" s="276"/>
      <c r="CH1146" s="276"/>
      <c r="CI1146" s="276"/>
      <c r="CJ1146" s="276"/>
      <c r="CK1146" s="276"/>
      <c r="CL1146" s="276"/>
      <c r="CM1146" s="276"/>
      <c r="CN1146" s="276"/>
    </row>
    <row r="1147" spans="1:93" ht="14.25" customHeight="1" x14ac:dyDescent="0.35">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c r="AF1147" s="104"/>
      <c r="AG1147" s="104"/>
      <c r="AH1147" s="104"/>
      <c r="AI1147" s="104"/>
      <c r="AJ1147" s="104"/>
      <c r="AK1147" s="104"/>
      <c r="AL1147" s="104"/>
      <c r="AM1147" s="104"/>
      <c r="AN1147" s="104"/>
      <c r="AO1147" s="104"/>
      <c r="AP1147" s="104"/>
      <c r="AQ1147" s="104"/>
      <c r="AR1147" s="104"/>
      <c r="AS1147" s="104"/>
      <c r="AT1147" s="104"/>
      <c r="AU1147" s="104"/>
      <c r="AV1147" s="104"/>
      <c r="AW1147" s="104"/>
      <c r="AX1147" s="104"/>
      <c r="AY1147" s="104"/>
      <c r="AZ1147" s="104"/>
      <c r="BA1147" s="104"/>
      <c r="BB1147" s="104"/>
      <c r="BC1147" s="104"/>
      <c r="BD1147" s="104"/>
      <c r="BE1147" s="104"/>
      <c r="BF1147" s="104"/>
      <c r="BG1147" s="104"/>
      <c r="BH1147" s="104"/>
      <c r="BI1147" s="104"/>
      <c r="BJ1147" s="104"/>
      <c r="BK1147" s="104"/>
      <c r="BL1147" s="104"/>
      <c r="BM1147" s="104"/>
      <c r="BN1147" s="104"/>
      <c r="BO1147" s="104"/>
      <c r="BP1147" s="104"/>
      <c r="BQ1147" s="104"/>
      <c r="BR1147" s="104"/>
      <c r="BS1147" s="104"/>
      <c r="BT1147" s="104"/>
      <c r="BU1147" s="104"/>
      <c r="BV1147" s="104"/>
      <c r="BW1147" s="104"/>
      <c r="BX1147" s="104"/>
      <c r="BY1147" s="104"/>
      <c r="BZ1147" s="104"/>
      <c r="CA1147" s="104"/>
      <c r="CB1147" s="104"/>
      <c r="CC1147" s="104"/>
      <c r="CD1147" s="104"/>
      <c r="CE1147" s="104"/>
      <c r="CF1147" s="104"/>
      <c r="CG1147" s="104"/>
      <c r="CH1147" s="104"/>
      <c r="CI1147" s="104"/>
      <c r="CJ1147" s="104"/>
      <c r="CK1147" s="104"/>
      <c r="CL1147" s="104"/>
      <c r="CM1147" s="104"/>
      <c r="CN1147" s="104"/>
    </row>
    <row r="1148" spans="1:93" ht="14.25" customHeight="1" x14ac:dyDescent="0.35">
      <c r="D1148" s="277" t="s">
        <v>667</v>
      </c>
      <c r="E1148" s="277"/>
      <c r="F1148" s="277"/>
      <c r="G1148" s="277"/>
      <c r="H1148" s="277"/>
      <c r="I1148" s="277"/>
      <c r="J1148" s="277"/>
      <c r="K1148" s="277"/>
      <c r="L1148" s="277"/>
      <c r="M1148" s="277"/>
      <c r="N1148" s="277"/>
      <c r="O1148" s="277"/>
      <c r="P1148" s="277"/>
      <c r="Q1148" s="277"/>
      <c r="R1148" s="277"/>
      <c r="S1148" s="277"/>
      <c r="T1148" s="277"/>
      <c r="U1148" s="277"/>
      <c r="V1148" s="277"/>
      <c r="W1148" s="277"/>
      <c r="X1148" s="277"/>
      <c r="Y1148" s="277"/>
      <c r="Z1148" s="277"/>
      <c r="AA1148" s="277"/>
      <c r="AB1148" s="277"/>
      <c r="AC1148" s="277"/>
      <c r="AD1148" s="277"/>
      <c r="AE1148" s="277"/>
      <c r="AF1148" s="277"/>
      <c r="AG1148" s="277"/>
      <c r="AH1148" s="277"/>
      <c r="AI1148" s="277"/>
      <c r="AJ1148" s="277"/>
      <c r="AK1148" s="277"/>
      <c r="AL1148" s="277"/>
      <c r="AM1148" s="277"/>
      <c r="AN1148" s="277"/>
      <c r="AO1148" s="277"/>
      <c r="AP1148" s="277"/>
      <c r="AQ1148" s="277"/>
      <c r="AR1148" s="277"/>
      <c r="AS1148" s="277"/>
      <c r="AT1148" s="277"/>
      <c r="AU1148" s="277"/>
      <c r="AV1148" s="277"/>
      <c r="AW1148" s="277"/>
      <c r="AX1148" s="277"/>
      <c r="AY1148" s="277"/>
      <c r="AZ1148" s="277"/>
      <c r="BA1148" s="277"/>
      <c r="BB1148" s="277"/>
      <c r="BC1148" s="277"/>
      <c r="BD1148" s="277"/>
      <c r="BE1148" s="277"/>
      <c r="BF1148" s="277"/>
      <c r="BG1148" s="277"/>
      <c r="BH1148" s="277"/>
      <c r="BI1148" s="277"/>
      <c r="BJ1148" s="277"/>
      <c r="BK1148" s="277"/>
      <c r="BL1148" s="277"/>
      <c r="BM1148" s="277"/>
      <c r="BN1148" s="277"/>
      <c r="BO1148" s="277"/>
      <c r="BP1148" s="277"/>
      <c r="BQ1148" s="277"/>
      <c r="BR1148" s="277"/>
      <c r="BS1148" s="277"/>
      <c r="BT1148" s="277"/>
      <c r="BU1148" s="277"/>
      <c r="BV1148" s="277"/>
      <c r="BW1148" s="277"/>
      <c r="BX1148" s="277"/>
      <c r="BY1148" s="277"/>
      <c r="BZ1148" s="277"/>
      <c r="CA1148" s="277"/>
      <c r="CB1148" s="277"/>
      <c r="CC1148" s="277"/>
      <c r="CD1148" s="277"/>
      <c r="CE1148" s="277"/>
      <c r="CF1148" s="277"/>
      <c r="CG1148" s="277"/>
      <c r="CH1148" s="277"/>
      <c r="CI1148" s="277"/>
      <c r="CJ1148" s="277"/>
      <c r="CK1148" s="277"/>
      <c r="CL1148" s="277"/>
      <c r="CM1148" s="277"/>
      <c r="CN1148" s="277"/>
    </row>
    <row r="1149" spans="1:93" ht="14.25" customHeight="1" x14ac:dyDescent="0.35">
      <c r="D1149" s="234"/>
      <c r="E1149" s="234"/>
      <c r="F1149" s="234"/>
      <c r="G1149" s="234"/>
      <c r="H1149" s="234"/>
      <c r="I1149" s="234"/>
      <c r="J1149" s="234"/>
      <c r="K1149" s="234"/>
      <c r="L1149" s="234"/>
      <c r="M1149" s="234"/>
      <c r="N1149" s="234"/>
      <c r="O1149" s="234"/>
      <c r="P1149" s="234"/>
      <c r="Q1149" s="234"/>
      <c r="R1149" s="234"/>
      <c r="S1149" s="234"/>
      <c r="T1149" s="234"/>
      <c r="U1149" s="234"/>
      <c r="V1149" s="234"/>
      <c r="W1149" s="234"/>
      <c r="X1149" s="234"/>
      <c r="Y1149" s="234"/>
      <c r="Z1149" s="234"/>
      <c r="AA1149" s="234"/>
      <c r="AB1149" s="234"/>
      <c r="AC1149" s="234"/>
      <c r="AD1149" s="234"/>
      <c r="AE1149" s="234"/>
      <c r="AF1149" s="234"/>
      <c r="AG1149" s="234"/>
      <c r="AH1149" s="234"/>
      <c r="AI1149" s="234"/>
      <c r="AJ1149" s="234"/>
      <c r="AK1149" s="234"/>
      <c r="AL1149" s="234"/>
      <c r="AM1149" s="234"/>
      <c r="AN1149" s="234"/>
      <c r="AO1149" s="234"/>
      <c r="AP1149" s="234"/>
      <c r="AQ1149" s="234"/>
      <c r="AR1149" s="234"/>
      <c r="AS1149" s="234"/>
      <c r="AT1149" s="234"/>
      <c r="AU1149" s="234"/>
      <c r="AV1149" s="234"/>
      <c r="AW1149" s="234"/>
      <c r="AX1149" s="234"/>
      <c r="AY1149" s="234"/>
      <c r="AZ1149" s="234"/>
      <c r="BA1149" s="234"/>
      <c r="BB1149" s="234"/>
      <c r="BC1149" s="234"/>
      <c r="BD1149" s="234"/>
      <c r="BE1149" s="234"/>
      <c r="BF1149" s="234"/>
      <c r="BG1149" s="234"/>
      <c r="BH1149" s="234"/>
      <c r="BI1149" s="234"/>
      <c r="BJ1149" s="234"/>
      <c r="BK1149" s="234"/>
      <c r="BL1149" s="234"/>
      <c r="BM1149" s="234"/>
      <c r="BN1149" s="234"/>
      <c r="BO1149" s="234"/>
      <c r="BP1149" s="234"/>
      <c r="BQ1149" s="234"/>
      <c r="BR1149" s="234"/>
      <c r="BS1149" s="234"/>
      <c r="BT1149" s="234"/>
      <c r="BU1149" s="234"/>
      <c r="BV1149" s="234"/>
      <c r="BW1149" s="234"/>
      <c r="BX1149" s="234"/>
      <c r="BY1149" s="234"/>
      <c r="BZ1149" s="234"/>
      <c r="CA1149" s="234"/>
      <c r="CB1149" s="234"/>
      <c r="CC1149" s="234"/>
      <c r="CD1149" s="234"/>
      <c r="CE1149" s="234"/>
      <c r="CF1149" s="234"/>
      <c r="CG1149" s="234"/>
      <c r="CH1149" s="234"/>
      <c r="CI1149" s="234"/>
      <c r="CJ1149" s="234"/>
      <c r="CK1149" s="234"/>
      <c r="CL1149" s="234"/>
      <c r="CM1149" s="234"/>
      <c r="CN1149" s="234"/>
    </row>
    <row r="1150" spans="1:93" ht="14.25" customHeight="1" x14ac:dyDescent="0.35">
      <c r="D1150" s="186" t="s">
        <v>668</v>
      </c>
      <c r="E1150" s="187"/>
      <c r="F1150" s="187"/>
      <c r="G1150" s="187"/>
      <c r="H1150" s="187"/>
      <c r="I1150" s="187"/>
      <c r="J1150" s="187"/>
      <c r="K1150" s="187"/>
      <c r="L1150" s="187"/>
      <c r="M1150" s="187"/>
      <c r="N1150" s="187"/>
      <c r="O1150" s="187"/>
      <c r="P1150" s="186" t="s">
        <v>669</v>
      </c>
      <c r="Q1150" s="187"/>
      <c r="R1150" s="187"/>
      <c r="S1150" s="187"/>
      <c r="T1150" s="187"/>
      <c r="U1150" s="187"/>
      <c r="V1150" s="187"/>
      <c r="W1150" s="187"/>
      <c r="X1150" s="187"/>
      <c r="Y1150" s="187"/>
      <c r="Z1150" s="187"/>
      <c r="AA1150" s="187"/>
      <c r="AB1150" s="186" t="s">
        <v>670</v>
      </c>
      <c r="AC1150" s="187"/>
      <c r="AD1150" s="187"/>
      <c r="AE1150" s="187"/>
      <c r="AF1150" s="187"/>
      <c r="AG1150" s="187"/>
      <c r="AH1150" s="187"/>
      <c r="AI1150" s="187"/>
      <c r="AJ1150" s="187"/>
      <c r="AK1150" s="187"/>
      <c r="AL1150" s="187"/>
      <c r="AM1150" s="187"/>
      <c r="AN1150" s="186" t="s">
        <v>671</v>
      </c>
      <c r="AO1150" s="187"/>
      <c r="AP1150" s="187"/>
      <c r="AQ1150" s="187"/>
      <c r="AR1150" s="187"/>
      <c r="AS1150" s="187"/>
      <c r="AT1150" s="187"/>
      <c r="AU1150" s="187"/>
      <c r="AV1150" s="187"/>
      <c r="AW1150" s="187"/>
      <c r="AX1150" s="187"/>
      <c r="AY1150" s="187"/>
      <c r="AZ1150" s="186" t="s">
        <v>672</v>
      </c>
      <c r="BA1150" s="187"/>
      <c r="BB1150" s="187"/>
      <c r="BC1150" s="187"/>
      <c r="BD1150" s="187"/>
      <c r="BE1150" s="187"/>
      <c r="BF1150" s="187"/>
      <c r="BG1150" s="187"/>
      <c r="BH1150" s="187"/>
      <c r="BI1150" s="187"/>
      <c r="BJ1150" s="187"/>
      <c r="BK1150" s="187"/>
      <c r="BL1150" s="187"/>
      <c r="BM1150" s="187"/>
      <c r="BN1150" s="187"/>
      <c r="BO1150" s="187"/>
      <c r="BP1150" s="283" t="s">
        <v>673</v>
      </c>
      <c r="BQ1150" s="284"/>
      <c r="BR1150" s="284"/>
      <c r="BS1150" s="284"/>
      <c r="BT1150" s="284"/>
      <c r="BU1150" s="284"/>
      <c r="BV1150" s="284"/>
      <c r="BW1150" s="284"/>
      <c r="BX1150" s="284"/>
      <c r="BY1150" s="284"/>
      <c r="BZ1150" s="284"/>
      <c r="CA1150" s="285"/>
      <c r="CB1150" s="186" t="s">
        <v>674</v>
      </c>
      <c r="CC1150" s="187"/>
      <c r="CD1150" s="187"/>
      <c r="CE1150" s="187"/>
      <c r="CF1150" s="187"/>
      <c r="CG1150" s="187"/>
      <c r="CH1150" s="187"/>
      <c r="CI1150" s="187"/>
      <c r="CJ1150" s="187"/>
      <c r="CK1150" s="187"/>
      <c r="CL1150" s="187"/>
      <c r="CM1150" s="187"/>
      <c r="CN1150" s="188"/>
    </row>
    <row r="1151" spans="1:93" ht="14.25" customHeight="1" x14ac:dyDescent="0.35">
      <c r="D1151" s="192"/>
      <c r="E1151" s="193"/>
      <c r="F1151" s="193"/>
      <c r="G1151" s="193"/>
      <c r="H1151" s="193"/>
      <c r="I1151" s="193"/>
      <c r="J1151" s="193"/>
      <c r="K1151" s="193"/>
      <c r="L1151" s="193"/>
      <c r="M1151" s="193"/>
      <c r="N1151" s="193"/>
      <c r="O1151" s="193"/>
      <c r="P1151" s="192"/>
      <c r="Q1151" s="193"/>
      <c r="R1151" s="193"/>
      <c r="S1151" s="193"/>
      <c r="T1151" s="193"/>
      <c r="U1151" s="193"/>
      <c r="V1151" s="193"/>
      <c r="W1151" s="193"/>
      <c r="X1151" s="193"/>
      <c r="Y1151" s="193"/>
      <c r="Z1151" s="193"/>
      <c r="AA1151" s="193"/>
      <c r="AB1151" s="192"/>
      <c r="AC1151" s="193"/>
      <c r="AD1151" s="193"/>
      <c r="AE1151" s="193"/>
      <c r="AF1151" s="193"/>
      <c r="AG1151" s="193"/>
      <c r="AH1151" s="193"/>
      <c r="AI1151" s="193"/>
      <c r="AJ1151" s="193"/>
      <c r="AK1151" s="193"/>
      <c r="AL1151" s="193"/>
      <c r="AM1151" s="193"/>
      <c r="AN1151" s="192"/>
      <c r="AO1151" s="193"/>
      <c r="AP1151" s="193"/>
      <c r="AQ1151" s="193"/>
      <c r="AR1151" s="193"/>
      <c r="AS1151" s="193"/>
      <c r="AT1151" s="193"/>
      <c r="AU1151" s="193"/>
      <c r="AV1151" s="193"/>
      <c r="AW1151" s="193"/>
      <c r="AX1151" s="193"/>
      <c r="AY1151" s="193"/>
      <c r="AZ1151" s="192"/>
      <c r="BA1151" s="193"/>
      <c r="BB1151" s="193"/>
      <c r="BC1151" s="193"/>
      <c r="BD1151" s="193"/>
      <c r="BE1151" s="193"/>
      <c r="BF1151" s="193"/>
      <c r="BG1151" s="193"/>
      <c r="BH1151" s="193"/>
      <c r="BI1151" s="193"/>
      <c r="BJ1151" s="193"/>
      <c r="BK1151" s="193"/>
      <c r="BL1151" s="193"/>
      <c r="BM1151" s="193"/>
      <c r="BN1151" s="193"/>
      <c r="BO1151" s="193"/>
      <c r="BP1151" s="286"/>
      <c r="BQ1151" s="287"/>
      <c r="BR1151" s="287"/>
      <c r="BS1151" s="287"/>
      <c r="BT1151" s="287"/>
      <c r="BU1151" s="287"/>
      <c r="BV1151" s="287"/>
      <c r="BW1151" s="287"/>
      <c r="BX1151" s="287"/>
      <c r="BY1151" s="287"/>
      <c r="BZ1151" s="287"/>
      <c r="CA1151" s="288"/>
      <c r="CB1151" s="192"/>
      <c r="CC1151" s="193"/>
      <c r="CD1151" s="193"/>
      <c r="CE1151" s="193"/>
      <c r="CF1151" s="193"/>
      <c r="CG1151" s="193"/>
      <c r="CH1151" s="193"/>
      <c r="CI1151" s="193"/>
      <c r="CJ1151" s="193"/>
      <c r="CK1151" s="193"/>
      <c r="CL1151" s="193"/>
      <c r="CM1151" s="193"/>
      <c r="CN1151" s="194"/>
    </row>
    <row r="1152" spans="1:93" s="164" customFormat="1" ht="14.25" customHeight="1" x14ac:dyDescent="0.25">
      <c r="A1152" s="163"/>
      <c r="B1152" s="163"/>
      <c r="C1152" s="163"/>
      <c r="D1152" s="245">
        <v>188030142</v>
      </c>
      <c r="E1152" s="167"/>
      <c r="F1152" s="167"/>
      <c r="G1152" s="167"/>
      <c r="H1152" s="167"/>
      <c r="I1152" s="167"/>
      <c r="J1152" s="167"/>
      <c r="K1152" s="167"/>
      <c r="L1152" s="167"/>
      <c r="M1152" s="167"/>
      <c r="N1152" s="167"/>
      <c r="O1152" s="167"/>
      <c r="P1152" s="245">
        <v>1095054069</v>
      </c>
      <c r="Q1152" s="167"/>
      <c r="R1152" s="167"/>
      <c r="S1152" s="167"/>
      <c r="T1152" s="167"/>
      <c r="U1152" s="167"/>
      <c r="V1152" s="167"/>
      <c r="W1152" s="167"/>
      <c r="X1152" s="167"/>
      <c r="Y1152" s="167"/>
      <c r="Z1152" s="167"/>
      <c r="AA1152" s="167"/>
      <c r="AB1152" s="245">
        <v>37863233</v>
      </c>
      <c r="AC1152" s="167"/>
      <c r="AD1152" s="167"/>
      <c r="AE1152" s="167"/>
      <c r="AF1152" s="167"/>
      <c r="AG1152" s="167"/>
      <c r="AH1152" s="167"/>
      <c r="AI1152" s="167"/>
      <c r="AJ1152" s="167"/>
      <c r="AK1152" s="167"/>
      <c r="AL1152" s="167"/>
      <c r="AM1152" s="167"/>
      <c r="AN1152" s="245">
        <v>19260912</v>
      </c>
      <c r="AO1152" s="167"/>
      <c r="AP1152" s="167"/>
      <c r="AQ1152" s="167"/>
      <c r="AR1152" s="167"/>
      <c r="AS1152" s="167"/>
      <c r="AT1152" s="167"/>
      <c r="AU1152" s="167"/>
      <c r="AV1152" s="167"/>
      <c r="AW1152" s="167"/>
      <c r="AX1152" s="167"/>
      <c r="AY1152" s="167"/>
      <c r="AZ1152" s="245">
        <v>5000000</v>
      </c>
      <c r="BA1152" s="167"/>
      <c r="BB1152" s="167"/>
      <c r="BC1152" s="167"/>
      <c r="BD1152" s="167"/>
      <c r="BE1152" s="167"/>
      <c r="BF1152" s="167"/>
      <c r="BG1152" s="167"/>
      <c r="BH1152" s="167"/>
      <c r="BI1152" s="167"/>
      <c r="BJ1152" s="167"/>
      <c r="BK1152" s="167"/>
      <c r="BL1152" s="167"/>
      <c r="BM1152" s="167"/>
      <c r="BN1152" s="167"/>
      <c r="BO1152" s="167"/>
      <c r="BP1152" s="275">
        <v>254808963</v>
      </c>
      <c r="BQ1152" s="268"/>
      <c r="BR1152" s="268"/>
      <c r="BS1152" s="268"/>
      <c r="BT1152" s="268"/>
      <c r="BU1152" s="268"/>
      <c r="BV1152" s="268"/>
      <c r="BW1152" s="268"/>
      <c r="BX1152" s="268"/>
      <c r="BY1152" s="268"/>
      <c r="BZ1152" s="268"/>
      <c r="CA1152" s="268"/>
      <c r="CB1152" s="268" t="s">
        <v>1065</v>
      </c>
      <c r="CC1152" s="268"/>
      <c r="CD1152" s="268"/>
      <c r="CE1152" s="268"/>
      <c r="CF1152" s="268"/>
      <c r="CG1152" s="268"/>
      <c r="CH1152" s="268"/>
      <c r="CI1152" s="268"/>
      <c r="CJ1152" s="268"/>
      <c r="CK1152" s="268"/>
      <c r="CL1152" s="268"/>
      <c r="CM1152" s="268"/>
      <c r="CN1152" s="268"/>
      <c r="CO1152" s="163"/>
    </row>
    <row r="1153" spans="4:147" ht="14.25" customHeight="1" x14ac:dyDescent="0.35">
      <c r="D1153" s="276" t="s">
        <v>657</v>
      </c>
      <c r="E1153" s="276"/>
      <c r="F1153" s="276"/>
      <c r="G1153" s="276"/>
      <c r="H1153" s="276"/>
      <c r="I1153" s="276"/>
      <c r="J1153" s="276"/>
      <c r="K1153" s="276"/>
      <c r="L1153" s="276"/>
      <c r="M1153" s="276"/>
      <c r="N1153" s="276"/>
      <c r="O1153" s="276"/>
      <c r="P1153" s="276"/>
      <c r="Q1153" s="276"/>
      <c r="R1153" s="276"/>
      <c r="S1153" s="276"/>
      <c r="T1153" s="276"/>
      <c r="U1153" s="276"/>
      <c r="V1153" s="276"/>
      <c r="W1153" s="276"/>
      <c r="X1153" s="276"/>
      <c r="Y1153" s="276"/>
      <c r="Z1153" s="276"/>
      <c r="AA1153" s="276"/>
      <c r="AB1153" s="276"/>
      <c r="AC1153" s="276"/>
      <c r="AD1153" s="276"/>
      <c r="AE1153" s="276"/>
      <c r="AF1153" s="276"/>
      <c r="AG1153" s="276"/>
      <c r="AH1153" s="276"/>
      <c r="AI1153" s="276"/>
      <c r="AJ1153" s="276"/>
      <c r="AK1153" s="276"/>
      <c r="AL1153" s="276"/>
      <c r="AM1153" s="276"/>
      <c r="AN1153" s="276"/>
      <c r="AO1153" s="276"/>
      <c r="AP1153" s="276"/>
      <c r="AQ1153" s="276"/>
      <c r="AR1153" s="276"/>
      <c r="AS1153" s="276"/>
      <c r="AT1153" s="276"/>
      <c r="AU1153" s="276"/>
      <c r="AV1153" s="276"/>
      <c r="AW1153" s="276"/>
      <c r="AX1153" s="276"/>
      <c r="AY1153" s="276"/>
      <c r="AZ1153" s="276"/>
      <c r="BA1153" s="276"/>
      <c r="BB1153" s="276"/>
      <c r="BC1153" s="276"/>
      <c r="BD1153" s="276"/>
      <c r="BE1153" s="276"/>
      <c r="BF1153" s="276"/>
      <c r="BG1153" s="276"/>
      <c r="BH1153" s="276"/>
      <c r="BI1153" s="276"/>
      <c r="BJ1153" s="276"/>
      <c r="BK1153" s="276"/>
      <c r="BL1153" s="276"/>
      <c r="BM1153" s="276"/>
      <c r="BN1153" s="276"/>
      <c r="BO1153" s="276"/>
      <c r="BP1153" s="276"/>
      <c r="BQ1153" s="276"/>
      <c r="BR1153" s="276"/>
      <c r="BS1153" s="276"/>
      <c r="BT1153" s="276"/>
      <c r="BU1153" s="276"/>
      <c r="BV1153" s="276"/>
      <c r="BW1153" s="276"/>
      <c r="BX1153" s="276"/>
      <c r="BY1153" s="276"/>
      <c r="BZ1153" s="276"/>
      <c r="CA1153" s="276"/>
      <c r="CB1153" s="276"/>
      <c r="CC1153" s="276"/>
      <c r="CD1153" s="276"/>
      <c r="CE1153" s="276"/>
      <c r="CF1153" s="276"/>
      <c r="CG1153" s="276"/>
      <c r="CH1153" s="276"/>
      <c r="CI1153" s="276"/>
      <c r="CJ1153" s="276"/>
      <c r="CK1153" s="276"/>
      <c r="CL1153" s="276"/>
      <c r="CM1153" s="276"/>
      <c r="CN1153" s="276"/>
    </row>
    <row r="1154" spans="4:147" ht="14.25" customHeight="1" x14ac:dyDescent="0.35">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c r="AF1154" s="104"/>
      <c r="AG1154" s="104"/>
      <c r="AH1154" s="104"/>
      <c r="AI1154" s="104"/>
      <c r="AJ1154" s="104"/>
      <c r="AK1154" s="104"/>
      <c r="AL1154" s="104"/>
      <c r="AM1154" s="104"/>
      <c r="AN1154" s="104"/>
      <c r="AO1154" s="104"/>
      <c r="AP1154" s="104"/>
      <c r="AQ1154" s="104"/>
      <c r="AR1154" s="104"/>
      <c r="AS1154" s="104"/>
      <c r="AT1154" s="104"/>
      <c r="AU1154" s="104"/>
      <c r="AV1154" s="104"/>
      <c r="AW1154" s="104"/>
      <c r="AX1154" s="104"/>
      <c r="AY1154" s="104"/>
      <c r="AZ1154" s="104"/>
      <c r="BA1154" s="104"/>
      <c r="BB1154" s="104"/>
      <c r="BC1154" s="104"/>
      <c r="BD1154" s="104"/>
      <c r="BE1154" s="104"/>
      <c r="BF1154" s="104"/>
      <c r="BG1154" s="104"/>
      <c r="BH1154" s="104"/>
      <c r="BI1154" s="104"/>
      <c r="BJ1154" s="104"/>
      <c r="BK1154" s="104"/>
      <c r="BL1154" s="104"/>
      <c r="BM1154" s="104"/>
      <c r="BN1154" s="104"/>
      <c r="BO1154" s="104"/>
      <c r="BP1154" s="104"/>
      <c r="BQ1154" s="104"/>
      <c r="BR1154" s="104"/>
      <c r="BS1154" s="104"/>
      <c r="BT1154" s="104"/>
      <c r="BU1154" s="104"/>
      <c r="BV1154" s="104"/>
      <c r="BW1154" s="104"/>
      <c r="BX1154" s="104"/>
      <c r="BY1154" s="104"/>
      <c r="BZ1154" s="104"/>
      <c r="CA1154" s="104"/>
      <c r="CB1154" s="104"/>
      <c r="CC1154" s="104"/>
      <c r="CD1154" s="104"/>
      <c r="CE1154" s="104"/>
      <c r="CF1154" s="104"/>
      <c r="CG1154" s="104"/>
      <c r="CH1154" s="104"/>
      <c r="CI1154" s="104"/>
      <c r="CJ1154" s="104"/>
      <c r="CK1154" s="104"/>
      <c r="CL1154" s="104"/>
      <c r="CM1154" s="104"/>
      <c r="CN1154" s="104"/>
    </row>
    <row r="1155" spans="4:147" ht="14.25" customHeight="1" x14ac:dyDescent="0.35">
      <c r="D1155" s="232" t="s">
        <v>689</v>
      </c>
      <c r="E1155" s="232"/>
      <c r="F1155" s="232"/>
      <c r="G1155" s="232"/>
      <c r="H1155" s="232"/>
      <c r="I1155" s="232"/>
      <c r="J1155" s="232"/>
      <c r="K1155" s="232"/>
      <c r="L1155" s="232"/>
      <c r="M1155" s="232"/>
      <c r="N1155" s="232"/>
      <c r="O1155" s="232"/>
      <c r="P1155" s="232"/>
      <c r="Q1155" s="232"/>
      <c r="R1155" s="232"/>
      <c r="S1155" s="232"/>
      <c r="T1155" s="232"/>
      <c r="U1155" s="232"/>
      <c r="V1155" s="232"/>
      <c r="W1155" s="232"/>
      <c r="X1155" s="232"/>
      <c r="Y1155" s="232"/>
      <c r="Z1155" s="232"/>
      <c r="AA1155" s="232"/>
      <c r="AB1155" s="232"/>
      <c r="AC1155" s="232"/>
      <c r="AD1155" s="232"/>
      <c r="AE1155" s="232"/>
      <c r="AF1155" s="232"/>
      <c r="AG1155" s="232"/>
      <c r="AH1155" s="232"/>
      <c r="AI1155" s="232"/>
      <c r="AJ1155" s="232"/>
      <c r="AK1155" s="232"/>
      <c r="AL1155" s="232"/>
      <c r="AM1155" s="232"/>
      <c r="AN1155" s="232"/>
      <c r="AO1155" s="232"/>
      <c r="AP1155" s="232"/>
      <c r="AQ1155" s="232"/>
      <c r="AR1155" s="232"/>
      <c r="AS1155" s="232"/>
      <c r="AT1155" s="232"/>
      <c r="AU1155" s="232"/>
      <c r="AV1155" s="232"/>
      <c r="AW1155" s="232"/>
      <c r="AX1155" s="232"/>
      <c r="AY1155" s="232"/>
      <c r="AZ1155" s="232"/>
      <c r="BA1155" s="232"/>
      <c r="BB1155" s="232"/>
      <c r="BC1155" s="232"/>
      <c r="BD1155" s="232"/>
      <c r="BE1155" s="232"/>
      <c r="BF1155" s="232"/>
      <c r="BG1155" s="232"/>
      <c r="BH1155" s="232"/>
      <c r="BI1155" s="232"/>
      <c r="BJ1155" s="232"/>
      <c r="BK1155" s="232"/>
      <c r="BL1155" s="232"/>
      <c r="BM1155" s="232"/>
      <c r="BN1155" s="232"/>
      <c r="BO1155" s="232"/>
      <c r="BP1155" s="232"/>
      <c r="BQ1155" s="232"/>
      <c r="BR1155" s="232"/>
      <c r="BS1155" s="232"/>
      <c r="BT1155" s="232"/>
      <c r="BU1155" s="232"/>
      <c r="BV1155" s="232"/>
      <c r="BW1155" s="232"/>
      <c r="BX1155" s="232"/>
      <c r="BY1155" s="232"/>
      <c r="BZ1155" s="232"/>
      <c r="CA1155" s="232"/>
      <c r="CB1155" s="232"/>
      <c r="CC1155" s="232"/>
      <c r="CD1155" s="232"/>
      <c r="CE1155" s="232"/>
      <c r="CF1155" s="232"/>
      <c r="CG1155" s="232"/>
      <c r="CH1155" s="232"/>
      <c r="CI1155" s="232"/>
      <c r="CJ1155" s="232"/>
      <c r="CK1155" s="232"/>
      <c r="CL1155" s="232"/>
      <c r="CM1155" s="232"/>
      <c r="CN1155" s="232"/>
    </row>
    <row r="1156" spans="4:147" ht="14.25" customHeight="1" x14ac:dyDescent="0.35">
      <c r="D1156" s="232"/>
      <c r="E1156" s="232"/>
      <c r="F1156" s="232"/>
      <c r="G1156" s="232"/>
      <c r="H1156" s="232"/>
      <c r="I1156" s="232"/>
      <c r="J1156" s="232"/>
      <c r="K1156" s="232"/>
      <c r="L1156" s="232"/>
      <c r="M1156" s="232"/>
      <c r="N1156" s="232"/>
      <c r="O1156" s="232"/>
      <c r="P1156" s="232"/>
      <c r="Q1156" s="232"/>
      <c r="R1156" s="232"/>
      <c r="S1156" s="232"/>
      <c r="T1156" s="232"/>
      <c r="U1156" s="232"/>
      <c r="V1156" s="232"/>
      <c r="W1156" s="232"/>
      <c r="X1156" s="232"/>
      <c r="Y1156" s="232"/>
      <c r="Z1156" s="232"/>
      <c r="AA1156" s="232"/>
      <c r="AB1156" s="232"/>
      <c r="AC1156" s="232"/>
      <c r="AD1156" s="232"/>
      <c r="AE1156" s="232"/>
      <c r="AF1156" s="232"/>
      <c r="AG1156" s="232"/>
      <c r="AH1156" s="232"/>
      <c r="AI1156" s="232"/>
      <c r="AJ1156" s="232"/>
      <c r="AK1156" s="232"/>
      <c r="AL1156" s="232"/>
      <c r="AM1156" s="232"/>
      <c r="AN1156" s="232"/>
      <c r="AO1156" s="232"/>
      <c r="AP1156" s="232"/>
      <c r="AQ1156" s="232"/>
      <c r="AR1156" s="232"/>
      <c r="AS1156" s="232"/>
      <c r="AT1156" s="232"/>
      <c r="AU1156" s="232"/>
      <c r="AV1156" s="232"/>
      <c r="AW1156" s="232"/>
      <c r="AX1156" s="232"/>
      <c r="AY1156" s="232"/>
      <c r="AZ1156" s="232"/>
      <c r="BA1156" s="232"/>
      <c r="BB1156" s="232"/>
      <c r="BC1156" s="232"/>
      <c r="BD1156" s="232"/>
      <c r="BE1156" s="232"/>
      <c r="BF1156" s="232"/>
      <c r="BG1156" s="232"/>
      <c r="BH1156" s="232"/>
      <c r="BI1156" s="232"/>
      <c r="BJ1156" s="232"/>
      <c r="BK1156" s="232"/>
      <c r="BL1156" s="232"/>
      <c r="BM1156" s="232"/>
      <c r="BN1156" s="232"/>
      <c r="BO1156" s="232"/>
      <c r="BP1156" s="232"/>
      <c r="BQ1156" s="232"/>
      <c r="BR1156" s="232"/>
      <c r="BS1156" s="232"/>
      <c r="BT1156" s="232"/>
      <c r="BU1156" s="232"/>
      <c r="BV1156" s="232"/>
      <c r="BW1156" s="232"/>
      <c r="BX1156" s="232"/>
      <c r="BY1156" s="232"/>
      <c r="BZ1156" s="232"/>
      <c r="CA1156" s="232"/>
      <c r="CB1156" s="232"/>
      <c r="CC1156" s="232"/>
      <c r="CD1156" s="232"/>
      <c r="CE1156" s="232"/>
      <c r="CF1156" s="232"/>
      <c r="CG1156" s="232"/>
      <c r="CH1156" s="232"/>
      <c r="CI1156" s="232"/>
      <c r="CJ1156" s="232"/>
      <c r="CK1156" s="232"/>
      <c r="CL1156" s="232"/>
      <c r="CM1156" s="232"/>
      <c r="CN1156" s="232"/>
    </row>
    <row r="1157" spans="4:147" ht="14.25" customHeight="1" x14ac:dyDescent="0.35"/>
    <row r="1158" spans="4:147" ht="14.25" customHeight="1" x14ac:dyDescent="0.35">
      <c r="D1158" s="277" t="s">
        <v>688</v>
      </c>
      <c r="E1158" s="277"/>
      <c r="F1158" s="277"/>
      <c r="G1158" s="277"/>
      <c r="H1158" s="277"/>
      <c r="I1158" s="277"/>
      <c r="J1158" s="277"/>
      <c r="K1158" s="277"/>
      <c r="L1158" s="277"/>
      <c r="M1158" s="277"/>
      <c r="N1158" s="277"/>
      <c r="O1158" s="277"/>
      <c r="P1158" s="277"/>
      <c r="Q1158" s="277"/>
      <c r="R1158" s="277"/>
      <c r="S1158" s="277"/>
      <c r="T1158" s="277"/>
      <c r="U1158" s="277"/>
      <c r="V1158" s="277"/>
      <c r="W1158" s="277"/>
      <c r="X1158" s="277"/>
      <c r="Y1158" s="277"/>
      <c r="Z1158" s="277"/>
      <c r="AA1158" s="277"/>
      <c r="AB1158" s="277"/>
      <c r="AC1158" s="277"/>
      <c r="AD1158" s="277"/>
      <c r="AE1158" s="277"/>
      <c r="AF1158" s="277"/>
      <c r="AG1158" s="277"/>
      <c r="AH1158" s="277"/>
      <c r="AI1158" s="277"/>
      <c r="AJ1158" s="277"/>
      <c r="AK1158" s="277"/>
      <c r="AL1158" s="277"/>
      <c r="AM1158" s="277"/>
      <c r="AN1158" s="277"/>
      <c r="AO1158" s="277"/>
      <c r="AP1158" s="277"/>
      <c r="AQ1158" s="277"/>
      <c r="AR1158" s="277"/>
      <c r="AS1158" s="277"/>
      <c r="AT1158" s="277"/>
      <c r="AV1158" s="277" t="s">
        <v>681</v>
      </c>
      <c r="AW1158" s="277"/>
      <c r="AX1158" s="277"/>
      <c r="AY1158" s="277"/>
      <c r="AZ1158" s="277"/>
      <c r="BA1158" s="277"/>
      <c r="BB1158" s="277"/>
      <c r="BC1158" s="277"/>
      <c r="BD1158" s="277"/>
      <c r="BE1158" s="277"/>
      <c r="BF1158" s="277"/>
      <c r="BG1158" s="277"/>
      <c r="BH1158" s="277"/>
      <c r="BI1158" s="277"/>
      <c r="BJ1158" s="277"/>
      <c r="BK1158" s="277"/>
      <c r="BL1158" s="277"/>
      <c r="BM1158" s="277"/>
      <c r="BN1158" s="277"/>
      <c r="BO1158" s="277"/>
      <c r="BP1158" s="277"/>
      <c r="BQ1158" s="277"/>
      <c r="BR1158" s="277"/>
      <c r="BS1158" s="277"/>
      <c r="BT1158" s="277"/>
      <c r="BU1158" s="277"/>
      <c r="BV1158" s="277"/>
      <c r="BW1158" s="277"/>
      <c r="BX1158" s="277"/>
      <c r="BY1158" s="277"/>
      <c r="BZ1158" s="277"/>
      <c r="CA1158" s="277"/>
      <c r="CB1158" s="277"/>
      <c r="CC1158" s="277"/>
      <c r="CD1158" s="277"/>
      <c r="CE1158" s="277"/>
      <c r="CF1158" s="277"/>
      <c r="CG1158" s="277"/>
      <c r="CH1158" s="277"/>
      <c r="CI1158" s="277"/>
      <c r="CJ1158" s="277"/>
      <c r="CK1158" s="277"/>
      <c r="CL1158" s="277"/>
      <c r="CM1158" s="277"/>
      <c r="CN1158" s="277"/>
    </row>
    <row r="1159" spans="4:147" ht="14.25" customHeight="1" x14ac:dyDescent="0.35">
      <c r="D1159" s="277"/>
      <c r="E1159" s="277"/>
      <c r="F1159" s="277"/>
      <c r="G1159" s="277"/>
      <c r="H1159" s="277"/>
      <c r="I1159" s="277"/>
      <c r="J1159" s="277"/>
      <c r="K1159" s="277"/>
      <c r="L1159" s="277"/>
      <c r="M1159" s="277"/>
      <c r="N1159" s="277"/>
      <c r="O1159" s="277"/>
      <c r="P1159" s="277"/>
      <c r="Q1159" s="277"/>
      <c r="R1159" s="277"/>
      <c r="S1159" s="277"/>
      <c r="T1159" s="277"/>
      <c r="U1159" s="277"/>
      <c r="V1159" s="277"/>
      <c r="W1159" s="277"/>
      <c r="X1159" s="277"/>
      <c r="Y1159" s="277"/>
      <c r="Z1159" s="277"/>
      <c r="AA1159" s="277"/>
      <c r="AB1159" s="277"/>
      <c r="AC1159" s="277"/>
      <c r="AD1159" s="277"/>
      <c r="AE1159" s="277"/>
      <c r="AF1159" s="277"/>
      <c r="AG1159" s="277"/>
      <c r="AH1159" s="277"/>
      <c r="AI1159" s="277"/>
      <c r="AJ1159" s="277"/>
      <c r="AK1159" s="277"/>
      <c r="AL1159" s="277"/>
      <c r="AM1159" s="277"/>
      <c r="AN1159" s="277"/>
      <c r="AO1159" s="277"/>
      <c r="AP1159" s="277"/>
      <c r="AQ1159" s="277"/>
      <c r="AR1159" s="277"/>
      <c r="AS1159" s="277"/>
      <c r="AT1159" s="277"/>
      <c r="AV1159" s="277"/>
      <c r="AW1159" s="277"/>
      <c r="AX1159" s="277"/>
      <c r="AY1159" s="277"/>
      <c r="AZ1159" s="277"/>
      <c r="BA1159" s="277"/>
      <c r="BB1159" s="277"/>
      <c r="BC1159" s="277"/>
      <c r="BD1159" s="277"/>
      <c r="BE1159" s="277"/>
      <c r="BF1159" s="277"/>
      <c r="BG1159" s="277"/>
      <c r="BH1159" s="277"/>
      <c r="BI1159" s="277"/>
      <c r="BJ1159" s="277"/>
      <c r="BK1159" s="277"/>
      <c r="BL1159" s="277"/>
      <c r="BM1159" s="277"/>
      <c r="BN1159" s="277"/>
      <c r="BO1159" s="277"/>
      <c r="BP1159" s="277"/>
      <c r="BQ1159" s="277"/>
      <c r="BR1159" s="277"/>
      <c r="BS1159" s="277"/>
      <c r="BT1159" s="277"/>
      <c r="BU1159" s="277"/>
      <c r="BV1159" s="277"/>
      <c r="BW1159" s="277"/>
      <c r="BX1159" s="277"/>
      <c r="BY1159" s="277"/>
      <c r="BZ1159" s="277"/>
      <c r="CA1159" s="277"/>
      <c r="CB1159" s="277"/>
      <c r="CC1159" s="277"/>
      <c r="CD1159" s="277"/>
      <c r="CE1159" s="277"/>
      <c r="CF1159" s="277"/>
      <c r="CG1159" s="277"/>
      <c r="CH1159" s="277"/>
      <c r="CI1159" s="277"/>
      <c r="CJ1159" s="277"/>
      <c r="CK1159" s="277"/>
      <c r="CL1159" s="277"/>
      <c r="CM1159" s="277"/>
      <c r="CN1159" s="277"/>
    </row>
    <row r="1160" spans="4:147" ht="14.25" customHeight="1" x14ac:dyDescent="0.35">
      <c r="D1160" s="277"/>
      <c r="E1160" s="277"/>
      <c r="F1160" s="277"/>
      <c r="G1160" s="277"/>
      <c r="H1160" s="277"/>
      <c r="I1160" s="277"/>
      <c r="J1160" s="277"/>
      <c r="K1160" s="277"/>
      <c r="L1160" s="277"/>
      <c r="M1160" s="277"/>
      <c r="N1160" s="277"/>
      <c r="O1160" s="277"/>
      <c r="P1160" s="277"/>
      <c r="Q1160" s="277"/>
      <c r="R1160" s="277"/>
      <c r="S1160" s="277"/>
      <c r="T1160" s="277"/>
      <c r="U1160" s="277"/>
      <c r="V1160" s="277"/>
      <c r="W1160" s="277"/>
      <c r="X1160" s="277"/>
      <c r="Y1160" s="277"/>
      <c r="Z1160" s="277"/>
      <c r="AA1160" s="277"/>
      <c r="AB1160" s="277"/>
      <c r="AC1160" s="277"/>
      <c r="AD1160" s="277"/>
      <c r="AE1160" s="277"/>
      <c r="AF1160" s="277"/>
      <c r="AG1160" s="277"/>
      <c r="AH1160" s="277"/>
      <c r="AI1160" s="277"/>
      <c r="AJ1160" s="277"/>
      <c r="AK1160" s="277"/>
      <c r="AL1160" s="277"/>
      <c r="AM1160" s="277"/>
      <c r="AN1160" s="277"/>
      <c r="AO1160" s="277"/>
      <c r="AP1160" s="277"/>
      <c r="AQ1160" s="277"/>
      <c r="AR1160" s="277"/>
      <c r="AS1160" s="277"/>
      <c r="AT1160" s="277"/>
      <c r="AV1160" s="277"/>
      <c r="AW1160" s="277"/>
      <c r="AX1160" s="277"/>
      <c r="AY1160" s="277"/>
      <c r="AZ1160" s="277"/>
      <c r="BA1160" s="277"/>
      <c r="BB1160" s="277"/>
      <c r="BC1160" s="277"/>
      <c r="BD1160" s="277"/>
      <c r="BE1160" s="277"/>
      <c r="BF1160" s="277"/>
      <c r="BG1160" s="277"/>
      <c r="BH1160" s="277"/>
      <c r="BI1160" s="277"/>
      <c r="BJ1160" s="277"/>
      <c r="BK1160" s="277"/>
      <c r="BL1160" s="277"/>
      <c r="BM1160" s="277"/>
      <c r="BN1160" s="277"/>
      <c r="BO1160" s="277"/>
      <c r="BP1160" s="277"/>
      <c r="BQ1160" s="277"/>
      <c r="BR1160" s="277"/>
      <c r="BS1160" s="277"/>
      <c r="BT1160" s="277"/>
      <c r="BU1160" s="277"/>
      <c r="BV1160" s="277"/>
      <c r="BW1160" s="277"/>
      <c r="BX1160" s="277"/>
      <c r="BY1160" s="277"/>
      <c r="BZ1160" s="277"/>
      <c r="CA1160" s="277"/>
      <c r="CB1160" s="277"/>
      <c r="CC1160" s="277"/>
      <c r="CD1160" s="277"/>
      <c r="CE1160" s="277"/>
      <c r="CF1160" s="277"/>
      <c r="CG1160" s="277"/>
      <c r="CH1160" s="277"/>
      <c r="CI1160" s="277"/>
      <c r="CJ1160" s="277"/>
      <c r="CK1160" s="277"/>
      <c r="CL1160" s="277"/>
      <c r="CM1160" s="277"/>
      <c r="CN1160" s="277"/>
    </row>
    <row r="1161" spans="4:147" ht="14.25" customHeight="1" x14ac:dyDescent="0.35">
      <c r="D1161" s="186" t="s">
        <v>675</v>
      </c>
      <c r="E1161" s="187"/>
      <c r="F1161" s="187"/>
      <c r="G1161" s="187"/>
      <c r="H1161" s="187"/>
      <c r="I1161" s="187"/>
      <c r="J1161" s="187"/>
      <c r="K1161" s="187"/>
      <c r="L1161" s="187"/>
      <c r="M1161" s="187"/>
      <c r="N1161" s="187"/>
      <c r="O1161" s="187"/>
      <c r="P1161" s="187"/>
      <c r="Q1161" s="187"/>
      <c r="R1161" s="186" t="s">
        <v>676</v>
      </c>
      <c r="S1161" s="187"/>
      <c r="T1161" s="187"/>
      <c r="U1161" s="187"/>
      <c r="V1161" s="187"/>
      <c r="W1161" s="187"/>
      <c r="X1161" s="187"/>
      <c r="Y1161" s="187"/>
      <c r="Z1161" s="187"/>
      <c r="AA1161" s="187"/>
      <c r="AB1161" s="187"/>
      <c r="AC1161" s="187"/>
      <c r="AD1161" s="187"/>
      <c r="AE1161" s="187"/>
      <c r="AF1161" s="186" t="s">
        <v>677</v>
      </c>
      <c r="AG1161" s="187"/>
      <c r="AH1161" s="187"/>
      <c r="AI1161" s="187"/>
      <c r="AJ1161" s="187"/>
      <c r="AK1161" s="187"/>
      <c r="AL1161" s="187"/>
      <c r="AM1161" s="187"/>
      <c r="AN1161" s="187"/>
      <c r="AO1161" s="187"/>
      <c r="AP1161" s="187"/>
      <c r="AQ1161" s="187"/>
      <c r="AR1161" s="187"/>
      <c r="AS1161" s="187"/>
      <c r="AT1161" s="188"/>
      <c r="AV1161" s="186" t="s">
        <v>675</v>
      </c>
      <c r="AW1161" s="187"/>
      <c r="AX1161" s="187"/>
      <c r="AY1161" s="187"/>
      <c r="AZ1161" s="187"/>
      <c r="BA1161" s="187"/>
      <c r="BB1161" s="187"/>
      <c r="BC1161" s="187"/>
      <c r="BD1161" s="187"/>
      <c r="BE1161" s="187"/>
      <c r="BF1161" s="187"/>
      <c r="BG1161" s="187"/>
      <c r="BH1161" s="187"/>
      <c r="BI1161" s="187"/>
      <c r="BJ1161" s="186" t="s">
        <v>676</v>
      </c>
      <c r="BK1161" s="187"/>
      <c r="BL1161" s="187"/>
      <c r="BM1161" s="187"/>
      <c r="BN1161" s="187"/>
      <c r="BO1161" s="187"/>
      <c r="BP1161" s="187"/>
      <c r="BQ1161" s="187"/>
      <c r="BR1161" s="187"/>
      <c r="BS1161" s="187"/>
      <c r="BT1161" s="187"/>
      <c r="BU1161" s="187"/>
      <c r="BV1161" s="187"/>
      <c r="BW1161" s="187"/>
      <c r="BX1161" s="175" t="s">
        <v>677</v>
      </c>
      <c r="BY1161" s="175"/>
      <c r="BZ1161" s="175"/>
      <c r="CA1161" s="175"/>
      <c r="CB1161" s="175"/>
      <c r="CC1161" s="175"/>
      <c r="CD1161" s="175"/>
      <c r="CE1161" s="175"/>
      <c r="CF1161" s="175"/>
      <c r="CG1161" s="175"/>
      <c r="CH1161" s="175"/>
      <c r="CI1161" s="175"/>
      <c r="CJ1161" s="175"/>
      <c r="CK1161" s="175"/>
      <c r="CL1161" s="175"/>
      <c r="CM1161" s="175"/>
      <c r="CN1161" s="175"/>
    </row>
    <row r="1162" spans="4:147" ht="14.25" customHeight="1" x14ac:dyDescent="0.35">
      <c r="D1162" s="192"/>
      <c r="E1162" s="193"/>
      <c r="F1162" s="193"/>
      <c r="G1162" s="193"/>
      <c r="H1162" s="193"/>
      <c r="I1162" s="193"/>
      <c r="J1162" s="193"/>
      <c r="K1162" s="193"/>
      <c r="L1162" s="193"/>
      <c r="M1162" s="193"/>
      <c r="N1162" s="193"/>
      <c r="O1162" s="193"/>
      <c r="P1162" s="193"/>
      <c r="Q1162" s="193"/>
      <c r="R1162" s="192"/>
      <c r="S1162" s="193"/>
      <c r="T1162" s="193"/>
      <c r="U1162" s="193"/>
      <c r="V1162" s="193"/>
      <c r="W1162" s="193"/>
      <c r="X1162" s="193"/>
      <c r="Y1162" s="193"/>
      <c r="Z1162" s="193"/>
      <c r="AA1162" s="193"/>
      <c r="AB1162" s="193"/>
      <c r="AC1162" s="193"/>
      <c r="AD1162" s="193"/>
      <c r="AE1162" s="193"/>
      <c r="AF1162" s="192"/>
      <c r="AG1162" s="193"/>
      <c r="AH1162" s="193"/>
      <c r="AI1162" s="193"/>
      <c r="AJ1162" s="193"/>
      <c r="AK1162" s="193"/>
      <c r="AL1162" s="193"/>
      <c r="AM1162" s="193"/>
      <c r="AN1162" s="193"/>
      <c r="AO1162" s="193"/>
      <c r="AP1162" s="193"/>
      <c r="AQ1162" s="193"/>
      <c r="AR1162" s="193"/>
      <c r="AS1162" s="193"/>
      <c r="AT1162" s="194"/>
      <c r="AV1162" s="192"/>
      <c r="AW1162" s="193"/>
      <c r="AX1162" s="193"/>
      <c r="AY1162" s="193"/>
      <c r="AZ1162" s="193"/>
      <c r="BA1162" s="193"/>
      <c r="BB1162" s="193"/>
      <c r="BC1162" s="193"/>
      <c r="BD1162" s="193"/>
      <c r="BE1162" s="193"/>
      <c r="BF1162" s="193"/>
      <c r="BG1162" s="193"/>
      <c r="BH1162" s="193"/>
      <c r="BI1162" s="193"/>
      <c r="BJ1162" s="192"/>
      <c r="BK1162" s="193"/>
      <c r="BL1162" s="193"/>
      <c r="BM1162" s="193"/>
      <c r="BN1162" s="193"/>
      <c r="BO1162" s="193"/>
      <c r="BP1162" s="193"/>
      <c r="BQ1162" s="193"/>
      <c r="BR1162" s="193"/>
      <c r="BS1162" s="193"/>
      <c r="BT1162" s="193"/>
      <c r="BU1162" s="193"/>
      <c r="BV1162" s="193"/>
      <c r="BW1162" s="193"/>
      <c r="BX1162" s="175"/>
      <c r="BY1162" s="175"/>
      <c r="BZ1162" s="175"/>
      <c r="CA1162" s="175"/>
      <c r="CB1162" s="175"/>
      <c r="CC1162" s="175"/>
      <c r="CD1162" s="175"/>
      <c r="CE1162" s="175"/>
      <c r="CF1162" s="175"/>
      <c r="CG1162" s="175"/>
      <c r="CH1162" s="175"/>
      <c r="CI1162" s="175"/>
      <c r="CJ1162" s="175"/>
      <c r="CK1162" s="175"/>
      <c r="CL1162" s="175"/>
      <c r="CM1162" s="175"/>
      <c r="CN1162" s="175"/>
    </row>
    <row r="1163" spans="4:147" ht="14.25" customHeight="1" x14ac:dyDescent="0.35">
      <c r="D1163" s="167" t="s">
        <v>114</v>
      </c>
      <c r="E1163" s="167"/>
      <c r="F1163" s="167"/>
      <c r="G1163" s="167"/>
      <c r="H1163" s="167"/>
      <c r="I1163" s="167"/>
      <c r="J1163" s="167"/>
      <c r="K1163" s="167"/>
      <c r="L1163" s="167"/>
      <c r="M1163" s="167"/>
      <c r="N1163" s="167"/>
      <c r="O1163" s="167"/>
      <c r="P1163" s="167"/>
      <c r="Q1163" s="167"/>
      <c r="R1163" s="245">
        <v>2813</v>
      </c>
      <c r="S1163" s="245"/>
      <c r="T1163" s="245"/>
      <c r="U1163" s="245"/>
      <c r="V1163" s="245"/>
      <c r="W1163" s="245"/>
      <c r="X1163" s="245"/>
      <c r="Y1163" s="245"/>
      <c r="Z1163" s="245"/>
      <c r="AA1163" s="245"/>
      <c r="AB1163" s="245"/>
      <c r="AC1163" s="245"/>
      <c r="AD1163" s="245"/>
      <c r="AE1163" s="245"/>
      <c r="AF1163" s="274">
        <v>400105109</v>
      </c>
      <c r="AG1163" s="274"/>
      <c r="AH1163" s="274"/>
      <c r="AI1163" s="274"/>
      <c r="AJ1163" s="274"/>
      <c r="AK1163" s="274"/>
      <c r="AL1163" s="274"/>
      <c r="AM1163" s="274"/>
      <c r="AN1163" s="274"/>
      <c r="AO1163" s="274"/>
      <c r="AP1163" s="274"/>
      <c r="AQ1163" s="274"/>
      <c r="AR1163" s="274"/>
      <c r="AS1163" s="274"/>
      <c r="AT1163" s="274"/>
      <c r="AV1163" s="167" t="s">
        <v>114</v>
      </c>
      <c r="AW1163" s="167"/>
      <c r="AX1163" s="167"/>
      <c r="AY1163" s="167"/>
      <c r="AZ1163" s="167"/>
      <c r="BA1163" s="167"/>
      <c r="BB1163" s="167"/>
      <c r="BC1163" s="167"/>
      <c r="BD1163" s="167"/>
      <c r="BE1163" s="167"/>
      <c r="BF1163" s="167"/>
      <c r="BG1163" s="167"/>
      <c r="BH1163" s="167"/>
      <c r="BI1163" s="167"/>
      <c r="BJ1163" s="245">
        <v>1740</v>
      </c>
      <c r="BK1163" s="245"/>
      <c r="BL1163" s="245"/>
      <c r="BM1163" s="245"/>
      <c r="BN1163" s="245"/>
      <c r="BO1163" s="245"/>
      <c r="BP1163" s="245"/>
      <c r="BQ1163" s="245"/>
      <c r="BR1163" s="245"/>
      <c r="BS1163" s="245"/>
      <c r="BT1163" s="245"/>
      <c r="BU1163" s="245"/>
      <c r="BV1163" s="245"/>
      <c r="BW1163" s="245"/>
      <c r="BX1163" s="274">
        <v>215742768</v>
      </c>
      <c r="BY1163" s="274"/>
      <c r="BZ1163" s="274"/>
      <c r="CA1163" s="274"/>
      <c r="CB1163" s="274"/>
      <c r="CC1163" s="274"/>
      <c r="CD1163" s="274"/>
      <c r="CE1163" s="274"/>
      <c r="CF1163" s="274"/>
      <c r="CG1163" s="274"/>
      <c r="CH1163" s="274"/>
      <c r="CI1163" s="274"/>
      <c r="CJ1163" s="274"/>
      <c r="CK1163" s="274"/>
      <c r="CL1163" s="274"/>
      <c r="CM1163" s="274"/>
      <c r="CN1163" s="274"/>
    </row>
    <row r="1164" spans="4:147" ht="14.25" customHeight="1" x14ac:dyDescent="0.35">
      <c r="D1164" s="167" t="s">
        <v>678</v>
      </c>
      <c r="E1164" s="167"/>
      <c r="F1164" s="167"/>
      <c r="G1164" s="167"/>
      <c r="H1164" s="167"/>
      <c r="I1164" s="167"/>
      <c r="J1164" s="167"/>
      <c r="K1164" s="167"/>
      <c r="L1164" s="167"/>
      <c r="M1164" s="167"/>
      <c r="N1164" s="167"/>
      <c r="O1164" s="167"/>
      <c r="P1164" s="167"/>
      <c r="Q1164" s="167"/>
      <c r="R1164" s="245">
        <v>4728</v>
      </c>
      <c r="S1164" s="245"/>
      <c r="T1164" s="245"/>
      <c r="U1164" s="245"/>
      <c r="V1164" s="245"/>
      <c r="W1164" s="245"/>
      <c r="X1164" s="245"/>
      <c r="Y1164" s="245"/>
      <c r="Z1164" s="245"/>
      <c r="AA1164" s="245"/>
      <c r="AB1164" s="245"/>
      <c r="AC1164" s="245"/>
      <c r="AD1164" s="245"/>
      <c r="AE1164" s="245"/>
      <c r="AF1164" s="274">
        <v>664670869</v>
      </c>
      <c r="AG1164" s="274"/>
      <c r="AH1164" s="274"/>
      <c r="AI1164" s="274"/>
      <c r="AJ1164" s="274"/>
      <c r="AK1164" s="274"/>
      <c r="AL1164" s="274"/>
      <c r="AM1164" s="274"/>
      <c r="AN1164" s="274"/>
      <c r="AO1164" s="274"/>
      <c r="AP1164" s="274"/>
      <c r="AQ1164" s="274"/>
      <c r="AR1164" s="274"/>
      <c r="AS1164" s="274"/>
      <c r="AT1164" s="274"/>
      <c r="AV1164" s="167" t="s">
        <v>678</v>
      </c>
      <c r="AW1164" s="167"/>
      <c r="AX1164" s="167"/>
      <c r="AY1164" s="167"/>
      <c r="AZ1164" s="167"/>
      <c r="BA1164" s="167"/>
      <c r="BB1164" s="167"/>
      <c r="BC1164" s="167"/>
      <c r="BD1164" s="167"/>
      <c r="BE1164" s="167"/>
      <c r="BF1164" s="167"/>
      <c r="BG1164" s="167"/>
      <c r="BH1164" s="167"/>
      <c r="BI1164" s="167"/>
      <c r="BJ1164" s="245">
        <v>2144</v>
      </c>
      <c r="BK1164" s="245"/>
      <c r="BL1164" s="245"/>
      <c r="BM1164" s="245"/>
      <c r="BN1164" s="245"/>
      <c r="BO1164" s="245"/>
      <c r="BP1164" s="245"/>
      <c r="BQ1164" s="245"/>
      <c r="BR1164" s="245"/>
      <c r="BS1164" s="245"/>
      <c r="BT1164" s="245"/>
      <c r="BU1164" s="245"/>
      <c r="BV1164" s="245"/>
      <c r="BW1164" s="245"/>
      <c r="BX1164" s="274">
        <v>276917336</v>
      </c>
      <c r="BY1164" s="274"/>
      <c r="BZ1164" s="274"/>
      <c r="CA1164" s="274"/>
      <c r="CB1164" s="274"/>
      <c r="CC1164" s="274"/>
      <c r="CD1164" s="274"/>
      <c r="CE1164" s="274"/>
      <c r="CF1164" s="274"/>
      <c r="CG1164" s="274"/>
      <c r="CH1164" s="274"/>
      <c r="CI1164" s="274"/>
      <c r="CJ1164" s="274"/>
      <c r="CK1164" s="274"/>
      <c r="CL1164" s="274"/>
      <c r="CM1164" s="274"/>
      <c r="CN1164" s="274"/>
    </row>
    <row r="1165" spans="4:147" ht="14.25" customHeight="1" x14ac:dyDescent="0.35">
      <c r="D1165" s="167" t="s">
        <v>679</v>
      </c>
      <c r="E1165" s="167"/>
      <c r="F1165" s="167"/>
      <c r="G1165" s="167"/>
      <c r="H1165" s="167"/>
      <c r="I1165" s="167"/>
      <c r="J1165" s="167"/>
      <c r="K1165" s="167"/>
      <c r="L1165" s="167"/>
      <c r="M1165" s="167"/>
      <c r="N1165" s="167"/>
      <c r="O1165" s="167"/>
      <c r="P1165" s="167"/>
      <c r="Q1165" s="167"/>
      <c r="R1165" s="245">
        <v>3022</v>
      </c>
      <c r="S1165" s="245"/>
      <c r="T1165" s="245"/>
      <c r="U1165" s="245"/>
      <c r="V1165" s="245"/>
      <c r="W1165" s="245"/>
      <c r="X1165" s="245"/>
      <c r="Y1165" s="245"/>
      <c r="Z1165" s="245"/>
      <c r="AA1165" s="245"/>
      <c r="AB1165" s="245"/>
      <c r="AC1165" s="245"/>
      <c r="AD1165" s="245"/>
      <c r="AE1165" s="245"/>
      <c r="AF1165" s="274">
        <v>447633743</v>
      </c>
      <c r="AG1165" s="274"/>
      <c r="AH1165" s="274"/>
      <c r="AI1165" s="274"/>
      <c r="AJ1165" s="274"/>
      <c r="AK1165" s="274"/>
      <c r="AL1165" s="274"/>
      <c r="AM1165" s="274"/>
      <c r="AN1165" s="274"/>
      <c r="AO1165" s="274"/>
      <c r="AP1165" s="274"/>
      <c r="AQ1165" s="274"/>
      <c r="AR1165" s="274"/>
      <c r="AS1165" s="274"/>
      <c r="AT1165" s="274"/>
      <c r="AV1165" s="167" t="s">
        <v>679</v>
      </c>
      <c r="AW1165" s="167"/>
      <c r="AX1165" s="167"/>
      <c r="AY1165" s="167"/>
      <c r="AZ1165" s="167"/>
      <c r="BA1165" s="167"/>
      <c r="BB1165" s="167"/>
      <c r="BC1165" s="167"/>
      <c r="BD1165" s="167"/>
      <c r="BE1165" s="167"/>
      <c r="BF1165" s="167"/>
      <c r="BG1165" s="167"/>
      <c r="BH1165" s="167"/>
      <c r="BI1165" s="167"/>
      <c r="BJ1165" s="245">
        <v>1830</v>
      </c>
      <c r="BK1165" s="245"/>
      <c r="BL1165" s="245"/>
      <c r="BM1165" s="245"/>
      <c r="BN1165" s="245"/>
      <c r="BO1165" s="245"/>
      <c r="BP1165" s="245"/>
      <c r="BQ1165" s="245"/>
      <c r="BR1165" s="245"/>
      <c r="BS1165" s="245"/>
      <c r="BT1165" s="245"/>
      <c r="BU1165" s="245"/>
      <c r="BV1165" s="245"/>
      <c r="BW1165" s="245"/>
      <c r="BX1165" s="274">
        <v>227864433</v>
      </c>
      <c r="BY1165" s="274"/>
      <c r="BZ1165" s="274"/>
      <c r="CA1165" s="274"/>
      <c r="CB1165" s="274"/>
      <c r="CC1165" s="274"/>
      <c r="CD1165" s="274"/>
      <c r="CE1165" s="274"/>
      <c r="CF1165" s="274"/>
      <c r="CG1165" s="274"/>
      <c r="CH1165" s="274"/>
      <c r="CI1165" s="274"/>
      <c r="CJ1165" s="274"/>
      <c r="CK1165" s="274"/>
      <c r="CL1165" s="274"/>
      <c r="CM1165" s="274"/>
      <c r="CN1165" s="274"/>
    </row>
    <row r="1166" spans="4:147" ht="14.25" customHeight="1" x14ac:dyDescent="0.35">
      <c r="D1166" s="167" t="s">
        <v>680</v>
      </c>
      <c r="E1166" s="167"/>
      <c r="F1166" s="167"/>
      <c r="G1166" s="167"/>
      <c r="H1166" s="167"/>
      <c r="I1166" s="167"/>
      <c r="J1166" s="167"/>
      <c r="K1166" s="167"/>
      <c r="L1166" s="167"/>
      <c r="M1166" s="167"/>
      <c r="N1166" s="167"/>
      <c r="O1166" s="167"/>
      <c r="P1166" s="167"/>
      <c r="Q1166" s="167"/>
      <c r="R1166" s="245">
        <v>3238</v>
      </c>
      <c r="S1166" s="245"/>
      <c r="T1166" s="245"/>
      <c r="U1166" s="245"/>
      <c r="V1166" s="245"/>
      <c r="W1166" s="245"/>
      <c r="X1166" s="245"/>
      <c r="Y1166" s="245"/>
      <c r="Z1166" s="245"/>
      <c r="AA1166" s="245"/>
      <c r="AB1166" s="245"/>
      <c r="AC1166" s="245"/>
      <c r="AD1166" s="245"/>
      <c r="AE1166" s="245"/>
      <c r="AF1166" s="274">
        <v>529879332</v>
      </c>
      <c r="AG1166" s="274"/>
      <c r="AH1166" s="274"/>
      <c r="AI1166" s="274"/>
      <c r="AJ1166" s="274"/>
      <c r="AK1166" s="274"/>
      <c r="AL1166" s="274"/>
      <c r="AM1166" s="274"/>
      <c r="AN1166" s="274"/>
      <c r="AO1166" s="274"/>
      <c r="AP1166" s="274"/>
      <c r="AQ1166" s="274"/>
      <c r="AR1166" s="274"/>
      <c r="AS1166" s="274"/>
      <c r="AT1166" s="274"/>
      <c r="AV1166" s="167" t="s">
        <v>680</v>
      </c>
      <c r="AW1166" s="167"/>
      <c r="AX1166" s="167"/>
      <c r="AY1166" s="167"/>
      <c r="AZ1166" s="167"/>
      <c r="BA1166" s="167"/>
      <c r="BB1166" s="167"/>
      <c r="BC1166" s="167"/>
      <c r="BD1166" s="167"/>
      <c r="BE1166" s="167"/>
      <c r="BF1166" s="167"/>
      <c r="BG1166" s="167"/>
      <c r="BH1166" s="167"/>
      <c r="BI1166" s="167"/>
      <c r="BJ1166" s="245">
        <v>1886</v>
      </c>
      <c r="BK1166" s="245"/>
      <c r="BL1166" s="245"/>
      <c r="BM1166" s="245"/>
      <c r="BN1166" s="245"/>
      <c r="BO1166" s="245"/>
      <c r="BP1166" s="245"/>
      <c r="BQ1166" s="245"/>
      <c r="BR1166" s="245"/>
      <c r="BS1166" s="245"/>
      <c r="BT1166" s="245"/>
      <c r="BU1166" s="245"/>
      <c r="BV1166" s="245"/>
      <c r="BW1166" s="245"/>
      <c r="BX1166" s="274">
        <v>255570873</v>
      </c>
      <c r="BY1166" s="274"/>
      <c r="BZ1166" s="274"/>
      <c r="CA1166" s="274"/>
      <c r="CB1166" s="274"/>
      <c r="CC1166" s="274"/>
      <c r="CD1166" s="274"/>
      <c r="CE1166" s="274"/>
      <c r="CF1166" s="274"/>
      <c r="CG1166" s="274"/>
      <c r="CH1166" s="274"/>
      <c r="CI1166" s="274"/>
      <c r="CJ1166" s="274"/>
      <c r="CK1166" s="274"/>
      <c r="CL1166" s="274"/>
      <c r="CM1166" s="274"/>
      <c r="CN1166" s="274"/>
    </row>
    <row r="1167" spans="4:147" ht="14.25" customHeight="1" x14ac:dyDescent="0.35">
      <c r="D1167" s="304" t="s">
        <v>685</v>
      </c>
      <c r="E1167" s="304"/>
      <c r="F1167" s="304"/>
      <c r="G1167" s="304"/>
      <c r="H1167" s="304"/>
      <c r="I1167" s="304"/>
      <c r="J1167" s="304"/>
      <c r="K1167" s="304"/>
      <c r="L1167" s="304"/>
      <c r="M1167" s="304"/>
      <c r="N1167" s="304"/>
      <c r="O1167" s="304"/>
      <c r="P1167" s="304"/>
      <c r="Q1167" s="304"/>
      <c r="R1167" s="304"/>
      <c r="S1167" s="304"/>
      <c r="T1167" s="304"/>
      <c r="U1167" s="304"/>
      <c r="V1167" s="304"/>
      <c r="W1167" s="304"/>
      <c r="X1167" s="304"/>
      <c r="Y1167" s="304"/>
      <c r="Z1167" s="304"/>
      <c r="AA1167" s="304"/>
      <c r="AB1167" s="304"/>
      <c r="AC1167" s="304"/>
      <c r="AD1167" s="304"/>
      <c r="AE1167" s="304"/>
      <c r="AF1167" s="304"/>
      <c r="AG1167" s="304"/>
      <c r="AH1167" s="304"/>
      <c r="AI1167" s="304"/>
      <c r="AJ1167" s="304"/>
      <c r="AK1167" s="304"/>
      <c r="AL1167" s="304"/>
      <c r="AM1167" s="304"/>
      <c r="AN1167" s="304"/>
      <c r="AO1167" s="304"/>
      <c r="AP1167" s="304"/>
      <c r="AQ1167" s="304"/>
      <c r="AR1167" s="304"/>
      <c r="AS1167" s="304"/>
      <c r="AT1167" s="304"/>
      <c r="AV1167" s="304" t="s">
        <v>685</v>
      </c>
      <c r="AW1167" s="304"/>
      <c r="AX1167" s="304"/>
      <c r="AY1167" s="304"/>
      <c r="AZ1167" s="304"/>
      <c r="BA1167" s="304"/>
      <c r="BB1167" s="304"/>
      <c r="BC1167" s="304"/>
      <c r="BD1167" s="304"/>
      <c r="BE1167" s="304"/>
      <c r="BF1167" s="304"/>
      <c r="BG1167" s="304"/>
      <c r="BH1167" s="304"/>
      <c r="BI1167" s="304"/>
      <c r="BJ1167" s="304"/>
      <c r="BK1167" s="304"/>
      <c r="BL1167" s="304"/>
      <c r="BM1167" s="304"/>
      <c r="BN1167" s="304"/>
      <c r="BO1167" s="304"/>
      <c r="BP1167" s="304"/>
      <c r="BQ1167" s="304"/>
      <c r="BR1167" s="304"/>
      <c r="BS1167" s="304"/>
      <c r="BT1167" s="304"/>
      <c r="BU1167" s="304"/>
      <c r="BV1167" s="304"/>
      <c r="BW1167" s="304"/>
      <c r="BX1167" s="304"/>
      <c r="BY1167" s="304"/>
      <c r="BZ1167" s="304"/>
      <c r="CA1167" s="304"/>
      <c r="CB1167" s="304"/>
      <c r="CC1167" s="304"/>
      <c r="CD1167" s="304"/>
      <c r="CE1167" s="304"/>
      <c r="CF1167" s="304"/>
      <c r="CG1167" s="304"/>
      <c r="CH1167" s="304"/>
      <c r="CI1167" s="304"/>
      <c r="CJ1167" s="304"/>
      <c r="CK1167" s="304"/>
      <c r="CL1167" s="304"/>
      <c r="CM1167" s="304"/>
      <c r="CN1167" s="304"/>
    </row>
    <row r="1168" spans="4:147" ht="14.25" customHeight="1" x14ac:dyDescent="0.35">
      <c r="EM1168" s="136" t="s">
        <v>114</v>
      </c>
      <c r="EN1168" s="159">
        <f>AF1163</f>
        <v>400105109</v>
      </c>
      <c r="EO1168" s="159"/>
      <c r="EP1168" s="136" t="s">
        <v>114</v>
      </c>
      <c r="EQ1168" s="159">
        <f>BX1163</f>
        <v>215742768</v>
      </c>
    </row>
    <row r="1169" spans="143:147" ht="14.25" customHeight="1" x14ac:dyDescent="0.35">
      <c r="EM1169" s="136" t="s">
        <v>678</v>
      </c>
      <c r="EN1169" s="159">
        <f t="shared" ref="EN1169:EN1171" si="42">AF1164</f>
        <v>664670869</v>
      </c>
      <c r="EO1169" s="159"/>
      <c r="EP1169" s="136" t="s">
        <v>678</v>
      </c>
      <c r="EQ1169" s="159">
        <f t="shared" ref="EQ1169:EQ1171" si="43">BX1164</f>
        <v>276917336</v>
      </c>
    </row>
    <row r="1170" spans="143:147" ht="14.25" customHeight="1" x14ac:dyDescent="0.35">
      <c r="EM1170" s="136" t="s">
        <v>679</v>
      </c>
      <c r="EN1170" s="159">
        <f t="shared" si="42"/>
        <v>447633743</v>
      </c>
      <c r="EO1170" s="159"/>
      <c r="EP1170" s="136" t="s">
        <v>679</v>
      </c>
      <c r="EQ1170" s="159">
        <f t="shared" si="43"/>
        <v>227864433</v>
      </c>
    </row>
    <row r="1171" spans="143:147" ht="14.25" customHeight="1" x14ac:dyDescent="0.35">
      <c r="EM1171" s="136" t="s">
        <v>680</v>
      </c>
      <c r="EN1171" s="159">
        <f t="shared" si="42"/>
        <v>529879332</v>
      </c>
      <c r="EO1171" s="159"/>
      <c r="EP1171" s="136" t="s">
        <v>680</v>
      </c>
      <c r="EQ1171" s="159">
        <f t="shared" si="43"/>
        <v>255570873</v>
      </c>
    </row>
    <row r="1172" spans="143:147" ht="14.25" customHeight="1" x14ac:dyDescent="0.35"/>
    <row r="1173" spans="143:147" ht="14.25" customHeight="1" x14ac:dyDescent="0.35"/>
    <row r="1174" spans="143:147" ht="14.25" customHeight="1" x14ac:dyDescent="0.35"/>
    <row r="1175" spans="143:147" ht="14.25" customHeight="1" x14ac:dyDescent="0.35"/>
    <row r="1176" spans="143:147" ht="14.25" customHeight="1" x14ac:dyDescent="0.35"/>
    <row r="1177" spans="143:147" ht="14.25" customHeight="1" x14ac:dyDescent="0.35"/>
    <row r="1178" spans="143:147" ht="14.25" customHeight="1" x14ac:dyDescent="0.35"/>
    <row r="1179" spans="143:147" ht="14.25" customHeight="1" x14ac:dyDescent="0.35"/>
    <row r="1180" spans="143:147" ht="14.25" customHeight="1" x14ac:dyDescent="0.35"/>
    <row r="1181" spans="143:147" ht="14.25" customHeight="1" x14ac:dyDescent="0.35"/>
    <row r="1182" spans="143:147" ht="14.25" customHeight="1" x14ac:dyDescent="0.35"/>
    <row r="1183" spans="143:147" ht="14.25" customHeight="1" x14ac:dyDescent="0.35"/>
    <row r="1184" spans="143:147" ht="14.25" customHeight="1" x14ac:dyDescent="0.35"/>
    <row r="1185" spans="4:92" ht="14.25" customHeight="1" x14ac:dyDescent="0.35">
      <c r="D1185" s="304" t="s">
        <v>685</v>
      </c>
      <c r="E1185" s="304"/>
      <c r="F1185" s="304"/>
      <c r="G1185" s="304"/>
      <c r="H1185" s="304"/>
      <c r="I1185" s="304"/>
      <c r="J1185" s="304"/>
      <c r="K1185" s="304"/>
      <c r="L1185" s="304"/>
      <c r="M1185" s="304"/>
      <c r="N1185" s="304"/>
      <c r="O1185" s="304"/>
      <c r="P1185" s="304"/>
      <c r="Q1185" s="304"/>
      <c r="R1185" s="304"/>
      <c r="S1185" s="304"/>
      <c r="T1185" s="304"/>
      <c r="U1185" s="304"/>
      <c r="V1185" s="304"/>
      <c r="W1185" s="304"/>
      <c r="X1185" s="304"/>
      <c r="Y1185" s="304"/>
      <c r="Z1185" s="304"/>
      <c r="AA1185" s="304"/>
      <c r="AB1185" s="304"/>
      <c r="AC1185" s="304"/>
      <c r="AD1185" s="304"/>
      <c r="AE1185" s="304"/>
      <c r="AF1185" s="304"/>
      <c r="AG1185" s="304"/>
      <c r="AH1185" s="304"/>
      <c r="AI1185" s="304"/>
      <c r="AJ1185" s="304"/>
      <c r="AK1185" s="304"/>
      <c r="AL1185" s="304"/>
      <c r="AM1185" s="304"/>
      <c r="AN1185" s="304"/>
      <c r="AO1185" s="304"/>
      <c r="AP1185" s="304"/>
      <c r="AQ1185" s="304"/>
      <c r="AR1185" s="304"/>
      <c r="AS1185" s="304"/>
      <c r="AT1185" s="304"/>
      <c r="AV1185" s="241" t="s">
        <v>685</v>
      </c>
      <c r="AW1185" s="241"/>
      <c r="AX1185" s="241"/>
      <c r="AY1185" s="241"/>
      <c r="AZ1185" s="241"/>
      <c r="BA1185" s="241"/>
      <c r="BB1185" s="241"/>
      <c r="BC1185" s="241"/>
      <c r="BD1185" s="241"/>
      <c r="BE1185" s="241"/>
      <c r="BF1185" s="241"/>
      <c r="BG1185" s="241"/>
      <c r="BH1185" s="241"/>
      <c r="BI1185" s="241"/>
      <c r="BJ1185" s="241"/>
      <c r="BK1185" s="241"/>
      <c r="BL1185" s="241"/>
      <c r="BM1185" s="241"/>
      <c r="BN1185" s="241"/>
      <c r="BO1185" s="241"/>
      <c r="BP1185" s="241"/>
      <c r="BQ1185" s="241"/>
      <c r="BR1185" s="241"/>
      <c r="BS1185" s="241"/>
      <c r="BT1185" s="241"/>
      <c r="BU1185" s="241"/>
      <c r="BV1185" s="241"/>
      <c r="BW1185" s="241"/>
      <c r="BX1185" s="241"/>
      <c r="BY1185" s="241"/>
      <c r="BZ1185" s="241"/>
      <c r="CA1185" s="241"/>
      <c r="CB1185" s="241"/>
      <c r="CC1185" s="241"/>
      <c r="CD1185" s="241"/>
      <c r="CE1185" s="241"/>
      <c r="CF1185" s="241"/>
      <c r="CG1185" s="241"/>
      <c r="CH1185" s="241"/>
      <c r="CI1185" s="241"/>
      <c r="CJ1185" s="241"/>
      <c r="CK1185" s="241"/>
      <c r="CL1185" s="241"/>
      <c r="CM1185" s="241"/>
      <c r="CN1185" s="241"/>
    </row>
    <row r="1186" spans="4:92" ht="14.25" customHeight="1" x14ac:dyDescent="0.35"/>
    <row r="1187" spans="4:92" ht="14.25" customHeight="1" x14ac:dyDescent="0.35"/>
    <row r="1188" spans="4:92" ht="14.25" customHeight="1" x14ac:dyDescent="0.35"/>
    <row r="1189" spans="4:92" ht="14.25" customHeight="1" x14ac:dyDescent="0.35"/>
    <row r="1190" spans="4:92" ht="14.25" customHeight="1" x14ac:dyDescent="0.35"/>
    <row r="1191" spans="4:92" ht="14.25" customHeight="1" x14ac:dyDescent="0.35"/>
    <row r="1192" spans="4:92" ht="14.25" customHeight="1" x14ac:dyDescent="0.35"/>
    <row r="1193" spans="4:92" ht="14.25" customHeight="1" x14ac:dyDescent="0.35"/>
    <row r="1194" spans="4:92" ht="14.25" customHeight="1" x14ac:dyDescent="0.35"/>
    <row r="1195" spans="4:92" ht="14.25" customHeight="1" x14ac:dyDescent="0.35"/>
    <row r="1196" spans="4:92" ht="14.25" customHeight="1" x14ac:dyDescent="0.35"/>
    <row r="1197" spans="4:92" ht="14.25" customHeight="1" x14ac:dyDescent="0.35"/>
    <row r="1198" spans="4:92" ht="14.25" customHeight="1" x14ac:dyDescent="0.35"/>
    <row r="1199" spans="4:92" ht="14.25" customHeight="1" x14ac:dyDescent="0.35"/>
    <row r="1200" spans="4:92" ht="14.25" customHeight="1" x14ac:dyDescent="0.35"/>
    <row r="1201" ht="14.25" customHeight="1" x14ac:dyDescent="0.35"/>
    <row r="1202" ht="14.25" customHeight="1" x14ac:dyDescent="0.35"/>
    <row r="1203" ht="14.25" customHeight="1" x14ac:dyDescent="0.35"/>
    <row r="1204" ht="14.25" customHeight="1" x14ac:dyDescent="0.35"/>
    <row r="1205" ht="14.25" customHeight="1" x14ac:dyDescent="0.35"/>
    <row r="1206" ht="14.25" customHeight="1" x14ac:dyDescent="0.35"/>
    <row r="1207" ht="14.25" customHeight="1" x14ac:dyDescent="0.35"/>
    <row r="1208" ht="14.25" customHeight="1" x14ac:dyDescent="0.35"/>
    <row r="1209" ht="14.25" customHeight="1" x14ac:dyDescent="0.35"/>
    <row r="1210" ht="14.25" customHeight="1" x14ac:dyDescent="0.35"/>
    <row r="1211" ht="14.25" customHeight="1" x14ac:dyDescent="0.35"/>
    <row r="1212" ht="14.25" customHeight="1" x14ac:dyDescent="0.35"/>
    <row r="1213" ht="14.25" customHeight="1" x14ac:dyDescent="0.35"/>
    <row r="1214" ht="14.25" customHeight="1" x14ac:dyDescent="0.35"/>
    <row r="1215" ht="14.25" customHeight="1" x14ac:dyDescent="0.35"/>
    <row r="1216" ht="14.25" customHeight="1" x14ac:dyDescent="0.35"/>
    <row r="1217" ht="14.25" customHeight="1" x14ac:dyDescent="0.35"/>
    <row r="1218" ht="14.25" customHeight="1" x14ac:dyDescent="0.35"/>
    <row r="1219" ht="14.25" customHeight="1" x14ac:dyDescent="0.35"/>
    <row r="1220" ht="14.25" customHeight="1" x14ac:dyDescent="0.35"/>
    <row r="1221" ht="14.25" customHeight="1" x14ac:dyDescent="0.35"/>
    <row r="1222" ht="14.25" customHeight="1" x14ac:dyDescent="0.35"/>
    <row r="1223" ht="14.25" customHeight="1" x14ac:dyDescent="0.35"/>
    <row r="1224" ht="14.25" customHeight="1" x14ac:dyDescent="0.35"/>
    <row r="1225" ht="14.25" customHeight="1" x14ac:dyDescent="0.35"/>
    <row r="1226" ht="14.25" customHeight="1" x14ac:dyDescent="0.35"/>
    <row r="1227" ht="14.25" customHeight="1" x14ac:dyDescent="0.35"/>
    <row r="1228" ht="14.25" customHeight="1" x14ac:dyDescent="0.35"/>
    <row r="1229" ht="14.25" customHeight="1" x14ac:dyDescent="0.35"/>
    <row r="1230" ht="14.25" customHeight="1" x14ac:dyDescent="0.35"/>
    <row r="1231" ht="14.25" customHeight="1" x14ac:dyDescent="0.35"/>
    <row r="123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sheetData>
  <sheetProtection password="DF2A" sheet="1" objects="1" scenarios="1" selectLockedCells="1"/>
  <mergeCells count="5299">
    <mergeCell ref="AB313:AK313"/>
    <mergeCell ref="AL313:AT313"/>
    <mergeCell ref="AB314:AK314"/>
    <mergeCell ref="AL314:AT314"/>
    <mergeCell ref="AB315:AK315"/>
    <mergeCell ref="AL315:AT315"/>
    <mergeCell ref="AB316:AK316"/>
    <mergeCell ref="AL316:AT316"/>
    <mergeCell ref="AB317:AK317"/>
    <mergeCell ref="AL317:AT317"/>
    <mergeCell ref="CC558:CF558"/>
    <mergeCell ref="CG558:CK558"/>
    <mergeCell ref="CL558:CN558"/>
    <mergeCell ref="D559:N559"/>
    <mergeCell ref="AB325:AK325"/>
    <mergeCell ref="AL325:AT325"/>
    <mergeCell ref="AB326:AK326"/>
    <mergeCell ref="AL326:AT326"/>
    <mergeCell ref="D567:N567"/>
    <mergeCell ref="O567:V567"/>
    <mergeCell ref="W567:AG567"/>
    <mergeCell ref="AH567:AO567"/>
    <mergeCell ref="AP567:AZ567"/>
    <mergeCell ref="BA567:BH567"/>
    <mergeCell ref="BI567:BP567"/>
    <mergeCell ref="BQ567:BX567"/>
    <mergeCell ref="BY567:CF567"/>
    <mergeCell ref="CG567:CN567"/>
    <mergeCell ref="AV448:BV448"/>
    <mergeCell ref="AV449:BV449"/>
    <mergeCell ref="AV450:BV450"/>
    <mergeCell ref="AG434:AM434"/>
    <mergeCell ref="AB318:AK318"/>
    <mergeCell ref="AL318:AT318"/>
    <mergeCell ref="AB319:AK319"/>
    <mergeCell ref="AL319:AT319"/>
    <mergeCell ref="BD563:BK563"/>
    <mergeCell ref="BL563:BS563"/>
    <mergeCell ref="D564:V565"/>
    <mergeCell ref="W564:AO565"/>
    <mergeCell ref="AP564:BH565"/>
    <mergeCell ref="BI564:BX565"/>
    <mergeCell ref="BY564:CN565"/>
    <mergeCell ref="D566:N566"/>
    <mergeCell ref="O566:V566"/>
    <mergeCell ref="W566:AG566"/>
    <mergeCell ref="AH566:AO566"/>
    <mergeCell ref="AP566:AZ566"/>
    <mergeCell ref="BA566:BH566"/>
    <mergeCell ref="BI566:BP566"/>
    <mergeCell ref="BQ566:BX566"/>
    <mergeCell ref="BY566:CF566"/>
    <mergeCell ref="CG566:CN566"/>
    <mergeCell ref="AV558:AY558"/>
    <mergeCell ref="AZ558:BC558"/>
    <mergeCell ref="BD558:BH558"/>
    <mergeCell ref="BI558:BM558"/>
    <mergeCell ref="BN558:BR558"/>
    <mergeCell ref="BS558:BW558"/>
    <mergeCell ref="BX558:CB558"/>
    <mergeCell ref="CF414:CK414"/>
    <mergeCell ref="CF415:CK415"/>
    <mergeCell ref="CF416:CK416"/>
    <mergeCell ref="CL415:CN415"/>
    <mergeCell ref="O559:V559"/>
    <mergeCell ref="W559:AB559"/>
    <mergeCell ref="AC559:AH559"/>
    <mergeCell ref="AI559:AN559"/>
    <mergeCell ref="AO559:AT559"/>
    <mergeCell ref="AV559:AY559"/>
    <mergeCell ref="AZ559:BC559"/>
    <mergeCell ref="BD559:BH559"/>
    <mergeCell ref="BI559:BM559"/>
    <mergeCell ref="BN559:BR559"/>
    <mergeCell ref="BS559:BW559"/>
    <mergeCell ref="BX559:CB559"/>
    <mergeCell ref="CC559:CF559"/>
    <mergeCell ref="CG559:CK559"/>
    <mergeCell ref="CL559:CN559"/>
    <mergeCell ref="CB416:CE416"/>
    <mergeCell ref="CB417:CE417"/>
    <mergeCell ref="CB418:CE418"/>
    <mergeCell ref="CB419:CE419"/>
    <mergeCell ref="D422:CN423"/>
    <mergeCell ref="D420:AT420"/>
    <mergeCell ref="AV451:BV451"/>
    <mergeCell ref="AV452:BV452"/>
    <mergeCell ref="D458:AT459"/>
    <mergeCell ref="D460:AT460"/>
    <mergeCell ref="AV444:BV445"/>
    <mergeCell ref="AV446:BV446"/>
    <mergeCell ref="AV447:BV447"/>
    <mergeCell ref="D419:N419"/>
    <mergeCell ref="O417:S417"/>
    <mergeCell ref="O418:S418"/>
    <mergeCell ref="O419:S419"/>
    <mergeCell ref="CF417:CK417"/>
    <mergeCell ref="CF418:CK418"/>
    <mergeCell ref="CF419:CK419"/>
    <mergeCell ref="CB414:CE414"/>
    <mergeCell ref="CC409:CH409"/>
    <mergeCell ref="CI409:CN409"/>
    <mergeCell ref="BW409:CB409"/>
    <mergeCell ref="CB415:CE415"/>
    <mergeCell ref="AY409:BD409"/>
    <mergeCell ref="Y417:AB417"/>
    <mergeCell ref="AC417:AF417"/>
    <mergeCell ref="BS414:BU414"/>
    <mergeCell ref="CL414:CN414"/>
    <mergeCell ref="BS415:BU415"/>
    <mergeCell ref="AV412:CN413"/>
    <mergeCell ref="D414:N416"/>
    <mergeCell ref="O414:S416"/>
    <mergeCell ref="T414:X416"/>
    <mergeCell ref="Y414:AB416"/>
    <mergeCell ref="AC414:AF416"/>
    <mergeCell ref="AG414:AJ416"/>
    <mergeCell ref="AK414:AO416"/>
    <mergeCell ref="AP414:AT416"/>
    <mergeCell ref="AV414:BL414"/>
    <mergeCell ref="AV415:BL415"/>
    <mergeCell ref="AV416:BL416"/>
    <mergeCell ref="AV417:BL417"/>
    <mergeCell ref="AV418:BL418"/>
    <mergeCell ref="U395:Z395"/>
    <mergeCell ref="U396:Z396"/>
    <mergeCell ref="U397:Z397"/>
    <mergeCell ref="U398:Z398"/>
    <mergeCell ref="U399:Z399"/>
    <mergeCell ref="U400:Z400"/>
    <mergeCell ref="U401:Z401"/>
    <mergeCell ref="U402:Z402"/>
    <mergeCell ref="U403:Z403"/>
    <mergeCell ref="U404:Z404"/>
    <mergeCell ref="U405:Z405"/>
    <mergeCell ref="U406:Z406"/>
    <mergeCell ref="D409:T409"/>
    <mergeCell ref="D410:CN410"/>
    <mergeCell ref="D412:AT413"/>
    <mergeCell ref="AP417:AT417"/>
    <mergeCell ref="AP418:AT418"/>
    <mergeCell ref="AK417:AO417"/>
    <mergeCell ref="AK418:AO418"/>
    <mergeCell ref="T417:X417"/>
    <mergeCell ref="T418:X418"/>
    <mergeCell ref="D417:N417"/>
    <mergeCell ref="D418:N418"/>
    <mergeCell ref="BM414:BR414"/>
    <mergeCell ref="BM415:BR415"/>
    <mergeCell ref="BM416:BR416"/>
    <mergeCell ref="BM417:BR417"/>
    <mergeCell ref="BM418:BR418"/>
    <mergeCell ref="BV414:CA414"/>
    <mergeCell ref="BV415:CA415"/>
    <mergeCell ref="BV416:CA416"/>
    <mergeCell ref="BV417:CA417"/>
    <mergeCell ref="AA407:AF407"/>
    <mergeCell ref="AS401:AX401"/>
    <mergeCell ref="AS402:AX402"/>
    <mergeCell ref="AS403:AX403"/>
    <mergeCell ref="AS404:AX404"/>
    <mergeCell ref="AS405:AX405"/>
    <mergeCell ref="AS406:AX406"/>
    <mergeCell ref="AS407:AX407"/>
    <mergeCell ref="AS408:AX408"/>
    <mergeCell ref="AY405:BD405"/>
    <mergeCell ref="AY406:BD406"/>
    <mergeCell ref="AY407:BD407"/>
    <mergeCell ref="AG397:AL397"/>
    <mergeCell ref="AG398:AL398"/>
    <mergeCell ref="AG399:AL399"/>
    <mergeCell ref="AG400:AL400"/>
    <mergeCell ref="AG401:AL401"/>
    <mergeCell ref="AG402:AL402"/>
    <mergeCell ref="AG403:AL403"/>
    <mergeCell ref="AG404:AL404"/>
    <mergeCell ref="AY403:BD403"/>
    <mergeCell ref="AY404:BD404"/>
    <mergeCell ref="AS400:AX400"/>
    <mergeCell ref="AY401:BD401"/>
    <mergeCell ref="AY402:BD402"/>
    <mergeCell ref="AG405:AL405"/>
    <mergeCell ref="AG396:AL396"/>
    <mergeCell ref="AA389:AF389"/>
    <mergeCell ref="AA390:AF390"/>
    <mergeCell ref="AA391:AF391"/>
    <mergeCell ref="AA392:AF392"/>
    <mergeCell ref="AA393:AF393"/>
    <mergeCell ref="AA394:AF394"/>
    <mergeCell ref="AA395:AF395"/>
    <mergeCell ref="AA396:AF396"/>
    <mergeCell ref="AA397:AF397"/>
    <mergeCell ref="AA398:AF398"/>
    <mergeCell ref="AA399:AF399"/>
    <mergeCell ref="AA400:AF400"/>
    <mergeCell ref="AA401:AF401"/>
    <mergeCell ref="AA402:AF402"/>
    <mergeCell ref="AA403:AF403"/>
    <mergeCell ref="AA404:AF404"/>
    <mergeCell ref="AY397:BD397"/>
    <mergeCell ref="AY398:BD398"/>
    <mergeCell ref="AY399:BD399"/>
    <mergeCell ref="BK400:BP400"/>
    <mergeCell ref="AG406:AL406"/>
    <mergeCell ref="AG407:AL407"/>
    <mergeCell ref="AG408:AL408"/>
    <mergeCell ref="U388:AL388"/>
    <mergeCell ref="U389:Z389"/>
    <mergeCell ref="AM405:AR405"/>
    <mergeCell ref="AM406:AR406"/>
    <mergeCell ref="AM407:AR407"/>
    <mergeCell ref="AM408:AR408"/>
    <mergeCell ref="AS389:AX389"/>
    <mergeCell ref="AS390:AX390"/>
    <mergeCell ref="AS391:AX391"/>
    <mergeCell ref="AS392:AX392"/>
    <mergeCell ref="AS393:AX393"/>
    <mergeCell ref="AS394:AX394"/>
    <mergeCell ref="AS395:AX395"/>
    <mergeCell ref="AS396:AX396"/>
    <mergeCell ref="AS397:AX397"/>
    <mergeCell ref="AS398:AX398"/>
    <mergeCell ref="AS399:AX399"/>
    <mergeCell ref="AM388:BD388"/>
    <mergeCell ref="AG389:AL389"/>
    <mergeCell ref="AG390:AL390"/>
    <mergeCell ref="AG391:AL391"/>
    <mergeCell ref="AG392:AL392"/>
    <mergeCell ref="AG393:AL393"/>
    <mergeCell ref="AG394:AL394"/>
    <mergeCell ref="AG395:AL395"/>
    <mergeCell ref="BK406:BP406"/>
    <mergeCell ref="CC389:CH389"/>
    <mergeCell ref="CI389:CN389"/>
    <mergeCell ref="BQ407:BV407"/>
    <mergeCell ref="BQ408:BV408"/>
    <mergeCell ref="BQ409:BV409"/>
    <mergeCell ref="BE388:BV388"/>
    <mergeCell ref="AM389:AR389"/>
    <mergeCell ref="AM390:AR390"/>
    <mergeCell ref="AM391:AR391"/>
    <mergeCell ref="AM392:AR392"/>
    <mergeCell ref="AM393:AR393"/>
    <mergeCell ref="AM394:AR394"/>
    <mergeCell ref="AM395:AR395"/>
    <mergeCell ref="AM396:AR396"/>
    <mergeCell ref="AM397:AR397"/>
    <mergeCell ref="AM398:AR398"/>
    <mergeCell ref="AM399:AR399"/>
    <mergeCell ref="AM400:AR400"/>
    <mergeCell ref="AM401:AR401"/>
    <mergeCell ref="AM402:AR402"/>
    <mergeCell ref="AM403:AR403"/>
    <mergeCell ref="AM404:AR404"/>
    <mergeCell ref="AY389:BD389"/>
    <mergeCell ref="AY390:BD390"/>
    <mergeCell ref="AY391:BD391"/>
    <mergeCell ref="AY392:BD392"/>
    <mergeCell ref="AY408:BD408"/>
    <mergeCell ref="AY393:BD393"/>
    <mergeCell ref="AY394:BD394"/>
    <mergeCell ref="AY395:BD395"/>
    <mergeCell ref="AY396:BD396"/>
    <mergeCell ref="BQ396:BV396"/>
    <mergeCell ref="BQ397:BV397"/>
    <mergeCell ref="BQ398:BV398"/>
    <mergeCell ref="CI400:CN400"/>
    <mergeCell ref="CI401:CN401"/>
    <mergeCell ref="CI402:CN402"/>
    <mergeCell ref="CI403:CN403"/>
    <mergeCell ref="CI404:CN404"/>
    <mergeCell ref="CI405:CN405"/>
    <mergeCell ref="CI406:CN406"/>
    <mergeCell ref="BE389:BJ389"/>
    <mergeCell ref="BK389:BP389"/>
    <mergeCell ref="BQ389:BV389"/>
    <mergeCell ref="BE390:BJ390"/>
    <mergeCell ref="BE391:BJ391"/>
    <mergeCell ref="BE392:BJ392"/>
    <mergeCell ref="BE393:BJ393"/>
    <mergeCell ref="BE394:BJ394"/>
    <mergeCell ref="BE395:BJ395"/>
    <mergeCell ref="BE396:BJ396"/>
    <mergeCell ref="BE397:BJ397"/>
    <mergeCell ref="BE398:BJ398"/>
    <mergeCell ref="BE399:BJ399"/>
    <mergeCell ref="BE400:BJ400"/>
    <mergeCell ref="BE401:BJ401"/>
    <mergeCell ref="BE402:BJ402"/>
    <mergeCell ref="BE403:BJ403"/>
    <mergeCell ref="BK401:BP401"/>
    <mergeCell ref="BK402:BP402"/>
    <mergeCell ref="BK403:BP403"/>
    <mergeCell ref="BK404:BP404"/>
    <mergeCell ref="BK405:BP405"/>
    <mergeCell ref="D395:T395"/>
    <mergeCell ref="D396:T396"/>
    <mergeCell ref="D397:T397"/>
    <mergeCell ref="CC390:CH390"/>
    <mergeCell ref="CC391:CH391"/>
    <mergeCell ref="CC392:CH392"/>
    <mergeCell ref="CC393:CH393"/>
    <mergeCell ref="CC394:CH394"/>
    <mergeCell ref="CC395:CH395"/>
    <mergeCell ref="BE404:BJ404"/>
    <mergeCell ref="BE405:BJ405"/>
    <mergeCell ref="BE406:BJ406"/>
    <mergeCell ref="BE407:BJ407"/>
    <mergeCell ref="BE408:BJ408"/>
    <mergeCell ref="BE409:BJ409"/>
    <mergeCell ref="BK390:BP390"/>
    <mergeCell ref="BK391:BP391"/>
    <mergeCell ref="BK392:BP392"/>
    <mergeCell ref="BK393:BP393"/>
    <mergeCell ref="BK394:BP394"/>
    <mergeCell ref="BK395:BP395"/>
    <mergeCell ref="BK396:BP396"/>
    <mergeCell ref="CC407:CH407"/>
    <mergeCell ref="CC408:CH408"/>
    <mergeCell ref="BK408:BP408"/>
    <mergeCell ref="BK409:BP409"/>
    <mergeCell ref="BQ390:BV390"/>
    <mergeCell ref="BQ391:BV391"/>
    <mergeCell ref="BQ392:BV392"/>
    <mergeCell ref="BQ393:BV393"/>
    <mergeCell ref="BQ394:BV394"/>
    <mergeCell ref="BQ395:BV395"/>
    <mergeCell ref="R366:AE366"/>
    <mergeCell ref="AF366:AT366"/>
    <mergeCell ref="R367:X368"/>
    <mergeCell ref="Y367:AE368"/>
    <mergeCell ref="R369:X370"/>
    <mergeCell ref="Y369:AE370"/>
    <mergeCell ref="AF367:AL368"/>
    <mergeCell ref="AM367:AT368"/>
    <mergeCell ref="AF369:AL370"/>
    <mergeCell ref="AM369:AT370"/>
    <mergeCell ref="D371:AT371"/>
    <mergeCell ref="D388:T389"/>
    <mergeCell ref="D390:T390"/>
    <mergeCell ref="D391:T391"/>
    <mergeCell ref="D392:T392"/>
    <mergeCell ref="D393:T393"/>
    <mergeCell ref="D394:T394"/>
    <mergeCell ref="U390:Z390"/>
    <mergeCell ref="U391:Z391"/>
    <mergeCell ref="U392:Z392"/>
    <mergeCell ref="U393:Z393"/>
    <mergeCell ref="U394:Z394"/>
    <mergeCell ref="BW397:CB397"/>
    <mergeCell ref="BW398:CB398"/>
    <mergeCell ref="BW399:CB399"/>
    <mergeCell ref="BW400:CB400"/>
    <mergeCell ref="BW401:CB401"/>
    <mergeCell ref="BW402:CB402"/>
    <mergeCell ref="BW403:CB403"/>
    <mergeCell ref="D375:V376"/>
    <mergeCell ref="D377:V377"/>
    <mergeCell ref="D378:V378"/>
    <mergeCell ref="D379:V379"/>
    <mergeCell ref="D380:V380"/>
    <mergeCell ref="D381:V381"/>
    <mergeCell ref="D382:V382"/>
    <mergeCell ref="D383:AT383"/>
    <mergeCell ref="D362:AT362"/>
    <mergeCell ref="D385:CN386"/>
    <mergeCell ref="D366:Q366"/>
    <mergeCell ref="D367:J368"/>
    <mergeCell ref="K367:Q368"/>
    <mergeCell ref="CI390:CN390"/>
    <mergeCell ref="CI391:CN391"/>
    <mergeCell ref="CI392:CN392"/>
    <mergeCell ref="CI393:CN393"/>
    <mergeCell ref="CI394:CN394"/>
    <mergeCell ref="CI395:CN395"/>
    <mergeCell ref="CI396:CN396"/>
    <mergeCell ref="CI397:CN397"/>
    <mergeCell ref="CI398:CN398"/>
    <mergeCell ref="CI399:CN399"/>
    <mergeCell ref="K369:Q370"/>
    <mergeCell ref="D369:J370"/>
    <mergeCell ref="AW114:CN114"/>
    <mergeCell ref="AW115:CN115"/>
    <mergeCell ref="AW116:CN116"/>
    <mergeCell ref="AW117:CN117"/>
    <mergeCell ref="AW118:CN118"/>
    <mergeCell ref="AW119:CN119"/>
    <mergeCell ref="AW120:CN120"/>
    <mergeCell ref="AW121:CN121"/>
    <mergeCell ref="CF130:CJ130"/>
    <mergeCell ref="CF131:CJ131"/>
    <mergeCell ref="CF132:CJ132"/>
    <mergeCell ref="CF133:CJ133"/>
    <mergeCell ref="CF134:CJ134"/>
    <mergeCell ref="CF135:CJ135"/>
    <mergeCell ref="CF136:CJ136"/>
    <mergeCell ref="CF137:CJ137"/>
    <mergeCell ref="CF138:CJ138"/>
    <mergeCell ref="CK134:CN134"/>
    <mergeCell ref="AW133:BC133"/>
    <mergeCell ref="BK133:BQ133"/>
    <mergeCell ref="BR133:BX133"/>
    <mergeCell ref="BY133:CE133"/>
    <mergeCell ref="D124:CN125"/>
    <mergeCell ref="E116:G116"/>
    <mergeCell ref="H116:AV116"/>
    <mergeCell ref="BV339:CN339"/>
    <mergeCell ref="AV332:BK332"/>
    <mergeCell ref="AV331:BK331"/>
    <mergeCell ref="BL331:BT331"/>
    <mergeCell ref="R360:AE361"/>
    <mergeCell ref="AF358:AT359"/>
    <mergeCell ref="AF360:AT361"/>
    <mergeCell ref="AV358:BK359"/>
    <mergeCell ref="AV360:BK361"/>
    <mergeCell ref="AB336:AD336"/>
    <mergeCell ref="AB337:AD337"/>
    <mergeCell ref="AB338:AD338"/>
    <mergeCell ref="AE331:AH332"/>
    <mergeCell ref="AE333:AH333"/>
    <mergeCell ref="AE334:AH334"/>
    <mergeCell ref="AB320:AK320"/>
    <mergeCell ref="AL320:AT320"/>
    <mergeCell ref="D358:Q359"/>
    <mergeCell ref="AB309:AK309"/>
    <mergeCell ref="AL309:AT309"/>
    <mergeCell ref="AB310:AK310"/>
    <mergeCell ref="AL310:AT310"/>
    <mergeCell ref="AB311:AK311"/>
    <mergeCell ref="AL311:AT311"/>
    <mergeCell ref="AB312:AK312"/>
    <mergeCell ref="AL312:AT312"/>
    <mergeCell ref="AV1067:CN1068"/>
    <mergeCell ref="AV1079:CN1081"/>
    <mergeCell ref="D1134:CN1135"/>
    <mergeCell ref="D1141:CN1142"/>
    <mergeCell ref="D1148:CN1149"/>
    <mergeCell ref="D1069:P1069"/>
    <mergeCell ref="Q1056:W1056"/>
    <mergeCell ref="Q1057:W1057"/>
    <mergeCell ref="Q1058:W1058"/>
    <mergeCell ref="Q1059:W1059"/>
    <mergeCell ref="AW92:CN92"/>
    <mergeCell ref="AW93:CN93"/>
    <mergeCell ref="AW94:CN94"/>
    <mergeCell ref="AW95:CN95"/>
    <mergeCell ref="AW96:CN96"/>
    <mergeCell ref="AW97:CN97"/>
    <mergeCell ref="AW98:CN98"/>
    <mergeCell ref="AW99:CN99"/>
    <mergeCell ref="AW100:CN100"/>
    <mergeCell ref="AW101:CN101"/>
    <mergeCell ref="AW102:CN102"/>
    <mergeCell ref="AW103:CN103"/>
    <mergeCell ref="AW104:CN104"/>
    <mergeCell ref="AW105:CN105"/>
    <mergeCell ref="AW106:CN106"/>
    <mergeCell ref="D341:AT342"/>
    <mergeCell ref="AQ334:AT334"/>
    <mergeCell ref="AM336:AP336"/>
    <mergeCell ref="AM337:AP337"/>
    <mergeCell ref="AM338:AP338"/>
    <mergeCell ref="Y338:AA338"/>
    <mergeCell ref="BD133:BJ133"/>
    <mergeCell ref="AE1060:AT1060"/>
    <mergeCell ref="AE1061:AT1061"/>
    <mergeCell ref="D1060:P1060"/>
    <mergeCell ref="D1061:P1061"/>
    <mergeCell ref="D1015:AT1016"/>
    <mergeCell ref="D1049:AT1050"/>
    <mergeCell ref="D1051:AT1052"/>
    <mergeCell ref="Q1053:AD1053"/>
    <mergeCell ref="Q1054:W1054"/>
    <mergeCell ref="X1054:AD1054"/>
    <mergeCell ref="O1025:V1025"/>
    <mergeCell ref="W1025:AD1025"/>
    <mergeCell ref="D1065:P1065"/>
    <mergeCell ref="D1167:AT1167"/>
    <mergeCell ref="AV1167:CN1167"/>
    <mergeCell ref="D1185:AT1185"/>
    <mergeCell ref="A1012:CN1013"/>
    <mergeCell ref="X1060:AD1060"/>
    <mergeCell ref="X1061:AD1061"/>
    <mergeCell ref="X1062:AD1062"/>
    <mergeCell ref="X1063:AD1063"/>
    <mergeCell ref="X1064:AD1064"/>
    <mergeCell ref="X1065:AD1065"/>
    <mergeCell ref="X1066:AD1066"/>
    <mergeCell ref="X1067:AD1067"/>
    <mergeCell ref="X1068:AD1068"/>
    <mergeCell ref="X1069:AD1069"/>
    <mergeCell ref="AE1056:AT1056"/>
    <mergeCell ref="AE1057:AT1057"/>
    <mergeCell ref="AE1058:AT1058"/>
    <mergeCell ref="AV1039:CN1040"/>
    <mergeCell ref="AV1051:CN1052"/>
    <mergeCell ref="CD360:CN361"/>
    <mergeCell ref="D364:AT365"/>
    <mergeCell ref="D373:AT374"/>
    <mergeCell ref="D1053:P1054"/>
    <mergeCell ref="AE1053:AT1054"/>
    <mergeCell ref="D1055:P1055"/>
    <mergeCell ref="Q1055:W1055"/>
    <mergeCell ref="X1055:AD1055"/>
    <mergeCell ref="AE1055:AT1055"/>
    <mergeCell ref="D1056:P1056"/>
    <mergeCell ref="D1057:P1057"/>
    <mergeCell ref="D1058:P1058"/>
    <mergeCell ref="D1059:P1059"/>
    <mergeCell ref="X1056:AD1056"/>
    <mergeCell ref="X1057:AD1057"/>
    <mergeCell ref="X1058:AD1058"/>
    <mergeCell ref="X1059:AD1059"/>
    <mergeCell ref="AE1059:AT1059"/>
    <mergeCell ref="A984:CN985"/>
    <mergeCell ref="AV1001:CN1002"/>
    <mergeCell ref="AV987:CN988"/>
    <mergeCell ref="CI407:CN407"/>
    <mergeCell ref="CI408:CN408"/>
    <mergeCell ref="BW388:CN388"/>
    <mergeCell ref="BW389:CB389"/>
    <mergeCell ref="BW390:CB390"/>
    <mergeCell ref="BW391:CB391"/>
    <mergeCell ref="BW392:CB392"/>
    <mergeCell ref="BW393:CB393"/>
    <mergeCell ref="BW394:CB394"/>
    <mergeCell ref="BW395:CB395"/>
    <mergeCell ref="BW396:CB396"/>
    <mergeCell ref="D1023:N1023"/>
    <mergeCell ref="O1023:V1023"/>
    <mergeCell ref="D1017:AT1018"/>
    <mergeCell ref="O1019:V1020"/>
    <mergeCell ref="W1019:AD1020"/>
    <mergeCell ref="D1019:N1020"/>
    <mergeCell ref="D1021:N1021"/>
    <mergeCell ref="O1021:V1021"/>
    <mergeCell ref="W1021:AD1021"/>
    <mergeCell ref="D1022:N1022"/>
    <mergeCell ref="O1022:V1022"/>
    <mergeCell ref="W1022:AD1022"/>
    <mergeCell ref="W1023:AD1023"/>
    <mergeCell ref="D1024:N1024"/>
    <mergeCell ref="O1024:V1024"/>
    <mergeCell ref="W1024:AD1024"/>
    <mergeCell ref="AE1019:AT1019"/>
    <mergeCell ref="AE1020:AL1020"/>
    <mergeCell ref="AM1020:AT1020"/>
    <mergeCell ref="AE1021:AL1021"/>
    <mergeCell ref="BQ1043:BX1043"/>
    <mergeCell ref="BQ1044:BX1044"/>
    <mergeCell ref="BQ1045:BX1045"/>
    <mergeCell ref="BQ1046:BX1046"/>
    <mergeCell ref="BY1043:CN1043"/>
    <mergeCell ref="BY1044:CN1044"/>
    <mergeCell ref="BY1045:CN1045"/>
    <mergeCell ref="BY1046:CN1046"/>
    <mergeCell ref="D1037:AT1037"/>
    <mergeCell ref="AV1047:CL1047"/>
    <mergeCell ref="D1047:AT1047"/>
    <mergeCell ref="AV1041:BP1042"/>
    <mergeCell ref="BQ1041:BX1042"/>
    <mergeCell ref="BY1041:CN1042"/>
    <mergeCell ref="AV1043:BP1043"/>
    <mergeCell ref="AV1044:BP1044"/>
    <mergeCell ref="AV1045:BP1045"/>
    <mergeCell ref="AV1037:CL1037"/>
    <mergeCell ref="D1039:AT1040"/>
    <mergeCell ref="D1046:X1046"/>
    <mergeCell ref="Y1046:AI1046"/>
    <mergeCell ref="AJ1046:AT1046"/>
    <mergeCell ref="D1044:X1044"/>
    <mergeCell ref="Y1044:AI1044"/>
    <mergeCell ref="AJ1044:AT1044"/>
    <mergeCell ref="D1045:X1045"/>
    <mergeCell ref="Y1045:AI1045"/>
    <mergeCell ref="AJ1045:AT1045"/>
    <mergeCell ref="D1041:X1042"/>
    <mergeCell ref="Y1041:AT1041"/>
    <mergeCell ref="Y1042:AI1042"/>
    <mergeCell ref="AJ1042:AT1042"/>
    <mergeCell ref="BK1034:BQ1034"/>
    <mergeCell ref="BR1034:BX1034"/>
    <mergeCell ref="BY1034:CA1034"/>
    <mergeCell ref="CB1034:CJ1034"/>
    <mergeCell ref="CK1034:CN1034"/>
    <mergeCell ref="BK1035:BQ1035"/>
    <mergeCell ref="BR1035:BX1035"/>
    <mergeCell ref="BY1035:CA1035"/>
    <mergeCell ref="CB1035:CJ1035"/>
    <mergeCell ref="CK1035:CN1035"/>
    <mergeCell ref="AV1036:BJ1036"/>
    <mergeCell ref="BK1036:BQ1036"/>
    <mergeCell ref="BR1036:BX1036"/>
    <mergeCell ref="BY1036:CA1036"/>
    <mergeCell ref="CB1036:CJ1036"/>
    <mergeCell ref="CK1036:CN1036"/>
    <mergeCell ref="AV1035:BJ1035"/>
    <mergeCell ref="AV1034:BJ1034"/>
    <mergeCell ref="AV1033:BJ1033"/>
    <mergeCell ref="BK1033:BQ1033"/>
    <mergeCell ref="BR1033:BX1033"/>
    <mergeCell ref="BY1033:CA1033"/>
    <mergeCell ref="CB1033:CJ1033"/>
    <mergeCell ref="AV1026:CL1026"/>
    <mergeCell ref="AE1031:AL1031"/>
    <mergeCell ref="AM1031:AT1031"/>
    <mergeCell ref="CK1031:CN1031"/>
    <mergeCell ref="CB1031:CJ1031"/>
    <mergeCell ref="BY1031:CA1031"/>
    <mergeCell ref="D1028:AT1029"/>
    <mergeCell ref="CK1025:CN1025"/>
    <mergeCell ref="CB1025:CJ1025"/>
    <mergeCell ref="BY1025:CA1025"/>
    <mergeCell ref="BR1025:BX1025"/>
    <mergeCell ref="BK1025:BQ1025"/>
    <mergeCell ref="AV1025:BJ1025"/>
    <mergeCell ref="D1025:N1025"/>
    <mergeCell ref="AV1032:BJ1032"/>
    <mergeCell ref="BK1032:BQ1032"/>
    <mergeCell ref="BR1032:BX1032"/>
    <mergeCell ref="BY1032:CA1032"/>
    <mergeCell ref="CB1032:CJ1032"/>
    <mergeCell ref="CK1032:CN1032"/>
    <mergeCell ref="CK1033:CN1033"/>
    <mergeCell ref="D1030:N1031"/>
    <mergeCell ref="O1030:V1031"/>
    <mergeCell ref="W1030:AD1031"/>
    <mergeCell ref="AE1030:AT1030"/>
    <mergeCell ref="D1032:N1032"/>
    <mergeCell ref="O1032:V1032"/>
    <mergeCell ref="CK1024:CN1024"/>
    <mergeCell ref="CB1024:CJ1024"/>
    <mergeCell ref="BY1024:CA1024"/>
    <mergeCell ref="BR1024:BX1024"/>
    <mergeCell ref="BK1024:BQ1024"/>
    <mergeCell ref="AV1024:BJ1024"/>
    <mergeCell ref="AV1028:CN1029"/>
    <mergeCell ref="AV1030:BJ1031"/>
    <mergeCell ref="BK1030:BQ1031"/>
    <mergeCell ref="BR1030:BX1031"/>
    <mergeCell ref="BY1030:CN1030"/>
    <mergeCell ref="AV1019:BJ1020"/>
    <mergeCell ref="BK1019:BQ1020"/>
    <mergeCell ref="BR1019:BX1020"/>
    <mergeCell ref="BY1019:CN1019"/>
    <mergeCell ref="BY1020:CA1020"/>
    <mergeCell ref="CB1020:CJ1020"/>
    <mergeCell ref="CK1020:CN1020"/>
    <mergeCell ref="AV1021:BJ1021"/>
    <mergeCell ref="AV1022:BJ1022"/>
    <mergeCell ref="AV1017:CN1018"/>
    <mergeCell ref="BR1021:BX1021"/>
    <mergeCell ref="CB1021:CJ1021"/>
    <mergeCell ref="CB1022:CJ1022"/>
    <mergeCell ref="CB1023:CJ1023"/>
    <mergeCell ref="CK1021:CN1021"/>
    <mergeCell ref="CK1022:CN1022"/>
    <mergeCell ref="CK1023:CN1023"/>
    <mergeCell ref="BR1022:BX1022"/>
    <mergeCell ref="BR1023:BX1023"/>
    <mergeCell ref="BY1021:CA1021"/>
    <mergeCell ref="BY1022:CA1022"/>
    <mergeCell ref="BY1023:CA1023"/>
    <mergeCell ref="AV1023:BJ1023"/>
    <mergeCell ref="BK1021:BQ1021"/>
    <mergeCell ref="BK1022:BQ1022"/>
    <mergeCell ref="BK1023:BQ1023"/>
    <mergeCell ref="AV1010:CL1010"/>
    <mergeCell ref="BX1008:CC1008"/>
    <mergeCell ref="AV1009:BQ1009"/>
    <mergeCell ref="BR1009:BW1009"/>
    <mergeCell ref="BX1009:CC1009"/>
    <mergeCell ref="CD1009:CI1009"/>
    <mergeCell ref="CJ1009:CN1009"/>
    <mergeCell ref="BR1007:BW1007"/>
    <mergeCell ref="BX1007:CC1007"/>
    <mergeCell ref="BX1006:CC1006"/>
    <mergeCell ref="BX1005:CC1005"/>
    <mergeCell ref="AV1006:BQ1006"/>
    <mergeCell ref="BR1006:BW1006"/>
    <mergeCell ref="AV1007:BQ1007"/>
    <mergeCell ref="CD1006:CI1006"/>
    <mergeCell ref="CD1007:CI1007"/>
    <mergeCell ref="CM1014:CN1014"/>
    <mergeCell ref="D974:AT976"/>
    <mergeCell ref="D977:Z978"/>
    <mergeCell ref="AA977:AT978"/>
    <mergeCell ref="D982:AT982"/>
    <mergeCell ref="AV963:CL963"/>
    <mergeCell ref="D980:Z980"/>
    <mergeCell ref="AA980:AT980"/>
    <mergeCell ref="AV982:CL982"/>
    <mergeCell ref="D968:Z968"/>
    <mergeCell ref="D969:Z969"/>
    <mergeCell ref="D970:Z970"/>
    <mergeCell ref="D971:Z971"/>
    <mergeCell ref="AA962:AT962"/>
    <mergeCell ref="AA966:AT966"/>
    <mergeCell ref="AA967:AT967"/>
    <mergeCell ref="AA968:AT968"/>
    <mergeCell ref="AA969:AT969"/>
    <mergeCell ref="AA970:AT970"/>
    <mergeCell ref="AA971:AT971"/>
    <mergeCell ref="D972:AT972"/>
    <mergeCell ref="D963:Z963"/>
    <mergeCell ref="AA963:AT963"/>
    <mergeCell ref="D964:Z964"/>
    <mergeCell ref="AA964:AT964"/>
    <mergeCell ref="D965:Z965"/>
    <mergeCell ref="AA965:AT965"/>
    <mergeCell ref="D979:Z979"/>
    <mergeCell ref="AA979:AT979"/>
    <mergeCell ref="D981:Z981"/>
    <mergeCell ref="AA981:AT981"/>
    <mergeCell ref="D958:AT959"/>
    <mergeCell ref="D960:Z961"/>
    <mergeCell ref="AA960:AT961"/>
    <mergeCell ref="D962:Z962"/>
    <mergeCell ref="D966:Z966"/>
    <mergeCell ref="D967:Z967"/>
    <mergeCell ref="D947:AT949"/>
    <mergeCell ref="D950:Z951"/>
    <mergeCell ref="AA950:AT951"/>
    <mergeCell ref="D952:Z952"/>
    <mergeCell ref="D953:Z953"/>
    <mergeCell ref="D954:Z954"/>
    <mergeCell ref="D955:Z955"/>
    <mergeCell ref="AA952:AT952"/>
    <mergeCell ref="AA953:AT953"/>
    <mergeCell ref="AA954:AT954"/>
    <mergeCell ref="AA955:AT955"/>
    <mergeCell ref="D956:AT956"/>
    <mergeCell ref="AV932:BK933"/>
    <mergeCell ref="AV934:BK934"/>
    <mergeCell ref="AV935:BK935"/>
    <mergeCell ref="AV936:BK936"/>
    <mergeCell ref="AV937:BK937"/>
    <mergeCell ref="AV938:BK938"/>
    <mergeCell ref="AV939:BK939"/>
    <mergeCell ref="AV940:BK940"/>
    <mergeCell ref="AV941:BK941"/>
    <mergeCell ref="AV942:BK942"/>
    <mergeCell ref="AV943:BK943"/>
    <mergeCell ref="AV944:BK944"/>
    <mergeCell ref="AV945:CM945"/>
    <mergeCell ref="CG932:CN933"/>
    <mergeCell ref="CG934:CN934"/>
    <mergeCell ref="CG935:CN935"/>
    <mergeCell ref="CG936:CN936"/>
    <mergeCell ref="CG937:CN937"/>
    <mergeCell ref="CG938:CN938"/>
    <mergeCell ref="CG939:CN939"/>
    <mergeCell ref="CG940:CN940"/>
    <mergeCell ref="CG941:CN941"/>
    <mergeCell ref="CG942:CN942"/>
    <mergeCell ref="CG943:CN943"/>
    <mergeCell ref="CG944:CN944"/>
    <mergeCell ref="BS934:BY934"/>
    <mergeCell ref="BZ934:CF934"/>
    <mergeCell ref="BS935:BY935"/>
    <mergeCell ref="BZ935:CF935"/>
    <mergeCell ref="BS936:BY936"/>
    <mergeCell ref="BZ936:CF936"/>
    <mergeCell ref="BS937:BY937"/>
    <mergeCell ref="BZ937:CF937"/>
    <mergeCell ref="BS938:BY938"/>
    <mergeCell ref="BZ938:CF938"/>
    <mergeCell ref="BS939:BY939"/>
    <mergeCell ref="BZ939:CF939"/>
    <mergeCell ref="BS940:BY940"/>
    <mergeCell ref="BZ940:CF940"/>
    <mergeCell ref="BS941:BY941"/>
    <mergeCell ref="BZ941:CF941"/>
    <mergeCell ref="BS942:BY942"/>
    <mergeCell ref="BZ942:CF942"/>
    <mergeCell ref="BS943:BY943"/>
    <mergeCell ref="BZ943:CF943"/>
    <mergeCell ref="BS944:BY944"/>
    <mergeCell ref="BZ944:CF944"/>
    <mergeCell ref="BL932:BR933"/>
    <mergeCell ref="BS932:BY933"/>
    <mergeCell ref="BZ932:CF933"/>
    <mergeCell ref="BL934:BR934"/>
    <mergeCell ref="BL935:BR935"/>
    <mergeCell ref="BL936:BR936"/>
    <mergeCell ref="BL937:BR937"/>
    <mergeCell ref="BL938:BR938"/>
    <mergeCell ref="BL939:BR939"/>
    <mergeCell ref="BL940:BR940"/>
    <mergeCell ref="BL941:BR941"/>
    <mergeCell ref="BL942:BR942"/>
    <mergeCell ref="BL943:BR943"/>
    <mergeCell ref="BL944:BR944"/>
    <mergeCell ref="D944:Y944"/>
    <mergeCell ref="D945:AT945"/>
    <mergeCell ref="Z941:AE941"/>
    <mergeCell ref="AF941:AM941"/>
    <mergeCell ref="AN941:AT941"/>
    <mergeCell ref="Z942:AE942"/>
    <mergeCell ref="AF942:AM942"/>
    <mergeCell ref="AN942:AT942"/>
    <mergeCell ref="Z943:AE943"/>
    <mergeCell ref="AF943:AM943"/>
    <mergeCell ref="AN943:AT943"/>
    <mergeCell ref="Z944:AE944"/>
    <mergeCell ref="AF944:AM944"/>
    <mergeCell ref="AN944:AT944"/>
    <mergeCell ref="D934:Y934"/>
    <mergeCell ref="D935:Y935"/>
    <mergeCell ref="D936:Y936"/>
    <mergeCell ref="D937:Y937"/>
    <mergeCell ref="D938:Y938"/>
    <mergeCell ref="D939:Y939"/>
    <mergeCell ref="D940:Y940"/>
    <mergeCell ref="D941:Y941"/>
    <mergeCell ref="D942:Y942"/>
    <mergeCell ref="D943:Y943"/>
    <mergeCell ref="Z937:AE937"/>
    <mergeCell ref="AF937:AM937"/>
    <mergeCell ref="AN937:AT937"/>
    <mergeCell ref="Z938:AE938"/>
    <mergeCell ref="AF938:AM938"/>
    <mergeCell ref="AN938:AT938"/>
    <mergeCell ref="Z939:AE939"/>
    <mergeCell ref="AF939:AM939"/>
    <mergeCell ref="AN939:AT939"/>
    <mergeCell ref="Z940:AE940"/>
    <mergeCell ref="AF940:AM940"/>
    <mergeCell ref="AN940:AT940"/>
    <mergeCell ref="D932:Y933"/>
    <mergeCell ref="Z932:AT932"/>
    <mergeCell ref="AN933:AT933"/>
    <mergeCell ref="AF933:AM933"/>
    <mergeCell ref="Z933:AE933"/>
    <mergeCell ref="AF934:AM934"/>
    <mergeCell ref="Z934:AE934"/>
    <mergeCell ref="Z935:AE935"/>
    <mergeCell ref="AF935:AM935"/>
    <mergeCell ref="AN935:AT935"/>
    <mergeCell ref="Z936:AE936"/>
    <mergeCell ref="AF936:AM936"/>
    <mergeCell ref="AN936:AT936"/>
    <mergeCell ref="AN934:AT934"/>
    <mergeCell ref="D869:CN870"/>
    <mergeCell ref="AL872:AS872"/>
    <mergeCell ref="AL873:AS873"/>
    <mergeCell ref="AL871:CN871"/>
    <mergeCell ref="D874:CN874"/>
    <mergeCell ref="V872:AB872"/>
    <mergeCell ref="AT872:AX872"/>
    <mergeCell ref="AY872:BG872"/>
    <mergeCell ref="BH872:BL872"/>
    <mergeCell ref="BM872:BT872"/>
    <mergeCell ref="BU872:BY872"/>
    <mergeCell ref="BZ872:CI872"/>
    <mergeCell ref="CJ872:CN872"/>
    <mergeCell ref="D872:L872"/>
    <mergeCell ref="M872:U872"/>
    <mergeCell ref="AC872:AK872"/>
    <mergeCell ref="D873:L873"/>
    <mergeCell ref="X916:AB916"/>
    <mergeCell ref="S910:W910"/>
    <mergeCell ref="S914:W914"/>
    <mergeCell ref="S915:W915"/>
    <mergeCell ref="D881:R881"/>
    <mergeCell ref="AC881:AH881"/>
    <mergeCell ref="AI881:AN881"/>
    <mergeCell ref="AO881:AT881"/>
    <mergeCell ref="D882:R882"/>
    <mergeCell ref="AC882:AH882"/>
    <mergeCell ref="AI882:AN882"/>
    <mergeCell ref="AO882:AT882"/>
    <mergeCell ref="D883:R883"/>
    <mergeCell ref="AC883:AH883"/>
    <mergeCell ref="AI883:AN883"/>
    <mergeCell ref="AO883:AT883"/>
    <mergeCell ref="D884:R884"/>
    <mergeCell ref="AC884:AH884"/>
    <mergeCell ref="AI884:AN884"/>
    <mergeCell ref="D885:R885"/>
    <mergeCell ref="D886:R886"/>
    <mergeCell ref="D887:R887"/>
    <mergeCell ref="D888:R888"/>
    <mergeCell ref="AI888:AN888"/>
    <mergeCell ref="AO888:AT888"/>
    <mergeCell ref="S888:W888"/>
    <mergeCell ref="S887:W887"/>
    <mergeCell ref="S886:W886"/>
    <mergeCell ref="S885:W885"/>
    <mergeCell ref="X879:AB880"/>
    <mergeCell ref="X881:AB881"/>
    <mergeCell ref="X882:AB882"/>
    <mergeCell ref="X883:AB883"/>
    <mergeCell ref="X884:AB884"/>
    <mergeCell ref="X885:AB885"/>
    <mergeCell ref="X886:AB886"/>
    <mergeCell ref="X887:AB887"/>
    <mergeCell ref="X888:AB888"/>
    <mergeCell ref="X889:AB889"/>
    <mergeCell ref="X893:AB893"/>
    <mergeCell ref="X910:AB910"/>
    <mergeCell ref="AC879:AT879"/>
    <mergeCell ref="AC880:AH880"/>
    <mergeCell ref="AI880:AN880"/>
    <mergeCell ref="AO880:AT880"/>
    <mergeCell ref="S879:W880"/>
    <mergeCell ref="S881:W881"/>
    <mergeCell ref="S882:W882"/>
    <mergeCell ref="S883:W883"/>
    <mergeCell ref="S884:W884"/>
    <mergeCell ref="AO884:AT884"/>
    <mergeCell ref="AC885:AH885"/>
    <mergeCell ref="AI885:AN885"/>
    <mergeCell ref="AO885:AT885"/>
    <mergeCell ref="AC886:AH886"/>
    <mergeCell ref="AI886:AN886"/>
    <mergeCell ref="AO886:AT886"/>
    <mergeCell ref="AC887:AH887"/>
    <mergeCell ref="AI887:AN887"/>
    <mergeCell ref="AO887:AT887"/>
    <mergeCell ref="AC888:AH888"/>
    <mergeCell ref="A755:CN756"/>
    <mergeCell ref="D716:AT717"/>
    <mergeCell ref="D733:AT733"/>
    <mergeCell ref="AV716:CL717"/>
    <mergeCell ref="AV733:CL733"/>
    <mergeCell ref="AY730:BJ730"/>
    <mergeCell ref="BM730:BW730"/>
    <mergeCell ref="CB730:CL730"/>
    <mergeCell ref="AZ748:BQ748"/>
    <mergeCell ref="BW748:CG748"/>
    <mergeCell ref="D752:AT752"/>
    <mergeCell ref="AV752:CL752"/>
    <mergeCell ref="AV790:AZ791"/>
    <mergeCell ref="BA790:BE791"/>
    <mergeCell ref="BF790:BI791"/>
    <mergeCell ref="BJ790:BM791"/>
    <mergeCell ref="BN790:BQ791"/>
    <mergeCell ref="BR790:BV791"/>
    <mergeCell ref="BW790:BZ791"/>
    <mergeCell ref="CA790:CE791"/>
    <mergeCell ref="CF790:CI791"/>
    <mergeCell ref="CJ790:CN791"/>
    <mergeCell ref="AZ742:BQ742"/>
    <mergeCell ref="AZ744:BQ744"/>
    <mergeCell ref="BW744:CG744"/>
    <mergeCell ref="BW742:CG742"/>
    <mergeCell ref="AZ746:BQ746"/>
    <mergeCell ref="BM719:BW720"/>
    <mergeCell ref="CB719:CL720"/>
    <mergeCell ref="AL766:AO766"/>
    <mergeCell ref="AP766:AT766"/>
    <mergeCell ref="D767:AT767"/>
    <mergeCell ref="BL332:BT332"/>
    <mergeCell ref="AV333:BK333"/>
    <mergeCell ref="BL333:BT333"/>
    <mergeCell ref="AV334:BK334"/>
    <mergeCell ref="AV335:BK335"/>
    <mergeCell ref="BL334:BT334"/>
    <mergeCell ref="BL335:BT335"/>
    <mergeCell ref="AV336:BK336"/>
    <mergeCell ref="BL336:BT336"/>
    <mergeCell ref="AV337:BK337"/>
    <mergeCell ref="BL337:BT337"/>
    <mergeCell ref="AV338:BK338"/>
    <mergeCell ref="BL338:BT338"/>
    <mergeCell ref="AQ333:AT333"/>
    <mergeCell ref="Q336:T336"/>
    <mergeCell ref="Q337:T337"/>
    <mergeCell ref="Q338:T338"/>
    <mergeCell ref="U335:X335"/>
    <mergeCell ref="U336:X336"/>
    <mergeCell ref="U337:X337"/>
    <mergeCell ref="U338:X338"/>
    <mergeCell ref="Y335:AA335"/>
    <mergeCell ref="U333:X333"/>
    <mergeCell ref="U334:X334"/>
    <mergeCell ref="Y333:AA333"/>
    <mergeCell ref="Y334:AA334"/>
    <mergeCell ref="Y336:AA336"/>
    <mergeCell ref="Y337:AA337"/>
    <mergeCell ref="AQ335:AT335"/>
    <mergeCell ref="AQ336:AT336"/>
    <mergeCell ref="AQ337:AT337"/>
    <mergeCell ref="D360:Q361"/>
    <mergeCell ref="R358:AE359"/>
    <mergeCell ref="AB307:AK308"/>
    <mergeCell ref="AL307:AT308"/>
    <mergeCell ref="A592:CN593"/>
    <mergeCell ref="D343:V344"/>
    <mergeCell ref="D345:V345"/>
    <mergeCell ref="D346:V346"/>
    <mergeCell ref="D347:V347"/>
    <mergeCell ref="D348:V348"/>
    <mergeCell ref="D349:V349"/>
    <mergeCell ref="D350:V350"/>
    <mergeCell ref="D351:V351"/>
    <mergeCell ref="W351:AD351"/>
    <mergeCell ref="AE351:AL351"/>
    <mergeCell ref="AM351:AT351"/>
    <mergeCell ref="D352:V352"/>
    <mergeCell ref="D353:V353"/>
    <mergeCell ref="AQ338:AT338"/>
    <mergeCell ref="BP358:BY359"/>
    <mergeCell ref="BP360:BY361"/>
    <mergeCell ref="CD358:CN359"/>
    <mergeCell ref="BW451:CE451"/>
    <mergeCell ref="CF451:CN451"/>
    <mergeCell ref="BW452:CE452"/>
    <mergeCell ref="CF452:CN452"/>
    <mergeCell ref="BW453:CE453"/>
    <mergeCell ref="CF453:CN453"/>
    <mergeCell ref="BW454:CE454"/>
    <mergeCell ref="CF454:CN454"/>
    <mergeCell ref="BW455:CE455"/>
    <mergeCell ref="CF455:CN455"/>
    <mergeCell ref="Q313:AA313"/>
    <mergeCell ref="Q314:AA314"/>
    <mergeCell ref="Q315:AA315"/>
    <mergeCell ref="Q316:AA316"/>
    <mergeCell ref="Q317:AA317"/>
    <mergeCell ref="Q318:AA318"/>
    <mergeCell ref="Q319:AA319"/>
    <mergeCell ref="Q320:AA320"/>
    <mergeCell ref="Q321:AA321"/>
    <mergeCell ref="Q322:AA322"/>
    <mergeCell ref="AI333:AL333"/>
    <mergeCell ref="AI334:AL334"/>
    <mergeCell ref="AI335:AL335"/>
    <mergeCell ref="Q326:AA326"/>
    <mergeCell ref="AE335:AH335"/>
    <mergeCell ref="AI331:AL332"/>
    <mergeCell ref="Q331:T332"/>
    <mergeCell ref="Q333:T333"/>
    <mergeCell ref="Q334:T334"/>
    <mergeCell ref="Q335:T335"/>
    <mergeCell ref="AB331:AD332"/>
    <mergeCell ref="AB333:AD333"/>
    <mergeCell ref="AB334:AD334"/>
    <mergeCell ref="AB335:AD335"/>
    <mergeCell ref="AB321:AK321"/>
    <mergeCell ref="AL321:AT321"/>
    <mergeCell ref="AB322:AK322"/>
    <mergeCell ref="AL322:AT322"/>
    <mergeCell ref="AB323:AK323"/>
    <mergeCell ref="AL323:AT323"/>
    <mergeCell ref="AB324:AK324"/>
    <mergeCell ref="AL324:AT324"/>
    <mergeCell ref="P300:Y300"/>
    <mergeCell ref="P301:Y301"/>
    <mergeCell ref="Z288:AI289"/>
    <mergeCell ref="Z290:AI290"/>
    <mergeCell ref="Z291:AI291"/>
    <mergeCell ref="Z292:AI292"/>
    <mergeCell ref="Z293:AI293"/>
    <mergeCell ref="Z294:AI294"/>
    <mergeCell ref="Z295:AI295"/>
    <mergeCell ref="Z296:AI296"/>
    <mergeCell ref="Z297:AI297"/>
    <mergeCell ref="Z298:AI298"/>
    <mergeCell ref="Z299:AI299"/>
    <mergeCell ref="Z300:AI300"/>
    <mergeCell ref="Z301:AI301"/>
    <mergeCell ref="P288:Y289"/>
    <mergeCell ref="P290:Y290"/>
    <mergeCell ref="P291:Y291"/>
    <mergeCell ref="P292:Y292"/>
    <mergeCell ref="P293:Y293"/>
    <mergeCell ref="D288:O289"/>
    <mergeCell ref="D290:O290"/>
    <mergeCell ref="D291:O291"/>
    <mergeCell ref="D292:O292"/>
    <mergeCell ref="D293:O293"/>
    <mergeCell ref="D294:O294"/>
    <mergeCell ref="D295:O295"/>
    <mergeCell ref="D296:O296"/>
    <mergeCell ref="D297:O297"/>
    <mergeCell ref="D298:O298"/>
    <mergeCell ref="D299:O299"/>
    <mergeCell ref="AJ298:AT298"/>
    <mergeCell ref="AJ299:AT299"/>
    <mergeCell ref="D300:O300"/>
    <mergeCell ref="D301:O301"/>
    <mergeCell ref="AJ288:AT289"/>
    <mergeCell ref="AJ290:AT290"/>
    <mergeCell ref="AJ291:AT291"/>
    <mergeCell ref="AJ292:AT292"/>
    <mergeCell ref="AJ293:AT293"/>
    <mergeCell ref="AJ294:AT294"/>
    <mergeCell ref="AJ295:AT295"/>
    <mergeCell ref="AJ296:AT296"/>
    <mergeCell ref="AJ297:AT297"/>
    <mergeCell ref="AJ300:AT300"/>
    <mergeCell ref="AJ301:AT301"/>
    <mergeCell ref="P294:Y294"/>
    <mergeCell ref="P295:Y295"/>
    <mergeCell ref="P296:Y296"/>
    <mergeCell ref="P297:Y297"/>
    <mergeCell ref="P298:Y298"/>
    <mergeCell ref="P299:Y299"/>
    <mergeCell ref="N282:Q283"/>
    <mergeCell ref="AB282:AE283"/>
    <mergeCell ref="AP282:AT283"/>
    <mergeCell ref="P267:AG268"/>
    <mergeCell ref="P269:AG270"/>
    <mergeCell ref="D280:H281"/>
    <mergeCell ref="I280:M281"/>
    <mergeCell ref="N280:Q281"/>
    <mergeCell ref="R280:V281"/>
    <mergeCell ref="W280:AA281"/>
    <mergeCell ref="AB280:AE281"/>
    <mergeCell ref="AF280:AJ281"/>
    <mergeCell ref="AK280:AO281"/>
    <mergeCell ref="AP280:AT281"/>
    <mergeCell ref="D278:Q279"/>
    <mergeCell ref="R278:AE279"/>
    <mergeCell ref="AF278:AT279"/>
    <mergeCell ref="A273:CN274"/>
    <mergeCell ref="D282:H283"/>
    <mergeCell ref="I282:M283"/>
    <mergeCell ref="D276:AT277"/>
    <mergeCell ref="D286:AT287"/>
    <mergeCell ref="R282:V283"/>
    <mergeCell ref="W282:AA283"/>
    <mergeCell ref="AF282:AJ283"/>
    <mergeCell ref="AK282:AO283"/>
    <mergeCell ref="AV271:BV271"/>
    <mergeCell ref="AV265:CN266"/>
    <mergeCell ref="D265:AT266"/>
    <mergeCell ref="D267:O268"/>
    <mergeCell ref="D269:O270"/>
    <mergeCell ref="AH267:AT268"/>
    <mergeCell ref="AH269:AT270"/>
    <mergeCell ref="AV267:BI268"/>
    <mergeCell ref="AV269:BI270"/>
    <mergeCell ref="BJ267:BW268"/>
    <mergeCell ref="BJ269:BW270"/>
    <mergeCell ref="BX238:CD239"/>
    <mergeCell ref="BX240:CD246"/>
    <mergeCell ref="CE238:CN239"/>
    <mergeCell ref="CE240:CN246"/>
    <mergeCell ref="BX267:CF268"/>
    <mergeCell ref="BX269:CF270"/>
    <mergeCell ref="CG267:CN268"/>
    <mergeCell ref="CG269:CN270"/>
    <mergeCell ref="V254:W259"/>
    <mergeCell ref="X254:Y259"/>
    <mergeCell ref="Z254:AB259"/>
    <mergeCell ref="AC254:AF259"/>
    <mergeCell ref="D249:AT250"/>
    <mergeCell ref="AN254:AO259"/>
    <mergeCell ref="AV259:BF260"/>
    <mergeCell ref="AV261:BF262"/>
    <mergeCell ref="D243:AD243"/>
    <mergeCell ref="I254:J259"/>
    <mergeCell ref="BY261:CN262"/>
    <mergeCell ref="AG254:AJ259"/>
    <mergeCell ref="AK254:AM259"/>
    <mergeCell ref="D251:W253"/>
    <mergeCell ref="X251:AO253"/>
    <mergeCell ref="D260:E262"/>
    <mergeCell ref="F260:H262"/>
    <mergeCell ref="I260:J262"/>
    <mergeCell ref="K260:M262"/>
    <mergeCell ref="N260:Q262"/>
    <mergeCell ref="R260:S262"/>
    <mergeCell ref="T260:U262"/>
    <mergeCell ref="V260:W262"/>
    <mergeCell ref="X260:Y262"/>
    <mergeCell ref="AP251:AT259"/>
    <mergeCell ref="Z260:AB262"/>
    <mergeCell ref="AC260:AF262"/>
    <mergeCell ref="N254:Q259"/>
    <mergeCell ref="R254:S259"/>
    <mergeCell ref="T254:U259"/>
    <mergeCell ref="AG260:AJ262"/>
    <mergeCell ref="AK260:AM262"/>
    <mergeCell ref="AN260:AO262"/>
    <mergeCell ref="AP260:AT262"/>
    <mergeCell ref="AP187:AT187"/>
    <mergeCell ref="F188:N188"/>
    <mergeCell ref="O188:W188"/>
    <mergeCell ref="X188:AF188"/>
    <mergeCell ref="AG188:AK188"/>
    <mergeCell ref="BM237:BW237"/>
    <mergeCell ref="BM238:BW239"/>
    <mergeCell ref="BM240:BW246"/>
    <mergeCell ref="D237:AD238"/>
    <mergeCell ref="D239:AD239"/>
    <mergeCell ref="D240:AD240"/>
    <mergeCell ref="D246:AD246"/>
    <mergeCell ref="AE246:AT246"/>
    <mergeCell ref="BX237:CN237"/>
    <mergeCell ref="AV249:CN250"/>
    <mergeCell ref="AV257:CN258"/>
    <mergeCell ref="AV251:BF252"/>
    <mergeCell ref="AV253:BF254"/>
    <mergeCell ref="BG251:BQ252"/>
    <mergeCell ref="BG253:BQ254"/>
    <mergeCell ref="BR251:CB252"/>
    <mergeCell ref="BR253:CB254"/>
    <mergeCell ref="K254:M259"/>
    <mergeCell ref="BY259:CN260"/>
    <mergeCell ref="D245:AD245"/>
    <mergeCell ref="AE245:AT245"/>
    <mergeCell ref="D244:AD244"/>
    <mergeCell ref="AE244:AT244"/>
    <mergeCell ref="D241:AD241"/>
    <mergeCell ref="AE241:AT241"/>
    <mergeCell ref="D242:AD242"/>
    <mergeCell ref="AE242:AT242"/>
    <mergeCell ref="AL197:AO197"/>
    <mergeCell ref="AL193:AO193"/>
    <mergeCell ref="AP193:AT193"/>
    <mergeCell ref="AL181:AO181"/>
    <mergeCell ref="AP181:AT181"/>
    <mergeCell ref="F182:N182"/>
    <mergeCell ref="O182:W182"/>
    <mergeCell ref="E166:F166"/>
    <mergeCell ref="AL194:AO194"/>
    <mergeCell ref="AP194:AT194"/>
    <mergeCell ref="AL186:AO186"/>
    <mergeCell ref="AW175:BH175"/>
    <mergeCell ref="AW176:BH176"/>
    <mergeCell ref="AW177:BH177"/>
    <mergeCell ref="AW178:BH178"/>
    <mergeCell ref="F201:N201"/>
    <mergeCell ref="O201:W201"/>
    <mergeCell ref="X201:AF201"/>
    <mergeCell ref="AG201:AK201"/>
    <mergeCell ref="AL201:AO201"/>
    <mergeCell ref="AP201:AT201"/>
    <mergeCell ref="AL195:AO195"/>
    <mergeCell ref="AP195:AT195"/>
    <mergeCell ref="AW200:BC201"/>
    <mergeCell ref="AL198:AO198"/>
    <mergeCell ref="AP198:AT198"/>
    <mergeCell ref="F194:N194"/>
    <mergeCell ref="O194:W194"/>
    <mergeCell ref="X194:AF194"/>
    <mergeCell ref="AG194:AK194"/>
    <mergeCell ref="AP186:AT186"/>
    <mergeCell ref="AL187:AO187"/>
    <mergeCell ref="AP184:AT184"/>
    <mergeCell ref="E117:G117"/>
    <mergeCell ref="H117:AV117"/>
    <mergeCell ref="AH208:AT209"/>
    <mergeCell ref="D206:AT207"/>
    <mergeCell ref="O186:W186"/>
    <mergeCell ref="X186:AF186"/>
    <mergeCell ref="AG186:AK186"/>
    <mergeCell ref="BI177:BZ177"/>
    <mergeCell ref="BI178:BZ178"/>
    <mergeCell ref="AV182:CN183"/>
    <mergeCell ref="BM185:BU188"/>
    <mergeCell ref="BM189:BU190"/>
    <mergeCell ref="AL191:AO191"/>
    <mergeCell ref="AP191:AT191"/>
    <mergeCell ref="F192:N192"/>
    <mergeCell ref="O192:W192"/>
    <mergeCell ref="X192:AF192"/>
    <mergeCell ref="AG192:AK192"/>
    <mergeCell ref="AL192:AO192"/>
    <mergeCell ref="AP192:AT192"/>
    <mergeCell ref="F193:N193"/>
    <mergeCell ref="CF129:CN129"/>
    <mergeCell ref="CF163:CJ163"/>
    <mergeCell ref="CF165:CJ165"/>
    <mergeCell ref="CF166:CJ166"/>
    <mergeCell ref="AL196:AO196"/>
    <mergeCell ref="AP196:AT196"/>
    <mergeCell ref="F197:N197"/>
    <mergeCell ref="O197:W197"/>
    <mergeCell ref="X197:AF197"/>
    <mergeCell ref="AG197:AK197"/>
    <mergeCell ref="G166:S166"/>
    <mergeCell ref="AL188:AO188"/>
    <mergeCell ref="AP188:AT188"/>
    <mergeCell ref="AP173:AT173"/>
    <mergeCell ref="T166:AH166"/>
    <mergeCell ref="AI166:AO166"/>
    <mergeCell ref="AP166:AV166"/>
    <mergeCell ref="F172:N173"/>
    <mergeCell ref="F177:N177"/>
    <mergeCell ref="X175:AF175"/>
    <mergeCell ref="AG175:AK175"/>
    <mergeCell ref="AL185:AO185"/>
    <mergeCell ref="AP185:AT185"/>
    <mergeCell ref="O177:W177"/>
    <mergeCell ref="X177:AF177"/>
    <mergeCell ref="AL173:AO173"/>
    <mergeCell ref="CB200:CM201"/>
    <mergeCell ref="AW197:BC199"/>
    <mergeCell ref="BD197:BK199"/>
    <mergeCell ref="BL197:BS199"/>
    <mergeCell ref="BT197:CA199"/>
    <mergeCell ref="CB197:CM199"/>
    <mergeCell ref="X182:AF182"/>
    <mergeCell ref="AG182:AK182"/>
    <mergeCell ref="AL182:AO182"/>
    <mergeCell ref="AP197:AT197"/>
    <mergeCell ref="F198:N198"/>
    <mergeCell ref="O198:W198"/>
    <mergeCell ref="X198:AF198"/>
    <mergeCell ref="AG198:AK198"/>
    <mergeCell ref="AG184:AK184"/>
    <mergeCell ref="AL184:AO184"/>
    <mergeCell ref="AL189:AO189"/>
    <mergeCell ref="AP189:AT189"/>
    <mergeCell ref="F190:N190"/>
    <mergeCell ref="BK166:BQ166"/>
    <mergeCell ref="BR166:BX166"/>
    <mergeCell ref="BY166:CE166"/>
    <mergeCell ref="AL190:AO190"/>
    <mergeCell ref="AP190:AT190"/>
    <mergeCell ref="F186:N186"/>
    <mergeCell ref="AG177:AK177"/>
    <mergeCell ref="AL177:AO177"/>
    <mergeCell ref="AP177:AT177"/>
    <mergeCell ref="F178:N178"/>
    <mergeCell ref="O178:W178"/>
    <mergeCell ref="X178:AF178"/>
    <mergeCell ref="AG178:AK178"/>
    <mergeCell ref="AL178:AO178"/>
    <mergeCell ref="AP178:AT178"/>
    <mergeCell ref="AL179:AO179"/>
    <mergeCell ref="AP179:AT179"/>
    <mergeCell ref="F180:N180"/>
    <mergeCell ref="O180:W180"/>
    <mergeCell ref="X180:AF180"/>
    <mergeCell ref="AG180:AK180"/>
    <mergeCell ref="AL180:AO180"/>
    <mergeCell ref="AP180:AT180"/>
    <mergeCell ref="AP182:AT182"/>
    <mergeCell ref="AL183:AO183"/>
    <mergeCell ref="AP183:AT183"/>
    <mergeCell ref="F181:N181"/>
    <mergeCell ref="O181:W181"/>
    <mergeCell ref="X181:AF181"/>
    <mergeCell ref="O172:W173"/>
    <mergeCell ref="X172:AF173"/>
    <mergeCell ref="AG172:AK173"/>
    <mergeCell ref="F174:N174"/>
    <mergeCell ref="O174:W174"/>
    <mergeCell ref="X174:AF174"/>
    <mergeCell ref="AG174:AK174"/>
    <mergeCell ref="AL174:AO174"/>
    <mergeCell ref="AP174:AT174"/>
    <mergeCell ref="D170:AT171"/>
    <mergeCell ref="AV170:BL171"/>
    <mergeCell ref="AW173:BH174"/>
    <mergeCell ref="E168:AG168"/>
    <mergeCell ref="AL175:AO175"/>
    <mergeCell ref="AP175:AT175"/>
    <mergeCell ref="F176:N176"/>
    <mergeCell ref="O176:W176"/>
    <mergeCell ref="X176:AF176"/>
    <mergeCell ref="AG176:AK176"/>
    <mergeCell ref="AL176:AO176"/>
    <mergeCell ref="AP176:AT176"/>
    <mergeCell ref="BI173:BZ174"/>
    <mergeCell ref="BI175:BZ175"/>
    <mergeCell ref="BW444:CE445"/>
    <mergeCell ref="CF444:CN445"/>
    <mergeCell ref="BW446:CE446"/>
    <mergeCell ref="CF446:CN446"/>
    <mergeCell ref="BW447:CE447"/>
    <mergeCell ref="CF447:CN447"/>
    <mergeCell ref="BW448:CE448"/>
    <mergeCell ref="CF448:CN448"/>
    <mergeCell ref="BW449:CE449"/>
    <mergeCell ref="CF449:CN449"/>
    <mergeCell ref="BW450:CE450"/>
    <mergeCell ref="CF450:CN450"/>
    <mergeCell ref="CK166:CN166"/>
    <mergeCell ref="E167:CM167"/>
    <mergeCell ref="H92:AV92"/>
    <mergeCell ref="H93:AV93"/>
    <mergeCell ref="H94:AV94"/>
    <mergeCell ref="H95:AV95"/>
    <mergeCell ref="H96:AV96"/>
    <mergeCell ref="CK163:CN163"/>
    <mergeCell ref="E165:F165"/>
    <mergeCell ref="G165:S165"/>
    <mergeCell ref="T165:AH165"/>
    <mergeCell ref="AI165:AO165"/>
    <mergeCell ref="AP165:AV165"/>
    <mergeCell ref="AW165:BC165"/>
    <mergeCell ref="BD165:BJ165"/>
    <mergeCell ref="BK165:BQ165"/>
    <mergeCell ref="BR165:BX165"/>
    <mergeCell ref="BY165:CE165"/>
    <mergeCell ref="CK165:CN165"/>
    <mergeCell ref="AW163:BC163"/>
    <mergeCell ref="AV453:BV453"/>
    <mergeCell ref="AV454:BV454"/>
    <mergeCell ref="AV455:BV455"/>
    <mergeCell ref="AV456:CN456"/>
    <mergeCell ref="AV458:CN459"/>
    <mergeCell ref="AV460:CN460"/>
    <mergeCell ref="D456:AT456"/>
    <mergeCell ref="D453:H453"/>
    <mergeCell ref="I453:Q453"/>
    <mergeCell ref="R453:V453"/>
    <mergeCell ref="W453:AA453"/>
    <mergeCell ref="AB453:AJ453"/>
    <mergeCell ref="AK453:AT453"/>
    <mergeCell ref="D454:H454"/>
    <mergeCell ref="I454:Q454"/>
    <mergeCell ref="R454:V454"/>
    <mergeCell ref="W454:AA454"/>
    <mergeCell ref="AB454:AJ454"/>
    <mergeCell ref="AK454:AT454"/>
    <mergeCell ref="D455:H455"/>
    <mergeCell ref="I455:Q455"/>
    <mergeCell ref="R455:V455"/>
    <mergeCell ref="W455:AA455"/>
    <mergeCell ref="AB455:AJ455"/>
    <mergeCell ref="AK455:AT455"/>
    <mergeCell ref="AV442:CH443"/>
    <mergeCell ref="S430:Y430"/>
    <mergeCell ref="S431:Y431"/>
    <mergeCell ref="S432:Y432"/>
    <mergeCell ref="S433:Y433"/>
    <mergeCell ref="S434:Y434"/>
    <mergeCell ref="D435:R435"/>
    <mergeCell ref="A439:CN440"/>
    <mergeCell ref="D436:AT436"/>
    <mergeCell ref="AG433:AM433"/>
    <mergeCell ref="Z430:AF430"/>
    <mergeCell ref="Z431:AF431"/>
    <mergeCell ref="AG430:AM430"/>
    <mergeCell ref="AN426:AT427"/>
    <mergeCell ref="AN428:AT428"/>
    <mergeCell ref="AG429:AM429"/>
    <mergeCell ref="AN429:AT429"/>
    <mergeCell ref="D429:R429"/>
    <mergeCell ref="D430:R430"/>
    <mergeCell ref="D326:P326"/>
    <mergeCell ref="Q307:AA308"/>
    <mergeCell ref="W382:AD382"/>
    <mergeCell ref="AE382:AL382"/>
    <mergeCell ref="AM382:AT382"/>
    <mergeCell ref="EH368:EI368"/>
    <mergeCell ref="AV383:BS383"/>
    <mergeCell ref="W381:AD381"/>
    <mergeCell ref="AE381:AL381"/>
    <mergeCell ref="AM381:AT381"/>
    <mergeCell ref="W375:AD376"/>
    <mergeCell ref="AE375:AL376"/>
    <mergeCell ref="AM375:AT376"/>
    <mergeCell ref="W377:AD377"/>
    <mergeCell ref="AE377:AL377"/>
    <mergeCell ref="AM377:AT377"/>
    <mergeCell ref="W378:AD378"/>
    <mergeCell ref="AE378:AL378"/>
    <mergeCell ref="AM378:AT378"/>
    <mergeCell ref="W379:AD379"/>
    <mergeCell ref="AE379:AL379"/>
    <mergeCell ref="AM379:AT379"/>
    <mergeCell ref="W380:AD380"/>
    <mergeCell ref="AE380:AL380"/>
    <mergeCell ref="AM380:AT380"/>
    <mergeCell ref="Q323:AA323"/>
    <mergeCell ref="Q324:AA324"/>
    <mergeCell ref="Q325:AA325"/>
    <mergeCell ref="Q309:AA309"/>
    <mergeCell ref="Q310:AA310"/>
    <mergeCell ref="Q311:AA311"/>
    <mergeCell ref="Q312:AA312"/>
    <mergeCell ref="D309:P309"/>
    <mergeCell ref="D310:P310"/>
    <mergeCell ref="D311:P311"/>
    <mergeCell ref="D312:P312"/>
    <mergeCell ref="D313:P313"/>
    <mergeCell ref="D314:P314"/>
    <mergeCell ref="D315:P315"/>
    <mergeCell ref="D316:P316"/>
    <mergeCell ref="D317:P317"/>
    <mergeCell ref="D318:P318"/>
    <mergeCell ref="D319:P319"/>
    <mergeCell ref="D320:P320"/>
    <mergeCell ref="D321:P321"/>
    <mergeCell ref="D322:P322"/>
    <mergeCell ref="D323:P323"/>
    <mergeCell ref="D324:P324"/>
    <mergeCell ref="D325:P325"/>
    <mergeCell ref="AL199:AO199"/>
    <mergeCell ref="AP199:AT199"/>
    <mergeCell ref="F200:N200"/>
    <mergeCell ref="O200:W200"/>
    <mergeCell ref="X200:AF200"/>
    <mergeCell ref="AG200:AK200"/>
    <mergeCell ref="AL200:AO200"/>
    <mergeCell ref="AP200:AT200"/>
    <mergeCell ref="F203:N203"/>
    <mergeCell ref="O203:W203"/>
    <mergeCell ref="X203:AF203"/>
    <mergeCell ref="AG203:AK203"/>
    <mergeCell ref="AL203:AO203"/>
    <mergeCell ref="AP203:AT203"/>
    <mergeCell ref="F202:N202"/>
    <mergeCell ref="O202:W202"/>
    <mergeCell ref="X202:AF202"/>
    <mergeCell ref="AG202:AK202"/>
    <mergeCell ref="AL202:AO202"/>
    <mergeCell ref="AP202:AT202"/>
    <mergeCell ref="X196:AF196"/>
    <mergeCell ref="AG196:AK196"/>
    <mergeCell ref="O190:W190"/>
    <mergeCell ref="X190:AF190"/>
    <mergeCell ref="AG190:AK190"/>
    <mergeCell ref="O193:W193"/>
    <mergeCell ref="X193:AF193"/>
    <mergeCell ref="AG193:AK193"/>
    <mergeCell ref="F189:N189"/>
    <mergeCell ref="O189:W189"/>
    <mergeCell ref="X189:AF189"/>
    <mergeCell ref="AG189:AK189"/>
    <mergeCell ref="D203:E203"/>
    <mergeCell ref="D202:E202"/>
    <mergeCell ref="D201:E201"/>
    <mergeCell ref="D200:E200"/>
    <mergeCell ref="D199:E199"/>
    <mergeCell ref="D198:E198"/>
    <mergeCell ref="F199:N199"/>
    <mergeCell ref="O199:W199"/>
    <mergeCell ref="X199:AF199"/>
    <mergeCell ref="AG199:AK199"/>
    <mergeCell ref="O183:W183"/>
    <mergeCell ref="X183:AF183"/>
    <mergeCell ref="AG183:AK183"/>
    <mergeCell ref="D181:E181"/>
    <mergeCell ref="D180:E180"/>
    <mergeCell ref="F185:N185"/>
    <mergeCell ref="O185:W185"/>
    <mergeCell ref="X185:AF185"/>
    <mergeCell ref="AG185:AK185"/>
    <mergeCell ref="AG181:AK181"/>
    <mergeCell ref="F184:N184"/>
    <mergeCell ref="O184:W184"/>
    <mergeCell ref="X184:AF184"/>
    <mergeCell ref="D197:E197"/>
    <mergeCell ref="D196:E196"/>
    <mergeCell ref="D195:E195"/>
    <mergeCell ref="D194:E194"/>
    <mergeCell ref="F195:N195"/>
    <mergeCell ref="O195:W195"/>
    <mergeCell ref="X195:AF195"/>
    <mergeCell ref="AG195:AK195"/>
    <mergeCell ref="D193:E193"/>
    <mergeCell ref="D192:E192"/>
    <mergeCell ref="D191:E191"/>
    <mergeCell ref="D190:E190"/>
    <mergeCell ref="F191:N191"/>
    <mergeCell ref="O191:W191"/>
    <mergeCell ref="X191:AF191"/>
    <mergeCell ref="AG191:AK191"/>
    <mergeCell ref="D189:E189"/>
    <mergeCell ref="F196:N196"/>
    <mergeCell ref="O196:W196"/>
    <mergeCell ref="BY161:CE161"/>
    <mergeCell ref="E161:F161"/>
    <mergeCell ref="G161:S161"/>
    <mergeCell ref="T161:AH161"/>
    <mergeCell ref="AI161:AO161"/>
    <mergeCell ref="AP161:AV161"/>
    <mergeCell ref="D179:E179"/>
    <mergeCell ref="D178:E178"/>
    <mergeCell ref="F179:N179"/>
    <mergeCell ref="O179:W179"/>
    <mergeCell ref="X179:AF179"/>
    <mergeCell ref="AG179:AK179"/>
    <mergeCell ref="D177:E177"/>
    <mergeCell ref="D176:E176"/>
    <mergeCell ref="D175:E175"/>
    <mergeCell ref="D174:E174"/>
    <mergeCell ref="F175:N175"/>
    <mergeCell ref="O175:W175"/>
    <mergeCell ref="D172:E173"/>
    <mergeCell ref="BI176:BZ176"/>
    <mergeCell ref="AL172:AT172"/>
    <mergeCell ref="BD163:BJ163"/>
    <mergeCell ref="BK163:BQ163"/>
    <mergeCell ref="BR163:BX163"/>
    <mergeCell ref="BY163:CE163"/>
    <mergeCell ref="E163:F163"/>
    <mergeCell ref="G163:S163"/>
    <mergeCell ref="T163:AH163"/>
    <mergeCell ref="AI163:AO163"/>
    <mergeCell ref="AP163:AV163"/>
    <mergeCell ref="AW166:BC166"/>
    <mergeCell ref="BD166:BJ166"/>
    <mergeCell ref="CF156:CJ156"/>
    <mergeCell ref="CF161:CJ161"/>
    <mergeCell ref="CF162:CJ162"/>
    <mergeCell ref="CK155:CN155"/>
    <mergeCell ref="E156:F156"/>
    <mergeCell ref="G156:S156"/>
    <mergeCell ref="T156:AH156"/>
    <mergeCell ref="AI156:AO156"/>
    <mergeCell ref="AP156:AV156"/>
    <mergeCell ref="AW156:BC156"/>
    <mergeCell ref="BD156:BJ156"/>
    <mergeCell ref="BK156:BQ156"/>
    <mergeCell ref="BR156:BX156"/>
    <mergeCell ref="BY156:CE156"/>
    <mergeCell ref="CK156:CN156"/>
    <mergeCell ref="AW155:BC155"/>
    <mergeCell ref="BD155:BJ155"/>
    <mergeCell ref="BK155:BQ155"/>
    <mergeCell ref="BR155:BX155"/>
    <mergeCell ref="BY155:CE155"/>
    <mergeCell ref="E155:F155"/>
    <mergeCell ref="G155:S155"/>
    <mergeCell ref="T155:AH155"/>
    <mergeCell ref="AI155:AO155"/>
    <mergeCell ref="AP155:AV155"/>
    <mergeCell ref="CK161:CN161"/>
    <mergeCell ref="E162:F162"/>
    <mergeCell ref="G162:S162"/>
    <mergeCell ref="T162:AH162"/>
    <mergeCell ref="AI162:AO162"/>
    <mergeCell ref="AP162:AV162"/>
    <mergeCell ref="AW162:BC162"/>
    <mergeCell ref="CF154:CJ154"/>
    <mergeCell ref="CF155:CJ155"/>
    <mergeCell ref="CK153:CN153"/>
    <mergeCell ref="E154:F154"/>
    <mergeCell ref="G154:S154"/>
    <mergeCell ref="T154:AH154"/>
    <mergeCell ref="AI154:AO154"/>
    <mergeCell ref="AP154:AV154"/>
    <mergeCell ref="AW154:BC154"/>
    <mergeCell ref="BD154:BJ154"/>
    <mergeCell ref="BK154:BQ154"/>
    <mergeCell ref="BR154:BX154"/>
    <mergeCell ref="BY154:CE154"/>
    <mergeCell ref="CK154:CN154"/>
    <mergeCell ref="AW153:BC153"/>
    <mergeCell ref="BD153:BJ153"/>
    <mergeCell ref="BK153:BQ153"/>
    <mergeCell ref="BR153:BX153"/>
    <mergeCell ref="BY153:CE153"/>
    <mergeCell ref="E153:F153"/>
    <mergeCell ref="G153:S153"/>
    <mergeCell ref="T153:AH153"/>
    <mergeCell ref="AI153:AO153"/>
    <mergeCell ref="AP153:AV153"/>
    <mergeCell ref="CF152:CJ152"/>
    <mergeCell ref="CF153:CJ153"/>
    <mergeCell ref="CK151:CN151"/>
    <mergeCell ref="E152:F152"/>
    <mergeCell ref="G152:S152"/>
    <mergeCell ref="T152:AH152"/>
    <mergeCell ref="AI152:AO152"/>
    <mergeCell ref="AP152:AV152"/>
    <mergeCell ref="AW152:BC152"/>
    <mergeCell ref="BD152:BJ152"/>
    <mergeCell ref="BK152:BQ152"/>
    <mergeCell ref="BR152:BX152"/>
    <mergeCell ref="BY152:CE152"/>
    <mergeCell ref="CK152:CN152"/>
    <mergeCell ref="AW151:BC151"/>
    <mergeCell ref="BD151:BJ151"/>
    <mergeCell ref="BK151:BQ151"/>
    <mergeCell ref="BR151:BX151"/>
    <mergeCell ref="BY151:CE151"/>
    <mergeCell ref="E151:F151"/>
    <mergeCell ref="G151:S151"/>
    <mergeCell ref="T151:AH151"/>
    <mergeCell ref="AI151:AO151"/>
    <mergeCell ref="AP151:AV151"/>
    <mergeCell ref="CF150:CJ150"/>
    <mergeCell ref="CF151:CJ151"/>
    <mergeCell ref="CK149:CN149"/>
    <mergeCell ref="E150:F150"/>
    <mergeCell ref="G150:S150"/>
    <mergeCell ref="T150:AH150"/>
    <mergeCell ref="AI150:AO150"/>
    <mergeCell ref="AP150:AV150"/>
    <mergeCell ref="AW150:BC150"/>
    <mergeCell ref="BD150:BJ150"/>
    <mergeCell ref="BK150:BQ150"/>
    <mergeCell ref="BR150:BX150"/>
    <mergeCell ref="BY150:CE150"/>
    <mergeCell ref="CK150:CN150"/>
    <mergeCell ref="AW149:BC149"/>
    <mergeCell ref="BD149:BJ149"/>
    <mergeCell ref="BK149:BQ149"/>
    <mergeCell ref="BR149:BX149"/>
    <mergeCell ref="BY149:CE149"/>
    <mergeCell ref="E149:F149"/>
    <mergeCell ref="G149:S149"/>
    <mergeCell ref="T149:AH149"/>
    <mergeCell ref="AI149:AO149"/>
    <mergeCell ref="AP149:AV149"/>
    <mergeCell ref="CF148:CJ148"/>
    <mergeCell ref="CF149:CJ149"/>
    <mergeCell ref="CK147:CN147"/>
    <mergeCell ref="E148:F148"/>
    <mergeCell ref="G148:S148"/>
    <mergeCell ref="T148:AH148"/>
    <mergeCell ref="AI148:AO148"/>
    <mergeCell ref="AP148:AV148"/>
    <mergeCell ref="AW148:BC148"/>
    <mergeCell ref="BD148:BJ148"/>
    <mergeCell ref="BK148:BQ148"/>
    <mergeCell ref="BR148:BX148"/>
    <mergeCell ref="BY148:CE148"/>
    <mergeCell ref="CK148:CN148"/>
    <mergeCell ref="AW147:BC147"/>
    <mergeCell ref="BD147:BJ147"/>
    <mergeCell ref="BK147:BQ147"/>
    <mergeCell ref="BR147:BX147"/>
    <mergeCell ref="BY147:CE147"/>
    <mergeCell ref="E147:F147"/>
    <mergeCell ref="G147:S147"/>
    <mergeCell ref="T147:AH147"/>
    <mergeCell ref="AI147:AO147"/>
    <mergeCell ref="AP147:AV147"/>
    <mergeCell ref="CF147:CJ147"/>
    <mergeCell ref="E146:F146"/>
    <mergeCell ref="G146:S146"/>
    <mergeCell ref="T146:AH146"/>
    <mergeCell ref="AI146:AO146"/>
    <mergeCell ref="AP146:AV146"/>
    <mergeCell ref="AW146:BC146"/>
    <mergeCell ref="BD146:BJ146"/>
    <mergeCell ref="BK146:BQ146"/>
    <mergeCell ref="BR146:BX146"/>
    <mergeCell ref="BY146:CE146"/>
    <mergeCell ref="CK146:CN146"/>
    <mergeCell ref="AW145:BC145"/>
    <mergeCell ref="BD145:BJ145"/>
    <mergeCell ref="BK145:BQ145"/>
    <mergeCell ref="BR145:BX145"/>
    <mergeCell ref="BY145:CE145"/>
    <mergeCell ref="E145:F145"/>
    <mergeCell ref="G145:S145"/>
    <mergeCell ref="T145:AH145"/>
    <mergeCell ref="AI145:AO145"/>
    <mergeCell ref="AP145:AV145"/>
    <mergeCell ref="E144:F144"/>
    <mergeCell ref="G144:S144"/>
    <mergeCell ref="T144:AH144"/>
    <mergeCell ref="AI144:AO144"/>
    <mergeCell ref="AP144:AV144"/>
    <mergeCell ref="AW144:BC144"/>
    <mergeCell ref="BD144:BJ144"/>
    <mergeCell ref="BK144:BQ144"/>
    <mergeCell ref="BR144:BX144"/>
    <mergeCell ref="BY144:CE144"/>
    <mergeCell ref="CK144:CN144"/>
    <mergeCell ref="AW143:BC143"/>
    <mergeCell ref="BD143:BJ143"/>
    <mergeCell ref="BK143:BQ143"/>
    <mergeCell ref="BR143:BX143"/>
    <mergeCell ref="BY143:CE143"/>
    <mergeCell ref="E143:F143"/>
    <mergeCell ref="G143:S143"/>
    <mergeCell ref="T143:AH143"/>
    <mergeCell ref="AI143:AO143"/>
    <mergeCell ref="AP143:AV143"/>
    <mergeCell ref="T139:AH139"/>
    <mergeCell ref="AI139:AO139"/>
    <mergeCell ref="AP139:AV139"/>
    <mergeCell ref="CF139:CJ139"/>
    <mergeCell ref="CF142:CJ142"/>
    <mergeCell ref="CF143:CJ143"/>
    <mergeCell ref="CK141:CN141"/>
    <mergeCell ref="E142:F142"/>
    <mergeCell ref="G142:S142"/>
    <mergeCell ref="T142:AH142"/>
    <mergeCell ref="AI142:AO142"/>
    <mergeCell ref="AP142:AV142"/>
    <mergeCell ref="AW142:BC142"/>
    <mergeCell ref="BD142:BJ142"/>
    <mergeCell ref="BK142:BQ142"/>
    <mergeCell ref="BR142:BX142"/>
    <mergeCell ref="BY142:CE142"/>
    <mergeCell ref="CK142:CN142"/>
    <mergeCell ref="AW141:BC141"/>
    <mergeCell ref="BD141:BJ141"/>
    <mergeCell ref="BK141:BQ141"/>
    <mergeCell ref="BR141:BX141"/>
    <mergeCell ref="BY141:CE141"/>
    <mergeCell ref="E141:F141"/>
    <mergeCell ref="G141:S141"/>
    <mergeCell ref="T141:AH141"/>
    <mergeCell ref="AI141:AO141"/>
    <mergeCell ref="AP141:AV141"/>
    <mergeCell ref="CF141:CJ141"/>
    <mergeCell ref="CF140:CJ140"/>
    <mergeCell ref="CK143:CN143"/>
    <mergeCell ref="AI138:AO138"/>
    <mergeCell ref="BY138:CE138"/>
    <mergeCell ref="CK138:CN138"/>
    <mergeCell ref="AW137:BC137"/>
    <mergeCell ref="BD137:BJ137"/>
    <mergeCell ref="BK137:BQ137"/>
    <mergeCell ref="BR137:BX137"/>
    <mergeCell ref="BY137:CE137"/>
    <mergeCell ref="E137:F137"/>
    <mergeCell ref="G137:S137"/>
    <mergeCell ref="T137:AH137"/>
    <mergeCell ref="AI137:AO137"/>
    <mergeCell ref="AP137:AV137"/>
    <mergeCell ref="CK139:CN139"/>
    <mergeCell ref="E140:F140"/>
    <mergeCell ref="G140:S140"/>
    <mergeCell ref="T140:AH140"/>
    <mergeCell ref="AI140:AO140"/>
    <mergeCell ref="AP140:AV140"/>
    <mergeCell ref="AW140:BC140"/>
    <mergeCell ref="BD140:BJ140"/>
    <mergeCell ref="BK140:BQ140"/>
    <mergeCell ref="BR140:BX140"/>
    <mergeCell ref="BY140:CE140"/>
    <mergeCell ref="CK140:CN140"/>
    <mergeCell ref="AW139:BC139"/>
    <mergeCell ref="BD139:BJ139"/>
    <mergeCell ref="BK139:BQ139"/>
    <mergeCell ref="BR139:BX139"/>
    <mergeCell ref="BY139:CE139"/>
    <mergeCell ref="E139:F139"/>
    <mergeCell ref="G139:S139"/>
    <mergeCell ref="T138:AH138"/>
    <mergeCell ref="AP138:AV138"/>
    <mergeCell ref="E133:F133"/>
    <mergeCell ref="G133:S133"/>
    <mergeCell ref="T133:AH133"/>
    <mergeCell ref="AI133:AO133"/>
    <mergeCell ref="AP133:AV133"/>
    <mergeCell ref="CK135:CN135"/>
    <mergeCell ref="E136:F136"/>
    <mergeCell ref="G136:S136"/>
    <mergeCell ref="T136:AH136"/>
    <mergeCell ref="AI136:AO136"/>
    <mergeCell ref="AP136:AV136"/>
    <mergeCell ref="AW136:BC136"/>
    <mergeCell ref="BD136:BJ136"/>
    <mergeCell ref="BK136:BQ136"/>
    <mergeCell ref="BR136:BX136"/>
    <mergeCell ref="BY136:CE136"/>
    <mergeCell ref="CK136:CN136"/>
    <mergeCell ref="AW135:BC135"/>
    <mergeCell ref="BD135:BJ135"/>
    <mergeCell ref="BK135:BQ135"/>
    <mergeCell ref="BR135:BX135"/>
    <mergeCell ref="BY135:CE135"/>
    <mergeCell ref="E135:F135"/>
    <mergeCell ref="G135:S135"/>
    <mergeCell ref="E134:F134"/>
    <mergeCell ref="G134:S134"/>
    <mergeCell ref="AI134:AO134"/>
    <mergeCell ref="AI135:AO135"/>
    <mergeCell ref="AP135:AV135"/>
    <mergeCell ref="BR138:BX138"/>
    <mergeCell ref="AW131:BC131"/>
    <mergeCell ref="BD131:BJ131"/>
    <mergeCell ref="BK131:BQ131"/>
    <mergeCell ref="BR131:BX131"/>
    <mergeCell ref="BY131:CE131"/>
    <mergeCell ref="BR129:BX130"/>
    <mergeCell ref="BY129:CE130"/>
    <mergeCell ref="CK130:CN130"/>
    <mergeCell ref="CC253:CN254"/>
    <mergeCell ref="CC251:CN252"/>
    <mergeCell ref="AV240:BF246"/>
    <mergeCell ref="BG240:BL246"/>
    <mergeCell ref="AV235:CN236"/>
    <mergeCell ref="CK133:CN133"/>
    <mergeCell ref="AV225:BE225"/>
    <mergeCell ref="AV226:BE226"/>
    <mergeCell ref="AV219:BE219"/>
    <mergeCell ref="AV220:BE220"/>
    <mergeCell ref="AV221:BE221"/>
    <mergeCell ref="AV227:BE227"/>
    <mergeCell ref="AV228:BE228"/>
    <mergeCell ref="AV222:BE222"/>
    <mergeCell ref="AV223:BE223"/>
    <mergeCell ref="AV224:BE224"/>
    <mergeCell ref="BT222:CN222"/>
    <mergeCell ref="CE185:CM188"/>
    <mergeCell ref="AV206:CN207"/>
    <mergeCell ref="CK137:CN137"/>
    <mergeCell ref="CF144:CJ144"/>
    <mergeCell ref="CF145:CJ145"/>
    <mergeCell ref="CF146:CJ146"/>
    <mergeCell ref="CK145:CN145"/>
    <mergeCell ref="BD138:BJ138"/>
    <mergeCell ref="BK138:BQ138"/>
    <mergeCell ref="CK131:CN131"/>
    <mergeCell ref="BG261:BX262"/>
    <mergeCell ref="BG259:BX260"/>
    <mergeCell ref="AV255:CN255"/>
    <mergeCell ref="E127:AW128"/>
    <mergeCell ref="E129:F130"/>
    <mergeCell ref="G129:S130"/>
    <mergeCell ref="T129:AH130"/>
    <mergeCell ref="AI129:AO130"/>
    <mergeCell ref="AP129:AV130"/>
    <mergeCell ref="AW129:BC130"/>
    <mergeCell ref="E131:F131"/>
    <mergeCell ref="G131:S131"/>
    <mergeCell ref="T131:AH131"/>
    <mergeCell ref="AI131:AO131"/>
    <mergeCell ref="AP131:AV131"/>
    <mergeCell ref="BD129:BJ130"/>
    <mergeCell ref="BK129:BQ130"/>
    <mergeCell ref="E132:F132"/>
    <mergeCell ref="G132:S132"/>
    <mergeCell ref="BD132:BJ132"/>
    <mergeCell ref="BK132:BQ132"/>
    <mergeCell ref="BG238:BL239"/>
    <mergeCell ref="AV237:BL237"/>
    <mergeCell ref="AV238:BF239"/>
    <mergeCell ref="D254:E259"/>
    <mergeCell ref="F254:H259"/>
    <mergeCell ref="BT223:CN223"/>
    <mergeCell ref="BT224:CN224"/>
    <mergeCell ref="CK132:CN132"/>
    <mergeCell ref="BT225:CN225"/>
    <mergeCell ref="BT226:CN226"/>
    <mergeCell ref="BT227:CN227"/>
    <mergeCell ref="BT228:CN228"/>
    <mergeCell ref="AV208:BS208"/>
    <mergeCell ref="BF209:BS210"/>
    <mergeCell ref="BF221:BS221"/>
    <mergeCell ref="BF222:BS222"/>
    <mergeCell ref="BF223:BS223"/>
    <mergeCell ref="BF224:BS224"/>
    <mergeCell ref="BF225:BS225"/>
    <mergeCell ref="BF226:BS226"/>
    <mergeCell ref="BF227:BS227"/>
    <mergeCell ref="BF228:BS228"/>
    <mergeCell ref="BT219:CN219"/>
    <mergeCell ref="BT220:CN220"/>
    <mergeCell ref="BT221:CN221"/>
    <mergeCell ref="AV209:BE210"/>
    <mergeCell ref="AV211:BE212"/>
    <mergeCell ref="BF211:BS212"/>
    <mergeCell ref="BT211:CN212"/>
    <mergeCell ref="AV216:BE216"/>
    <mergeCell ref="BF216:BS216"/>
    <mergeCell ref="BT216:CN216"/>
    <mergeCell ref="AV217:BE217"/>
    <mergeCell ref="BF217:BS217"/>
    <mergeCell ref="BT217:CN217"/>
    <mergeCell ref="AV218:BE218"/>
    <mergeCell ref="BF218:BS218"/>
    <mergeCell ref="BT218:CN218"/>
    <mergeCell ref="BF219:BS219"/>
    <mergeCell ref="BF220:BS220"/>
    <mergeCell ref="H121:AV121"/>
    <mergeCell ref="D208:U209"/>
    <mergeCell ref="V208:AG209"/>
    <mergeCell ref="BD200:BK201"/>
    <mergeCell ref="BL200:BS201"/>
    <mergeCell ref="BT200:CA201"/>
    <mergeCell ref="AW191:CK191"/>
    <mergeCell ref="AV194:BL195"/>
    <mergeCell ref="AP134:AV134"/>
    <mergeCell ref="AW134:BC134"/>
    <mergeCell ref="BD134:BJ134"/>
    <mergeCell ref="BK134:BQ134"/>
    <mergeCell ref="BR134:BX134"/>
    <mergeCell ref="BY134:CE134"/>
    <mergeCell ref="T135:AH135"/>
    <mergeCell ref="AW189:BD190"/>
    <mergeCell ref="BE189:BL190"/>
    <mergeCell ref="BV189:CD190"/>
    <mergeCell ref="CE189:CM190"/>
    <mergeCell ref="AW187:BD188"/>
    <mergeCell ref="BE187:BL188"/>
    <mergeCell ref="CA178:CM178"/>
    <mergeCell ref="CA173:CM174"/>
    <mergeCell ref="CA175:CM175"/>
    <mergeCell ref="CA176:CM176"/>
    <mergeCell ref="CA177:CM177"/>
    <mergeCell ref="AW185:BL186"/>
    <mergeCell ref="T134:AH134"/>
    <mergeCell ref="E138:F138"/>
    <mergeCell ref="G138:S138"/>
    <mergeCell ref="BT208:CN210"/>
    <mergeCell ref="AW138:BC138"/>
    <mergeCell ref="H104:AV104"/>
    <mergeCell ref="H105:AV105"/>
    <mergeCell ref="H106:AV106"/>
    <mergeCell ref="H107:AV107"/>
    <mergeCell ref="H108:AV108"/>
    <mergeCell ref="H109:AV109"/>
    <mergeCell ref="AW107:CN107"/>
    <mergeCell ref="AW109:CN109"/>
    <mergeCell ref="AW110:CN110"/>
    <mergeCell ref="AW111:CN111"/>
    <mergeCell ref="AW112:CN112"/>
    <mergeCell ref="AW113:CN113"/>
    <mergeCell ref="T132:AH132"/>
    <mergeCell ref="BR132:BX132"/>
    <mergeCell ref="BY132:CE132"/>
    <mergeCell ref="E114:G114"/>
    <mergeCell ref="E111:G111"/>
    <mergeCell ref="E112:G112"/>
    <mergeCell ref="E109:G109"/>
    <mergeCell ref="E110:G110"/>
    <mergeCell ref="AI132:AO132"/>
    <mergeCell ref="AP132:AV132"/>
    <mergeCell ref="AW132:BC132"/>
    <mergeCell ref="E121:G121"/>
    <mergeCell ref="E119:G119"/>
    <mergeCell ref="E120:G120"/>
    <mergeCell ref="E115:G115"/>
    <mergeCell ref="E118:G118"/>
    <mergeCell ref="H115:AV115"/>
    <mergeCell ref="H118:AV118"/>
    <mergeCell ref="H119:AV119"/>
    <mergeCell ref="H120:AV120"/>
    <mergeCell ref="G8:Q8"/>
    <mergeCell ref="S8:AB8"/>
    <mergeCell ref="G10:Q10"/>
    <mergeCell ref="S10:AB10"/>
    <mergeCell ref="G12:Q12"/>
    <mergeCell ref="S12:AB12"/>
    <mergeCell ref="A4:CN5"/>
    <mergeCell ref="A22:CN23"/>
    <mergeCell ref="AX28:BI28"/>
    <mergeCell ref="BM28:CB31"/>
    <mergeCell ref="D25:R26"/>
    <mergeCell ref="AV25:BJ26"/>
    <mergeCell ref="E90:G91"/>
    <mergeCell ref="AX57:BC57"/>
    <mergeCell ref="AX58:BC58"/>
    <mergeCell ref="BD57:CE57"/>
    <mergeCell ref="BD58:CE58"/>
    <mergeCell ref="D52:CN53"/>
    <mergeCell ref="H90:AV91"/>
    <mergeCell ref="D87:CN88"/>
    <mergeCell ref="AW90:CN91"/>
    <mergeCell ref="BM42:CC42"/>
    <mergeCell ref="BM40:CC40"/>
    <mergeCell ref="BM41:CC41"/>
    <mergeCell ref="AX35:BI35"/>
    <mergeCell ref="BM35:CC35"/>
    <mergeCell ref="BM36:CC36"/>
    <mergeCell ref="BM37:CC37"/>
    <mergeCell ref="AX44:BI44"/>
    <mergeCell ref="BM44:CB47"/>
    <mergeCell ref="BM38:CC38"/>
    <mergeCell ref="BM39:CC39"/>
    <mergeCell ref="BL358:BO359"/>
    <mergeCell ref="BZ358:CC359"/>
    <mergeCell ref="E92:G92"/>
    <mergeCell ref="BL360:BO361"/>
    <mergeCell ref="BZ360:CC361"/>
    <mergeCell ref="AV329:BK330"/>
    <mergeCell ref="AE352:AL352"/>
    <mergeCell ref="AM352:AT352"/>
    <mergeCell ref="AE353:AL353"/>
    <mergeCell ref="AM353:AT353"/>
    <mergeCell ref="W346:AD346"/>
    <mergeCell ref="W347:AD347"/>
    <mergeCell ref="W348:AD348"/>
    <mergeCell ref="W349:AD349"/>
    <mergeCell ref="G20:Q20"/>
    <mergeCell ref="S20:AB20"/>
    <mergeCell ref="G14:Q14"/>
    <mergeCell ref="S14:AB14"/>
    <mergeCell ref="G16:Q16"/>
    <mergeCell ref="S16:AB16"/>
    <mergeCell ref="G18:Q18"/>
    <mergeCell ref="S18:AB18"/>
    <mergeCell ref="E101:G101"/>
    <mergeCell ref="H110:AV110"/>
    <mergeCell ref="H111:AV111"/>
    <mergeCell ref="H112:AV112"/>
    <mergeCell ref="H113:AV113"/>
    <mergeCell ref="H114:AV114"/>
    <mergeCell ref="E102:G102"/>
    <mergeCell ref="E99:G99"/>
    <mergeCell ref="E100:G100"/>
    <mergeCell ref="E97:G97"/>
    <mergeCell ref="AV356:BZ357"/>
    <mergeCell ref="D356:AH357"/>
    <mergeCell ref="E95:G95"/>
    <mergeCell ref="E96:G96"/>
    <mergeCell ref="E93:G93"/>
    <mergeCell ref="E94:G94"/>
    <mergeCell ref="AM346:AT346"/>
    <mergeCell ref="W352:AD352"/>
    <mergeCell ref="W353:AD353"/>
    <mergeCell ref="E98:G98"/>
    <mergeCell ref="E107:G107"/>
    <mergeCell ref="H97:AV97"/>
    <mergeCell ref="H98:AV98"/>
    <mergeCell ref="H99:AV99"/>
    <mergeCell ref="H100:AV100"/>
    <mergeCell ref="H101:AV101"/>
    <mergeCell ref="H102:AV102"/>
    <mergeCell ref="E108:G108"/>
    <mergeCell ref="E105:G105"/>
    <mergeCell ref="E106:G106"/>
    <mergeCell ref="E103:G103"/>
    <mergeCell ref="E104:G104"/>
    <mergeCell ref="E113:G113"/>
    <mergeCell ref="H103:AV103"/>
    <mergeCell ref="D334:L334"/>
    <mergeCell ref="D335:L335"/>
    <mergeCell ref="AI336:AL336"/>
    <mergeCell ref="AI337:AL337"/>
    <mergeCell ref="AI338:AL338"/>
    <mergeCell ref="D337:L337"/>
    <mergeCell ref="AE350:AL350"/>
    <mergeCell ref="AM350:AT350"/>
    <mergeCell ref="D338:L338"/>
    <mergeCell ref="AM333:AP333"/>
    <mergeCell ref="AM334:AP334"/>
    <mergeCell ref="AM335:AP335"/>
    <mergeCell ref="U331:X332"/>
    <mergeCell ref="Y331:AA332"/>
    <mergeCell ref="AQ331:AT332"/>
    <mergeCell ref="AE336:AH336"/>
    <mergeCell ref="AE337:AH337"/>
    <mergeCell ref="AE338:AH338"/>
    <mergeCell ref="AM331:AP332"/>
    <mergeCell ref="M331:P332"/>
    <mergeCell ref="M333:P333"/>
    <mergeCell ref="M334:P334"/>
    <mergeCell ref="M335:P335"/>
    <mergeCell ref="M336:P336"/>
    <mergeCell ref="M337:P337"/>
    <mergeCell ref="M338:P338"/>
    <mergeCell ref="BW407:CB407"/>
    <mergeCell ref="BW408:CB408"/>
    <mergeCell ref="BK407:BP407"/>
    <mergeCell ref="EH342:EK342"/>
    <mergeCell ref="EH304:EJ304"/>
    <mergeCell ref="EM342:EP342"/>
    <mergeCell ref="W343:AD344"/>
    <mergeCell ref="AE343:AL344"/>
    <mergeCell ref="AM343:AT344"/>
    <mergeCell ref="W345:AD345"/>
    <mergeCell ref="AE345:AL345"/>
    <mergeCell ref="AM345:AT345"/>
    <mergeCell ref="AE346:AL346"/>
    <mergeCell ref="AE347:AL347"/>
    <mergeCell ref="AM347:AT347"/>
    <mergeCell ref="AE348:AL348"/>
    <mergeCell ref="AM348:AT348"/>
    <mergeCell ref="AE349:AL349"/>
    <mergeCell ref="AM349:AT349"/>
    <mergeCell ref="CF333:CK333"/>
    <mergeCell ref="BW332:CC332"/>
    <mergeCell ref="BW334:CC334"/>
    <mergeCell ref="CF335:CK335"/>
    <mergeCell ref="BW336:CC336"/>
    <mergeCell ref="CF337:CK337"/>
    <mergeCell ref="D329:AT330"/>
    <mergeCell ref="D327:W327"/>
    <mergeCell ref="D304:AT305"/>
    <mergeCell ref="D307:P308"/>
    <mergeCell ref="W350:AD350"/>
    <mergeCell ref="D333:L333"/>
    <mergeCell ref="D331:L332"/>
    <mergeCell ref="CC396:CH396"/>
    <mergeCell ref="CC397:CH397"/>
    <mergeCell ref="CC398:CH398"/>
    <mergeCell ref="CC399:CH399"/>
    <mergeCell ref="BK397:BP397"/>
    <mergeCell ref="BK398:BP398"/>
    <mergeCell ref="BK399:BP399"/>
    <mergeCell ref="CC400:CH400"/>
    <mergeCell ref="CC401:CH401"/>
    <mergeCell ref="CC402:CH402"/>
    <mergeCell ref="CC403:CH403"/>
    <mergeCell ref="CC404:CH404"/>
    <mergeCell ref="CC405:CH405"/>
    <mergeCell ref="CC406:CH406"/>
    <mergeCell ref="D399:T399"/>
    <mergeCell ref="D400:T400"/>
    <mergeCell ref="D401:T401"/>
    <mergeCell ref="D402:T402"/>
    <mergeCell ref="D403:T403"/>
    <mergeCell ref="BW404:CB404"/>
    <mergeCell ref="BW405:CB405"/>
    <mergeCell ref="BW406:CB406"/>
    <mergeCell ref="D398:T398"/>
    <mergeCell ref="BQ399:BV399"/>
    <mergeCell ref="BQ400:BV400"/>
    <mergeCell ref="BQ401:BV401"/>
    <mergeCell ref="BQ402:BV402"/>
    <mergeCell ref="BQ403:BV403"/>
    <mergeCell ref="BQ404:BV404"/>
    <mergeCell ref="BQ405:BV405"/>
    <mergeCell ref="BQ406:BV406"/>
    <mergeCell ref="AY400:BD400"/>
    <mergeCell ref="D404:T404"/>
    <mergeCell ref="U407:Z407"/>
    <mergeCell ref="U408:Z408"/>
    <mergeCell ref="D405:T405"/>
    <mergeCell ref="D406:T406"/>
    <mergeCell ref="D407:T407"/>
    <mergeCell ref="D408:T408"/>
    <mergeCell ref="AA408:AF408"/>
    <mergeCell ref="AG409:AL409"/>
    <mergeCell ref="AA409:AF409"/>
    <mergeCell ref="AS409:AX409"/>
    <mergeCell ref="AM409:AR409"/>
    <mergeCell ref="S435:Y435"/>
    <mergeCell ref="S428:Y428"/>
    <mergeCell ref="AN430:AT430"/>
    <mergeCell ref="AG431:AM431"/>
    <mergeCell ref="AN431:AT431"/>
    <mergeCell ref="AG432:AM432"/>
    <mergeCell ref="AG435:AM435"/>
    <mergeCell ref="Z432:AF432"/>
    <mergeCell ref="Z433:AF433"/>
    <mergeCell ref="Z434:AF434"/>
    <mergeCell ref="Z435:AF435"/>
    <mergeCell ref="AN432:AT432"/>
    <mergeCell ref="AN433:AT433"/>
    <mergeCell ref="AN434:AT434"/>
    <mergeCell ref="AN435:AT435"/>
    <mergeCell ref="S429:Y429"/>
    <mergeCell ref="D425:R427"/>
    <mergeCell ref="D428:R428"/>
    <mergeCell ref="AA405:AF405"/>
    <mergeCell ref="AA406:AF406"/>
    <mergeCell ref="BS416:BU416"/>
    <mergeCell ref="CL416:CN416"/>
    <mergeCell ref="BS417:BU417"/>
    <mergeCell ref="CL417:CN417"/>
    <mergeCell ref="BS418:BU418"/>
    <mergeCell ref="CL418:CN418"/>
    <mergeCell ref="BS419:BU419"/>
    <mergeCell ref="CL419:CN419"/>
    <mergeCell ref="S426:Y427"/>
    <mergeCell ref="Z426:AF427"/>
    <mergeCell ref="S425:AF425"/>
    <mergeCell ref="Z428:AF428"/>
    <mergeCell ref="Z429:AF429"/>
    <mergeCell ref="AG417:AJ417"/>
    <mergeCell ref="Y418:AB418"/>
    <mergeCell ref="AC418:AF418"/>
    <mergeCell ref="AG418:AJ418"/>
    <mergeCell ref="Y419:AB419"/>
    <mergeCell ref="AC419:AF419"/>
    <mergeCell ref="AG419:AJ419"/>
    <mergeCell ref="AG425:AT425"/>
    <mergeCell ref="AG426:AM427"/>
    <mergeCell ref="AP419:AT419"/>
    <mergeCell ref="AK419:AO419"/>
    <mergeCell ref="T419:X419"/>
    <mergeCell ref="AV420:CN420"/>
    <mergeCell ref="AV419:BL419"/>
    <mergeCell ref="BM419:BR419"/>
    <mergeCell ref="BV418:CA418"/>
    <mergeCell ref="BV419:CA419"/>
    <mergeCell ref="D482:CN483"/>
    <mergeCell ref="D485:AT486"/>
    <mergeCell ref="AV485:CN486"/>
    <mergeCell ref="AL487:AT489"/>
    <mergeCell ref="AL490:AT490"/>
    <mergeCell ref="AL491:AT491"/>
    <mergeCell ref="AC487:AK489"/>
    <mergeCell ref="AC490:AK490"/>
    <mergeCell ref="AC491:AK491"/>
    <mergeCell ref="T487:AB489"/>
    <mergeCell ref="AL492:AT492"/>
    <mergeCell ref="D472:L472"/>
    <mergeCell ref="M472:R472"/>
    <mergeCell ref="D473:L473"/>
    <mergeCell ref="M473:R473"/>
    <mergeCell ref="D474:L474"/>
    <mergeCell ref="M474:R474"/>
    <mergeCell ref="AH473:AN473"/>
    <mergeCell ref="AH474:AN474"/>
    <mergeCell ref="D479:L479"/>
    <mergeCell ref="M479:R479"/>
    <mergeCell ref="D475:L475"/>
    <mergeCell ref="M475:R475"/>
    <mergeCell ref="D476:L476"/>
    <mergeCell ref="M476:R476"/>
    <mergeCell ref="D477:L477"/>
    <mergeCell ref="D478:L478"/>
    <mergeCell ref="M478:R478"/>
    <mergeCell ref="BV474:CN474"/>
    <mergeCell ref="BV475:CN475"/>
    <mergeCell ref="BV476:CN476"/>
    <mergeCell ref="BV477:CN477"/>
    <mergeCell ref="AV531:BE531"/>
    <mergeCell ref="AV532:BE532"/>
    <mergeCell ref="D525:U526"/>
    <mergeCell ref="V525:AB526"/>
    <mergeCell ref="D527:U527"/>
    <mergeCell ref="V527:AB527"/>
    <mergeCell ref="D528:U528"/>
    <mergeCell ref="V528:AB528"/>
    <mergeCell ref="D529:U529"/>
    <mergeCell ref="V529:AB529"/>
    <mergeCell ref="D530:U530"/>
    <mergeCell ref="V530:AB530"/>
    <mergeCell ref="D531:U533"/>
    <mergeCell ref="V531:AB533"/>
    <mergeCell ref="AC528:AT528"/>
    <mergeCell ref="AC529:AT529"/>
    <mergeCell ref="AC530:AT530"/>
    <mergeCell ref="AC531:AT531"/>
    <mergeCell ref="AC532:AT532"/>
    <mergeCell ref="AC533:AT533"/>
    <mergeCell ref="AV529:BE529"/>
    <mergeCell ref="AV530:BE530"/>
    <mergeCell ref="D595:BE596"/>
    <mergeCell ref="R598:U598"/>
    <mergeCell ref="AD598:AF598"/>
    <mergeCell ref="AG598:AI598"/>
    <mergeCell ref="AJ598:AL598"/>
    <mergeCell ref="Z598:AC598"/>
    <mergeCell ref="Z597:AL597"/>
    <mergeCell ref="AM598:AP598"/>
    <mergeCell ref="AQ598:AT598"/>
    <mergeCell ref="AM597:AT597"/>
    <mergeCell ref="V598:Y598"/>
    <mergeCell ref="R597:Y597"/>
    <mergeCell ref="D597:Q598"/>
    <mergeCell ref="EH575:EJ575"/>
    <mergeCell ref="BF530:BL530"/>
    <mergeCell ref="BM530:BS530"/>
    <mergeCell ref="BT530:CN530"/>
    <mergeCell ref="BF531:BL531"/>
    <mergeCell ref="BM531:BS531"/>
    <mergeCell ref="BT531:CN531"/>
    <mergeCell ref="BF532:BL532"/>
    <mergeCell ref="BM532:BS532"/>
    <mergeCell ref="BT532:CN532"/>
    <mergeCell ref="AV533:BE533"/>
    <mergeCell ref="BF533:BL533"/>
    <mergeCell ref="D545:N546"/>
    <mergeCell ref="CD598:CF598"/>
    <mergeCell ref="CG598:CJ598"/>
    <mergeCell ref="CK598:CN598"/>
    <mergeCell ref="AV597:BK598"/>
    <mergeCell ref="BM533:BS533"/>
    <mergeCell ref="BT533:CN533"/>
    <mergeCell ref="D599:Q599"/>
    <mergeCell ref="R599:U599"/>
    <mergeCell ref="V599:Y599"/>
    <mergeCell ref="Z599:AC599"/>
    <mergeCell ref="AD599:AF599"/>
    <mergeCell ref="AG599:AI599"/>
    <mergeCell ref="AJ599:AL599"/>
    <mergeCell ref="AM599:AP599"/>
    <mergeCell ref="AQ599:AT599"/>
    <mergeCell ref="D600:Q600"/>
    <mergeCell ref="R600:U600"/>
    <mergeCell ref="V600:Y600"/>
    <mergeCell ref="Z600:AC600"/>
    <mergeCell ref="AD600:AF600"/>
    <mergeCell ref="AG600:AI600"/>
    <mergeCell ref="AJ600:AL600"/>
    <mergeCell ref="AM600:AP600"/>
    <mergeCell ref="AQ600:AT600"/>
    <mergeCell ref="D601:Q601"/>
    <mergeCell ref="R601:U601"/>
    <mergeCell ref="V601:Y601"/>
    <mergeCell ref="Z601:AC601"/>
    <mergeCell ref="AD601:AF601"/>
    <mergeCell ref="AG601:AI601"/>
    <mergeCell ref="AJ601:AL601"/>
    <mergeCell ref="AM601:AP601"/>
    <mergeCell ref="AQ601:AT601"/>
    <mergeCell ref="D602:Q602"/>
    <mergeCell ref="R602:U602"/>
    <mergeCell ref="V602:Y602"/>
    <mergeCell ref="Z602:AC602"/>
    <mergeCell ref="AD602:AF602"/>
    <mergeCell ref="AG602:AI602"/>
    <mergeCell ref="AJ602:AL602"/>
    <mergeCell ref="AM602:AP602"/>
    <mergeCell ref="AQ602:AT602"/>
    <mergeCell ref="D603:Q603"/>
    <mergeCell ref="R603:U603"/>
    <mergeCell ref="V603:Y603"/>
    <mergeCell ref="Z603:AC603"/>
    <mergeCell ref="AD603:AF603"/>
    <mergeCell ref="AG603:AI603"/>
    <mergeCell ref="AJ603:AL603"/>
    <mergeCell ref="AM603:AP603"/>
    <mergeCell ref="AQ603:AT603"/>
    <mergeCell ref="D604:Q604"/>
    <mergeCell ref="R604:U604"/>
    <mergeCell ref="V604:Y604"/>
    <mergeCell ref="Z604:AC604"/>
    <mergeCell ref="AD604:AF604"/>
    <mergeCell ref="AG604:AI604"/>
    <mergeCell ref="AJ604:AL604"/>
    <mergeCell ref="AM604:AP604"/>
    <mergeCell ref="AQ604:AT604"/>
    <mergeCell ref="D605:Q605"/>
    <mergeCell ref="R605:U605"/>
    <mergeCell ref="V605:Y605"/>
    <mergeCell ref="Z605:AC605"/>
    <mergeCell ref="AD605:AF605"/>
    <mergeCell ref="AG605:AI605"/>
    <mergeCell ref="AJ605:AL605"/>
    <mergeCell ref="AM605:AP605"/>
    <mergeCell ref="AQ605:AT605"/>
    <mergeCell ref="D606:Q606"/>
    <mergeCell ref="R606:U606"/>
    <mergeCell ref="V606:Y606"/>
    <mergeCell ref="Z606:AC606"/>
    <mergeCell ref="AD606:AF606"/>
    <mergeCell ref="AG606:AI606"/>
    <mergeCell ref="AJ606:AL606"/>
    <mergeCell ref="AM606:AP606"/>
    <mergeCell ref="AQ606:AT606"/>
    <mergeCell ref="D607:Q607"/>
    <mergeCell ref="R607:U607"/>
    <mergeCell ref="V607:Y607"/>
    <mergeCell ref="Z607:AC607"/>
    <mergeCell ref="AD607:AF607"/>
    <mergeCell ref="AG607:AI607"/>
    <mergeCell ref="AJ607:AL607"/>
    <mergeCell ref="AM607:AP607"/>
    <mergeCell ref="AQ607:AT607"/>
    <mergeCell ref="D608:Q608"/>
    <mergeCell ref="R608:U608"/>
    <mergeCell ref="V608:Y608"/>
    <mergeCell ref="Z608:AC608"/>
    <mergeCell ref="AD608:AF608"/>
    <mergeCell ref="AG608:AI608"/>
    <mergeCell ref="AJ608:AL608"/>
    <mergeCell ref="AM608:AP608"/>
    <mergeCell ref="AQ608:AT608"/>
    <mergeCell ref="D609:Q609"/>
    <mergeCell ref="R609:U609"/>
    <mergeCell ref="V609:Y609"/>
    <mergeCell ref="Z609:AC609"/>
    <mergeCell ref="AD609:AF609"/>
    <mergeCell ref="AG609:AI609"/>
    <mergeCell ref="AJ609:AL609"/>
    <mergeCell ref="AM609:AP609"/>
    <mergeCell ref="AQ609:AT609"/>
    <mergeCell ref="D610:Q610"/>
    <mergeCell ref="R610:U610"/>
    <mergeCell ref="V610:Y610"/>
    <mergeCell ref="Z610:AC610"/>
    <mergeCell ref="AD610:AF610"/>
    <mergeCell ref="AG610:AI610"/>
    <mergeCell ref="AJ610:AL610"/>
    <mergeCell ref="AM610:AP610"/>
    <mergeCell ref="AQ610:AT610"/>
    <mergeCell ref="D611:Q611"/>
    <mergeCell ref="R611:U611"/>
    <mergeCell ref="V611:Y611"/>
    <mergeCell ref="Z611:AC611"/>
    <mergeCell ref="AD611:AF611"/>
    <mergeCell ref="AG611:AI611"/>
    <mergeCell ref="AJ611:AL611"/>
    <mergeCell ref="AM611:AP611"/>
    <mergeCell ref="AQ611:AT611"/>
    <mergeCell ref="D612:Q612"/>
    <mergeCell ref="R612:U612"/>
    <mergeCell ref="V612:Y612"/>
    <mergeCell ref="Z612:AC612"/>
    <mergeCell ref="AD612:AF612"/>
    <mergeCell ref="AG612:AI612"/>
    <mergeCell ref="AJ612:AL612"/>
    <mergeCell ref="AM612:AP612"/>
    <mergeCell ref="AQ612:AT612"/>
    <mergeCell ref="D613:Q613"/>
    <mergeCell ref="R613:U613"/>
    <mergeCell ref="V613:Y613"/>
    <mergeCell ref="Z613:AC613"/>
    <mergeCell ref="AD613:AF613"/>
    <mergeCell ref="AG613:AI613"/>
    <mergeCell ref="AJ613:AL613"/>
    <mergeCell ref="AM613:AP613"/>
    <mergeCell ref="AQ613:AT613"/>
    <mergeCell ref="D614:Q614"/>
    <mergeCell ref="R614:U614"/>
    <mergeCell ref="V614:Y614"/>
    <mergeCell ref="Z614:AC614"/>
    <mergeCell ref="AD614:AF614"/>
    <mergeCell ref="AG614:AI614"/>
    <mergeCell ref="AJ614:AL614"/>
    <mergeCell ref="AM614:AP614"/>
    <mergeCell ref="AQ614:AT614"/>
    <mergeCell ref="D615:Q615"/>
    <mergeCell ref="R615:U615"/>
    <mergeCell ref="V615:Y615"/>
    <mergeCell ref="Z615:AC615"/>
    <mergeCell ref="AD615:AF615"/>
    <mergeCell ref="AG615:AI615"/>
    <mergeCell ref="AJ615:AL615"/>
    <mergeCell ref="AM615:AP615"/>
    <mergeCell ref="AQ615:AT615"/>
    <mergeCell ref="D616:Q616"/>
    <mergeCell ref="R616:U616"/>
    <mergeCell ref="V616:Y616"/>
    <mergeCell ref="Z616:AC616"/>
    <mergeCell ref="AD616:AF616"/>
    <mergeCell ref="AG616:AI616"/>
    <mergeCell ref="AJ616:AL616"/>
    <mergeCell ref="AM616:AP616"/>
    <mergeCell ref="AQ616:AT616"/>
    <mergeCell ref="D617:Q617"/>
    <mergeCell ref="R617:U617"/>
    <mergeCell ref="V617:Y617"/>
    <mergeCell ref="Z617:AC617"/>
    <mergeCell ref="AD617:AF617"/>
    <mergeCell ref="AG617:AI617"/>
    <mergeCell ref="AJ617:AL617"/>
    <mergeCell ref="AM617:AP617"/>
    <mergeCell ref="AQ617:AT617"/>
    <mergeCell ref="D618:Q618"/>
    <mergeCell ref="R618:U618"/>
    <mergeCell ref="V618:Y618"/>
    <mergeCell ref="Z618:AC618"/>
    <mergeCell ref="AD618:AF618"/>
    <mergeCell ref="AG618:AI618"/>
    <mergeCell ref="AJ618:AL618"/>
    <mergeCell ref="AM618:AP618"/>
    <mergeCell ref="AQ618:AT618"/>
    <mergeCell ref="D619:Q619"/>
    <mergeCell ref="R619:U619"/>
    <mergeCell ref="V619:Y619"/>
    <mergeCell ref="Z619:AC619"/>
    <mergeCell ref="AD619:AF619"/>
    <mergeCell ref="AG619:AI619"/>
    <mergeCell ref="AJ619:AL619"/>
    <mergeCell ref="AM619:AP619"/>
    <mergeCell ref="AQ619:AT619"/>
    <mergeCell ref="D620:Q620"/>
    <mergeCell ref="R620:U620"/>
    <mergeCell ref="V620:Y620"/>
    <mergeCell ref="Z620:AC620"/>
    <mergeCell ref="AD620:AF620"/>
    <mergeCell ref="AG620:AI620"/>
    <mergeCell ref="AJ620:AL620"/>
    <mergeCell ref="AM620:AP620"/>
    <mergeCell ref="AQ620:AT620"/>
    <mergeCell ref="D621:Q621"/>
    <mergeCell ref="R621:U621"/>
    <mergeCell ref="V621:Y621"/>
    <mergeCell ref="Z621:AC621"/>
    <mergeCell ref="AD621:AF621"/>
    <mergeCell ref="AG621:AI621"/>
    <mergeCell ref="AJ621:AL621"/>
    <mergeCell ref="AM621:AP621"/>
    <mergeCell ref="AQ621:AT621"/>
    <mergeCell ref="D622:Q622"/>
    <mergeCell ref="R622:U622"/>
    <mergeCell ref="V622:Y622"/>
    <mergeCell ref="Z622:AC622"/>
    <mergeCell ref="AD622:AF622"/>
    <mergeCell ref="AG622:AI622"/>
    <mergeCell ref="AJ622:AL622"/>
    <mergeCell ref="AM622:AP622"/>
    <mergeCell ref="AQ622:AT622"/>
    <mergeCell ref="D623:Q623"/>
    <mergeCell ref="R623:U623"/>
    <mergeCell ref="V623:Y623"/>
    <mergeCell ref="Z623:AC623"/>
    <mergeCell ref="AD623:AF623"/>
    <mergeCell ref="AG623:AI623"/>
    <mergeCell ref="AJ623:AL623"/>
    <mergeCell ref="AM623:AP623"/>
    <mergeCell ref="AQ623:AT623"/>
    <mergeCell ref="D624:Q624"/>
    <mergeCell ref="R624:U624"/>
    <mergeCell ref="V624:Y624"/>
    <mergeCell ref="Z624:AC624"/>
    <mergeCell ref="AD624:AF624"/>
    <mergeCell ref="AG624:AI624"/>
    <mergeCell ref="AJ624:AL624"/>
    <mergeCell ref="AM624:AP624"/>
    <mergeCell ref="AQ624:AT624"/>
    <mergeCell ref="D625:Q625"/>
    <mergeCell ref="R625:U625"/>
    <mergeCell ref="V625:Y625"/>
    <mergeCell ref="Z625:AC625"/>
    <mergeCell ref="AD625:AF625"/>
    <mergeCell ref="AG625:AI625"/>
    <mergeCell ref="AJ625:AL625"/>
    <mergeCell ref="AM625:AP625"/>
    <mergeCell ref="AQ625:AT625"/>
    <mergeCell ref="D626:Q626"/>
    <mergeCell ref="R626:U626"/>
    <mergeCell ref="V626:Y626"/>
    <mergeCell ref="Z626:AC626"/>
    <mergeCell ref="AD626:AF626"/>
    <mergeCell ref="AG626:AI626"/>
    <mergeCell ref="AJ626:AL626"/>
    <mergeCell ref="AM626:AP626"/>
    <mergeCell ref="AQ626:AT626"/>
    <mergeCell ref="D627:Q627"/>
    <mergeCell ref="R627:U627"/>
    <mergeCell ref="V627:Y627"/>
    <mergeCell ref="Z627:AC627"/>
    <mergeCell ref="AD627:AF627"/>
    <mergeCell ref="AG627:AI627"/>
    <mergeCell ref="AJ627:AL627"/>
    <mergeCell ref="AM627:AP627"/>
    <mergeCell ref="AQ627:AT627"/>
    <mergeCell ref="D628:Q628"/>
    <mergeCell ref="R628:U628"/>
    <mergeCell ref="V628:Y628"/>
    <mergeCell ref="Z628:AC628"/>
    <mergeCell ref="AD628:AF628"/>
    <mergeCell ref="AG628:AI628"/>
    <mergeCell ref="AJ628:AL628"/>
    <mergeCell ref="AM628:AP628"/>
    <mergeCell ref="AQ628:AT628"/>
    <mergeCell ref="AJ632:AL632"/>
    <mergeCell ref="AM632:AP632"/>
    <mergeCell ref="AQ632:AT632"/>
    <mergeCell ref="D629:Q629"/>
    <mergeCell ref="R629:U629"/>
    <mergeCell ref="V629:Y629"/>
    <mergeCell ref="Z629:AC629"/>
    <mergeCell ref="AD629:AF629"/>
    <mergeCell ref="AG629:AI629"/>
    <mergeCell ref="AJ629:AL629"/>
    <mergeCell ref="AM629:AP629"/>
    <mergeCell ref="AQ629:AT629"/>
    <mergeCell ref="D630:Q630"/>
    <mergeCell ref="R630:U630"/>
    <mergeCell ref="V630:Y630"/>
    <mergeCell ref="Z630:AC630"/>
    <mergeCell ref="AD630:AF630"/>
    <mergeCell ref="AG630:AI630"/>
    <mergeCell ref="AJ630:AL630"/>
    <mergeCell ref="AM630:AP630"/>
    <mergeCell ref="AQ630:AT630"/>
    <mergeCell ref="D633:Q633"/>
    <mergeCell ref="R633:U633"/>
    <mergeCell ref="V633:Y633"/>
    <mergeCell ref="Z633:AC633"/>
    <mergeCell ref="AD633:AF633"/>
    <mergeCell ref="AG633:AI633"/>
    <mergeCell ref="AJ633:AL633"/>
    <mergeCell ref="AM633:AP633"/>
    <mergeCell ref="AQ633:AT633"/>
    <mergeCell ref="BL599:BO599"/>
    <mergeCell ref="BP599:BS599"/>
    <mergeCell ref="BT599:BW599"/>
    <mergeCell ref="BX599:BZ599"/>
    <mergeCell ref="CA599:CC599"/>
    <mergeCell ref="CD599:CF599"/>
    <mergeCell ref="CG599:CJ599"/>
    <mergeCell ref="CK599:CN599"/>
    <mergeCell ref="D631:Q631"/>
    <mergeCell ref="R631:U631"/>
    <mergeCell ref="V631:Y631"/>
    <mergeCell ref="Z631:AC631"/>
    <mergeCell ref="AD631:AF631"/>
    <mergeCell ref="AG631:AI631"/>
    <mergeCell ref="AJ631:AL631"/>
    <mergeCell ref="AM631:AP631"/>
    <mergeCell ref="AQ631:AT631"/>
    <mergeCell ref="D632:Q632"/>
    <mergeCell ref="R632:U632"/>
    <mergeCell ref="V632:Y632"/>
    <mergeCell ref="Z632:AC632"/>
    <mergeCell ref="AD632:AF632"/>
    <mergeCell ref="AG632:AI632"/>
    <mergeCell ref="BL602:BO602"/>
    <mergeCell ref="BP602:BS602"/>
    <mergeCell ref="BT602:BW602"/>
    <mergeCell ref="BX602:BZ602"/>
    <mergeCell ref="CA602:CC602"/>
    <mergeCell ref="CD602:CF602"/>
    <mergeCell ref="CG602:CJ602"/>
    <mergeCell ref="CK602:CN602"/>
    <mergeCell ref="BL603:BO603"/>
    <mergeCell ref="BP603:BS603"/>
    <mergeCell ref="BT603:BW603"/>
    <mergeCell ref="BX603:BZ603"/>
    <mergeCell ref="CA603:CC603"/>
    <mergeCell ref="CD603:CF603"/>
    <mergeCell ref="CG603:CJ603"/>
    <mergeCell ref="CK603:CN603"/>
    <mergeCell ref="BL600:BO600"/>
    <mergeCell ref="BP600:BS600"/>
    <mergeCell ref="BT600:BW600"/>
    <mergeCell ref="BX600:BZ600"/>
    <mergeCell ref="CA600:CC600"/>
    <mergeCell ref="CD600:CF600"/>
    <mergeCell ref="CG600:CJ600"/>
    <mergeCell ref="CK600:CN600"/>
    <mergeCell ref="BL601:BO601"/>
    <mergeCell ref="BP601:BS601"/>
    <mergeCell ref="BT601:BW601"/>
    <mergeCell ref="BX601:BZ601"/>
    <mergeCell ref="CA601:CC601"/>
    <mergeCell ref="CD601:CF601"/>
    <mergeCell ref="CG601:CJ601"/>
    <mergeCell ref="CK601:CN601"/>
    <mergeCell ref="BL604:BO604"/>
    <mergeCell ref="BP604:BS604"/>
    <mergeCell ref="BT604:BW604"/>
    <mergeCell ref="BX604:BZ604"/>
    <mergeCell ref="CA604:CC604"/>
    <mergeCell ref="CD604:CF604"/>
    <mergeCell ref="CG604:CJ604"/>
    <mergeCell ref="CK604:CN604"/>
    <mergeCell ref="BL605:BO605"/>
    <mergeCell ref="BP605:BS605"/>
    <mergeCell ref="BT605:BW605"/>
    <mergeCell ref="BX605:BZ605"/>
    <mergeCell ref="CA605:CC605"/>
    <mergeCell ref="CD605:CF605"/>
    <mergeCell ref="CG605:CJ605"/>
    <mergeCell ref="CK605:CN605"/>
    <mergeCell ref="AV604:BK604"/>
    <mergeCell ref="AV605:BK605"/>
    <mergeCell ref="BL606:BO606"/>
    <mergeCell ref="BP606:BS606"/>
    <mergeCell ref="BT606:BW606"/>
    <mergeCell ref="BX606:BZ606"/>
    <mergeCell ref="CA606:CC606"/>
    <mergeCell ref="CD606:CF606"/>
    <mergeCell ref="CG606:CJ606"/>
    <mergeCell ref="CK606:CN606"/>
    <mergeCell ref="BL607:BO607"/>
    <mergeCell ref="BP607:BS607"/>
    <mergeCell ref="BT607:BW607"/>
    <mergeCell ref="BX607:BZ607"/>
    <mergeCell ref="CA607:CC607"/>
    <mergeCell ref="CD607:CF607"/>
    <mergeCell ref="CG607:CJ607"/>
    <mergeCell ref="CK607:CN607"/>
    <mergeCell ref="AV606:BK606"/>
    <mergeCell ref="AV607:BK607"/>
    <mergeCell ref="BL608:BO608"/>
    <mergeCell ref="BP608:BS608"/>
    <mergeCell ref="BT608:BW608"/>
    <mergeCell ref="BX608:BZ608"/>
    <mergeCell ref="CA608:CC608"/>
    <mergeCell ref="CD608:CF608"/>
    <mergeCell ref="CG608:CJ608"/>
    <mergeCell ref="CK608:CN608"/>
    <mergeCell ref="BL609:BO609"/>
    <mergeCell ref="BP609:BS609"/>
    <mergeCell ref="BT609:BW609"/>
    <mergeCell ref="BX609:BZ609"/>
    <mergeCell ref="CA609:CC609"/>
    <mergeCell ref="CD609:CF609"/>
    <mergeCell ref="CG609:CJ609"/>
    <mergeCell ref="CK609:CN609"/>
    <mergeCell ref="AV608:BK608"/>
    <mergeCell ref="AV609:BK609"/>
    <mergeCell ref="BL610:BO610"/>
    <mergeCell ref="BP610:BS610"/>
    <mergeCell ref="BT610:BW610"/>
    <mergeCell ref="BX610:BZ610"/>
    <mergeCell ref="CA610:CC610"/>
    <mergeCell ref="CD610:CF610"/>
    <mergeCell ref="CG610:CJ610"/>
    <mergeCell ref="CK610:CN610"/>
    <mergeCell ref="BL611:BO611"/>
    <mergeCell ref="BP611:BS611"/>
    <mergeCell ref="BT611:BW611"/>
    <mergeCell ref="BX611:BZ611"/>
    <mergeCell ref="CA611:CC611"/>
    <mergeCell ref="CD611:CF611"/>
    <mergeCell ref="CG611:CJ611"/>
    <mergeCell ref="CK611:CN611"/>
    <mergeCell ref="AV610:BK610"/>
    <mergeCell ref="AV611:BK611"/>
    <mergeCell ref="BL612:BO612"/>
    <mergeCell ref="BP612:BS612"/>
    <mergeCell ref="BT612:BW612"/>
    <mergeCell ref="BX612:BZ612"/>
    <mergeCell ref="CA612:CC612"/>
    <mergeCell ref="CD612:CF612"/>
    <mergeCell ref="CG612:CJ612"/>
    <mergeCell ref="CK612:CN612"/>
    <mergeCell ref="BL613:BO613"/>
    <mergeCell ref="BP613:BS613"/>
    <mergeCell ref="BT613:BW613"/>
    <mergeCell ref="BX613:BZ613"/>
    <mergeCell ref="CA613:CC613"/>
    <mergeCell ref="CD613:CF613"/>
    <mergeCell ref="CG613:CJ613"/>
    <mergeCell ref="CK613:CN613"/>
    <mergeCell ref="AV612:BK612"/>
    <mergeCell ref="AV613:BK613"/>
    <mergeCell ref="BL614:BO614"/>
    <mergeCell ref="BP614:BS614"/>
    <mergeCell ref="BT614:BW614"/>
    <mergeCell ref="BX614:BZ614"/>
    <mergeCell ref="CA614:CC614"/>
    <mergeCell ref="CD614:CF614"/>
    <mergeCell ref="CG614:CJ614"/>
    <mergeCell ref="CK614:CN614"/>
    <mergeCell ref="BL615:BO615"/>
    <mergeCell ref="BP615:BS615"/>
    <mergeCell ref="BT615:BW615"/>
    <mergeCell ref="BX615:BZ615"/>
    <mergeCell ref="CA615:CC615"/>
    <mergeCell ref="CD615:CF615"/>
    <mergeCell ref="CG615:CJ615"/>
    <mergeCell ref="CK615:CN615"/>
    <mergeCell ref="AV614:BK614"/>
    <mergeCell ref="AV615:BK615"/>
    <mergeCell ref="BL616:BO616"/>
    <mergeCell ref="BP616:BS616"/>
    <mergeCell ref="BT616:BW616"/>
    <mergeCell ref="BX616:BZ616"/>
    <mergeCell ref="CA616:CC616"/>
    <mergeCell ref="CD616:CF616"/>
    <mergeCell ref="CG616:CJ616"/>
    <mergeCell ref="CK616:CN616"/>
    <mergeCell ref="BL617:BO617"/>
    <mergeCell ref="BP617:BS617"/>
    <mergeCell ref="BT617:BW617"/>
    <mergeCell ref="BX617:BZ617"/>
    <mergeCell ref="CA617:CC617"/>
    <mergeCell ref="CD617:CF617"/>
    <mergeCell ref="CG617:CJ617"/>
    <mergeCell ref="CK617:CN617"/>
    <mergeCell ref="AV616:BK616"/>
    <mergeCell ref="AV617:BK617"/>
    <mergeCell ref="BL618:BO618"/>
    <mergeCell ref="BP618:BS618"/>
    <mergeCell ref="BT618:BW618"/>
    <mergeCell ref="BX618:BZ618"/>
    <mergeCell ref="CA618:CC618"/>
    <mergeCell ref="CD618:CF618"/>
    <mergeCell ref="CG618:CJ618"/>
    <mergeCell ref="CK618:CN618"/>
    <mergeCell ref="BL619:BO619"/>
    <mergeCell ref="BP619:BS619"/>
    <mergeCell ref="BT619:BW619"/>
    <mergeCell ref="BX619:BZ619"/>
    <mergeCell ref="CA619:CC619"/>
    <mergeCell ref="CD619:CF619"/>
    <mergeCell ref="CG619:CJ619"/>
    <mergeCell ref="CK619:CN619"/>
    <mergeCell ref="AV618:BK618"/>
    <mergeCell ref="AV619:BK619"/>
    <mergeCell ref="BL620:BO620"/>
    <mergeCell ref="BP620:BS620"/>
    <mergeCell ref="BT620:BW620"/>
    <mergeCell ref="BX620:BZ620"/>
    <mergeCell ref="CA620:CC620"/>
    <mergeCell ref="CD620:CF620"/>
    <mergeCell ref="CG620:CJ620"/>
    <mergeCell ref="CK620:CN620"/>
    <mergeCell ref="BL621:BO621"/>
    <mergeCell ref="BP621:BS621"/>
    <mergeCell ref="BT621:BW621"/>
    <mergeCell ref="BX621:BZ621"/>
    <mergeCell ref="CA621:CC621"/>
    <mergeCell ref="CD621:CF621"/>
    <mergeCell ref="CG621:CJ621"/>
    <mergeCell ref="CK621:CN621"/>
    <mergeCell ref="AV620:BK620"/>
    <mergeCell ref="AV621:BK621"/>
    <mergeCell ref="BL622:BO622"/>
    <mergeCell ref="BP622:BS622"/>
    <mergeCell ref="BT622:BW622"/>
    <mergeCell ref="BX622:BZ622"/>
    <mergeCell ref="CA622:CC622"/>
    <mergeCell ref="CD622:CF622"/>
    <mergeCell ref="CG622:CJ622"/>
    <mergeCell ref="CK622:CN622"/>
    <mergeCell ref="BL623:BO623"/>
    <mergeCell ref="BP623:BS623"/>
    <mergeCell ref="BT623:BW623"/>
    <mergeCell ref="BX623:BZ623"/>
    <mergeCell ref="CA623:CC623"/>
    <mergeCell ref="CD623:CF623"/>
    <mergeCell ref="CG623:CJ623"/>
    <mergeCell ref="CK623:CN623"/>
    <mergeCell ref="AV622:BK622"/>
    <mergeCell ref="AV623:BK623"/>
    <mergeCell ref="BL624:BO624"/>
    <mergeCell ref="BP624:BS624"/>
    <mergeCell ref="BT624:BW624"/>
    <mergeCell ref="BX624:BZ624"/>
    <mergeCell ref="CA624:CC624"/>
    <mergeCell ref="CD624:CF624"/>
    <mergeCell ref="CG624:CJ624"/>
    <mergeCell ref="CK624:CN624"/>
    <mergeCell ref="BL625:BO625"/>
    <mergeCell ref="BP625:BS625"/>
    <mergeCell ref="BT625:BW625"/>
    <mergeCell ref="BX625:BZ625"/>
    <mergeCell ref="CA625:CC625"/>
    <mergeCell ref="CD625:CF625"/>
    <mergeCell ref="CG625:CJ625"/>
    <mergeCell ref="CK625:CN625"/>
    <mergeCell ref="AV624:BK624"/>
    <mergeCell ref="AV625:BK625"/>
    <mergeCell ref="AV628:BK628"/>
    <mergeCell ref="AV629:BK629"/>
    <mergeCell ref="BL626:BO626"/>
    <mergeCell ref="BP626:BS626"/>
    <mergeCell ref="BT626:BW626"/>
    <mergeCell ref="BX626:BZ626"/>
    <mergeCell ref="CA626:CC626"/>
    <mergeCell ref="CD626:CF626"/>
    <mergeCell ref="CG626:CJ626"/>
    <mergeCell ref="CK626:CN626"/>
    <mergeCell ref="BL627:BO627"/>
    <mergeCell ref="BP627:BS627"/>
    <mergeCell ref="BT627:BW627"/>
    <mergeCell ref="BX627:BZ627"/>
    <mergeCell ref="CA627:CC627"/>
    <mergeCell ref="CD627:CF627"/>
    <mergeCell ref="CG627:CJ627"/>
    <mergeCell ref="CK627:CN627"/>
    <mergeCell ref="AV626:BK626"/>
    <mergeCell ref="AV627:BK627"/>
    <mergeCell ref="BL633:BO633"/>
    <mergeCell ref="BP633:BS633"/>
    <mergeCell ref="BT633:BW633"/>
    <mergeCell ref="BX633:BZ633"/>
    <mergeCell ref="CA633:CC633"/>
    <mergeCell ref="CD633:CF633"/>
    <mergeCell ref="CG633:CJ633"/>
    <mergeCell ref="CK633:CN633"/>
    <mergeCell ref="AV632:BK632"/>
    <mergeCell ref="AV633:BK633"/>
    <mergeCell ref="BL630:BO630"/>
    <mergeCell ref="BP630:BS630"/>
    <mergeCell ref="BT630:BW630"/>
    <mergeCell ref="BX630:BZ630"/>
    <mergeCell ref="CA630:CC630"/>
    <mergeCell ref="CD630:CF630"/>
    <mergeCell ref="CG630:CJ630"/>
    <mergeCell ref="CK630:CN630"/>
    <mergeCell ref="BL631:BO631"/>
    <mergeCell ref="BP631:BS631"/>
    <mergeCell ref="BT631:BW631"/>
    <mergeCell ref="BX631:BZ631"/>
    <mergeCell ref="CA631:CC631"/>
    <mergeCell ref="CD631:CF631"/>
    <mergeCell ref="CG631:CJ631"/>
    <mergeCell ref="CK631:CN631"/>
    <mergeCell ref="AV630:BK630"/>
    <mergeCell ref="AV631:BK631"/>
    <mergeCell ref="BT632:BW632"/>
    <mergeCell ref="BX632:BZ632"/>
    <mergeCell ref="CA632:CC632"/>
    <mergeCell ref="CD632:CF632"/>
    <mergeCell ref="CG632:CJ632"/>
    <mergeCell ref="CK632:CN632"/>
    <mergeCell ref="BL628:BO628"/>
    <mergeCell ref="BP628:BS628"/>
    <mergeCell ref="BT628:BW628"/>
    <mergeCell ref="BX628:BZ628"/>
    <mergeCell ref="CA628:CC628"/>
    <mergeCell ref="CD628:CF628"/>
    <mergeCell ref="CG628:CJ628"/>
    <mergeCell ref="CK628:CN628"/>
    <mergeCell ref="BL629:BO629"/>
    <mergeCell ref="BP629:BS629"/>
    <mergeCell ref="BT629:BW629"/>
    <mergeCell ref="BX629:BZ629"/>
    <mergeCell ref="CA629:CC629"/>
    <mergeCell ref="CD629:CF629"/>
    <mergeCell ref="CG629:CJ629"/>
    <mergeCell ref="CK629:CN629"/>
    <mergeCell ref="D634:AT634"/>
    <mergeCell ref="AV634:CL634"/>
    <mergeCell ref="D651:AT651"/>
    <mergeCell ref="AV651:CN651"/>
    <mergeCell ref="D339:AT339"/>
    <mergeCell ref="V655:AC655"/>
    <mergeCell ref="V656:Y656"/>
    <mergeCell ref="Z656:AC656"/>
    <mergeCell ref="AD656:AG656"/>
    <mergeCell ref="D655:U656"/>
    <mergeCell ref="AL656:AO656"/>
    <mergeCell ref="AH656:AK656"/>
    <mergeCell ref="AP656:AT656"/>
    <mergeCell ref="AD655:AT655"/>
    <mergeCell ref="V657:Y657"/>
    <mergeCell ref="V658:Y658"/>
    <mergeCell ref="V659:Y659"/>
    <mergeCell ref="BL597:BS597"/>
    <mergeCell ref="BT597:CF597"/>
    <mergeCell ref="CG597:CN597"/>
    <mergeCell ref="BL598:BO598"/>
    <mergeCell ref="BP598:BS598"/>
    <mergeCell ref="BT598:BW598"/>
    <mergeCell ref="BX598:BZ598"/>
    <mergeCell ref="CA598:CC598"/>
    <mergeCell ref="AV599:BK599"/>
    <mergeCell ref="AV600:BK600"/>
    <mergeCell ref="AV601:BK601"/>
    <mergeCell ref="AV602:BK602"/>
    <mergeCell ref="AV603:BK603"/>
    <mergeCell ref="BL632:BO632"/>
    <mergeCell ref="BP632:BS632"/>
    <mergeCell ref="V686:Y686"/>
    <mergeCell ref="V687:Y687"/>
    <mergeCell ref="V688:Y688"/>
    <mergeCell ref="V689:Y689"/>
    <mergeCell ref="V690:Y690"/>
    <mergeCell ref="V691:Y691"/>
    <mergeCell ref="BP655:BW655"/>
    <mergeCell ref="Z667:AC667"/>
    <mergeCell ref="Z668:AC668"/>
    <mergeCell ref="Z669:AC669"/>
    <mergeCell ref="Z670:AC670"/>
    <mergeCell ref="Z671:AC671"/>
    <mergeCell ref="Z672:AC672"/>
    <mergeCell ref="Z673:AC673"/>
    <mergeCell ref="Z674:AC674"/>
    <mergeCell ref="Z675:AC675"/>
    <mergeCell ref="Z676:AC676"/>
    <mergeCell ref="Z677:AC677"/>
    <mergeCell ref="Z678:AC678"/>
    <mergeCell ref="Z679:AC679"/>
    <mergeCell ref="Z680:AC680"/>
    <mergeCell ref="Z681:AC681"/>
    <mergeCell ref="V660:Y660"/>
    <mergeCell ref="V661:Y661"/>
    <mergeCell ref="V662:Y662"/>
    <mergeCell ref="V663:Y663"/>
    <mergeCell ref="V664:Y664"/>
    <mergeCell ref="V665:Y665"/>
    <mergeCell ref="V666:Y666"/>
    <mergeCell ref="V667:Y667"/>
    <mergeCell ref="AD673:AG673"/>
    <mergeCell ref="BP657:BS657"/>
    <mergeCell ref="BX655:CN655"/>
    <mergeCell ref="BP656:BS656"/>
    <mergeCell ref="BT656:BW656"/>
    <mergeCell ref="BX656:CA656"/>
    <mergeCell ref="CB656:CE656"/>
    <mergeCell ref="CF656:CI656"/>
    <mergeCell ref="CJ656:CN656"/>
    <mergeCell ref="Z657:AC657"/>
    <mergeCell ref="Z658:AC658"/>
    <mergeCell ref="Z659:AC659"/>
    <mergeCell ref="Z660:AC660"/>
    <mergeCell ref="Z661:AC661"/>
    <mergeCell ref="Z662:AC662"/>
    <mergeCell ref="Z663:AC663"/>
    <mergeCell ref="Z664:AC664"/>
    <mergeCell ref="Z665:AC665"/>
    <mergeCell ref="Z666:AC666"/>
    <mergeCell ref="AD657:AG657"/>
    <mergeCell ref="AH657:AK657"/>
    <mergeCell ref="AL657:AO657"/>
    <mergeCell ref="AP657:AT657"/>
    <mergeCell ref="AD658:AG658"/>
    <mergeCell ref="AH658:AK658"/>
    <mergeCell ref="AL658:AO658"/>
    <mergeCell ref="AP658:AT658"/>
    <mergeCell ref="AD659:AG659"/>
    <mergeCell ref="AH659:AK659"/>
    <mergeCell ref="AL659:AO659"/>
    <mergeCell ref="AP659:AT659"/>
    <mergeCell ref="AD660:AG660"/>
    <mergeCell ref="AH660:AK660"/>
    <mergeCell ref="BX657:CA657"/>
    <mergeCell ref="BT657:BW657"/>
    <mergeCell ref="BP658:BS658"/>
    <mergeCell ref="BT658:BW658"/>
    <mergeCell ref="BP659:BS659"/>
    <mergeCell ref="BT659:BW659"/>
    <mergeCell ref="BP660:BS660"/>
    <mergeCell ref="BT660:BW660"/>
    <mergeCell ref="BP661:BS661"/>
    <mergeCell ref="BT661:BW661"/>
    <mergeCell ref="BP662:BS662"/>
    <mergeCell ref="BT662:BW662"/>
    <mergeCell ref="BP663:BS663"/>
    <mergeCell ref="BT663:BW663"/>
    <mergeCell ref="BP664:BS664"/>
    <mergeCell ref="BT664:BW664"/>
    <mergeCell ref="BP665:BS665"/>
    <mergeCell ref="BT665:BW665"/>
    <mergeCell ref="BP667:BS667"/>
    <mergeCell ref="BT667:BW667"/>
    <mergeCell ref="BP670:BS670"/>
    <mergeCell ref="BT670:BW670"/>
    <mergeCell ref="AD675:AG675"/>
    <mergeCell ref="AH675:AK675"/>
    <mergeCell ref="BP671:BS671"/>
    <mergeCell ref="BT671:BW671"/>
    <mergeCell ref="BP672:BS672"/>
    <mergeCell ref="BT672:BW672"/>
    <mergeCell ref="BP673:BS673"/>
    <mergeCell ref="BT673:BW673"/>
    <mergeCell ref="BP674:BS674"/>
    <mergeCell ref="BT674:BW674"/>
    <mergeCell ref="BP675:BS675"/>
    <mergeCell ref="BT675:BW675"/>
    <mergeCell ref="AP675:AT675"/>
    <mergeCell ref="Z685:AC685"/>
    <mergeCell ref="Z686:AC686"/>
    <mergeCell ref="Z687:AC687"/>
    <mergeCell ref="Z688:AC688"/>
    <mergeCell ref="Z689:AC689"/>
    <mergeCell ref="Z690:AC690"/>
    <mergeCell ref="AV678:BO678"/>
    <mergeCell ref="AV679:BO679"/>
    <mergeCell ref="AP684:AT684"/>
    <mergeCell ref="BT684:BW684"/>
    <mergeCell ref="V684:Y684"/>
    <mergeCell ref="V685:Y685"/>
    <mergeCell ref="BP676:BS676"/>
    <mergeCell ref="BT676:BW676"/>
    <mergeCell ref="Z682:AC682"/>
    <mergeCell ref="Z683:AC683"/>
    <mergeCell ref="Z684:AC684"/>
    <mergeCell ref="BP677:BS677"/>
    <mergeCell ref="BT677:BW677"/>
    <mergeCell ref="BP678:BS678"/>
    <mergeCell ref="BT678:BW678"/>
    <mergeCell ref="BP679:BS679"/>
    <mergeCell ref="BT679:BW679"/>
    <mergeCell ref="BP680:BS680"/>
    <mergeCell ref="BT680:BW680"/>
    <mergeCell ref="BP681:BS681"/>
    <mergeCell ref="BT681:BW681"/>
    <mergeCell ref="BP682:BS682"/>
    <mergeCell ref="BT682:BW682"/>
    <mergeCell ref="BP683:BS683"/>
    <mergeCell ref="BT683:BW683"/>
    <mergeCell ref="BP684:BS684"/>
    <mergeCell ref="BP685:BS685"/>
    <mergeCell ref="BT685:BW685"/>
    <mergeCell ref="AV684:BO684"/>
    <mergeCell ref="AV685:BO685"/>
    <mergeCell ref="AV686:BO686"/>
    <mergeCell ref="AV687:BO687"/>
    <mergeCell ref="AV688:BO688"/>
    <mergeCell ref="AV689:BO689"/>
    <mergeCell ref="AV690:BO690"/>
    <mergeCell ref="BP686:BS686"/>
    <mergeCell ref="BT686:BW686"/>
    <mergeCell ref="BP687:BS687"/>
    <mergeCell ref="BT687:BW687"/>
    <mergeCell ref="BP688:BS688"/>
    <mergeCell ref="BT688:BW688"/>
    <mergeCell ref="BP689:BS689"/>
    <mergeCell ref="BT689:BW689"/>
    <mergeCell ref="BP690:BS690"/>
    <mergeCell ref="BT690:BW690"/>
    <mergeCell ref="D682:U682"/>
    <mergeCell ref="D683:U683"/>
    <mergeCell ref="AV680:BO680"/>
    <mergeCell ref="AV681:BO681"/>
    <mergeCell ref="AV682:BO682"/>
    <mergeCell ref="AV683:BO683"/>
    <mergeCell ref="V677:Y677"/>
    <mergeCell ref="V678:Y678"/>
    <mergeCell ref="V679:Y679"/>
    <mergeCell ref="V680:Y680"/>
    <mergeCell ref="V681:Y681"/>
    <mergeCell ref="V682:Y682"/>
    <mergeCell ref="V683:Y683"/>
    <mergeCell ref="V670:Y670"/>
    <mergeCell ref="V671:Y671"/>
    <mergeCell ref="V672:Y672"/>
    <mergeCell ref="V673:Y673"/>
    <mergeCell ref="V674:Y674"/>
    <mergeCell ref="V675:Y675"/>
    <mergeCell ref="V676:Y676"/>
    <mergeCell ref="AD676:AG676"/>
    <mergeCell ref="AH676:AK676"/>
    <mergeCell ref="AL676:AO676"/>
    <mergeCell ref="AP676:AT676"/>
    <mergeCell ref="AD677:AG677"/>
    <mergeCell ref="AH677:AK677"/>
    <mergeCell ref="AL677:AO677"/>
    <mergeCell ref="AP677:AT677"/>
    <mergeCell ref="AD678:AG678"/>
    <mergeCell ref="AH678:AK678"/>
    <mergeCell ref="AL678:AO678"/>
    <mergeCell ref="AP678:AT678"/>
    <mergeCell ref="D670:U670"/>
    <mergeCell ref="D671:U671"/>
    <mergeCell ref="D672:U672"/>
    <mergeCell ref="D673:U673"/>
    <mergeCell ref="D674:U674"/>
    <mergeCell ref="D675:U675"/>
    <mergeCell ref="D676:U676"/>
    <mergeCell ref="D677:U677"/>
    <mergeCell ref="D678:U678"/>
    <mergeCell ref="D679:U679"/>
    <mergeCell ref="D680:U680"/>
    <mergeCell ref="D681:U681"/>
    <mergeCell ref="AL666:AO666"/>
    <mergeCell ref="AP666:AT666"/>
    <mergeCell ref="AD667:AG667"/>
    <mergeCell ref="AH667:AK667"/>
    <mergeCell ref="AH681:AK681"/>
    <mergeCell ref="AL681:AO681"/>
    <mergeCell ref="AP681:AT681"/>
    <mergeCell ref="CB657:CE657"/>
    <mergeCell ref="CF657:CI657"/>
    <mergeCell ref="CJ657:CN657"/>
    <mergeCell ref="D657:U657"/>
    <mergeCell ref="D658:U658"/>
    <mergeCell ref="D659:U659"/>
    <mergeCell ref="D660:U660"/>
    <mergeCell ref="D661:U661"/>
    <mergeCell ref="D662:U662"/>
    <mergeCell ref="D663:U663"/>
    <mergeCell ref="D664:U664"/>
    <mergeCell ref="D665:U665"/>
    <mergeCell ref="D666:U666"/>
    <mergeCell ref="D667:U667"/>
    <mergeCell ref="D668:U668"/>
    <mergeCell ref="D669:U669"/>
    <mergeCell ref="BP668:BS668"/>
    <mergeCell ref="BT668:BW668"/>
    <mergeCell ref="BP669:BS669"/>
    <mergeCell ref="BT669:BW669"/>
    <mergeCell ref="V668:Y668"/>
    <mergeCell ref="V669:Y669"/>
    <mergeCell ref="AL660:AO660"/>
    <mergeCell ref="AP660:AT660"/>
    <mergeCell ref="AD661:AG661"/>
    <mergeCell ref="AH661:AK661"/>
    <mergeCell ref="AL661:AO661"/>
    <mergeCell ref="AP661:AT661"/>
    <mergeCell ref="AD662:AG662"/>
    <mergeCell ref="AH662:AK662"/>
    <mergeCell ref="AL667:AO667"/>
    <mergeCell ref="AP667:AT667"/>
    <mergeCell ref="D685:U685"/>
    <mergeCell ref="D686:U686"/>
    <mergeCell ref="D687:U687"/>
    <mergeCell ref="D688:U688"/>
    <mergeCell ref="D689:U689"/>
    <mergeCell ref="D690:U690"/>
    <mergeCell ref="D691:U691"/>
    <mergeCell ref="AV655:BO656"/>
    <mergeCell ref="AV657:BO657"/>
    <mergeCell ref="AV658:BO658"/>
    <mergeCell ref="AV659:BO659"/>
    <mergeCell ref="AV660:BO660"/>
    <mergeCell ref="AV661:BO661"/>
    <mergeCell ref="AV662:BO662"/>
    <mergeCell ref="AV663:BO663"/>
    <mergeCell ref="AV664:BO664"/>
    <mergeCell ref="AV665:BO665"/>
    <mergeCell ref="AV666:BO666"/>
    <mergeCell ref="AV667:BO667"/>
    <mergeCell ref="AV668:BO668"/>
    <mergeCell ref="AV669:BO669"/>
    <mergeCell ref="AV670:BO670"/>
    <mergeCell ref="AV671:BO671"/>
    <mergeCell ref="AV672:BO672"/>
    <mergeCell ref="AV673:BO673"/>
    <mergeCell ref="AV674:BO674"/>
    <mergeCell ref="AV675:BO675"/>
    <mergeCell ref="AV676:BO676"/>
    <mergeCell ref="AD679:AG679"/>
    <mergeCell ref="AL680:AO680"/>
    <mergeCell ref="AP680:AT680"/>
    <mergeCell ref="AD681:AG681"/>
    <mergeCell ref="CB663:CE663"/>
    <mergeCell ref="CF663:CI663"/>
    <mergeCell ref="CF668:CI668"/>
    <mergeCell ref="CB673:CE673"/>
    <mergeCell ref="CF673:CI673"/>
    <mergeCell ref="AD670:AG670"/>
    <mergeCell ref="AH670:AK670"/>
    <mergeCell ref="AL670:AO670"/>
    <mergeCell ref="AP670:AT670"/>
    <mergeCell ref="AD671:AG671"/>
    <mergeCell ref="AH671:AK671"/>
    <mergeCell ref="AL671:AO671"/>
    <mergeCell ref="AP671:AT671"/>
    <mergeCell ref="AD672:AG672"/>
    <mergeCell ref="AH672:AK672"/>
    <mergeCell ref="AL672:AO672"/>
    <mergeCell ref="AP672:AT672"/>
    <mergeCell ref="AD663:AG663"/>
    <mergeCell ref="AH663:AK663"/>
    <mergeCell ref="AL663:AO663"/>
    <mergeCell ref="AP663:AT663"/>
    <mergeCell ref="AD664:AG664"/>
    <mergeCell ref="AH664:AK664"/>
    <mergeCell ref="AL664:AO664"/>
    <mergeCell ref="AP664:AT664"/>
    <mergeCell ref="AD665:AG665"/>
    <mergeCell ref="AH665:AK665"/>
    <mergeCell ref="AL665:AO665"/>
    <mergeCell ref="AP665:AT665"/>
    <mergeCell ref="AD666:AG666"/>
    <mergeCell ref="AH666:AK666"/>
    <mergeCell ref="AL669:AO669"/>
    <mergeCell ref="CJ663:CN663"/>
    <mergeCell ref="AD685:AG685"/>
    <mergeCell ref="AH685:AK685"/>
    <mergeCell ref="AL685:AO685"/>
    <mergeCell ref="AP685:AT685"/>
    <mergeCell ref="AD686:AG686"/>
    <mergeCell ref="AH686:AK686"/>
    <mergeCell ref="AL686:AO686"/>
    <mergeCell ref="AP686:AT686"/>
    <mergeCell ref="AD687:AG687"/>
    <mergeCell ref="AH687:AK687"/>
    <mergeCell ref="AL687:AO687"/>
    <mergeCell ref="AP687:AT687"/>
    <mergeCell ref="CB664:CE664"/>
    <mergeCell ref="CF664:CI664"/>
    <mergeCell ref="CJ664:CN664"/>
    <mergeCell ref="CB665:CE665"/>
    <mergeCell ref="CF665:CI665"/>
    <mergeCell ref="CJ665:CN665"/>
    <mergeCell ref="CB666:CE666"/>
    <mergeCell ref="CF666:CI666"/>
    <mergeCell ref="CJ666:CN666"/>
    <mergeCell ref="CB667:CE667"/>
    <mergeCell ref="CF667:CI667"/>
    <mergeCell ref="CJ667:CN667"/>
    <mergeCell ref="CB668:CE668"/>
    <mergeCell ref="AH673:AK673"/>
    <mergeCell ref="AL673:AO673"/>
    <mergeCell ref="AP673:AT673"/>
    <mergeCell ref="AD674:AG674"/>
    <mergeCell ref="AD680:AG680"/>
    <mergeCell ref="AH680:AK680"/>
    <mergeCell ref="AD682:AG682"/>
    <mergeCell ref="AH682:AK682"/>
    <mergeCell ref="AL682:AO682"/>
    <mergeCell ref="AP682:AT682"/>
    <mergeCell ref="BX658:CA658"/>
    <mergeCell ref="BX664:CA664"/>
    <mergeCell ref="BX665:CA665"/>
    <mergeCell ref="BX666:CA666"/>
    <mergeCell ref="BX667:CA667"/>
    <mergeCell ref="BX668:CA668"/>
    <mergeCell ref="BX673:CA673"/>
    <mergeCell ref="AH679:AK679"/>
    <mergeCell ref="AL679:AO679"/>
    <mergeCell ref="AP679:AT679"/>
    <mergeCell ref="BX663:CA663"/>
    <mergeCell ref="AH674:AK674"/>
    <mergeCell ref="AL674:AO674"/>
    <mergeCell ref="AP674:AT674"/>
    <mergeCell ref="AD668:AG668"/>
    <mergeCell ref="AH668:AK668"/>
    <mergeCell ref="AL668:AO668"/>
    <mergeCell ref="AP668:AT668"/>
    <mergeCell ref="AD669:AG669"/>
    <mergeCell ref="AH669:AK669"/>
    <mergeCell ref="BX681:CA681"/>
    <mergeCell ref="AL675:AO675"/>
    <mergeCell ref="AV677:BO677"/>
    <mergeCell ref="AP669:AT669"/>
    <mergeCell ref="AL662:AO662"/>
    <mergeCell ref="AP662:AT662"/>
    <mergeCell ref="BP666:BS666"/>
    <mergeCell ref="BT666:BW666"/>
    <mergeCell ref="CB658:CE658"/>
    <mergeCell ref="CF658:CI658"/>
    <mergeCell ref="CJ658:CN658"/>
    <mergeCell ref="BX659:CA659"/>
    <mergeCell ref="CB659:CE659"/>
    <mergeCell ref="CF659:CI659"/>
    <mergeCell ref="CJ659:CN659"/>
    <mergeCell ref="BX660:CA660"/>
    <mergeCell ref="CB660:CE660"/>
    <mergeCell ref="CF660:CI660"/>
    <mergeCell ref="CJ660:CN660"/>
    <mergeCell ref="BX661:CA661"/>
    <mergeCell ref="CB661:CE661"/>
    <mergeCell ref="CF661:CI661"/>
    <mergeCell ref="CJ661:CN661"/>
    <mergeCell ref="BX662:CA662"/>
    <mergeCell ref="CB662:CE662"/>
    <mergeCell ref="CF662:CI662"/>
    <mergeCell ref="CJ662:CN662"/>
    <mergeCell ref="CF677:CI677"/>
    <mergeCell ref="CJ677:CN677"/>
    <mergeCell ref="BX678:CA678"/>
    <mergeCell ref="CB678:CE678"/>
    <mergeCell ref="CF678:CI678"/>
    <mergeCell ref="CJ678:CN678"/>
    <mergeCell ref="CJ668:CN668"/>
    <mergeCell ref="BX669:CA669"/>
    <mergeCell ref="CB669:CE669"/>
    <mergeCell ref="CF669:CI669"/>
    <mergeCell ref="CJ669:CN669"/>
    <mergeCell ref="BX670:CA670"/>
    <mergeCell ref="CB670:CE670"/>
    <mergeCell ref="CF670:CI670"/>
    <mergeCell ref="CJ670:CN670"/>
    <mergeCell ref="BX671:CA671"/>
    <mergeCell ref="CB671:CE671"/>
    <mergeCell ref="CF671:CI671"/>
    <mergeCell ref="CJ671:CN671"/>
    <mergeCell ref="BX672:CA672"/>
    <mergeCell ref="CB672:CE672"/>
    <mergeCell ref="CF672:CI672"/>
    <mergeCell ref="CJ672:CN672"/>
    <mergeCell ref="CJ688:CN688"/>
    <mergeCell ref="CB681:CE681"/>
    <mergeCell ref="BX683:CA683"/>
    <mergeCell ref="BX679:CA679"/>
    <mergeCell ref="CB679:CE679"/>
    <mergeCell ref="CF679:CI679"/>
    <mergeCell ref="CJ679:CN679"/>
    <mergeCell ref="BX680:CA680"/>
    <mergeCell ref="CB680:CE680"/>
    <mergeCell ref="CF680:CI680"/>
    <mergeCell ref="CJ680:CN680"/>
    <mergeCell ref="CJ673:CN673"/>
    <mergeCell ref="CF681:CI681"/>
    <mergeCell ref="CJ681:CN681"/>
    <mergeCell ref="BX682:CA682"/>
    <mergeCell ref="CB682:CE682"/>
    <mergeCell ref="CF682:CI682"/>
    <mergeCell ref="CJ682:CN682"/>
    <mergeCell ref="BX674:CA674"/>
    <mergeCell ref="CB674:CE674"/>
    <mergeCell ref="CF674:CI674"/>
    <mergeCell ref="CJ674:CN674"/>
    <mergeCell ref="BX675:CA675"/>
    <mergeCell ref="CB675:CE675"/>
    <mergeCell ref="CF675:CI675"/>
    <mergeCell ref="CJ675:CN675"/>
    <mergeCell ref="BX676:CA676"/>
    <mergeCell ref="CB676:CE676"/>
    <mergeCell ref="CF676:CI676"/>
    <mergeCell ref="CJ676:CN676"/>
    <mergeCell ref="BX677:CA677"/>
    <mergeCell ref="CB677:CE677"/>
    <mergeCell ref="AH691:AK691"/>
    <mergeCell ref="AL691:AO691"/>
    <mergeCell ref="AP691:AT691"/>
    <mergeCell ref="AD689:AG689"/>
    <mergeCell ref="AH689:AK689"/>
    <mergeCell ref="AL689:AO689"/>
    <mergeCell ref="AP689:AT689"/>
    <mergeCell ref="BP691:BS691"/>
    <mergeCell ref="BT691:BW691"/>
    <mergeCell ref="Z691:AC691"/>
    <mergeCell ref="AV691:BO691"/>
    <mergeCell ref="D653:AT654"/>
    <mergeCell ref="AV694:CN695"/>
    <mergeCell ref="BX684:CA684"/>
    <mergeCell ref="CB684:CE684"/>
    <mergeCell ref="CF684:CI684"/>
    <mergeCell ref="CJ684:CN684"/>
    <mergeCell ref="BX685:CA685"/>
    <mergeCell ref="CB685:CE685"/>
    <mergeCell ref="CF685:CI685"/>
    <mergeCell ref="CJ685:CN685"/>
    <mergeCell ref="BX686:CA686"/>
    <mergeCell ref="CB686:CE686"/>
    <mergeCell ref="CF686:CI686"/>
    <mergeCell ref="CJ686:CN686"/>
    <mergeCell ref="BX687:CA687"/>
    <mergeCell ref="CB687:CE687"/>
    <mergeCell ref="CF687:CI687"/>
    <mergeCell ref="CJ687:CN687"/>
    <mergeCell ref="BX688:CA688"/>
    <mergeCell ref="CB688:CE688"/>
    <mergeCell ref="CF688:CI688"/>
    <mergeCell ref="D714:AT714"/>
    <mergeCell ref="AL688:AO688"/>
    <mergeCell ref="AP688:AT688"/>
    <mergeCell ref="AD683:AG683"/>
    <mergeCell ref="AH683:AK683"/>
    <mergeCell ref="AL683:AO683"/>
    <mergeCell ref="AP683:AT683"/>
    <mergeCell ref="AD684:AG684"/>
    <mergeCell ref="AH684:AK684"/>
    <mergeCell ref="AL684:AO684"/>
    <mergeCell ref="D684:U684"/>
    <mergeCell ref="EH696:EI696"/>
    <mergeCell ref="D694:AT695"/>
    <mergeCell ref="BX689:CA689"/>
    <mergeCell ref="CB689:CE689"/>
    <mergeCell ref="CF689:CI689"/>
    <mergeCell ref="CJ689:CN689"/>
    <mergeCell ref="BX690:CA690"/>
    <mergeCell ref="CB690:CE690"/>
    <mergeCell ref="CF690:CI690"/>
    <mergeCell ref="CJ690:CN690"/>
    <mergeCell ref="BX691:CA691"/>
    <mergeCell ref="CB691:CE691"/>
    <mergeCell ref="CF691:CI691"/>
    <mergeCell ref="CJ691:CN691"/>
    <mergeCell ref="D692:AT692"/>
    <mergeCell ref="AV692:CN692"/>
    <mergeCell ref="AD690:AG690"/>
    <mergeCell ref="AH690:AK690"/>
    <mergeCell ref="AL690:AO690"/>
    <mergeCell ref="AP690:AT690"/>
    <mergeCell ref="AD691:AG691"/>
    <mergeCell ref="AV763:BE764"/>
    <mergeCell ref="BF763:BR764"/>
    <mergeCell ref="AV765:BE766"/>
    <mergeCell ref="BF765:BR766"/>
    <mergeCell ref="AV758:CN759"/>
    <mergeCell ref="BS763:CC764"/>
    <mergeCell ref="BS765:CC766"/>
    <mergeCell ref="CD763:CN764"/>
    <mergeCell ref="CD765:CN766"/>
    <mergeCell ref="AV761:CN762"/>
    <mergeCell ref="AV769:CN770"/>
    <mergeCell ref="BW746:CG746"/>
    <mergeCell ref="BW738:CG739"/>
    <mergeCell ref="D735:AT736"/>
    <mergeCell ref="CB683:CE683"/>
    <mergeCell ref="CF683:CI683"/>
    <mergeCell ref="CJ683:CN683"/>
    <mergeCell ref="AD688:AG688"/>
    <mergeCell ref="AH688:AK688"/>
    <mergeCell ref="AY722:BJ722"/>
    <mergeCell ref="BM722:BW722"/>
    <mergeCell ref="CB722:CL722"/>
    <mergeCell ref="AY724:BJ724"/>
    <mergeCell ref="BM724:BW724"/>
    <mergeCell ref="CB724:CL724"/>
    <mergeCell ref="AY726:BJ726"/>
    <mergeCell ref="BM726:BW726"/>
    <mergeCell ref="CB726:CL726"/>
    <mergeCell ref="AY728:BJ728"/>
    <mergeCell ref="BM728:BW728"/>
    <mergeCell ref="CB728:CL728"/>
    <mergeCell ref="AV714:CN714"/>
    <mergeCell ref="D771:V772"/>
    <mergeCell ref="D758:AT759"/>
    <mergeCell ref="D761:AT762"/>
    <mergeCell ref="D765:G765"/>
    <mergeCell ref="H765:K765"/>
    <mergeCell ref="L765:O765"/>
    <mergeCell ref="P765:S765"/>
    <mergeCell ref="T765:W765"/>
    <mergeCell ref="AC765:AF765"/>
    <mergeCell ref="AL765:AO765"/>
    <mergeCell ref="D764:K764"/>
    <mergeCell ref="L764:S764"/>
    <mergeCell ref="AL764:AT764"/>
    <mergeCell ref="AP765:AT765"/>
    <mergeCell ref="AG765:AK765"/>
    <mergeCell ref="AC764:AK764"/>
    <mergeCell ref="T764:AB764"/>
    <mergeCell ref="X765:AB765"/>
    <mergeCell ref="D769:AT770"/>
    <mergeCell ref="W771:AH771"/>
    <mergeCell ref="D763:AT763"/>
    <mergeCell ref="D766:G766"/>
    <mergeCell ref="H766:K766"/>
    <mergeCell ref="L766:O766"/>
    <mergeCell ref="P766:S766"/>
    <mergeCell ref="T766:W766"/>
    <mergeCell ref="X766:AB766"/>
    <mergeCell ref="AC766:AF766"/>
    <mergeCell ref="AG766:AK766"/>
    <mergeCell ref="W772:AB772"/>
    <mergeCell ref="AC772:AH772"/>
    <mergeCell ref="AI771:AT771"/>
    <mergeCell ref="AP805:AT805"/>
    <mergeCell ref="D808:AT809"/>
    <mergeCell ref="D810:Z811"/>
    <mergeCell ref="AA810:AT811"/>
    <mergeCell ref="D812:Z812"/>
    <mergeCell ref="AA812:AT812"/>
    <mergeCell ref="AC776:AH776"/>
    <mergeCell ref="AI776:AN776"/>
    <mergeCell ref="AO776:AT776"/>
    <mergeCell ref="U791:AA791"/>
    <mergeCell ref="AB791:AH791"/>
    <mergeCell ref="U787:AA787"/>
    <mergeCell ref="AB787:AH787"/>
    <mergeCell ref="U786:AH786"/>
    <mergeCell ref="D788:T788"/>
    <mergeCell ref="U788:AA788"/>
    <mergeCell ref="AB788:AH788"/>
    <mergeCell ref="D789:T789"/>
    <mergeCell ref="U789:AA789"/>
    <mergeCell ref="AB789:AH789"/>
    <mergeCell ref="D790:T790"/>
    <mergeCell ref="U790:AA790"/>
    <mergeCell ref="AB790:AH790"/>
    <mergeCell ref="D791:T791"/>
    <mergeCell ref="D779:AT779"/>
    <mergeCell ref="D804:V804"/>
    <mergeCell ref="D805:V805"/>
    <mergeCell ref="W798:AJ798"/>
    <mergeCell ref="W799:AC799"/>
    <mergeCell ref="AD799:AJ799"/>
    <mergeCell ref="W800:AC800"/>
    <mergeCell ref="AK801:AO801"/>
    <mergeCell ref="D784:AT785"/>
    <mergeCell ref="D786:T787"/>
    <mergeCell ref="D796:AT797"/>
    <mergeCell ref="D798:V799"/>
    <mergeCell ref="D800:V800"/>
    <mergeCell ref="D801:V801"/>
    <mergeCell ref="D802:V802"/>
    <mergeCell ref="D803:V803"/>
    <mergeCell ref="CJ792:CN793"/>
    <mergeCell ref="D792:T792"/>
    <mergeCell ref="BW788:CE789"/>
    <mergeCell ref="CF788:CN789"/>
    <mergeCell ref="AV802:BN802"/>
    <mergeCell ref="BO802:BU802"/>
    <mergeCell ref="BV802:CB802"/>
    <mergeCell ref="AV803:BN803"/>
    <mergeCell ref="BO803:BU803"/>
    <mergeCell ref="BV803:CB803"/>
    <mergeCell ref="AK803:AO803"/>
    <mergeCell ref="AP803:AT803"/>
    <mergeCell ref="AD800:AJ800"/>
    <mergeCell ref="W801:AC801"/>
    <mergeCell ref="AD801:AJ801"/>
    <mergeCell ref="W802:AC802"/>
    <mergeCell ref="AD802:AJ802"/>
    <mergeCell ref="W803:AC803"/>
    <mergeCell ref="AI786:AT787"/>
    <mergeCell ref="AI788:AT788"/>
    <mergeCell ref="AI789:AT789"/>
    <mergeCell ref="AI790:AT790"/>
    <mergeCell ref="AI791:AT791"/>
    <mergeCell ref="W773:AB773"/>
    <mergeCell ref="AC773:AH773"/>
    <mergeCell ref="AI773:AN773"/>
    <mergeCell ref="AO773:AT773"/>
    <mergeCell ref="D774:V774"/>
    <mergeCell ref="W774:AB774"/>
    <mergeCell ref="AC774:AH774"/>
    <mergeCell ref="AI774:AN774"/>
    <mergeCell ref="AO774:AT774"/>
    <mergeCell ref="D775:V775"/>
    <mergeCell ref="W775:AB775"/>
    <mergeCell ref="AC775:AH775"/>
    <mergeCell ref="AI775:AN775"/>
    <mergeCell ref="AO775:AT775"/>
    <mergeCell ref="D773:V773"/>
    <mergeCell ref="BF788:BM789"/>
    <mergeCell ref="BN788:BV789"/>
    <mergeCell ref="D781:AT782"/>
    <mergeCell ref="D776:V776"/>
    <mergeCell ref="W776:AB776"/>
    <mergeCell ref="AV781:CN782"/>
    <mergeCell ref="CC798:CN798"/>
    <mergeCell ref="CC799:CH799"/>
    <mergeCell ref="CI799:CN799"/>
    <mergeCell ref="CC800:CH800"/>
    <mergeCell ref="CI800:CN800"/>
    <mergeCell ref="W777:AB777"/>
    <mergeCell ref="AC777:AH777"/>
    <mergeCell ref="AI777:AN777"/>
    <mergeCell ref="AO777:AT777"/>
    <mergeCell ref="D778:V778"/>
    <mergeCell ref="W778:AB778"/>
    <mergeCell ref="AC778:AH778"/>
    <mergeCell ref="AI778:AN778"/>
    <mergeCell ref="AO778:AT778"/>
    <mergeCell ref="AP799:AT799"/>
    <mergeCell ref="AK798:AT798"/>
    <mergeCell ref="AK800:AO800"/>
    <mergeCell ref="AP800:AT800"/>
    <mergeCell ref="AI792:AT792"/>
    <mergeCell ref="AI793:AT793"/>
    <mergeCell ref="AK799:AO799"/>
    <mergeCell ref="AV786:CN787"/>
    <mergeCell ref="AV788:BE789"/>
    <mergeCell ref="BF792:BI793"/>
    <mergeCell ref="AV772:CN773"/>
    <mergeCell ref="AV774:BD776"/>
    <mergeCell ref="AP801:AT801"/>
    <mergeCell ref="AK802:AO802"/>
    <mergeCell ref="AP802:AT802"/>
    <mergeCell ref="AI772:AN772"/>
    <mergeCell ref="AO772:AT772"/>
    <mergeCell ref="BE774:BM776"/>
    <mergeCell ref="BN774:BV776"/>
    <mergeCell ref="BW774:CE776"/>
    <mergeCell ref="CF774:CN776"/>
    <mergeCell ref="AV777:BD778"/>
    <mergeCell ref="BE777:BM778"/>
    <mergeCell ref="BN777:BV778"/>
    <mergeCell ref="BW777:CE778"/>
    <mergeCell ref="CC801:CH801"/>
    <mergeCell ref="CI801:CN801"/>
    <mergeCell ref="CF777:CN778"/>
    <mergeCell ref="D794:AT794"/>
    <mergeCell ref="BJ792:BM793"/>
    <mergeCell ref="D777:V777"/>
    <mergeCell ref="AV800:BN800"/>
    <mergeCell ref="BO800:BU800"/>
    <mergeCell ref="BV800:CB800"/>
    <mergeCell ref="AV801:BN801"/>
    <mergeCell ref="BO801:BU801"/>
    <mergeCell ref="BV801:CB801"/>
    <mergeCell ref="AV792:AZ793"/>
    <mergeCell ref="BA792:BE793"/>
    <mergeCell ref="EK816:ET816"/>
    <mergeCell ref="FC822:FE822"/>
    <mergeCell ref="FF822:FH822"/>
    <mergeCell ref="AV818:BN818"/>
    <mergeCell ref="BO818:BV818"/>
    <mergeCell ref="BW818:CD818"/>
    <mergeCell ref="CE818:CN818"/>
    <mergeCell ref="FI822:FK822"/>
    <mergeCell ref="AV767:CN767"/>
    <mergeCell ref="AV779:CN779"/>
    <mergeCell ref="AV784:CL785"/>
    <mergeCell ref="D814:Z814"/>
    <mergeCell ref="AA814:AT814"/>
    <mergeCell ref="D815:Z815"/>
    <mergeCell ref="AA815:AT815"/>
    <mergeCell ref="D818:Z818"/>
    <mergeCell ref="AA818:AT818"/>
    <mergeCell ref="AK804:AO804"/>
    <mergeCell ref="AP804:AT804"/>
    <mergeCell ref="AK805:AO805"/>
    <mergeCell ref="BO805:BU805"/>
    <mergeCell ref="BV805:CB805"/>
    <mergeCell ref="AV794:CL794"/>
    <mergeCell ref="AV796:CL797"/>
    <mergeCell ref="AV798:BN799"/>
    <mergeCell ref="BO798:CB798"/>
    <mergeCell ref="BO799:BU799"/>
    <mergeCell ref="BV799:CB799"/>
    <mergeCell ref="AV816:BN816"/>
    <mergeCell ref="BO816:BV816"/>
    <mergeCell ref="BW816:CD816"/>
    <mergeCell ref="CE816:CN816"/>
    <mergeCell ref="AA813:AT813"/>
    <mergeCell ref="CC804:CH804"/>
    <mergeCell ref="CI804:CN804"/>
    <mergeCell ref="CC805:CH805"/>
    <mergeCell ref="CI805:CN805"/>
    <mergeCell ref="D806:AT806"/>
    <mergeCell ref="D819:AT819"/>
    <mergeCell ref="AV804:BN804"/>
    <mergeCell ref="BO804:BU804"/>
    <mergeCell ref="BV804:CB804"/>
    <mergeCell ref="AV805:BN805"/>
    <mergeCell ref="BN792:BQ793"/>
    <mergeCell ref="BR792:BV793"/>
    <mergeCell ref="BW792:BZ793"/>
    <mergeCell ref="CA792:CE793"/>
    <mergeCell ref="CF792:CI793"/>
    <mergeCell ref="FI821:FK821"/>
    <mergeCell ref="AV806:CL806"/>
    <mergeCell ref="CC802:CH802"/>
    <mergeCell ref="CI802:CN802"/>
    <mergeCell ref="CC803:CH803"/>
    <mergeCell ref="CI803:CN803"/>
    <mergeCell ref="AD803:AJ803"/>
    <mergeCell ref="W804:AC804"/>
    <mergeCell ref="AD804:AJ804"/>
    <mergeCell ref="W805:AC805"/>
    <mergeCell ref="AD805:AJ805"/>
    <mergeCell ref="U792:AA792"/>
    <mergeCell ref="AB792:AH792"/>
    <mergeCell ref="D793:T793"/>
    <mergeCell ref="U793:AA793"/>
    <mergeCell ref="AB793:AH793"/>
    <mergeCell ref="EK824:ET824"/>
    <mergeCell ref="AV821:CL822"/>
    <mergeCell ref="D843:AT843"/>
    <mergeCell ref="AW843:CM843"/>
    <mergeCell ref="D845:AT846"/>
    <mergeCell ref="EK830:ET830"/>
    <mergeCell ref="AW845:CM846"/>
    <mergeCell ref="AV808:CN809"/>
    <mergeCell ref="D816:Z816"/>
    <mergeCell ref="AA816:AT816"/>
    <mergeCell ref="AV812:BN813"/>
    <mergeCell ref="BO812:BV813"/>
    <mergeCell ref="BW812:CD813"/>
    <mergeCell ref="CE812:CN813"/>
    <mergeCell ref="AV814:BN814"/>
    <mergeCell ref="BO814:BV814"/>
    <mergeCell ref="BW814:CD814"/>
    <mergeCell ref="CE814:CN814"/>
    <mergeCell ref="AV815:BN815"/>
    <mergeCell ref="BO815:BV815"/>
    <mergeCell ref="BW815:CD815"/>
    <mergeCell ref="CE815:CN815"/>
    <mergeCell ref="D817:Z817"/>
    <mergeCell ref="AA817:AT817"/>
    <mergeCell ref="AV817:BN817"/>
    <mergeCell ref="BO817:BV817"/>
    <mergeCell ref="BW817:CD817"/>
    <mergeCell ref="CE817:CN817"/>
    <mergeCell ref="AV819:CN819"/>
    <mergeCell ref="AV810:CN811"/>
    <mergeCell ref="D821:AT822"/>
    <mergeCell ref="D813:Z813"/>
    <mergeCell ref="S889:W889"/>
    <mergeCell ref="S892:W892"/>
    <mergeCell ref="D864:AT864"/>
    <mergeCell ref="AW864:CM864"/>
    <mergeCell ref="A866:CN867"/>
    <mergeCell ref="D876:AT878"/>
    <mergeCell ref="D879:R880"/>
    <mergeCell ref="EK821:EM821"/>
    <mergeCell ref="EN821:EP821"/>
    <mergeCell ref="EQ821:ES821"/>
    <mergeCell ref="ET821:EV821"/>
    <mergeCell ref="EW821:EY821"/>
    <mergeCell ref="EZ821:FB821"/>
    <mergeCell ref="FC821:FE821"/>
    <mergeCell ref="FF821:FH821"/>
    <mergeCell ref="EK822:EM822"/>
    <mergeCell ref="EN822:EP822"/>
    <mergeCell ref="EQ822:ES822"/>
    <mergeCell ref="ET822:EV822"/>
    <mergeCell ref="EW822:EY822"/>
    <mergeCell ref="EZ822:FB822"/>
    <mergeCell ref="D871:AK871"/>
    <mergeCell ref="M873:U873"/>
    <mergeCell ref="V873:AB873"/>
    <mergeCell ref="AC873:AK873"/>
    <mergeCell ref="AT873:AX873"/>
    <mergeCell ref="AY873:BG873"/>
    <mergeCell ref="BH873:BL873"/>
    <mergeCell ref="BM873:BT873"/>
    <mergeCell ref="BU873:BY873"/>
    <mergeCell ref="BZ873:CI873"/>
    <mergeCell ref="CJ873:CN873"/>
    <mergeCell ref="D897:R897"/>
    <mergeCell ref="S897:W897"/>
    <mergeCell ref="X897:AB897"/>
    <mergeCell ref="AC897:AH897"/>
    <mergeCell ref="AI897:AN897"/>
    <mergeCell ref="AO897:AT897"/>
    <mergeCell ref="D898:R898"/>
    <mergeCell ref="S898:W898"/>
    <mergeCell ref="X898:AB898"/>
    <mergeCell ref="AC898:AH898"/>
    <mergeCell ref="AI898:AN898"/>
    <mergeCell ref="D889:R889"/>
    <mergeCell ref="AC889:AH889"/>
    <mergeCell ref="AI889:AN889"/>
    <mergeCell ref="AO889:AT889"/>
    <mergeCell ref="D890:R890"/>
    <mergeCell ref="AC890:AH890"/>
    <mergeCell ref="AI890:AN890"/>
    <mergeCell ref="AO890:AT890"/>
    <mergeCell ref="D891:R891"/>
    <mergeCell ref="AC891:AH891"/>
    <mergeCell ref="AI891:AN891"/>
    <mergeCell ref="AO891:AT891"/>
    <mergeCell ref="D892:R892"/>
    <mergeCell ref="AC892:AH892"/>
    <mergeCell ref="AI892:AN892"/>
    <mergeCell ref="AO892:AT892"/>
    <mergeCell ref="X890:AB890"/>
    <mergeCell ref="X891:AB891"/>
    <mergeCell ref="X892:AB892"/>
    <mergeCell ref="S891:W891"/>
    <mergeCell ref="S890:W890"/>
    <mergeCell ref="D910:R910"/>
    <mergeCell ref="AC910:AH910"/>
    <mergeCell ref="AI910:AN910"/>
    <mergeCell ref="AO910:AT910"/>
    <mergeCell ref="D914:R914"/>
    <mergeCell ref="AC914:AH914"/>
    <mergeCell ref="AI914:AN914"/>
    <mergeCell ref="AO914:AT914"/>
    <mergeCell ref="D915:R915"/>
    <mergeCell ref="D893:R893"/>
    <mergeCell ref="AC893:AH893"/>
    <mergeCell ref="AI893:AN893"/>
    <mergeCell ref="AO893:AT893"/>
    <mergeCell ref="D894:R894"/>
    <mergeCell ref="AC894:AH894"/>
    <mergeCell ref="AI894:AN894"/>
    <mergeCell ref="AO894:AT894"/>
    <mergeCell ref="D895:R895"/>
    <mergeCell ref="AC895:AH895"/>
    <mergeCell ref="AI895:AN895"/>
    <mergeCell ref="AO895:AT895"/>
    <mergeCell ref="D909:R909"/>
    <mergeCell ref="AC909:AH909"/>
    <mergeCell ref="AI909:AN909"/>
    <mergeCell ref="AO909:AT909"/>
    <mergeCell ref="X894:AB894"/>
    <mergeCell ref="X895:AB895"/>
    <mergeCell ref="X909:AB909"/>
    <mergeCell ref="S893:W893"/>
    <mergeCell ref="S894:W894"/>
    <mergeCell ref="S895:W895"/>
    <mergeCell ref="S909:W909"/>
    <mergeCell ref="AV896:BR896"/>
    <mergeCell ref="BS896:BY896"/>
    <mergeCell ref="BZ896:CG896"/>
    <mergeCell ref="CH896:CN896"/>
    <mergeCell ref="AV897:BR897"/>
    <mergeCell ref="BS897:BY897"/>
    <mergeCell ref="BZ897:CG897"/>
    <mergeCell ref="BZ887:CG887"/>
    <mergeCell ref="CH887:CN887"/>
    <mergeCell ref="BS879:CN879"/>
    <mergeCell ref="BS880:BY880"/>
    <mergeCell ref="BZ880:CG880"/>
    <mergeCell ref="CH880:CN880"/>
    <mergeCell ref="BS881:BY881"/>
    <mergeCell ref="BZ881:CG881"/>
    <mergeCell ref="CH881:CN881"/>
    <mergeCell ref="BS882:BY882"/>
    <mergeCell ref="BZ882:CG882"/>
    <mergeCell ref="CH882:CN882"/>
    <mergeCell ref="AV893:BR893"/>
    <mergeCell ref="AV894:BR894"/>
    <mergeCell ref="AV895:BR895"/>
    <mergeCell ref="BS888:BY888"/>
    <mergeCell ref="BZ888:CG888"/>
    <mergeCell ref="CH888:CN888"/>
    <mergeCell ref="BS889:BY889"/>
    <mergeCell ref="BZ889:CG889"/>
    <mergeCell ref="CH889:CN889"/>
    <mergeCell ref="BS890:BY890"/>
    <mergeCell ref="BZ890:CG890"/>
    <mergeCell ref="CH890:CN890"/>
    <mergeCell ref="BS891:BY891"/>
    <mergeCell ref="BZ891:CG891"/>
    <mergeCell ref="CH891:CN891"/>
    <mergeCell ref="BS892:BY892"/>
    <mergeCell ref="BZ892:CG892"/>
    <mergeCell ref="CH892:CN892"/>
    <mergeCell ref="AV890:BR890"/>
    <mergeCell ref="AV891:BR891"/>
    <mergeCell ref="AV892:BR892"/>
    <mergeCell ref="CH894:CN894"/>
    <mergeCell ref="BS895:BY895"/>
    <mergeCell ref="BZ895:CG895"/>
    <mergeCell ref="CH895:CN895"/>
    <mergeCell ref="BS883:BY883"/>
    <mergeCell ref="BZ883:CG883"/>
    <mergeCell ref="CH883:CN883"/>
    <mergeCell ref="BS884:BY884"/>
    <mergeCell ref="BZ884:CG884"/>
    <mergeCell ref="CH884:CN884"/>
    <mergeCell ref="BS885:BY885"/>
    <mergeCell ref="BZ885:CG885"/>
    <mergeCell ref="CH885:CN885"/>
    <mergeCell ref="BS886:BY886"/>
    <mergeCell ref="BZ886:CG886"/>
    <mergeCell ref="CH886:CN886"/>
    <mergeCell ref="BS887:BY887"/>
    <mergeCell ref="AV876:CN877"/>
    <mergeCell ref="AV917:CL917"/>
    <mergeCell ref="AO924:BK924"/>
    <mergeCell ref="BL924:BZ924"/>
    <mergeCell ref="CA924:CN924"/>
    <mergeCell ref="AO925:BK925"/>
    <mergeCell ref="BL925:BZ925"/>
    <mergeCell ref="CA925:CN925"/>
    <mergeCell ref="AO926:BK926"/>
    <mergeCell ref="BL926:BZ926"/>
    <mergeCell ref="CA926:CN926"/>
    <mergeCell ref="AO927:BK927"/>
    <mergeCell ref="BL927:BZ927"/>
    <mergeCell ref="CA927:CN927"/>
    <mergeCell ref="BL921:CN921"/>
    <mergeCell ref="BL922:BZ922"/>
    <mergeCell ref="CA922:CN922"/>
    <mergeCell ref="AV879:BR880"/>
    <mergeCell ref="AV881:BR881"/>
    <mergeCell ref="AV882:BR882"/>
    <mergeCell ref="AV883:BR883"/>
    <mergeCell ref="AV884:BR884"/>
    <mergeCell ref="AV885:BR885"/>
    <mergeCell ref="AV886:BR886"/>
    <mergeCell ref="AV887:BR887"/>
    <mergeCell ref="AV888:BR888"/>
    <mergeCell ref="AV889:BR889"/>
    <mergeCell ref="BS893:BY893"/>
    <mergeCell ref="BZ893:CG893"/>
    <mergeCell ref="CH893:CN893"/>
    <mergeCell ref="BS894:BY894"/>
    <mergeCell ref="BZ894:CG894"/>
    <mergeCell ref="D928:CN928"/>
    <mergeCell ref="D930:AT931"/>
    <mergeCell ref="BS914:BY914"/>
    <mergeCell ref="BZ914:CG914"/>
    <mergeCell ref="CH914:CN914"/>
    <mergeCell ref="BS915:BY915"/>
    <mergeCell ref="BZ915:CG915"/>
    <mergeCell ref="CH915:CN915"/>
    <mergeCell ref="BS916:BY916"/>
    <mergeCell ref="BZ916:CG916"/>
    <mergeCell ref="CH916:CN916"/>
    <mergeCell ref="D921:AN922"/>
    <mergeCell ref="AO921:BK922"/>
    <mergeCell ref="AO923:BK923"/>
    <mergeCell ref="D987:AT988"/>
    <mergeCell ref="AV914:BR914"/>
    <mergeCell ref="AV915:BR915"/>
    <mergeCell ref="AV916:BR916"/>
    <mergeCell ref="BL923:BZ923"/>
    <mergeCell ref="CA923:CN923"/>
    <mergeCell ref="AC915:AH915"/>
    <mergeCell ref="AI915:AN915"/>
    <mergeCell ref="AO915:AT915"/>
    <mergeCell ref="D916:R916"/>
    <mergeCell ref="S916:W916"/>
    <mergeCell ref="AC916:AH916"/>
    <mergeCell ref="AI916:AN916"/>
    <mergeCell ref="D919:AT920"/>
    <mergeCell ref="D917:AT917"/>
    <mergeCell ref="AO916:AT916"/>
    <mergeCell ref="X914:AB914"/>
    <mergeCell ref="X915:AB915"/>
    <mergeCell ref="AF990:AM990"/>
    <mergeCell ref="D991:Y991"/>
    <mergeCell ref="Z991:AE991"/>
    <mergeCell ref="AF991:AM991"/>
    <mergeCell ref="AV991:BQ991"/>
    <mergeCell ref="BR991:BW991"/>
    <mergeCell ref="BX991:CE991"/>
    <mergeCell ref="D996:Y996"/>
    <mergeCell ref="Z996:AE996"/>
    <mergeCell ref="AF996:AM996"/>
    <mergeCell ref="AN996:AT996"/>
    <mergeCell ref="D997:Y997"/>
    <mergeCell ref="Z997:AE997"/>
    <mergeCell ref="AF997:AM997"/>
    <mergeCell ref="AN997:AT997"/>
    <mergeCell ref="D992:Y992"/>
    <mergeCell ref="Z992:AE992"/>
    <mergeCell ref="AF992:AM992"/>
    <mergeCell ref="AN992:AT992"/>
    <mergeCell ref="D993:Y993"/>
    <mergeCell ref="Z993:AE993"/>
    <mergeCell ref="AF993:AM993"/>
    <mergeCell ref="AN993:AT993"/>
    <mergeCell ref="AV992:BQ992"/>
    <mergeCell ref="BR992:BW992"/>
    <mergeCell ref="BX992:CE992"/>
    <mergeCell ref="AV993:BQ993"/>
    <mergeCell ref="BR993:BW993"/>
    <mergeCell ref="BX993:CE993"/>
    <mergeCell ref="AV996:BQ996"/>
    <mergeCell ref="BR996:BW996"/>
    <mergeCell ref="BX996:CE996"/>
    <mergeCell ref="CD1003:CN1003"/>
    <mergeCell ref="AV998:BQ998"/>
    <mergeCell ref="D1001:AT1002"/>
    <mergeCell ref="D1003:Y1004"/>
    <mergeCell ref="AF1004:AM1004"/>
    <mergeCell ref="D1005:Y1005"/>
    <mergeCell ref="Z1005:AE1005"/>
    <mergeCell ref="AF1005:AM1005"/>
    <mergeCell ref="AN1005:AT1005"/>
    <mergeCell ref="AF1009:AM1009"/>
    <mergeCell ref="AN1009:AT1009"/>
    <mergeCell ref="AF1006:AM1006"/>
    <mergeCell ref="AN1006:AT1006"/>
    <mergeCell ref="D1007:Y1007"/>
    <mergeCell ref="Z1007:AE1007"/>
    <mergeCell ref="AF1007:AM1007"/>
    <mergeCell ref="AN1007:AT1007"/>
    <mergeCell ref="AN1004:AT1004"/>
    <mergeCell ref="AF1003:AT1003"/>
    <mergeCell ref="Z1003:AE1004"/>
    <mergeCell ref="AV1005:BQ1005"/>
    <mergeCell ref="BR1005:BW1005"/>
    <mergeCell ref="D1006:Y1006"/>
    <mergeCell ref="Z1006:AE1006"/>
    <mergeCell ref="CD1008:CI1008"/>
    <mergeCell ref="CJ1008:CN1008"/>
    <mergeCell ref="CJ1007:CN1007"/>
    <mergeCell ref="CJ1006:CN1006"/>
    <mergeCell ref="CJ1005:CN1005"/>
    <mergeCell ref="AV1008:BQ1008"/>
    <mergeCell ref="BR1008:BW1008"/>
    <mergeCell ref="AM1022:AT1022"/>
    <mergeCell ref="AE1023:AL1023"/>
    <mergeCell ref="AM1023:AT1023"/>
    <mergeCell ref="AE1024:AL1024"/>
    <mergeCell ref="AM1024:AT1024"/>
    <mergeCell ref="AE1025:AL1025"/>
    <mergeCell ref="AM1025:AT1025"/>
    <mergeCell ref="CF989:CN990"/>
    <mergeCell ref="CF991:CN991"/>
    <mergeCell ref="CF992:CN992"/>
    <mergeCell ref="CF993:CN993"/>
    <mergeCell ref="CF996:CN996"/>
    <mergeCell ref="CF997:CN997"/>
    <mergeCell ref="CF998:CN998"/>
    <mergeCell ref="D999:AT999"/>
    <mergeCell ref="D998:Y998"/>
    <mergeCell ref="Z998:AE998"/>
    <mergeCell ref="AF998:AM998"/>
    <mergeCell ref="AN998:AT998"/>
    <mergeCell ref="AV999:BQ999"/>
    <mergeCell ref="BR998:BW998"/>
    <mergeCell ref="BX998:CE998"/>
    <mergeCell ref="AV1003:BQ1004"/>
    <mergeCell ref="BR1003:BW1004"/>
    <mergeCell ref="AN991:AT991"/>
    <mergeCell ref="AV997:BQ997"/>
    <mergeCell ref="BR997:BW997"/>
    <mergeCell ref="BX997:CE997"/>
    <mergeCell ref="CD1004:CI1004"/>
    <mergeCell ref="CJ1004:CN1004"/>
    <mergeCell ref="CD1005:CI1005"/>
    <mergeCell ref="BX1003:CC1004"/>
    <mergeCell ref="D1010:AT1010"/>
    <mergeCell ref="D1008:Y1008"/>
    <mergeCell ref="Z1008:AE1008"/>
    <mergeCell ref="AF1008:AM1008"/>
    <mergeCell ref="AN1008:AT1008"/>
    <mergeCell ref="D1009:Y1009"/>
    <mergeCell ref="Z1009:AE1009"/>
    <mergeCell ref="D1035:N1035"/>
    <mergeCell ref="O1035:V1035"/>
    <mergeCell ref="W1035:AD1035"/>
    <mergeCell ref="AE1035:AL1035"/>
    <mergeCell ref="AM1035:AT1035"/>
    <mergeCell ref="D1036:N1036"/>
    <mergeCell ref="O1036:V1036"/>
    <mergeCell ref="W1036:AD1036"/>
    <mergeCell ref="AE1036:AL1036"/>
    <mergeCell ref="AM1036:AT1036"/>
    <mergeCell ref="W1032:AD1032"/>
    <mergeCell ref="AE1032:AL1032"/>
    <mergeCell ref="AM1032:AT1032"/>
    <mergeCell ref="D1033:N1033"/>
    <mergeCell ref="O1033:V1033"/>
    <mergeCell ref="W1033:AD1033"/>
    <mergeCell ref="AE1033:AL1033"/>
    <mergeCell ref="AM1033:AT1033"/>
    <mergeCell ref="D1034:N1034"/>
    <mergeCell ref="O1034:V1034"/>
    <mergeCell ref="W1034:AD1034"/>
    <mergeCell ref="AE1034:AL1034"/>
    <mergeCell ref="AM1034:AT1034"/>
    <mergeCell ref="AM1021:AT1021"/>
    <mergeCell ref="AE1022:AL1022"/>
    <mergeCell ref="D1043:X1043"/>
    <mergeCell ref="Y1043:AI1043"/>
    <mergeCell ref="AJ1043:AT1043"/>
    <mergeCell ref="BV1055:CN1055"/>
    <mergeCell ref="BV1056:CN1056"/>
    <mergeCell ref="BV1057:CN1057"/>
    <mergeCell ref="BV1058:CN1058"/>
    <mergeCell ref="BV1059:CN1059"/>
    <mergeCell ref="BV1060:CN1060"/>
    <mergeCell ref="BV1061:CN1061"/>
    <mergeCell ref="BV1062:CN1062"/>
    <mergeCell ref="BV1063:CN1063"/>
    <mergeCell ref="BV1064:CN1064"/>
    <mergeCell ref="AV1046:BP1046"/>
    <mergeCell ref="Q1062:W1062"/>
    <mergeCell ref="Q1063:W1063"/>
    <mergeCell ref="Q1064:W1064"/>
    <mergeCell ref="AV1053:BU1054"/>
    <mergeCell ref="BV1053:CN1054"/>
    <mergeCell ref="AV1055:BU1055"/>
    <mergeCell ref="AV1060:BU1060"/>
    <mergeCell ref="AV1061:BU1061"/>
    <mergeCell ref="AV1056:BU1056"/>
    <mergeCell ref="AV1057:BU1057"/>
    <mergeCell ref="AV1058:BU1058"/>
    <mergeCell ref="AV1059:BU1059"/>
    <mergeCell ref="AE1062:AT1062"/>
    <mergeCell ref="AE1063:AT1063"/>
    <mergeCell ref="AE1064:AT1064"/>
    <mergeCell ref="Q1060:W1060"/>
    <mergeCell ref="Q1061:W1061"/>
    <mergeCell ref="D1063:P1063"/>
    <mergeCell ref="D1064:P1064"/>
    <mergeCell ref="AV1065:CN1065"/>
    <mergeCell ref="AV1069:BI1070"/>
    <mergeCell ref="BJ1069:BW1070"/>
    <mergeCell ref="BX1069:CN1070"/>
    <mergeCell ref="AV1074:CN1074"/>
    <mergeCell ref="AV1071:BI1071"/>
    <mergeCell ref="BJ1071:BW1071"/>
    <mergeCell ref="BX1071:CN1071"/>
    <mergeCell ref="AV1072:BI1072"/>
    <mergeCell ref="BJ1072:BW1072"/>
    <mergeCell ref="BX1072:CN1072"/>
    <mergeCell ref="AV1073:BI1073"/>
    <mergeCell ref="BJ1073:BW1073"/>
    <mergeCell ref="BX1073:CN1073"/>
    <mergeCell ref="AV1062:BU1062"/>
    <mergeCell ref="AV1063:BU1063"/>
    <mergeCell ref="AV1064:BU1064"/>
    <mergeCell ref="Q1066:W1066"/>
    <mergeCell ref="Q1067:W1067"/>
    <mergeCell ref="Q1068:W1068"/>
    <mergeCell ref="Q1069:W1069"/>
    <mergeCell ref="AE1065:AT1065"/>
    <mergeCell ref="AE1066:AT1066"/>
    <mergeCell ref="AE1067:AT1067"/>
    <mergeCell ref="AE1068:AT1068"/>
    <mergeCell ref="AE1069:AT1069"/>
    <mergeCell ref="D1062:P1062"/>
    <mergeCell ref="D1066:P1066"/>
    <mergeCell ref="D1067:P1067"/>
    <mergeCell ref="D1068:P1068"/>
    <mergeCell ref="Q1065:W1065"/>
    <mergeCell ref="D1079:AT1081"/>
    <mergeCell ref="D1082:U1083"/>
    <mergeCell ref="Z1082:AJ1083"/>
    <mergeCell ref="AK1082:AT1083"/>
    <mergeCell ref="AV1082:BK1083"/>
    <mergeCell ref="BL1082:CA1083"/>
    <mergeCell ref="CB1082:CN1084"/>
    <mergeCell ref="D1084:Y1084"/>
    <mergeCell ref="Z1084:AJ1084"/>
    <mergeCell ref="D1070:P1070"/>
    <mergeCell ref="Q1070:W1070"/>
    <mergeCell ref="X1070:AD1070"/>
    <mergeCell ref="AE1070:AT1070"/>
    <mergeCell ref="D1071:P1071"/>
    <mergeCell ref="Q1071:W1071"/>
    <mergeCell ref="X1071:AD1071"/>
    <mergeCell ref="AE1071:AT1071"/>
    <mergeCell ref="D1072:P1072"/>
    <mergeCell ref="Q1072:W1072"/>
    <mergeCell ref="X1072:AD1072"/>
    <mergeCell ref="AE1072:AT1072"/>
    <mergeCell ref="D1073:P1073"/>
    <mergeCell ref="Q1073:W1073"/>
    <mergeCell ref="X1073:AD1073"/>
    <mergeCell ref="AE1073:AT1073"/>
    <mergeCell ref="A1076:CN1077"/>
    <mergeCell ref="AK1084:AT1084"/>
    <mergeCell ref="D1074:AT1074"/>
    <mergeCell ref="AE1078:AT1078"/>
    <mergeCell ref="AE1075:AT1075"/>
    <mergeCell ref="AV1084:BC1084"/>
    <mergeCell ref="BD1084:BK1084"/>
    <mergeCell ref="D1087:Y1087"/>
    <mergeCell ref="Z1087:AJ1087"/>
    <mergeCell ref="AK1087:AT1087"/>
    <mergeCell ref="AV1087:BC1087"/>
    <mergeCell ref="BD1087:BK1087"/>
    <mergeCell ref="BL1087:BS1087"/>
    <mergeCell ref="BT1087:CA1087"/>
    <mergeCell ref="CB1087:CN1087"/>
    <mergeCell ref="D1088:Y1088"/>
    <mergeCell ref="Z1088:AJ1088"/>
    <mergeCell ref="AK1088:AT1088"/>
    <mergeCell ref="AV1088:BC1088"/>
    <mergeCell ref="BD1088:BK1088"/>
    <mergeCell ref="BL1088:BS1088"/>
    <mergeCell ref="BT1088:CA1088"/>
    <mergeCell ref="CB1088:CN1088"/>
    <mergeCell ref="D1089:Y1089"/>
    <mergeCell ref="Z1089:AJ1089"/>
    <mergeCell ref="AK1089:AT1089"/>
    <mergeCell ref="AV1089:BC1089"/>
    <mergeCell ref="BD1089:BK1089"/>
    <mergeCell ref="BL1089:BS1089"/>
    <mergeCell ref="BT1089:CA1089"/>
    <mergeCell ref="CB1089:CN1089"/>
    <mergeCell ref="D1099:CN1100"/>
    <mergeCell ref="D1101:AN1102"/>
    <mergeCell ref="AO1101:CN1101"/>
    <mergeCell ref="AO1102:BI1102"/>
    <mergeCell ref="BJ1102:CD1102"/>
    <mergeCell ref="CE1102:CN1102"/>
    <mergeCell ref="D1103:AN1103"/>
    <mergeCell ref="AO1103:BI1103"/>
    <mergeCell ref="BJ1103:CD1103"/>
    <mergeCell ref="CE1103:CN1103"/>
    <mergeCell ref="D1104:AN1104"/>
    <mergeCell ref="AO1104:BI1104"/>
    <mergeCell ref="BJ1104:CD1104"/>
    <mergeCell ref="CE1104:CN1104"/>
    <mergeCell ref="D1096:Y1096"/>
    <mergeCell ref="Z1096:AJ1096"/>
    <mergeCell ref="AK1096:AT1096"/>
    <mergeCell ref="AV1096:BC1096"/>
    <mergeCell ref="BD1096:BK1096"/>
    <mergeCell ref="BL1096:BS1096"/>
    <mergeCell ref="BT1096:CA1096"/>
    <mergeCell ref="CB1096:CN1096"/>
    <mergeCell ref="D1097:AT1097"/>
    <mergeCell ref="AV1097:CN1097"/>
    <mergeCell ref="BL1084:BS1084"/>
    <mergeCell ref="BT1084:CA1084"/>
    <mergeCell ref="D1085:Y1085"/>
    <mergeCell ref="Z1085:AJ1085"/>
    <mergeCell ref="AK1085:AT1085"/>
    <mergeCell ref="AV1085:BC1085"/>
    <mergeCell ref="BD1085:BK1085"/>
    <mergeCell ref="BL1085:BS1085"/>
    <mergeCell ref="BT1085:CA1085"/>
    <mergeCell ref="CB1085:CN1085"/>
    <mergeCell ref="D1086:Y1086"/>
    <mergeCell ref="Z1086:AJ1086"/>
    <mergeCell ref="AK1086:AT1086"/>
    <mergeCell ref="AV1086:BC1086"/>
    <mergeCell ref="BD1086:BK1086"/>
    <mergeCell ref="BL1086:BS1086"/>
    <mergeCell ref="BT1086:CA1086"/>
    <mergeCell ref="CB1086:CN1086"/>
    <mergeCell ref="D1090:Y1090"/>
    <mergeCell ref="Z1090:AJ1090"/>
    <mergeCell ref="AK1090:AT1090"/>
    <mergeCell ref="AV1090:BC1090"/>
    <mergeCell ref="BD1090:BK1090"/>
    <mergeCell ref="BL1090:BS1090"/>
    <mergeCell ref="BT1090:CA1090"/>
    <mergeCell ref="CB1090:CN1090"/>
    <mergeCell ref="D1093:Y1093"/>
    <mergeCell ref="Z1093:AJ1093"/>
    <mergeCell ref="AK1093:AT1093"/>
    <mergeCell ref="AV1093:BC1093"/>
    <mergeCell ref="BD1093:BK1093"/>
    <mergeCell ref="BL1093:BS1093"/>
    <mergeCell ref="BT1093:CA1093"/>
    <mergeCell ref="CB1093:CN1093"/>
    <mergeCell ref="D1092:Y1092"/>
    <mergeCell ref="Z1092:AJ1092"/>
    <mergeCell ref="AK1092:AT1092"/>
    <mergeCell ref="AV1092:BC1092"/>
    <mergeCell ref="BD1092:BK1092"/>
    <mergeCell ref="BL1092:BS1092"/>
    <mergeCell ref="BT1092:CA1092"/>
    <mergeCell ref="CB1092:CN1092"/>
    <mergeCell ref="D1091:Y1091"/>
    <mergeCell ref="Z1091:AJ1091"/>
    <mergeCell ref="AK1091:AT1091"/>
    <mergeCell ref="AV1091:BC1091"/>
    <mergeCell ref="BD1091:BK1091"/>
    <mergeCell ref="BL1091:BS1091"/>
    <mergeCell ref="BT1091:CA1091"/>
    <mergeCell ref="CB1091:CN1091"/>
    <mergeCell ref="D1094:Y1094"/>
    <mergeCell ref="Z1094:AJ1094"/>
    <mergeCell ref="AK1094:AT1094"/>
    <mergeCell ref="AV1094:BC1094"/>
    <mergeCell ref="BD1094:BK1094"/>
    <mergeCell ref="BL1094:BS1094"/>
    <mergeCell ref="BT1094:CA1094"/>
    <mergeCell ref="CB1094:CN1094"/>
    <mergeCell ref="D1095:Y1095"/>
    <mergeCell ref="Z1095:AJ1095"/>
    <mergeCell ref="AK1095:AT1095"/>
    <mergeCell ref="AV1095:BC1095"/>
    <mergeCell ref="BD1095:BK1095"/>
    <mergeCell ref="BL1095:BS1095"/>
    <mergeCell ref="BT1095:CA1095"/>
    <mergeCell ref="CB1095:CN1095"/>
    <mergeCell ref="A1112:CN1113"/>
    <mergeCell ref="D1105:AN1105"/>
    <mergeCell ref="AO1105:BI1105"/>
    <mergeCell ref="BJ1105:CD1105"/>
    <mergeCell ref="CE1105:CN1105"/>
    <mergeCell ref="D1106:AN1106"/>
    <mergeCell ref="AO1106:BI1106"/>
    <mergeCell ref="BJ1106:CD1106"/>
    <mergeCell ref="CE1106:CN1106"/>
    <mergeCell ref="D1107:AN1107"/>
    <mergeCell ref="AO1107:BI1107"/>
    <mergeCell ref="BJ1107:CD1107"/>
    <mergeCell ref="CE1107:CN1107"/>
    <mergeCell ref="D1108:AN1108"/>
    <mergeCell ref="AO1108:BI1108"/>
    <mergeCell ref="BJ1108:CD1108"/>
    <mergeCell ref="CE1108:CN1108"/>
    <mergeCell ref="D1109:AN1109"/>
    <mergeCell ref="AO1109:BI1109"/>
    <mergeCell ref="BJ1109:CD1109"/>
    <mergeCell ref="CE1109:CN1109"/>
    <mergeCell ref="D1110:CN1110"/>
    <mergeCell ref="D1120:AF1120"/>
    <mergeCell ref="D1125:AF1125"/>
    <mergeCell ref="AG1125:AM1125"/>
    <mergeCell ref="AN1125:AT1125"/>
    <mergeCell ref="AV1125:BK1125"/>
    <mergeCell ref="BL1125:BT1125"/>
    <mergeCell ref="BU1125:CB1125"/>
    <mergeCell ref="CC1125:CH1125"/>
    <mergeCell ref="CI1125:CN1125"/>
    <mergeCell ref="AG1120:AM1120"/>
    <mergeCell ref="AN1120:AT1120"/>
    <mergeCell ref="AV1120:BK1120"/>
    <mergeCell ref="BL1120:BT1120"/>
    <mergeCell ref="BU1120:CB1120"/>
    <mergeCell ref="CC1120:CH1120"/>
    <mergeCell ref="CI1120:CN1120"/>
    <mergeCell ref="D1121:AF1121"/>
    <mergeCell ref="D1115:AT1116"/>
    <mergeCell ref="AV1115:CN1116"/>
    <mergeCell ref="D1117:AF1118"/>
    <mergeCell ref="AG1117:AT1117"/>
    <mergeCell ref="AV1117:BK1118"/>
    <mergeCell ref="BL1117:CB1117"/>
    <mergeCell ref="CC1117:CN1117"/>
    <mergeCell ref="AG1118:AM1118"/>
    <mergeCell ref="AN1118:AT1118"/>
    <mergeCell ref="BL1123:BT1123"/>
    <mergeCell ref="BU1123:CB1123"/>
    <mergeCell ref="CC1123:CH1123"/>
    <mergeCell ref="CI1123:CN1123"/>
    <mergeCell ref="BL1118:BT1118"/>
    <mergeCell ref="BU1118:CB1118"/>
    <mergeCell ref="CC1118:CH1118"/>
    <mergeCell ref="CI1118:CN1118"/>
    <mergeCell ref="D1119:AF1119"/>
    <mergeCell ref="AG1119:AM1119"/>
    <mergeCell ref="AN1119:AT1119"/>
    <mergeCell ref="AV1119:BK1119"/>
    <mergeCell ref="BL1119:BT1119"/>
    <mergeCell ref="BU1119:CB1119"/>
    <mergeCell ref="CC1119:CH1119"/>
    <mergeCell ref="CI1119:CN1119"/>
    <mergeCell ref="AG1121:AM1121"/>
    <mergeCell ref="AN1121:AT1121"/>
    <mergeCell ref="AV1121:BK1121"/>
    <mergeCell ref="BL1121:BT1121"/>
    <mergeCell ref="BU1121:CB1121"/>
    <mergeCell ref="CC1121:CH1121"/>
    <mergeCell ref="CI1121:CN1121"/>
    <mergeCell ref="D1129:AT1129"/>
    <mergeCell ref="AV1129:CN1129"/>
    <mergeCell ref="A1131:CN1132"/>
    <mergeCell ref="BP1150:CA1151"/>
    <mergeCell ref="CB1150:CN1151"/>
    <mergeCell ref="D1152:O1152"/>
    <mergeCell ref="P1152:AA1152"/>
    <mergeCell ref="AB1152:AM1152"/>
    <mergeCell ref="AN1152:AY1152"/>
    <mergeCell ref="AZ1152:BO1152"/>
    <mergeCell ref="BP1152:CA1152"/>
    <mergeCell ref="CB1152:CN1152"/>
    <mergeCell ref="D1122:AF1122"/>
    <mergeCell ref="AG1122:AM1122"/>
    <mergeCell ref="AN1122:AT1122"/>
    <mergeCell ref="AV1122:BK1122"/>
    <mergeCell ref="BL1122:BT1122"/>
    <mergeCell ref="BU1122:CB1122"/>
    <mergeCell ref="CC1122:CH1122"/>
    <mergeCell ref="CI1122:CN1122"/>
    <mergeCell ref="D1124:AF1124"/>
    <mergeCell ref="AG1124:AM1124"/>
    <mergeCell ref="AN1124:AT1124"/>
    <mergeCell ref="AV1124:BK1124"/>
    <mergeCell ref="BL1124:BT1124"/>
    <mergeCell ref="BU1124:CB1124"/>
    <mergeCell ref="CC1124:CH1124"/>
    <mergeCell ref="CI1124:CN1124"/>
    <mergeCell ref="D1123:AF1123"/>
    <mergeCell ref="AG1123:AM1123"/>
    <mergeCell ref="AN1123:AT1123"/>
    <mergeCell ref="AV1123:BK1123"/>
    <mergeCell ref="D1155:CN1156"/>
    <mergeCell ref="D1136:AG1137"/>
    <mergeCell ref="AH1136:BK1137"/>
    <mergeCell ref="BL1136:CN1137"/>
    <mergeCell ref="D1138:AG1138"/>
    <mergeCell ref="AH1138:BK1138"/>
    <mergeCell ref="BL1138:CN1138"/>
    <mergeCell ref="D1139:CN1139"/>
    <mergeCell ref="D1143:O1144"/>
    <mergeCell ref="P1143:AA1144"/>
    <mergeCell ref="AB1143:AM1144"/>
    <mergeCell ref="AN1143:AY1144"/>
    <mergeCell ref="AZ1143:BO1144"/>
    <mergeCell ref="BP1143:CA1144"/>
    <mergeCell ref="CB1143:CN1144"/>
    <mergeCell ref="D1145:O1145"/>
    <mergeCell ref="P1145:AA1145"/>
    <mergeCell ref="AB1145:AM1145"/>
    <mergeCell ref="AN1145:AY1145"/>
    <mergeCell ref="AZ1145:BO1145"/>
    <mergeCell ref="D1161:Q1162"/>
    <mergeCell ref="R1161:AE1162"/>
    <mergeCell ref="AF1161:AT1162"/>
    <mergeCell ref="D1163:Q1163"/>
    <mergeCell ref="D1164:Q1164"/>
    <mergeCell ref="D1165:Q1165"/>
    <mergeCell ref="D1166:Q1166"/>
    <mergeCell ref="R1163:AE1163"/>
    <mergeCell ref="AF1163:AT1163"/>
    <mergeCell ref="R1164:AE1164"/>
    <mergeCell ref="R1165:AE1165"/>
    <mergeCell ref="R1166:AE1166"/>
    <mergeCell ref="AF1164:AT1164"/>
    <mergeCell ref="AF1165:AT1165"/>
    <mergeCell ref="AF1166:AT1166"/>
    <mergeCell ref="D1153:CN1153"/>
    <mergeCell ref="D1158:AT1160"/>
    <mergeCell ref="AV1161:BI1162"/>
    <mergeCell ref="BJ1161:BW1162"/>
    <mergeCell ref="AV1163:BI1163"/>
    <mergeCell ref="BJ1163:BW1163"/>
    <mergeCell ref="AV1164:BI1164"/>
    <mergeCell ref="BJ1164:BW1164"/>
    <mergeCell ref="AV1165:BI1165"/>
    <mergeCell ref="BJ1165:BW1165"/>
    <mergeCell ref="AV1166:BI1166"/>
    <mergeCell ref="BJ1166:BW1166"/>
    <mergeCell ref="AV1158:CN1160"/>
    <mergeCell ref="BX1161:CN1162"/>
    <mergeCell ref="BX1163:CN1163"/>
    <mergeCell ref="BX1164:CN1164"/>
    <mergeCell ref="BX1165:CN1165"/>
    <mergeCell ref="BX1166:CN1166"/>
    <mergeCell ref="BP1145:CA1145"/>
    <mergeCell ref="CB1145:CN1145"/>
    <mergeCell ref="D1146:CN1146"/>
    <mergeCell ref="D1150:O1151"/>
    <mergeCell ref="P1150:AA1151"/>
    <mergeCell ref="AB1150:AM1151"/>
    <mergeCell ref="AN1150:AY1151"/>
    <mergeCell ref="AZ1150:BO1151"/>
    <mergeCell ref="AG428:AM428"/>
    <mergeCell ref="I448:Q448"/>
    <mergeCell ref="I449:Q449"/>
    <mergeCell ref="I450:Q450"/>
    <mergeCell ref="I451:Q451"/>
    <mergeCell ref="I452:Q452"/>
    <mergeCell ref="D444:Q444"/>
    <mergeCell ref="I445:Q445"/>
    <mergeCell ref="D451:H451"/>
    <mergeCell ref="D452:H452"/>
    <mergeCell ref="W444:AA445"/>
    <mergeCell ref="W446:AA446"/>
    <mergeCell ref="W447:AA447"/>
    <mergeCell ref="W448:AA448"/>
    <mergeCell ref="W449:AA449"/>
    <mergeCell ref="W450:AA450"/>
    <mergeCell ref="W451:AA451"/>
    <mergeCell ref="W452:AA452"/>
    <mergeCell ref="D442:AT443"/>
    <mergeCell ref="D431:R431"/>
    <mergeCell ref="D432:R432"/>
    <mergeCell ref="D433:R433"/>
    <mergeCell ref="D434:R434"/>
    <mergeCell ref="AB444:AJ445"/>
    <mergeCell ref="AB446:AJ446"/>
    <mergeCell ref="AB447:AJ447"/>
    <mergeCell ref="AB448:AJ448"/>
    <mergeCell ref="AB449:AJ449"/>
    <mergeCell ref="AB450:AJ450"/>
    <mergeCell ref="R448:V448"/>
    <mergeCell ref="R449:V449"/>
    <mergeCell ref="R446:V446"/>
    <mergeCell ref="D445:H445"/>
    <mergeCell ref="D446:H446"/>
    <mergeCell ref="R452:V452"/>
    <mergeCell ref="R450:V450"/>
    <mergeCell ref="R444:V445"/>
    <mergeCell ref="AK444:AT445"/>
    <mergeCell ref="AK446:AT446"/>
    <mergeCell ref="AK447:AT447"/>
    <mergeCell ref="R447:V447"/>
    <mergeCell ref="D447:H447"/>
    <mergeCell ref="D448:H448"/>
    <mergeCell ref="D449:H449"/>
    <mergeCell ref="D450:H450"/>
    <mergeCell ref="AB451:AJ451"/>
    <mergeCell ref="AB452:AJ452"/>
    <mergeCell ref="R451:V451"/>
    <mergeCell ref="AK448:AT448"/>
    <mergeCell ref="AK449:AT449"/>
    <mergeCell ref="AK450:AT450"/>
    <mergeCell ref="AK451:AT451"/>
    <mergeCell ref="AK452:AT452"/>
    <mergeCell ref="I446:Q446"/>
    <mergeCell ref="I447:Q447"/>
    <mergeCell ref="BI462:BQ462"/>
    <mergeCell ref="BI463:BQ463"/>
    <mergeCell ref="BR462:BZ462"/>
    <mergeCell ref="BR463:BZ463"/>
    <mergeCell ref="BI461:BZ461"/>
    <mergeCell ref="CA461:CN461"/>
    <mergeCell ref="CA462:CG462"/>
    <mergeCell ref="CA463:CG463"/>
    <mergeCell ref="CH462:CN462"/>
    <mergeCell ref="CH463:CN463"/>
    <mergeCell ref="AV464:CN464"/>
    <mergeCell ref="AH469:AN469"/>
    <mergeCell ref="AH470:AN470"/>
    <mergeCell ref="AH471:AN471"/>
    <mergeCell ref="AH472:AN472"/>
    <mergeCell ref="D466:AT467"/>
    <mergeCell ref="AV466:CN467"/>
    <mergeCell ref="BV468:CN473"/>
    <mergeCell ref="D463:Q463"/>
    <mergeCell ref="R463:AE463"/>
    <mergeCell ref="AF463:AT463"/>
    <mergeCell ref="D461:Q462"/>
    <mergeCell ref="R461:AE462"/>
    <mergeCell ref="AF461:AT462"/>
    <mergeCell ref="AV461:BH462"/>
    <mergeCell ref="AV463:BH463"/>
    <mergeCell ref="D468:L469"/>
    <mergeCell ref="M469:R469"/>
    <mergeCell ref="D470:L470"/>
    <mergeCell ref="M470:R470"/>
    <mergeCell ref="S470:V470"/>
    <mergeCell ref="S471:V471"/>
    <mergeCell ref="W469:Z469"/>
    <mergeCell ref="W470:Z470"/>
    <mergeCell ref="W471:Z471"/>
    <mergeCell ref="W472:Z472"/>
    <mergeCell ref="W473:Z473"/>
    <mergeCell ref="W474:Z474"/>
    <mergeCell ref="W475:Z475"/>
    <mergeCell ref="W476:Z476"/>
    <mergeCell ref="W477:Z477"/>
    <mergeCell ref="W478:Z478"/>
    <mergeCell ref="AH475:AN475"/>
    <mergeCell ref="AH476:AN476"/>
    <mergeCell ref="AH477:AN477"/>
    <mergeCell ref="AH478:AN478"/>
    <mergeCell ref="AH479:AN479"/>
    <mergeCell ref="D471:L471"/>
    <mergeCell ref="M471:R471"/>
    <mergeCell ref="S469:V469"/>
    <mergeCell ref="AA470:AG470"/>
    <mergeCell ref="AA469:AG469"/>
    <mergeCell ref="AV477:BU477"/>
    <mergeCell ref="AA471:AG471"/>
    <mergeCell ref="AA472:AG472"/>
    <mergeCell ref="AA473:AG473"/>
    <mergeCell ref="AA474:AG474"/>
    <mergeCell ref="AA475:AG475"/>
    <mergeCell ref="AA476:AG476"/>
    <mergeCell ref="AA477:AG477"/>
    <mergeCell ref="AA478:AG478"/>
    <mergeCell ref="AA479:AG479"/>
    <mergeCell ref="AV475:BU475"/>
    <mergeCell ref="AV476:BU476"/>
    <mergeCell ref="AV478:BU478"/>
    <mergeCell ref="AV479:BU479"/>
    <mergeCell ref="AO475:AT475"/>
    <mergeCell ref="AO476:AT476"/>
    <mergeCell ref="AV468:BU473"/>
    <mergeCell ref="AV474:BU474"/>
    <mergeCell ref="AO469:AT469"/>
    <mergeCell ref="AO470:AT470"/>
    <mergeCell ref="AO471:AT471"/>
    <mergeCell ref="AO479:AT479"/>
    <mergeCell ref="AO472:AT472"/>
    <mergeCell ref="AO473:AT473"/>
    <mergeCell ref="AO474:AT474"/>
    <mergeCell ref="AO477:AT477"/>
    <mergeCell ref="M468:AT468"/>
    <mergeCell ref="AV502:BS502"/>
    <mergeCell ref="AV503:BS503"/>
    <mergeCell ref="AG508:AT508"/>
    <mergeCell ref="AG509:AJ509"/>
    <mergeCell ref="AK509:AN509"/>
    <mergeCell ref="AO509:AQ509"/>
    <mergeCell ref="AR509:AT509"/>
    <mergeCell ref="AG510:AJ510"/>
    <mergeCell ref="AK510:AN510"/>
    <mergeCell ref="AO510:AQ510"/>
    <mergeCell ref="S472:V472"/>
    <mergeCell ref="S473:V473"/>
    <mergeCell ref="S474:V474"/>
    <mergeCell ref="S475:V475"/>
    <mergeCell ref="S476:V476"/>
    <mergeCell ref="S477:V477"/>
    <mergeCell ref="S478:V478"/>
    <mergeCell ref="S479:V479"/>
    <mergeCell ref="W479:Z479"/>
    <mergeCell ref="D480:AT480"/>
    <mergeCell ref="M477:R477"/>
    <mergeCell ref="AO478:AT478"/>
    <mergeCell ref="AV493:CN493"/>
    <mergeCell ref="AV495:CN496"/>
    <mergeCell ref="T490:AB490"/>
    <mergeCell ref="T491:AB491"/>
    <mergeCell ref="AC492:AK492"/>
    <mergeCell ref="T492:AB492"/>
    <mergeCell ref="D495:AT496"/>
    <mergeCell ref="AV480:CN480"/>
    <mergeCell ref="BV478:CN478"/>
    <mergeCell ref="BV479:CN479"/>
    <mergeCell ref="BT525:CN526"/>
    <mergeCell ref="BP546:BS546"/>
    <mergeCell ref="CG497:CN498"/>
    <mergeCell ref="CG499:CN499"/>
    <mergeCell ref="CG500:CN500"/>
    <mergeCell ref="CG501:CN501"/>
    <mergeCell ref="CG502:CN502"/>
    <mergeCell ref="CG503:CN503"/>
    <mergeCell ref="AV504:CN504"/>
    <mergeCell ref="AV506:CN507"/>
    <mergeCell ref="CD508:CN509"/>
    <mergeCell ref="CD510:CN510"/>
    <mergeCell ref="CD511:CN511"/>
    <mergeCell ref="CD512:CN512"/>
    <mergeCell ref="CD513:CN513"/>
    <mergeCell ref="CD514:CN514"/>
    <mergeCell ref="CD515:CN515"/>
    <mergeCell ref="CD516:CN516"/>
    <mergeCell ref="CD517:CN517"/>
    <mergeCell ref="AV508:CC509"/>
    <mergeCell ref="AV510:CC510"/>
    <mergeCell ref="AV511:CC511"/>
    <mergeCell ref="AV512:CC512"/>
    <mergeCell ref="AV513:CC513"/>
    <mergeCell ref="BT497:CF498"/>
    <mergeCell ref="BT499:CF499"/>
    <mergeCell ref="BT500:CF500"/>
    <mergeCell ref="BT501:CF501"/>
    <mergeCell ref="BT502:CF502"/>
    <mergeCell ref="BT503:CF503"/>
    <mergeCell ref="AV500:BS500"/>
    <mergeCell ref="AV501:BS501"/>
    <mergeCell ref="W540:Z540"/>
    <mergeCell ref="AA539:AD539"/>
    <mergeCell ref="AA540:AD540"/>
    <mergeCell ref="AE538:AL538"/>
    <mergeCell ref="AE539:AH539"/>
    <mergeCell ref="AE540:AH540"/>
    <mergeCell ref="AI539:AL539"/>
    <mergeCell ref="AI540:AL540"/>
    <mergeCell ref="AQ540:AT540"/>
    <mergeCell ref="AD547:AH547"/>
    <mergeCell ref="AI545:AT545"/>
    <mergeCell ref="AI546:AN546"/>
    <mergeCell ref="AI547:AN547"/>
    <mergeCell ref="AO546:AT546"/>
    <mergeCell ref="D512:AF512"/>
    <mergeCell ref="D513:AF513"/>
    <mergeCell ref="D514:AF514"/>
    <mergeCell ref="D515:AF515"/>
    <mergeCell ref="AG515:AJ515"/>
    <mergeCell ref="AK515:AN515"/>
    <mergeCell ref="AO515:AQ515"/>
    <mergeCell ref="AR515:AT515"/>
    <mergeCell ref="D516:AF517"/>
    <mergeCell ref="AG516:AJ517"/>
    <mergeCell ref="AK516:AN517"/>
    <mergeCell ref="AO516:AQ517"/>
    <mergeCell ref="AR516:AT517"/>
    <mergeCell ref="AA578:AJ578"/>
    <mergeCell ref="AA579:AJ579"/>
    <mergeCell ref="AA580:AJ580"/>
    <mergeCell ref="AA581:AJ581"/>
    <mergeCell ref="D576:Z577"/>
    <mergeCell ref="D578:Z578"/>
    <mergeCell ref="D579:Z579"/>
    <mergeCell ref="D580:Z580"/>
    <mergeCell ref="D581:Z581"/>
    <mergeCell ref="BD545:BG545"/>
    <mergeCell ref="BH545:BK545"/>
    <mergeCell ref="D551:CN552"/>
    <mergeCell ref="D556:V557"/>
    <mergeCell ref="W556:AH557"/>
    <mergeCell ref="AI556:AT557"/>
    <mergeCell ref="AV556:BC557"/>
    <mergeCell ref="BD556:BM557"/>
    <mergeCell ref="BN556:BW557"/>
    <mergeCell ref="BX556:CF557"/>
    <mergeCell ref="CG556:CN557"/>
    <mergeCell ref="D558:N558"/>
    <mergeCell ref="O558:V558"/>
    <mergeCell ref="W558:AB558"/>
    <mergeCell ref="AC558:AH558"/>
    <mergeCell ref="AI558:AN558"/>
    <mergeCell ref="AO558:AT558"/>
    <mergeCell ref="BL545:BO545"/>
    <mergeCell ref="BP545:BS545"/>
    <mergeCell ref="D547:N547"/>
    <mergeCell ref="BD546:BG546"/>
    <mergeCell ref="BH546:BK546"/>
    <mergeCell ref="BL546:BO546"/>
    <mergeCell ref="AV1185:CN1185"/>
    <mergeCell ref="AV735:CN736"/>
    <mergeCell ref="D584:AT585"/>
    <mergeCell ref="D582:AT582"/>
    <mergeCell ref="AA586:AJ587"/>
    <mergeCell ref="AK586:AT587"/>
    <mergeCell ref="D586:Z587"/>
    <mergeCell ref="D588:Z588"/>
    <mergeCell ref="D589:Z589"/>
    <mergeCell ref="AA588:AJ588"/>
    <mergeCell ref="AA589:AJ589"/>
    <mergeCell ref="AK588:AT588"/>
    <mergeCell ref="AK589:AT589"/>
    <mergeCell ref="D590:AT590"/>
    <mergeCell ref="D543:AT544"/>
    <mergeCell ref="D548:AT548"/>
    <mergeCell ref="BD544:BK544"/>
    <mergeCell ref="BL544:BS544"/>
    <mergeCell ref="D571:CN572"/>
    <mergeCell ref="D574:AT575"/>
    <mergeCell ref="D896:R896"/>
    <mergeCell ref="S896:W896"/>
    <mergeCell ref="X896:AB896"/>
    <mergeCell ref="AC896:AH896"/>
    <mergeCell ref="AI896:AN896"/>
    <mergeCell ref="AK576:AT577"/>
    <mergeCell ref="AK578:AT578"/>
    <mergeCell ref="AK579:AT579"/>
    <mergeCell ref="AK580:AT580"/>
    <mergeCell ref="AK581:AT581"/>
    <mergeCell ref="AA576:AJ577"/>
    <mergeCell ref="AO896:AT896"/>
    <mergeCell ref="EI534:EL534"/>
    <mergeCell ref="EM534:EP534"/>
    <mergeCell ref="AV436:CL436"/>
    <mergeCell ref="D520:CN521"/>
    <mergeCell ref="D504:AT504"/>
    <mergeCell ref="AC525:AT526"/>
    <mergeCell ref="AC527:AT527"/>
    <mergeCell ref="D523:AT524"/>
    <mergeCell ref="AV523:CN524"/>
    <mergeCell ref="AV525:BE526"/>
    <mergeCell ref="AV527:BE527"/>
    <mergeCell ref="D506:AT507"/>
    <mergeCell ref="D508:AF509"/>
    <mergeCell ref="D510:AF510"/>
    <mergeCell ref="D511:AF511"/>
    <mergeCell ref="BF525:BL526"/>
    <mergeCell ref="BM525:BS526"/>
    <mergeCell ref="BF527:BL527"/>
    <mergeCell ref="BM527:BS527"/>
    <mergeCell ref="BT527:CN527"/>
    <mergeCell ref="D534:AT534"/>
    <mergeCell ref="AV515:CC515"/>
    <mergeCell ref="AV516:CC516"/>
    <mergeCell ref="AV517:CC517"/>
    <mergeCell ref="AV514:CC514"/>
    <mergeCell ref="BF528:BL528"/>
    <mergeCell ref="BM528:BS528"/>
    <mergeCell ref="BT528:CN528"/>
    <mergeCell ref="BF529:BL529"/>
    <mergeCell ref="BM529:BS529"/>
    <mergeCell ref="BT529:CN529"/>
    <mergeCell ref="AV528:BE528"/>
    <mergeCell ref="D219:U219"/>
    <mergeCell ref="V210:AG210"/>
    <mergeCell ref="V211:AG211"/>
    <mergeCell ref="V212:AG212"/>
    <mergeCell ref="V219:AG219"/>
    <mergeCell ref="AH210:AT210"/>
    <mergeCell ref="AH211:AT211"/>
    <mergeCell ref="AH212:AT212"/>
    <mergeCell ref="AH219:AT219"/>
    <mergeCell ref="D229:Q230"/>
    <mergeCell ref="R229:AI230"/>
    <mergeCell ref="D231:Q232"/>
    <mergeCell ref="R231:AI232"/>
    <mergeCell ref="AE243:AT243"/>
    <mergeCell ref="R225:AI226"/>
    <mergeCell ref="D225:Q226"/>
    <mergeCell ref="D227:Q228"/>
    <mergeCell ref="AJ224:AT226"/>
    <mergeCell ref="D222:AT223"/>
    <mergeCell ref="D224:AI224"/>
    <mergeCell ref="D235:AT236"/>
    <mergeCell ref="AE237:AT238"/>
    <mergeCell ref="AE239:AT239"/>
    <mergeCell ref="AE240:AT240"/>
    <mergeCell ref="V213:AG213"/>
    <mergeCell ref="AH213:AT213"/>
    <mergeCell ref="D215:U215"/>
    <mergeCell ref="AJ227:AT228"/>
    <mergeCell ref="D216:U216"/>
    <mergeCell ref="R227:AI228"/>
    <mergeCell ref="V216:AG216"/>
    <mergeCell ref="AH216:AT216"/>
    <mergeCell ref="BF232:BS232"/>
    <mergeCell ref="BT232:CN232"/>
    <mergeCell ref="AV362:CN362"/>
    <mergeCell ref="U409:Z409"/>
    <mergeCell ref="O546:S546"/>
    <mergeCell ref="O547:S547"/>
    <mergeCell ref="T546:X546"/>
    <mergeCell ref="T547:X547"/>
    <mergeCell ref="O545:X545"/>
    <mergeCell ref="Y545:AH545"/>
    <mergeCell ref="Y546:AC546"/>
    <mergeCell ref="AD546:AH546"/>
    <mergeCell ref="Y547:AC547"/>
    <mergeCell ref="AJ229:AT230"/>
    <mergeCell ref="AJ231:AT232"/>
    <mergeCell ref="AO547:AT547"/>
    <mergeCell ref="D541:AT541"/>
    <mergeCell ref="AM538:AT538"/>
    <mergeCell ref="AM539:AP539"/>
    <mergeCell ref="AM540:AP540"/>
    <mergeCell ref="AQ539:AT539"/>
    <mergeCell ref="AV534:CN534"/>
    <mergeCell ref="D536:AT537"/>
    <mergeCell ref="D538:N539"/>
    <mergeCell ref="D540:N540"/>
    <mergeCell ref="O538:V538"/>
    <mergeCell ref="O539:R539"/>
    <mergeCell ref="S539:V539"/>
    <mergeCell ref="O540:R540"/>
    <mergeCell ref="S540:V540"/>
    <mergeCell ref="W538:AD538"/>
    <mergeCell ref="W539:Z539"/>
    <mergeCell ref="D899:R899"/>
    <mergeCell ref="S899:W899"/>
    <mergeCell ref="X899:AB899"/>
    <mergeCell ref="AC899:AH899"/>
    <mergeCell ref="AI899:AN899"/>
    <mergeCell ref="AO899:AT899"/>
    <mergeCell ref="D900:R900"/>
    <mergeCell ref="S900:W900"/>
    <mergeCell ref="X900:AB900"/>
    <mergeCell ref="AC900:AH900"/>
    <mergeCell ref="AI900:AN900"/>
    <mergeCell ref="AO900:AT900"/>
    <mergeCell ref="D901:R901"/>
    <mergeCell ref="S901:W901"/>
    <mergeCell ref="X901:AB901"/>
    <mergeCell ref="AC901:AH901"/>
    <mergeCell ref="AI901:AN901"/>
    <mergeCell ref="AO901:AT901"/>
    <mergeCell ref="AO907:AT907"/>
    <mergeCell ref="D902:R902"/>
    <mergeCell ref="S902:W902"/>
    <mergeCell ref="X902:AB902"/>
    <mergeCell ref="AC902:AH902"/>
    <mergeCell ref="AI902:AN902"/>
    <mergeCell ref="AO902:AT902"/>
    <mergeCell ref="D903:R903"/>
    <mergeCell ref="S903:W903"/>
    <mergeCell ref="X903:AB903"/>
    <mergeCell ref="AC903:AH903"/>
    <mergeCell ref="AI903:AN903"/>
    <mergeCell ref="AO903:AT903"/>
    <mergeCell ref="D904:R904"/>
    <mergeCell ref="S904:W904"/>
    <mergeCell ref="X904:AB904"/>
    <mergeCell ref="AC904:AH904"/>
    <mergeCell ref="AI904:AN904"/>
    <mergeCell ref="AO904:AT904"/>
    <mergeCell ref="D905:R905"/>
    <mergeCell ref="S905:W905"/>
    <mergeCell ref="X905:AB905"/>
    <mergeCell ref="AC905:AH905"/>
    <mergeCell ref="AI905:AN905"/>
    <mergeCell ref="AO905:AT905"/>
    <mergeCell ref="D906:R906"/>
    <mergeCell ref="S906:W906"/>
    <mergeCell ref="BS909:BY909"/>
    <mergeCell ref="BZ909:CG909"/>
    <mergeCell ref="CH909:CN909"/>
    <mergeCell ref="BS910:BY910"/>
    <mergeCell ref="BZ910:CG910"/>
    <mergeCell ref="CH910:CN910"/>
    <mergeCell ref="AV909:BR909"/>
    <mergeCell ref="AV910:BR910"/>
    <mergeCell ref="D908:R908"/>
    <mergeCell ref="S908:W908"/>
    <mergeCell ref="X908:AB908"/>
    <mergeCell ref="AC908:AH908"/>
    <mergeCell ref="AI908:AN908"/>
    <mergeCell ref="AO908:AT908"/>
    <mergeCell ref="AV905:BR905"/>
    <mergeCell ref="BS905:BY905"/>
    <mergeCell ref="BZ905:CG905"/>
    <mergeCell ref="CH905:CN905"/>
    <mergeCell ref="AV906:BR906"/>
    <mergeCell ref="BS906:BY906"/>
    <mergeCell ref="BZ906:CG906"/>
    <mergeCell ref="CH906:CN906"/>
    <mergeCell ref="AV907:BR907"/>
    <mergeCell ref="BS907:BY907"/>
    <mergeCell ref="BZ907:CG907"/>
    <mergeCell ref="CH907:CN907"/>
    <mergeCell ref="AV908:BR908"/>
    <mergeCell ref="D907:R907"/>
    <mergeCell ref="S907:W907"/>
    <mergeCell ref="X907:AB907"/>
    <mergeCell ref="AC907:AH907"/>
    <mergeCell ref="AI907:AN907"/>
    <mergeCell ref="CH898:CN898"/>
    <mergeCell ref="AV899:BR899"/>
    <mergeCell ref="BS899:BY899"/>
    <mergeCell ref="BZ899:CG899"/>
    <mergeCell ref="CH899:CN899"/>
    <mergeCell ref="AV900:BR900"/>
    <mergeCell ref="BS900:BY900"/>
    <mergeCell ref="BS903:BY903"/>
    <mergeCell ref="BZ903:CG903"/>
    <mergeCell ref="CH903:CN903"/>
    <mergeCell ref="AV904:BR904"/>
    <mergeCell ref="BS904:BY904"/>
    <mergeCell ref="BZ904:CG904"/>
    <mergeCell ref="CH904:CN904"/>
    <mergeCell ref="X906:AB906"/>
    <mergeCell ref="AC906:AH906"/>
    <mergeCell ref="AI906:AN906"/>
    <mergeCell ref="AO906:AT906"/>
    <mergeCell ref="AV903:BR903"/>
    <mergeCell ref="AO898:AT898"/>
    <mergeCell ref="BZ902:CG902"/>
    <mergeCell ref="CH902:CN902"/>
    <mergeCell ref="BZ900:CG900"/>
    <mergeCell ref="CH900:CN900"/>
    <mergeCell ref="AV901:BR901"/>
    <mergeCell ref="BS901:BY901"/>
    <mergeCell ref="BZ901:CG901"/>
    <mergeCell ref="CH901:CN901"/>
    <mergeCell ref="AV902:BR902"/>
    <mergeCell ref="BS902:BY902"/>
    <mergeCell ref="Z989:AM989"/>
    <mergeCell ref="AN989:AT990"/>
    <mergeCell ref="AV989:BQ990"/>
    <mergeCell ref="BR989:CE989"/>
    <mergeCell ref="BR990:BW990"/>
    <mergeCell ref="BX990:CE990"/>
    <mergeCell ref="D989:Y990"/>
    <mergeCell ref="Z990:AE990"/>
    <mergeCell ref="BS908:BY908"/>
    <mergeCell ref="BZ908:CG908"/>
    <mergeCell ref="CH908:CN908"/>
    <mergeCell ref="D911:R911"/>
    <mergeCell ref="S911:W911"/>
    <mergeCell ref="X911:AB911"/>
    <mergeCell ref="AC911:AH911"/>
    <mergeCell ref="AI911:AN911"/>
    <mergeCell ref="AO911:AT911"/>
    <mergeCell ref="D912:R912"/>
    <mergeCell ref="S912:W912"/>
    <mergeCell ref="X912:AB912"/>
    <mergeCell ref="AC912:AH912"/>
    <mergeCell ref="AI912:AN912"/>
    <mergeCell ref="AO912:AT912"/>
    <mergeCell ref="D913:R913"/>
    <mergeCell ref="S913:W913"/>
    <mergeCell ref="X913:AB913"/>
    <mergeCell ref="AC913:AH913"/>
    <mergeCell ref="AI913:AN913"/>
    <mergeCell ref="AO913:AT913"/>
    <mergeCell ref="AV911:BR911"/>
    <mergeCell ref="BS911:BY911"/>
    <mergeCell ref="BZ911:CG911"/>
    <mergeCell ref="AV1128:BK1128"/>
    <mergeCell ref="BL1128:BT1128"/>
    <mergeCell ref="BU1128:CB1128"/>
    <mergeCell ref="CC1128:CH1128"/>
    <mergeCell ref="CI1128:CN1128"/>
    <mergeCell ref="D1126:AF1126"/>
    <mergeCell ref="AG1126:AM1126"/>
    <mergeCell ref="AN1126:AT1126"/>
    <mergeCell ref="D1127:AF1127"/>
    <mergeCell ref="AG1127:AM1127"/>
    <mergeCell ref="AN1127:AT1127"/>
    <mergeCell ref="D1128:AF1128"/>
    <mergeCell ref="AG1128:AM1128"/>
    <mergeCell ref="AN1128:AT1128"/>
    <mergeCell ref="CH913:CN913"/>
    <mergeCell ref="D923:AN926"/>
    <mergeCell ref="D927:AN927"/>
    <mergeCell ref="AV930:CN931"/>
    <mergeCell ref="D994:Y994"/>
    <mergeCell ref="Z994:AE994"/>
    <mergeCell ref="AF994:AM994"/>
    <mergeCell ref="AN994:AT994"/>
    <mergeCell ref="D995:Y995"/>
    <mergeCell ref="Z995:AE995"/>
    <mergeCell ref="AF995:AM995"/>
    <mergeCell ref="AN995:AT995"/>
    <mergeCell ref="AV994:BQ994"/>
    <mergeCell ref="BR994:BW994"/>
    <mergeCell ref="BX994:CE994"/>
    <mergeCell ref="CF994:CN994"/>
    <mergeCell ref="AV995:BQ995"/>
    <mergeCell ref="BR995:BW995"/>
    <mergeCell ref="CJ487:CN489"/>
    <mergeCell ref="AP159:AV159"/>
    <mergeCell ref="AW159:BC159"/>
    <mergeCell ref="BD159:BJ159"/>
    <mergeCell ref="BK159:BQ159"/>
    <mergeCell ref="BR159:BX159"/>
    <mergeCell ref="BY159:CE159"/>
    <mergeCell ref="AV1126:BK1126"/>
    <mergeCell ref="BL1126:BT1126"/>
    <mergeCell ref="BU1126:CB1126"/>
    <mergeCell ref="CC1126:CH1126"/>
    <mergeCell ref="CI1126:CN1126"/>
    <mergeCell ref="AV1127:BK1127"/>
    <mergeCell ref="BL1127:BT1127"/>
    <mergeCell ref="BU1127:CB1127"/>
    <mergeCell ref="CC1127:CH1127"/>
    <mergeCell ref="CI1127:CN1127"/>
    <mergeCell ref="BX995:CE995"/>
    <mergeCell ref="CF995:CN995"/>
    <mergeCell ref="CM986:CN986"/>
    <mergeCell ref="CH911:CN911"/>
    <mergeCell ref="AV912:BR912"/>
    <mergeCell ref="BS912:BY912"/>
    <mergeCell ref="BZ912:CG912"/>
    <mergeCell ref="CH912:CN912"/>
    <mergeCell ref="AV913:BR913"/>
    <mergeCell ref="BS913:BY913"/>
    <mergeCell ref="BZ913:CG913"/>
    <mergeCell ref="CH897:CN897"/>
    <mergeCell ref="AV898:BR898"/>
    <mergeCell ref="BS898:BY898"/>
    <mergeCell ref="BZ898:CG898"/>
    <mergeCell ref="CK162:CN162"/>
    <mergeCell ref="D217:U217"/>
    <mergeCell ref="V217:AG217"/>
    <mergeCell ref="AH217:AT217"/>
    <mergeCell ref="D218:U218"/>
    <mergeCell ref="V218:AG218"/>
    <mergeCell ref="AH218:AT218"/>
    <mergeCell ref="CF164:CJ164"/>
    <mergeCell ref="CK164:CN164"/>
    <mergeCell ref="D213:U213"/>
    <mergeCell ref="D210:U210"/>
    <mergeCell ref="D211:U211"/>
    <mergeCell ref="D212:U212"/>
    <mergeCell ref="D214:U214"/>
    <mergeCell ref="V214:AG214"/>
    <mergeCell ref="AH214:AT214"/>
    <mergeCell ref="AV213:BE213"/>
    <mergeCell ref="BF213:BS213"/>
    <mergeCell ref="V215:AG215"/>
    <mergeCell ref="AH215:AT215"/>
    <mergeCell ref="D187:E187"/>
    <mergeCell ref="D186:E186"/>
    <mergeCell ref="F187:N187"/>
    <mergeCell ref="O187:W187"/>
    <mergeCell ref="X187:AF187"/>
    <mergeCell ref="BV185:CD188"/>
    <mergeCell ref="AG187:AK187"/>
    <mergeCell ref="D185:E185"/>
    <mergeCell ref="D184:E184"/>
    <mergeCell ref="D183:E183"/>
    <mergeCell ref="D182:E182"/>
    <mergeCell ref="F183:N183"/>
    <mergeCell ref="BR157:BX157"/>
    <mergeCell ref="BY157:CE157"/>
    <mergeCell ref="CF157:CJ157"/>
    <mergeCell ref="CK157:CN157"/>
    <mergeCell ref="E158:F158"/>
    <mergeCell ref="G158:S158"/>
    <mergeCell ref="T158:AH158"/>
    <mergeCell ref="AI158:AO158"/>
    <mergeCell ref="AP158:AV158"/>
    <mergeCell ref="AW158:BC158"/>
    <mergeCell ref="BD158:BJ158"/>
    <mergeCell ref="BK158:BQ158"/>
    <mergeCell ref="BR158:BX158"/>
    <mergeCell ref="BY158:CE158"/>
    <mergeCell ref="CF158:CJ158"/>
    <mergeCell ref="CK158:CN158"/>
    <mergeCell ref="E159:F159"/>
    <mergeCell ref="G159:S159"/>
    <mergeCell ref="T159:AH159"/>
    <mergeCell ref="AI159:AO159"/>
    <mergeCell ref="AP157:AV157"/>
    <mergeCell ref="AW157:BC157"/>
    <mergeCell ref="BD157:BJ157"/>
    <mergeCell ref="BK157:BQ157"/>
    <mergeCell ref="CF159:CJ159"/>
    <mergeCell ref="CK159:CN159"/>
    <mergeCell ref="E157:F157"/>
    <mergeCell ref="G157:S157"/>
    <mergeCell ref="T157:AH157"/>
    <mergeCell ref="AI157:AO157"/>
    <mergeCell ref="BY160:CE160"/>
    <mergeCell ref="CF160:CJ160"/>
    <mergeCell ref="CK160:CN160"/>
    <mergeCell ref="BT213:CN213"/>
    <mergeCell ref="AV214:BE214"/>
    <mergeCell ref="BF214:BS214"/>
    <mergeCell ref="BT214:CN214"/>
    <mergeCell ref="AV215:BE215"/>
    <mergeCell ref="BF215:BS215"/>
    <mergeCell ref="BT215:CN215"/>
    <mergeCell ref="E164:F164"/>
    <mergeCell ref="G164:S164"/>
    <mergeCell ref="E160:F160"/>
    <mergeCell ref="G160:S160"/>
    <mergeCell ref="T160:AH160"/>
    <mergeCell ref="AI160:AO160"/>
    <mergeCell ref="AP160:AV160"/>
    <mergeCell ref="AW160:BC160"/>
    <mergeCell ref="BD160:BJ160"/>
    <mergeCell ref="BK160:BQ160"/>
    <mergeCell ref="BR160:BX160"/>
    <mergeCell ref="AW161:BC161"/>
    <mergeCell ref="BD161:BJ161"/>
    <mergeCell ref="BK161:BQ161"/>
    <mergeCell ref="BR161:BX161"/>
    <mergeCell ref="D188:E188"/>
    <mergeCell ref="BD162:BJ162"/>
    <mergeCell ref="BK162:BQ162"/>
    <mergeCell ref="BR162:BX162"/>
    <mergeCell ref="BY162:CE162"/>
    <mergeCell ref="T164:AH164"/>
    <mergeCell ref="AI164:AO164"/>
    <mergeCell ref="AP164:AV164"/>
    <mergeCell ref="AW164:BC164"/>
    <mergeCell ref="BD164:BJ164"/>
    <mergeCell ref="BK164:BQ164"/>
    <mergeCell ref="BR164:BX164"/>
    <mergeCell ref="BY164:CE164"/>
    <mergeCell ref="D487:J489"/>
    <mergeCell ref="K487:S489"/>
    <mergeCell ref="AV487:AZ489"/>
    <mergeCell ref="BA487:BE489"/>
    <mergeCell ref="BF487:BJ489"/>
    <mergeCell ref="BK487:BO489"/>
    <mergeCell ref="BP487:BT489"/>
    <mergeCell ref="BU487:BY489"/>
    <mergeCell ref="BZ487:CD489"/>
    <mergeCell ref="CE487:CI489"/>
    <mergeCell ref="AV229:BE229"/>
    <mergeCell ref="BF229:BS229"/>
    <mergeCell ref="BT229:CN229"/>
    <mergeCell ref="AV230:BE230"/>
    <mergeCell ref="BF230:BS230"/>
    <mergeCell ref="BT230:CN230"/>
    <mergeCell ref="AV231:BE231"/>
    <mergeCell ref="BF231:BS231"/>
    <mergeCell ref="BT231:CN231"/>
    <mergeCell ref="AV232:BE232"/>
    <mergeCell ref="D490:J490"/>
    <mergeCell ref="K490:S490"/>
    <mergeCell ref="AV490:AZ490"/>
    <mergeCell ref="BA490:BE490"/>
    <mergeCell ref="BF490:BJ490"/>
    <mergeCell ref="BK490:BO490"/>
    <mergeCell ref="BP490:BT490"/>
    <mergeCell ref="BU490:BY490"/>
    <mergeCell ref="BZ490:CD490"/>
    <mergeCell ref="CE490:CI490"/>
    <mergeCell ref="CJ490:CN490"/>
    <mergeCell ref="D491:J491"/>
    <mergeCell ref="K491:S491"/>
    <mergeCell ref="AV491:AZ491"/>
    <mergeCell ref="BA491:BE491"/>
    <mergeCell ref="BF491:BJ491"/>
    <mergeCell ref="BK491:BO491"/>
    <mergeCell ref="BP491:BT491"/>
    <mergeCell ref="BU491:BY491"/>
    <mergeCell ref="BZ491:CD491"/>
    <mergeCell ref="CE491:CI491"/>
    <mergeCell ref="CJ491:CN491"/>
    <mergeCell ref="D492:J492"/>
    <mergeCell ref="K492:S492"/>
    <mergeCell ref="AV492:AZ492"/>
    <mergeCell ref="BA492:BE492"/>
    <mergeCell ref="BF492:BJ492"/>
    <mergeCell ref="BK492:BO492"/>
    <mergeCell ref="BP492:BT492"/>
    <mergeCell ref="BU492:BY492"/>
    <mergeCell ref="BZ492:CD492"/>
    <mergeCell ref="CE492:CI492"/>
    <mergeCell ref="CJ492:CN492"/>
    <mergeCell ref="D497:AT497"/>
    <mergeCell ref="D498:K499"/>
    <mergeCell ref="L498:U499"/>
    <mergeCell ref="V498:AD499"/>
    <mergeCell ref="AE498:AL499"/>
    <mergeCell ref="AM498:AT499"/>
    <mergeCell ref="AV497:BS498"/>
    <mergeCell ref="AV499:BS499"/>
    <mergeCell ref="D500:K500"/>
    <mergeCell ref="L500:U500"/>
    <mergeCell ref="V500:AD500"/>
    <mergeCell ref="AE500:AL500"/>
    <mergeCell ref="AM500:AT500"/>
    <mergeCell ref="D501:K501"/>
    <mergeCell ref="L501:U501"/>
    <mergeCell ref="V501:AD501"/>
    <mergeCell ref="AE501:AL501"/>
    <mergeCell ref="AM501:AT501"/>
    <mergeCell ref="D502:K502"/>
    <mergeCell ref="L502:U502"/>
    <mergeCell ref="V502:AD502"/>
    <mergeCell ref="AE502:AL502"/>
    <mergeCell ref="AM502:AT502"/>
    <mergeCell ref="D503:K503"/>
    <mergeCell ref="L503:U503"/>
    <mergeCell ref="V503:AD503"/>
    <mergeCell ref="AE503:AL503"/>
    <mergeCell ref="AM503:AT503"/>
    <mergeCell ref="AR510:AT510"/>
    <mergeCell ref="AG511:AJ511"/>
    <mergeCell ref="AK511:AN511"/>
    <mergeCell ref="AO511:AQ511"/>
    <mergeCell ref="AR511:AT511"/>
    <mergeCell ref="AG512:AJ512"/>
    <mergeCell ref="AK512:AN512"/>
    <mergeCell ref="AO512:AQ512"/>
    <mergeCell ref="AR512:AT512"/>
    <mergeCell ref="AG513:AJ513"/>
    <mergeCell ref="AK513:AN513"/>
    <mergeCell ref="AO513:AQ513"/>
    <mergeCell ref="AR513:AT513"/>
    <mergeCell ref="AG514:AJ514"/>
    <mergeCell ref="AK514:AN514"/>
    <mergeCell ref="AO514:AQ514"/>
    <mergeCell ref="AR514:AT514"/>
  </mergeCells>
  <pageMargins left="0.7" right="0.7" top="0.75" bottom="0.75" header="0.3" footer="0.3"/>
  <pageSetup scale="21" orientation="portrait" verticalDpi="300" r:id="rId1"/>
  <rowBreaks count="7" manualBreakCount="7">
    <brk id="123" max="92" man="1"/>
    <brk id="272" max="92" man="1"/>
    <brk id="421" max="92" man="1"/>
    <brk id="591" max="92" man="1"/>
    <brk id="754" max="92" man="1"/>
    <brk id="983" max="92" man="1"/>
    <brk id="1132" max="92" man="1"/>
  </rowBreaks>
  <ignoredErrors>
    <ignoredError sqref="D312" twoDigitTextYear="1"/>
    <ignoredError sqref="EI306:EI322 EN344:EP352 CF333 CF335 CF337 BL338 W345:AT353 BL633:CD633 BP691:CN691 BM730:CL730 BO818:CN818 AN428:AT428 BT200 N283:Q283 N282:Q282 AB282:AE282 AP282:AT282 Z428:AF435 AB283:AE283 AP283:AT283 P290:Y301 Q309:AA326 BL360 BZ360 CD360 AN430:AT435 AO429:AT429 AA581:AT581 EI577:EJ578 EH578 CG633:CN633 EN704:EN709 U390:CN408 AM500:AT503 AG516:AT517 CG499:CN502 BT503 BW452 BV479 K492:AT492 AL490:AT491 AD599:AL600 Z1096 CB1085:CN1086" unlockedFormula="1"/>
    <ignoredError sqref="BS416 BS417:BU419 BT416:BU416 CB416:CE419 CL416:CN419" evalError="1"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FBM</vt:lpstr>
      <vt:lpstr>Hoja1</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AUXPLANEACION08</cp:lastModifiedBy>
  <dcterms:created xsi:type="dcterms:W3CDTF">2017-02-09T15:57:52Z</dcterms:created>
  <dcterms:modified xsi:type="dcterms:W3CDTF">2018-01-03T22:04:06Z</dcterms:modified>
</cp:coreProperties>
</file>