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Gobernacion 2023\Sgto PDD 2023\III Trimestre 2023\"/>
    </mc:Choice>
  </mc:AlternateContent>
  <bookViews>
    <workbookView xWindow="0" yWindow="0" windowWidth="24000" windowHeight="9345"/>
  </bookViews>
  <sheets>
    <sheet name="RELACIÓN PROYECTOS" sheetId="1" r:id="rId1"/>
  </sheets>
  <definedNames>
    <definedName name="_1._Apoyo_con_equipos_para_la_seguridad_vial_Licenciamiento_de_software_para_comunicaciones">#REF!</definedName>
    <definedName name="_xlnm._FilterDatabase" localSheetId="0" hidden="1">'RELACIÓN PROYECTOS'!$B$2:$D$201</definedName>
    <definedName name="aa">#REF!</definedName>
    <definedName name="CODIGO_DIVIPOLA">#REF!</definedName>
    <definedName name="DboREGISTRO_LEY_617">#REF!</definedName>
    <definedName name="ññ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1" i="1" l="1"/>
  <c r="E200" i="1"/>
  <c r="D200" i="1"/>
  <c r="E199" i="1"/>
  <c r="D199" i="1"/>
  <c r="F198" i="1"/>
  <c r="E197" i="1"/>
  <c r="D197" i="1"/>
  <c r="F196" i="1"/>
  <c r="F195" i="1"/>
  <c r="H191" i="1"/>
  <c r="E190" i="1"/>
  <c r="D190" i="1"/>
  <c r="H188" i="1"/>
  <c r="F188" i="1"/>
  <c r="H187" i="1"/>
  <c r="F187" i="1"/>
  <c r="H186" i="1"/>
  <c r="F186" i="1"/>
  <c r="G185" i="1"/>
  <c r="D185" i="1"/>
  <c r="D184" i="1" s="1"/>
  <c r="H183" i="1"/>
  <c r="F183" i="1"/>
  <c r="E182" i="1"/>
  <c r="G182" i="1"/>
  <c r="H182" i="1" s="1"/>
  <c r="D182" i="1"/>
  <c r="H181" i="1"/>
  <c r="F181" i="1"/>
  <c r="F180" i="1"/>
  <c r="E179" i="1"/>
  <c r="D179" i="1"/>
  <c r="H178" i="1"/>
  <c r="F178" i="1"/>
  <c r="H177" i="1"/>
  <c r="F177" i="1"/>
  <c r="H176" i="1"/>
  <c r="F176" i="1"/>
  <c r="G175" i="1"/>
  <c r="D175" i="1"/>
  <c r="D174" i="1"/>
  <c r="H173" i="1"/>
  <c r="F173" i="1"/>
  <c r="H172" i="1"/>
  <c r="H171" i="1"/>
  <c r="F171" i="1"/>
  <c r="H170" i="1"/>
  <c r="F170" i="1"/>
  <c r="H169" i="1"/>
  <c r="F169" i="1"/>
  <c r="D150" i="1"/>
  <c r="H167" i="1"/>
  <c r="F167" i="1"/>
  <c r="H166" i="1"/>
  <c r="F166" i="1"/>
  <c r="H165" i="1"/>
  <c r="F165" i="1"/>
  <c r="H164" i="1"/>
  <c r="H163" i="1"/>
  <c r="F163" i="1"/>
  <c r="H162" i="1"/>
  <c r="F162" i="1"/>
  <c r="H161" i="1"/>
  <c r="F161" i="1"/>
  <c r="H160" i="1"/>
  <c r="H159" i="1"/>
  <c r="F159" i="1"/>
  <c r="H158" i="1"/>
  <c r="F158" i="1"/>
  <c r="H157" i="1"/>
  <c r="F157" i="1"/>
  <c r="H156" i="1"/>
  <c r="H155" i="1"/>
  <c r="F155" i="1"/>
  <c r="H154" i="1"/>
  <c r="F154" i="1"/>
  <c r="H153" i="1"/>
  <c r="F153" i="1"/>
  <c r="H152" i="1"/>
  <c r="H151" i="1"/>
  <c r="H148" i="1"/>
  <c r="F148" i="1"/>
  <c r="H147" i="1"/>
  <c r="F147" i="1"/>
  <c r="H146" i="1"/>
  <c r="F146" i="1"/>
  <c r="H145" i="1"/>
  <c r="H144" i="1"/>
  <c r="D143" i="1"/>
  <c r="F141" i="1"/>
  <c r="E140" i="1"/>
  <c r="H139" i="1"/>
  <c r="F139" i="1"/>
  <c r="H138" i="1"/>
  <c r="H137" i="1"/>
  <c r="F137" i="1"/>
  <c r="H136" i="1"/>
  <c r="F136" i="1"/>
  <c r="H135" i="1"/>
  <c r="F135" i="1"/>
  <c r="H134" i="1"/>
  <c r="H133" i="1"/>
  <c r="F133" i="1"/>
  <c r="H132" i="1"/>
  <c r="F132" i="1"/>
  <c r="H131" i="1"/>
  <c r="F131" i="1"/>
  <c r="H130" i="1"/>
  <c r="H129" i="1"/>
  <c r="F129" i="1"/>
  <c r="H128" i="1"/>
  <c r="F128" i="1"/>
  <c r="H127" i="1"/>
  <c r="F127" i="1"/>
  <c r="H126" i="1"/>
  <c r="H125" i="1"/>
  <c r="H124" i="1"/>
  <c r="F124" i="1"/>
  <c r="H123" i="1"/>
  <c r="F123" i="1"/>
  <c r="D121" i="1"/>
  <c r="H119" i="1"/>
  <c r="G118" i="1"/>
  <c r="F119" i="1"/>
  <c r="D118" i="1"/>
  <c r="E118" i="1"/>
  <c r="H117" i="1"/>
  <c r="F117" i="1"/>
  <c r="H116" i="1"/>
  <c r="F115" i="1"/>
  <c r="H114" i="1"/>
  <c r="H113" i="1"/>
  <c r="F113" i="1"/>
  <c r="H112" i="1"/>
  <c r="F112" i="1"/>
  <c r="F111" i="1"/>
  <c r="H111" i="1"/>
  <c r="F110" i="1"/>
  <c r="D109" i="1"/>
  <c r="F107" i="1"/>
  <c r="F106" i="1"/>
  <c r="H106" i="1"/>
  <c r="F105" i="1"/>
  <c r="H105" i="1"/>
  <c r="F104" i="1"/>
  <c r="G103" i="1"/>
  <c r="G102" i="1" s="1"/>
  <c r="E103" i="1"/>
  <c r="E102" i="1" s="1"/>
  <c r="H101" i="1"/>
  <c r="F101" i="1"/>
  <c r="H100" i="1"/>
  <c r="F100" i="1"/>
  <c r="F99" i="1"/>
  <c r="H99" i="1"/>
  <c r="F98" i="1"/>
  <c r="H98" i="1"/>
  <c r="H97" i="1"/>
  <c r="F97" i="1"/>
  <c r="H96" i="1"/>
  <c r="F95" i="1"/>
  <c r="H95" i="1"/>
  <c r="G94" i="1"/>
  <c r="E94" i="1"/>
  <c r="H93" i="1"/>
  <c r="F93" i="1"/>
  <c r="H92" i="1"/>
  <c r="F92" i="1"/>
  <c r="H91" i="1"/>
  <c r="F91" i="1"/>
  <c r="H90" i="1"/>
  <c r="F90" i="1"/>
  <c r="H89" i="1"/>
  <c r="F89" i="1"/>
  <c r="H88" i="1"/>
  <c r="F88" i="1"/>
  <c r="H87" i="1"/>
  <c r="F87" i="1"/>
  <c r="H86" i="1"/>
  <c r="F86" i="1"/>
  <c r="H85" i="1"/>
  <c r="F85" i="1"/>
  <c r="H84" i="1"/>
  <c r="F84" i="1"/>
  <c r="H83" i="1"/>
  <c r="F83" i="1"/>
  <c r="H82" i="1"/>
  <c r="F82" i="1"/>
  <c r="D81" i="1"/>
  <c r="H79" i="1"/>
  <c r="F79" i="1"/>
  <c r="H78" i="1"/>
  <c r="F78" i="1"/>
  <c r="H77" i="1"/>
  <c r="F77" i="1"/>
  <c r="H76" i="1"/>
  <c r="F76" i="1"/>
  <c r="H75" i="1"/>
  <c r="F75" i="1"/>
  <c r="H74" i="1"/>
  <c r="F74" i="1"/>
  <c r="D73" i="1"/>
  <c r="D72" i="1" s="1"/>
  <c r="G73" i="1"/>
  <c r="E73" i="1"/>
  <c r="H71" i="1"/>
  <c r="F71" i="1"/>
  <c r="H70" i="1"/>
  <c r="F70" i="1"/>
  <c r="H69" i="1"/>
  <c r="F69" i="1"/>
  <c r="H68" i="1"/>
  <c r="F68" i="1"/>
  <c r="D67" i="1"/>
  <c r="D66" i="1" s="1"/>
  <c r="G67" i="1"/>
  <c r="E67" i="1"/>
  <c r="H65" i="1"/>
  <c r="F65" i="1"/>
  <c r="H64" i="1"/>
  <c r="F64" i="1"/>
  <c r="G63" i="1"/>
  <c r="E63" i="1"/>
  <c r="D63" i="1"/>
  <c r="F62" i="1"/>
  <c r="H62" i="1"/>
  <c r="G60" i="1"/>
  <c r="F61" i="1"/>
  <c r="D60" i="1"/>
  <c r="E60" i="1"/>
  <c r="F60" i="1" s="1"/>
  <c r="H59" i="1"/>
  <c r="F59" i="1"/>
  <c r="F58" i="1"/>
  <c r="H58" i="1"/>
  <c r="H57" i="1"/>
  <c r="F57" i="1"/>
  <c r="H56" i="1"/>
  <c r="F56" i="1"/>
  <c r="H55" i="1"/>
  <c r="F55" i="1"/>
  <c r="H54" i="1"/>
  <c r="H53" i="1"/>
  <c r="F53" i="1"/>
  <c r="D51" i="1"/>
  <c r="D50" i="1" s="1"/>
  <c r="F49" i="1"/>
  <c r="H49" i="1"/>
  <c r="H48" i="1"/>
  <c r="F48" i="1"/>
  <c r="H47" i="1"/>
  <c r="G46" i="1"/>
  <c r="F45" i="1"/>
  <c r="F44" i="1"/>
  <c r="H44" i="1"/>
  <c r="H43" i="1"/>
  <c r="F43" i="1"/>
  <c r="H42" i="1"/>
  <c r="F42" i="1"/>
  <c r="H41" i="1"/>
  <c r="F41" i="1"/>
  <c r="H40" i="1"/>
  <c r="H39" i="1"/>
  <c r="F39" i="1"/>
  <c r="H38" i="1"/>
  <c r="F37" i="1"/>
  <c r="F35" i="1"/>
  <c r="H35" i="1"/>
  <c r="F34" i="1"/>
  <c r="E32" i="1"/>
  <c r="H33" i="1"/>
  <c r="G32" i="1"/>
  <c r="D32" i="1"/>
  <c r="H31" i="1"/>
  <c r="F29" i="1"/>
  <c r="H29" i="1"/>
  <c r="H28" i="1"/>
  <c r="F28" i="1"/>
  <c r="F27" i="1"/>
  <c r="H27" i="1"/>
  <c r="F26" i="1"/>
  <c r="F25" i="1"/>
  <c r="H25" i="1"/>
  <c r="G19" i="1"/>
  <c r="F21" i="1"/>
  <c r="E19" i="1"/>
  <c r="E18" i="1" s="1"/>
  <c r="H20" i="1"/>
  <c r="D19" i="1"/>
  <c r="D18" i="1"/>
  <c r="F17" i="1"/>
  <c r="H17" i="1"/>
  <c r="H16" i="1"/>
  <c r="F16" i="1"/>
  <c r="F15" i="1"/>
  <c r="H15" i="1"/>
  <c r="F14" i="1"/>
  <c r="H14" i="1"/>
  <c r="F13" i="1"/>
  <c r="F12" i="1"/>
  <c r="A12" i="1"/>
  <c r="A13" i="1" s="1"/>
  <c r="A14" i="1" s="1"/>
  <c r="A15" i="1" s="1"/>
  <c r="A16" i="1" s="1"/>
  <c r="A17" i="1" s="1"/>
  <c r="A20" i="1" s="1"/>
  <c r="A21" i="1" s="1"/>
  <c r="A24" i="1" s="1"/>
  <c r="A25" i="1" s="1"/>
  <c r="A26" i="1" s="1"/>
  <c r="A27" i="1" s="1"/>
  <c r="A28" i="1" s="1"/>
  <c r="A29" i="1" s="1"/>
  <c r="A31" i="1" s="1"/>
  <c r="A33" i="1" s="1"/>
  <c r="A34" i="1" s="1"/>
  <c r="A35" i="1" s="1"/>
  <c r="A37" i="1" s="1"/>
  <c r="A38" i="1" s="1"/>
  <c r="A39" i="1" s="1"/>
  <c r="A40" i="1" s="1"/>
  <c r="A41" i="1" s="1"/>
  <c r="A42" i="1" s="1"/>
  <c r="A43" i="1" s="1"/>
  <c r="A44" i="1" s="1"/>
  <c r="A45" i="1" s="1"/>
  <c r="A47" i="1" s="1"/>
  <c r="A48" i="1" s="1"/>
  <c r="A49" i="1" s="1"/>
  <c r="A52" i="1" s="1"/>
  <c r="A53" i="1" s="1"/>
  <c r="A54" i="1" s="1"/>
  <c r="A55" i="1" s="1"/>
  <c r="A56" i="1" s="1"/>
  <c r="A57" i="1" s="1"/>
  <c r="A58" i="1" s="1"/>
  <c r="A59" i="1" s="1"/>
  <c r="A61" i="1" s="1"/>
  <c r="A62" i="1" s="1"/>
  <c r="A64" i="1" s="1"/>
  <c r="A65" i="1" s="1"/>
  <c r="A68" i="1" s="1"/>
  <c r="A69" i="1" s="1"/>
  <c r="A70" i="1" s="1"/>
  <c r="A71" i="1" s="1"/>
  <c r="A74" i="1" s="1"/>
  <c r="A75" i="1" s="1"/>
  <c r="A76" i="1" s="1"/>
  <c r="A77" i="1" s="1"/>
  <c r="A78" i="1" s="1"/>
  <c r="A79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5" i="1" s="1"/>
  <c r="A96" i="1" s="1"/>
  <c r="A97" i="1" s="1"/>
  <c r="A98" i="1" s="1"/>
  <c r="A99" i="1" s="1"/>
  <c r="A100" i="1" s="1"/>
  <c r="A101" i="1" s="1"/>
  <c r="A104" i="1" s="1"/>
  <c r="A105" i="1" s="1"/>
  <c r="A106" i="1" s="1"/>
  <c r="A107" i="1" s="1"/>
  <c r="A110" i="1" s="1"/>
  <c r="A111" i="1" s="1"/>
  <c r="A112" i="1" s="1"/>
  <c r="A113" i="1" s="1"/>
  <c r="A114" i="1" s="1"/>
  <c r="A115" i="1" s="1"/>
  <c r="A116" i="1" s="1"/>
  <c r="A117" i="1" s="1"/>
  <c r="A119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1" i="1" s="1"/>
  <c r="A142" i="1" s="1"/>
  <c r="A144" i="1" s="1"/>
  <c r="A145" i="1" s="1"/>
  <c r="A146" i="1" s="1"/>
  <c r="A147" i="1" s="1"/>
  <c r="A148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6" i="1" s="1"/>
  <c r="A177" i="1" s="1"/>
  <c r="A178" i="1" s="1"/>
  <c r="A180" i="1" s="1"/>
  <c r="A181" i="1" s="1"/>
  <c r="A183" i="1" s="1"/>
  <c r="A186" i="1" s="1"/>
  <c r="A187" i="1" s="1"/>
  <c r="A188" i="1" s="1"/>
  <c r="A191" i="1" s="1"/>
  <c r="A192" i="1" s="1"/>
  <c r="A194" i="1" s="1"/>
  <c r="A195" i="1" s="1"/>
  <c r="A196" i="1" s="1"/>
  <c r="A198" i="1" s="1"/>
  <c r="A201" i="1" s="1"/>
  <c r="F11" i="1"/>
  <c r="H11" i="1"/>
  <c r="A11" i="1"/>
  <c r="G10" i="1"/>
  <c r="G9" i="1" s="1"/>
  <c r="F8" i="1"/>
  <c r="D4" i="1"/>
  <c r="D3" i="1" s="1"/>
  <c r="H7" i="1"/>
  <c r="F7" i="1"/>
  <c r="H6" i="1"/>
  <c r="F5" i="1"/>
  <c r="F199" i="1" l="1"/>
  <c r="F179" i="1"/>
  <c r="F118" i="1"/>
  <c r="F200" i="1"/>
  <c r="D108" i="1"/>
  <c r="H118" i="1"/>
  <c r="F63" i="1"/>
  <c r="H32" i="1"/>
  <c r="F19" i="1"/>
  <c r="H19" i="1"/>
  <c r="G18" i="1"/>
  <c r="H18" i="1" s="1"/>
  <c r="H12" i="1"/>
  <c r="E23" i="1"/>
  <c r="F32" i="1"/>
  <c r="D36" i="1"/>
  <c r="G4" i="1"/>
  <c r="F6" i="1"/>
  <c r="D10" i="1"/>
  <c r="H13" i="1"/>
  <c r="F18" i="1"/>
  <c r="H21" i="1"/>
  <c r="G23" i="1"/>
  <c r="F31" i="1"/>
  <c r="F33" i="1"/>
  <c r="E36" i="1"/>
  <c r="F36" i="1" s="1"/>
  <c r="F38" i="1"/>
  <c r="E51" i="1"/>
  <c r="F52" i="1"/>
  <c r="H60" i="1"/>
  <c r="E81" i="1"/>
  <c r="E150" i="1"/>
  <c r="F150" i="1" s="1"/>
  <c r="E149" i="1"/>
  <c r="F151" i="1"/>
  <c r="G179" i="1"/>
  <c r="H179" i="1" s="1"/>
  <c r="H180" i="1"/>
  <c r="G190" i="1"/>
  <c r="H192" i="1"/>
  <c r="H195" i="1"/>
  <c r="G193" i="1"/>
  <c r="H8" i="1"/>
  <c r="D103" i="1"/>
  <c r="E143" i="1"/>
  <c r="F143" i="1" s="1"/>
  <c r="F144" i="1"/>
  <c r="H5" i="1"/>
  <c r="F20" i="1"/>
  <c r="H24" i="1"/>
  <c r="F40" i="1"/>
  <c r="D46" i="1"/>
  <c r="H46" i="1" s="1"/>
  <c r="F54" i="1"/>
  <c r="H61" i="1"/>
  <c r="G81" i="1"/>
  <c r="F96" i="1"/>
  <c r="D94" i="1"/>
  <c r="H115" i="1"/>
  <c r="G109" i="1"/>
  <c r="G184" i="1"/>
  <c r="H184" i="1" s="1"/>
  <c r="H185" i="1"/>
  <c r="E4" i="1"/>
  <c r="E10" i="1"/>
  <c r="F24" i="1"/>
  <c r="D23" i="1"/>
  <c r="H26" i="1"/>
  <c r="H34" i="1"/>
  <c r="G36" i="1"/>
  <c r="H36" i="1" s="1"/>
  <c r="H37" i="1"/>
  <c r="E46" i="1"/>
  <c r="F47" i="1"/>
  <c r="G51" i="1"/>
  <c r="H52" i="1"/>
  <c r="G72" i="1"/>
  <c r="H72" i="1" s="1"/>
  <c r="H73" i="1"/>
  <c r="H104" i="1"/>
  <c r="H107" i="1"/>
  <c r="H142" i="1"/>
  <c r="D140" i="1"/>
  <c r="D120" i="1" s="1"/>
  <c r="H63" i="1"/>
  <c r="E66" i="1"/>
  <c r="F66" i="1" s="1"/>
  <c r="F67" i="1"/>
  <c r="H110" i="1"/>
  <c r="F116" i="1"/>
  <c r="E109" i="1"/>
  <c r="F125" i="1"/>
  <c r="E121" i="1"/>
  <c r="D149" i="1"/>
  <c r="H168" i="1"/>
  <c r="D189" i="1"/>
  <c r="D193" i="1"/>
  <c r="H194" i="1"/>
  <c r="H67" i="1"/>
  <c r="G66" i="1"/>
  <c r="H66" i="1" s="1"/>
  <c r="F73" i="1"/>
  <c r="E72" i="1"/>
  <c r="F72" i="1" s="1"/>
  <c r="G121" i="1"/>
  <c r="H122" i="1"/>
  <c r="F122" i="1"/>
  <c r="F130" i="1"/>
  <c r="F138" i="1"/>
  <c r="F142" i="1"/>
  <c r="G143" i="1"/>
  <c r="H143" i="1" s="1"/>
  <c r="F145" i="1"/>
  <c r="G150" i="1"/>
  <c r="H150" i="1" s="1"/>
  <c r="F152" i="1"/>
  <c r="F160" i="1"/>
  <c r="F168" i="1"/>
  <c r="E175" i="1"/>
  <c r="F182" i="1"/>
  <c r="E193" i="1"/>
  <c r="F194" i="1"/>
  <c r="F197" i="1"/>
  <c r="F190" i="1"/>
  <c r="G200" i="1"/>
  <c r="H200" i="1" s="1"/>
  <c r="H201" i="1"/>
  <c r="G199" i="1"/>
  <c r="H199" i="1" s="1"/>
  <c r="F114" i="1"/>
  <c r="F126" i="1"/>
  <c r="F134" i="1"/>
  <c r="G140" i="1"/>
  <c r="H141" i="1"/>
  <c r="F156" i="1"/>
  <c r="F164" i="1"/>
  <c r="F172" i="1"/>
  <c r="H175" i="1"/>
  <c r="E185" i="1"/>
  <c r="F191" i="1"/>
  <c r="F192" i="1"/>
  <c r="G197" i="1"/>
  <c r="H197" i="1" s="1"/>
  <c r="H198" i="1"/>
  <c r="G149" i="1"/>
  <c r="H149" i="1" s="1"/>
  <c r="H140" i="1" l="1"/>
  <c r="F140" i="1"/>
  <c r="F46" i="1"/>
  <c r="D22" i="1"/>
  <c r="F109" i="1"/>
  <c r="E108" i="1"/>
  <c r="F108" i="1" s="1"/>
  <c r="G174" i="1"/>
  <c r="H174" i="1" s="1"/>
  <c r="H94" i="1"/>
  <c r="D80" i="1"/>
  <c r="F94" i="1"/>
  <c r="D102" i="1"/>
  <c r="F103" i="1"/>
  <c r="H103" i="1"/>
  <c r="E80" i="1"/>
  <c r="F80" i="1" s="1"/>
  <c r="F81" i="1"/>
  <c r="F193" i="1"/>
  <c r="E189" i="1"/>
  <c r="F189" i="1" s="1"/>
  <c r="F175" i="1"/>
  <c r="E174" i="1"/>
  <c r="F174" i="1" s="1"/>
  <c r="E120" i="1"/>
  <c r="F120" i="1" s="1"/>
  <c r="F121" i="1"/>
  <c r="H51" i="1"/>
  <c r="G50" i="1"/>
  <c r="H50" i="1" s="1"/>
  <c r="G189" i="1"/>
  <c r="H189" i="1" s="1"/>
  <c r="H190" i="1"/>
  <c r="F149" i="1"/>
  <c r="H23" i="1"/>
  <c r="G22" i="1"/>
  <c r="H22" i="1" s="1"/>
  <c r="D9" i="1"/>
  <c r="H10" i="1"/>
  <c r="E3" i="1"/>
  <c r="F4" i="1"/>
  <c r="E50" i="1"/>
  <c r="F50" i="1" s="1"/>
  <c r="F51" i="1"/>
  <c r="H4" i="1"/>
  <c r="G3" i="1"/>
  <c r="F185" i="1"/>
  <c r="E184" i="1"/>
  <c r="F184" i="1" s="1"/>
  <c r="H121" i="1"/>
  <c r="G120" i="1"/>
  <c r="H120" i="1" s="1"/>
  <c r="F10" i="1"/>
  <c r="E9" i="1"/>
  <c r="F9" i="1" s="1"/>
  <c r="G108" i="1"/>
  <c r="H108" i="1" s="1"/>
  <c r="H109" i="1"/>
  <c r="H81" i="1"/>
  <c r="G80" i="1"/>
  <c r="H80" i="1" s="1"/>
  <c r="H193" i="1"/>
  <c r="E22" i="1"/>
  <c r="F22" i="1" s="1"/>
  <c r="F23" i="1"/>
  <c r="G202" i="1" l="1"/>
  <c r="H3" i="1"/>
  <c r="E202" i="1"/>
  <c r="F3" i="1"/>
  <c r="F102" i="1"/>
  <c r="H102" i="1"/>
  <c r="H9" i="1"/>
  <c r="D202" i="1"/>
  <c r="F202" i="1" l="1"/>
  <c r="H202" i="1"/>
</calcChain>
</file>

<file path=xl/sharedStrings.xml><?xml version="1.0" encoding="utf-8"?>
<sst xmlns="http://schemas.openxmlformats.org/spreadsheetml/2006/main" count="211" uniqueCount="185">
  <si>
    <t>PLAN OPERATIVO ANUAL DE INVERSIONES POAI  2023
PLAN DE DESARROLLO 2020-2023 "TÚ Y YO SOMOS QUINDIO"
RELACIÓN PROYECTOS DE INVERSION EN EJECUCIÓN
SEPTIEMBRE 30 2023</t>
  </si>
  <si>
    <t>Número</t>
  </si>
  <si>
    <t>CÓDIGO BPIN</t>
  </si>
  <si>
    <t>NOMBRE DEL PROYECTO</t>
  </si>
  <si>
    <t>PRESUPUESTO</t>
  </si>
  <si>
    <t>COMPROMISOS</t>
  </si>
  <si>
    <t>% COMPROMISOS</t>
  </si>
  <si>
    <t>OBLIGACIONES</t>
  </si>
  <si>
    <t>% OBLIGACIONES</t>
  </si>
  <si>
    <t>304 SECRETARÍA ADMINISTRATIVA</t>
  </si>
  <si>
    <t>Liderazgo, Gobernabilidad y Transparencia</t>
  </si>
  <si>
    <t>Implementación del Modelo Integrado de Planeación y de Gestión MIPG  de la Administración Departamental del Quindío (Dimensiones  de Talento humano,  Información y Comunicación y Gestión del Conocimiento).</t>
  </si>
  <si>
    <t xml:space="preserve">Actualización, depuración, seguimiento y evaluación del Pasivo Pensional de la Administración Departamental del Quindío </t>
  </si>
  <si>
    <t xml:space="preserve">Implementación del Sistema Departamental de Servicio a la Ciudadanía SDSC   en la Administración Departamental. </t>
  </si>
  <si>
    <t>Fortalecimiento del sistema de gestión documental mediante la modernización locativa y tecnológica para garantizar el acceso a la información oportuna y eficiente en el departamento del Quindío</t>
  </si>
  <si>
    <t>305 SECRETARÍA DE PLANEACIÓN</t>
  </si>
  <si>
    <t xml:space="preserve">Fortalecimiento del Consejo Territorial de Planeación del Departamento del Quindío. "TÚ y YO SOMOS QUINDIO" </t>
  </si>
  <si>
    <t xml:space="preserve"> Implementación  de eventos de Rendición Pública de Cuentas  de divulgación de gestión  de la Administración Departamental  "TU Y YO SOMOS QUINDIO" </t>
  </si>
  <si>
    <t xml:space="preserve"> Implementación   de instrumentos de planificación para  en  Ordenamiento y la Gestión Territorial Departamental del Quindío  "TU Y YO SOMOS QUINDIO" </t>
  </si>
  <si>
    <t xml:space="preserve">  Implementación del Observatorio Económico  de la Administración Departamental del Quindío "TU Y YO SOMOS QUINDIO"</t>
  </si>
  <si>
    <t>Fortalecimiento del Banco de Programas y Proyectos de la administración departamental  "TÚ Y YO SOMOS QUINDIO"</t>
  </si>
  <si>
    <t>Asistencia Técnica  en  Instrumentos de Planificación y gestión  territorial en los  municipios del Departamento del  Quindío.</t>
  </si>
  <si>
    <t xml:space="preserve"> Implementación  del Modelo Integrado de Planeación y de Gestión MIPG en la Administración Departamental del   Quindío</t>
  </si>
  <si>
    <t>307 SECRETARÍA DE HACIENDA Y FINANZAS PÚBLICAS</t>
  </si>
  <si>
    <t>Implementación de estrategias de fortalecimiento del desempeño fiscal de la Administración departamental del Quindío</t>
  </si>
  <si>
    <t xml:space="preserve">Implementación de un programa para el cumplimiento de las políticas y prácticas contables de la administración departamental del Quindío.    </t>
  </si>
  <si>
    <t>308 SECRETARÍA DE AGUAS E INFRAESTRUCTURA</t>
  </si>
  <si>
    <t>Inclusión Social y Equidad</t>
  </si>
  <si>
    <t>Mantenimiento de las instituciones públicas y/o de seguridad y  justicia  del Estado en el Departamento Quindío</t>
  </si>
  <si>
    <t xml:space="preserve"> Mantenimiento de la infraestructura Educativa en el Departamento del Quindío. </t>
  </si>
  <si>
    <t xml:space="preserve"> Mantenimiento de la infraestructura cultural en el departamento del Quindío  </t>
  </si>
  <si>
    <t>Construcción y dotación centro de atención integral para personas con discapacidad en el Departamento del Quindío</t>
  </si>
  <si>
    <t>Construcción y dotación de un centro de atención integral para personas con discapacidad en el departamento del Quindio</t>
  </si>
  <si>
    <t xml:space="preserve">Mantenimiento, mejoramiento y/o rehabilitación de  obras físicas de infraestructura deportiva y recreativa en el Departamento del Quindío  </t>
  </si>
  <si>
    <t>Modernización del laboratorio de salud pública departamental</t>
  </si>
  <si>
    <t>Productividad y Competitividad</t>
  </si>
  <si>
    <t>Adecuación planta de beneficio animal en el Departamento del Quindío</t>
  </si>
  <si>
    <t>Adecuación plaza de mercado en el Departamento del Quindío</t>
  </si>
  <si>
    <t>Mantenimiento y Mejoramiento del ECO Parque MIrador "Colina Iluminada" en el Municipio de Filandia.</t>
  </si>
  <si>
    <t>Territorio, Ambiente y Desarrollo Sostenible</t>
  </si>
  <si>
    <t>Mantenimiento, mejoramiento, rehabilitación y/o atención las vías  para  garantizar  la movilidad y competitividad en el departamento del Quindío.</t>
  </si>
  <si>
    <t>Mejoramiento de la vía Circasia-Montenegro con código 29BQN03, en los municipios de Circasia y Montenegro, departamento del  Quindio</t>
  </si>
  <si>
    <t>Rehabilitación y atención de vías, para restaurar la conectividad en el departamento</t>
  </si>
  <si>
    <t xml:space="preserve">Elaboración estudios y diseños de Infraestructura vial en el Departamento de Quindío </t>
  </si>
  <si>
    <t>Construcción, mantenimiento y/o mejoramiento de obras  de estabilización de Taludes en el Departamento del Quindío</t>
  </si>
  <si>
    <t xml:space="preserve"> Construcción, mantenimiento y/o mejoramiento de obras de infraestructura  para la mitigación y atención de desastres en los municipios del departamento del Quindío </t>
  </si>
  <si>
    <t xml:space="preserve">Mejoramiento de Vivienda de Interés Social en el Departamento del Quindío </t>
  </si>
  <si>
    <t xml:space="preserve">Implementación del plan departamental para el manejo empresarial de los servicios de agua y saneamiento básico en el Departamento del Quindío  </t>
  </si>
  <si>
    <t>Estudios y diseños para la adecuación del Puente Don Nicolás Via Armenia-Bohemia-Calarcá con código 40QN10 en el departamento del Quindío</t>
  </si>
  <si>
    <t>Mantenimiento  de la infraestructura institucional o de edificios públicos en el Departamento del Quindío</t>
  </si>
  <si>
    <t>Adecuación y mantenimiento del hogar del anciano en el municipio de   La Tebaida</t>
  </si>
  <si>
    <t xml:space="preserve">Construcción y/o adecuación de casetas comunales en los diferentes barrios del departamento </t>
  </si>
  <si>
    <t>309 SECRETARÍA DE INTERIOR</t>
  </si>
  <si>
    <t xml:space="preserve"> Implementación  de acciones con los Entes Municipales, para la reducción de los delitos en el Departamento del Quindío</t>
  </si>
  <si>
    <t xml:space="preserve">  Implementación de  métodos  para la resolución de conflictos y el  fortalecimiento de la seguridad de los ciudadanos en el Departamento del Quindío  </t>
  </si>
  <si>
    <t xml:space="preserve">Implementación de acciones de apoyo para la resocialización de las personas privadas de la libertad en las Instituciones Penitenciarias  del Departamento  del Quindío. </t>
  </si>
  <si>
    <t xml:space="preserve"> Implementación  y/o fortalecimiento  de  los planes para la gestión del riesgo y desastres en las Instituciones Educativas Oficiales  del Departamento </t>
  </si>
  <si>
    <t xml:space="preserve">Asistencia técnica, garantías, atención, ayuda humanitaria y promoción de iniciativas de memoria histórica a la población víctima del conflicto armado en el Departamento del Quindío </t>
  </si>
  <si>
    <t xml:space="preserve">Asistencia, atención y capacitación a la población excombatiente en el Departamento del Quindío. </t>
  </si>
  <si>
    <t xml:space="preserve"> Fortalecimiento de los organismos de seguridad del Departamento del Quindío, para mejorar la convivencia, preservación del orden público y la seguridad ciudadana. </t>
  </si>
  <si>
    <t xml:space="preserve">Fortalecimiento institucional de la entidades municipales para la consolidación de la convivencia, el orden público  y la seguridad ciudadana  en el departamento del Quindío  </t>
  </si>
  <si>
    <t>Fortalecimiento de los procesos de planificación del territorio para el conocimiento  y reducción del riesgo en el Departamento del Quindío.</t>
  </si>
  <si>
    <t>Fortalecimiento de la gestión del Riesgo mediante los procesos de conocimiento, reducción del riesgo y manejo de desastres, en el Departamento del Quindío</t>
  </si>
  <si>
    <t xml:space="preserve"> Implementación del Plan Integral de prevención de vulneraciones de los Derechos Humanos DDHH e infracciones  al Derecho Internacional Humanitario DIH en el Departamento del Quindío </t>
  </si>
  <si>
    <t xml:space="preserve"> Fortalecimiento de la participación ciudadana, veedurías y organizaciones comunales para el cumplimiento, protección y restablecimiento de los derechos contemplados en la Constitución Política.    </t>
  </si>
  <si>
    <t>310 SECRETARÍA DE CULTURA</t>
  </si>
  <si>
    <t xml:space="preserve">Implementación de la "Ruta de la felicidad y la identidad quindiana", para el fortalecimiento y visibilización de los procesos artísticos y culturales en el Departamento del Quindío  </t>
  </si>
  <si>
    <t xml:space="preserve">Implementación del programa "Tú y Yo Somos Cultura", para el fortalecimiento a la lectura,  escritura  y bibliotecas en el Departamento del Quindío   </t>
  </si>
  <si>
    <t xml:space="preserve"> Apoyo artistas y gestores culturales  del departamento del Quindío con el  beneficio de la Seguridad Social.  </t>
  </si>
  <si>
    <t xml:space="preserve"> Apoyo al Paisaje, Café y Tradición mediante procesos de manejo, gestión, asistencia técnica, divulgación y publicación del patrimonio, arqueológico, antropológico e histórico en el Departamento del Quindío </t>
  </si>
  <si>
    <t>311 SECRETARÍA DE TURISMO INDUSTRIA Y COMERCIO</t>
  </si>
  <si>
    <t xml:space="preserve">Fortalecimiento de la competitividad y productividad en el  departamento del Quindío </t>
  </si>
  <si>
    <t xml:space="preserve"> Fortalecimiento del sector empresarial  para el acceso a nuevos mercados en el departamento del Quindío</t>
  </si>
  <si>
    <t>Mejoramiento  de la competitividad turística del Destino  Quindio</t>
  </si>
  <si>
    <t xml:space="preserve"> Fortalecimiento de la promoción turística  nacional e internacional  del destino Quindio </t>
  </si>
  <si>
    <t>Apoyo a la generación y formalización del empleo en el departamento del Quindío</t>
  </si>
  <si>
    <t>Fortalecimiento de la competitividad a través de la difución de los servicios complementarios del sector turistico del departamento del Quindío</t>
  </si>
  <si>
    <t>312 SECRETARÍA DE AGRICULTURA DESARROLLO RUAL Y MEDIO AMBIENTE</t>
  </si>
  <si>
    <t xml:space="preserve">Fortalecimiento e implementación de procesos de asociatividad y emprendimiento rural en el Departamento del Quindío.  </t>
  </si>
  <si>
    <t xml:space="preserve">Implementación de procesos productivos agropecuarios familiares campesinos en busca de la soberanía y seguridad alimentaria en el Departamento del Quindío </t>
  </si>
  <si>
    <t xml:space="preserve"> Fortalecimiento e implementación de procesos de mercadeo y comercialización agropecuaria en el Departamento del Quindío.                </t>
  </si>
  <si>
    <t>Implementación de procesos de extensión agropecuaria e inocuidad (estatus sanitario, BPA, BPG) alimentaria; en el Departamento del Quindío</t>
  </si>
  <si>
    <t xml:space="preserve"> Servicio de apoyo en la formulación y estructuración de proyectos de Desarrollo Rural e inclusión productiva  campesina en el Departamento del Quindío  </t>
  </si>
  <si>
    <t xml:space="preserve"> Apoyo a la Implementación de procesos para la prevención y mitigación de riesgos naturales del sector agropecuario en el Departamento del Quindío.  </t>
  </si>
  <si>
    <t>Implementación de procesos de ordenamiento productivo y social territorial en el Departamento del Quindío</t>
  </si>
  <si>
    <t xml:space="preserve"> Fortalecimiento de eventos y  ferias para la competitividad productiva y empresarial del sector rural en el Departamento del Quindío </t>
  </si>
  <si>
    <t xml:space="preserve">Implementación de procesos de sanidad e inocuidad alimentaria en el departamento del Quindío. </t>
  </si>
  <si>
    <t xml:space="preserve"> Implementación de procesos de innovación, ciencia y tecnología agropecuario en el Departamento del Quindío  </t>
  </si>
  <si>
    <t xml:space="preserve">Implementación de procesos de agro industrialización con calidad e inocuidad en el Departamento del Quindío </t>
  </si>
  <si>
    <t xml:space="preserve"> Fortalecimiento de nuevos emprendimientos e iniciativas clúster de las cadenas promisorias agropecuarias en el Departamento del Quindío.                     </t>
  </si>
  <si>
    <t xml:space="preserve">Fortalecimiento  de los procesos de Gestión Ambiental Urbana y Rural para la protección del Paisaje y la Biodiversidad en el  departamento del   Quindío  </t>
  </si>
  <si>
    <t xml:space="preserve"> Generación y desarrollo de acciones para la conservación de las áreas de importancia estratégica hídrica en el Departamento del Quindío </t>
  </si>
  <si>
    <t xml:space="preserve">Apoyo a la generación de entornos  amigables para los animales  domésticos y silvestres en el departamento del Quindío </t>
  </si>
  <si>
    <t xml:space="preserve">Realización de campañas de sensibilización y apropiación del patrimonio ambiental  del paisaje, la biodiversidad y sus servicios ecosistémicos en el Departamento del Quindío </t>
  </si>
  <si>
    <t xml:space="preserve">Apoyo a nuevos modelos de vida sostenibles, sustentables y eficientes en el suelo rural y urbano en el Departamento del Quindío  </t>
  </si>
  <si>
    <t>Implementación de un programa  de protección del  patrimonio ambiental  en paisaje la biodiversidad y sus servicios ecosistémicos en el Departamento de  Quindio</t>
  </si>
  <si>
    <t>Implementación  de acciones de Gestión del Cambio Climático en el marco del PIGCC en el Departamento del Quindío  Quindio</t>
  </si>
  <si>
    <t>313 SECRETARÍA PRIVADA</t>
  </si>
  <si>
    <t>Implementación de la Política de Transparencia, Acceso a la Información Pública y Lucha Contra la Corrupción del Modelo Integrado de Planificación y Gestión MIPG, articulada con el "Pacto por la Integridad, Transparencia y Legalidad"  en el Departamento del Quindío</t>
  </si>
  <si>
    <t>Desarrollo e implementación de  una estrategia  de comunicaciones  de la gestión institucional  de la Administración Departamental del Quindío "Hacia un  gobierno abierto".</t>
  </si>
  <si>
    <t>Fortalecimiento de  las capacidades institucionales de la administración departamental del Quindío, para generar condiciones de gobernanza territorial, participación, administración eficiente y transparente.</t>
  </si>
  <si>
    <t>Implementación de herramientas que garanticen el acceso verídico y oportuno a la información para contribuir a la política pública de transparencia en el departamento del Quindío.</t>
  </si>
  <si>
    <t>314 SECRETARÍA DE EDUCACIÓN</t>
  </si>
  <si>
    <t>Fortalecimiento de Estrategias de Acceso, Bienestar y Permanencia en el Sector Educativo del Departamento del Quindío</t>
  </si>
  <si>
    <t>Fortalecimiento para la gestión de la educación inicial y preescolar en el marco de la atención integral a la primera infancia en el Departamento del Quindío.</t>
  </si>
  <si>
    <t>Fortalecimiento de la Calidad Educativa con inclusión y equidad para el Desarrollo Integral de niños, niñas, adolescentes y jóvenes en el Departamento del Quindío.</t>
  </si>
  <si>
    <t>Fortalecimiento territorial para una gestión educativa integral en la Secretaría de Educación Departamental del Quindío</t>
  </si>
  <si>
    <t>Fortalecimiento de las  Tecnologías de Información y Comunicación TIC,  para una innovación educativa de calidad en el departamento del Quindío.</t>
  </si>
  <si>
    <t>Fortalecimiento de las competencias comunicativas en lengua extranjera en estudiantes y docentes de las instituciones educativas oficiales del Departamento del Quindío.</t>
  </si>
  <si>
    <t>Implementación del observatorio de educación, con el fin de recopilar y producir información del sector educativo con enfoque territorial.</t>
  </si>
  <si>
    <t>Fortalecimiento de estrategias para el acceso y la permanencia  de los estudiantes egresados de los Establecimientos Educativos Oficiales a la educación superior o terciaria en el Departamento del Quindío.</t>
  </si>
  <si>
    <t>Implementación  y fortalecimiento de  las estrategias qué fomenten la ciencia, la tecnología y la innovación en las Instituciones Educativas Oficiales del Departamento.</t>
  </si>
  <si>
    <t>316 SECRETARÍA DE FAMILIA</t>
  </si>
  <si>
    <t xml:space="preserve">  Diseño e implementación de campañas para la promoción de la vida y prevención del consumo de sustancias psicoactivas en el Departamento del Quindío. "TU Y YO UNIDOS POR LA VIDA".  </t>
  </si>
  <si>
    <t xml:space="preserve">Implementación acciones de fortalecimiento de los entornos protectores de los jóvenes en barrios vulnerables de los municipios, del Departamento del Quindío. </t>
  </si>
  <si>
    <t xml:space="preserve"> Diseño e implementación de un  Modelo de  atención integral a la primera infancia  a través de las Rutas Integrales de Atención  RIA en el Departamento del  Quindío </t>
  </si>
  <si>
    <t xml:space="preserve"> Implementación de la política pública de Familia para la promoción del desarrollo integral de la población del Departamento del Quindío. </t>
  </si>
  <si>
    <t xml:space="preserve">Revisión, ajuste  e implementación de  la política pública de primera infancia, infancia y adolescencia en el Departamento del Quindío  </t>
  </si>
  <si>
    <t xml:space="preserve">Implementación de  la política pública de juventud en el Departamento del Quindío  </t>
  </si>
  <si>
    <t xml:space="preserve"> Diseño e implementación del programa de acompañamiento familiar y comunitario con enfoque preventivo en los tipos de violencias en el Departamento del Quindío "TU Y YO COMPROMETIDOS CON LA FAMILIA" </t>
  </si>
  <si>
    <t xml:space="preserve"> Diseño e implementación del programa comunitario para la prevención de los derechos de niños, niñas y adolescentes y su desarrollo integral. "TU Y YO COMPROMETIDOS CON LOS SUEÑOS". </t>
  </si>
  <si>
    <t xml:space="preserve"> Servicio de atención Post egreso de adolescentes y jóvenes, en los servicios de restablecimiento en la administración de justicia, con enfoque pedagógico y restaurativo encaminados a la inclusión social en el  Departamento del   Quindío.</t>
  </si>
  <si>
    <t xml:space="preserve">Fortalecimiento  de unidades productivas colectivas  juveniles para la generación de ingresos  en el departamento del Quindío  </t>
  </si>
  <si>
    <t xml:space="preserve">Formulación e Implementación del programa departamental para atención al ciudadano migrante y de repatriación.  </t>
  </si>
  <si>
    <t xml:space="preserve">Desarrollo de un  programa  de acompañamiento  familiar y comunitario  en procesos de Inclusión social y productivos para el emprendimiento de  alternativas de generación de ingresos  en el departamento del Quindío  </t>
  </si>
  <si>
    <t xml:space="preserve">Formulación e implementación   de proyectos productivos dirigidos a la población en condición de discapacidad y sus familias para la generación de  ingresos  y fortalecimiento del entorno familiar.  </t>
  </si>
  <si>
    <t xml:space="preserve">Apoyo en la construcción e Implementación de los Planes de Vida de los Cabildos y Resguardos indígenas asentados en el Departamento del Quindío "TU Y YO UNIDOS CON DIGNIDAD".  </t>
  </si>
  <si>
    <t xml:space="preserve">Formulación e implementación de la política pública para la comunidad negra, afrocolombiana, raizal y palenquera residente en el Departamento del Quindío   </t>
  </si>
  <si>
    <t xml:space="preserve">Servicio de atención integral a población en condición de discapacidad en los municipios del Departamento del Quindío "TU Y YO JUNTOS EN LA INCLUSIÓN". </t>
  </si>
  <si>
    <t xml:space="preserve">Apoyo en  la articulación de la  oferta social para la población habitante de calle del departamento del Quindío  </t>
  </si>
  <si>
    <t xml:space="preserve"> Servicio  de atención integral e inclusión para el bienestar de los adultos mayores del departamento del Quindío </t>
  </si>
  <si>
    <t xml:space="preserve"> Implementación de  estrategias de acompañamiento y asesoría a las asociaciones de mujeres del departamento del Quindío</t>
  </si>
  <si>
    <t>Desarrollo de jornadas de capacitación, sensibilización y prevención del  trabajo infantil  y protección del adolescente en el departamento del Quindío.</t>
  </si>
  <si>
    <t xml:space="preserve"> Implementación del  programa de liderazgo  para la participación femenina en escenarios sociales y políticos del departamento del Quindío</t>
  </si>
  <si>
    <t xml:space="preserve">  Implementación de la política pública de equidad de género para la mujer en el Departamento del Quindío  </t>
  </si>
  <si>
    <t xml:space="preserve">    Implementación de la política pública  de diversidad sexual en el Departamento del Quindío 20192029  </t>
  </si>
  <si>
    <t xml:space="preserve">Implementación de la Casa  de la Mujer Empoderada para la promoción a la participación ciudadana  de Mujeres en escenarios sociales, políticos y en fortalecimiento de la asociatividad  en el departamento del Quindío </t>
  </si>
  <si>
    <t>Implementación de la Casa Refugio de la Mujer del Departamento del Quindío</t>
  </si>
  <si>
    <t>318 SECRETARÍA DE SALUD</t>
  </si>
  <si>
    <t xml:space="preserve">Fortalecimiento de la autoridad sanitaria en el Departamento del Quindío                                                                                           </t>
  </si>
  <si>
    <t xml:space="preserve"> Implementación de programas de promoción social en poblaciones  especiales en el Departamento del Quindío </t>
  </si>
  <si>
    <t xml:space="preserve"> Fortalecimiento de las actividades de vigilancia y control del laboratorio de salud pública en el Departamento del Quindío</t>
  </si>
  <si>
    <t xml:space="preserve"> Asistencia técnica para el fortalecimiento de la gestión de las entidades territoriales del Departamento del Quindío  </t>
  </si>
  <si>
    <t>Asesoría y apoyo al proceso del sistema obligatorio de garantía de calidad de los prestadores de salud en el Departamento del Quindío</t>
  </si>
  <si>
    <t xml:space="preserve"> Apoyo operativo a la inversión social en salud en el Departamento del Quindío </t>
  </si>
  <si>
    <t xml:space="preserve"> Aprovechamiento biológico y consumo de  alimentos inocuos  en el Departamento del Quindío </t>
  </si>
  <si>
    <t>Control en Salud Ambiental para la consecución de un estado de vida saludable de la población  del  Departamento del Quindío.</t>
  </si>
  <si>
    <t xml:space="preserve">Fortalecimiento de acciones propias a los derechos sexuales y reproductivos en el Departamento del Quindío. </t>
  </si>
  <si>
    <t>Consolidación de acciones de promoción de la salud y prevención primaria en salud mental en el Departamento del Quindío.</t>
  </si>
  <si>
    <t>Generación de estilos de vida saludable y control y vigilancia en la gestión del riesgo de condiciones no transmisibles en el  Departamento del Quindío.</t>
  </si>
  <si>
    <t xml:space="preserve">Fortalecimiento de acciones de promoción, prevención y protección específica para la población infantil en el Departamento del Quindío.  </t>
  </si>
  <si>
    <t xml:space="preserve">Difusión de la estrategia de gestión integral y de control en vectores, zoonosis y cambio climático del Departamento del Quindío.   </t>
  </si>
  <si>
    <t xml:space="preserve"> Fortalecimiento de la inclusión social para la disminución del riesgo de contraer enfermedades transmisibles en el Departamento del Quindío.  </t>
  </si>
  <si>
    <t xml:space="preserve">Implementación de acciones para la contención de la pandemia Tú y Yo contra COVID </t>
  </si>
  <si>
    <t xml:space="preserve">Prevención, preparación, contingencia, mitigación y superación de emergencias y contingencias por eventos relacionados con la salud pública en el Departamento del Quindío.  </t>
  </si>
  <si>
    <t xml:space="preserve"> Prevención vigilancia y control de eventos en el ámbito laboral en el Departamento del Quindío.  </t>
  </si>
  <si>
    <t xml:space="preserve"> Fortalecimiento del sistema de vigilancia en salud pública en el Departamento del Quindío. </t>
  </si>
  <si>
    <t xml:space="preserve">Fortalecimiento de la red de urgencias y emergencias en el Departamento del Quindío. </t>
  </si>
  <si>
    <t>Fortalecimiento de las intervenciones colectivas y prioridades en salud pública del Departamento del Quindío PIC</t>
  </si>
  <si>
    <t xml:space="preserve">Subsidio y cofinanciación al régimen subsidiado del Sistema General de Seguridad Social en Salud en el Departamento del Quindío.  </t>
  </si>
  <si>
    <t>Prestación de Servicios a la Población no Afiliada al Sistema General de Seguridad Social en Salud y en el NO POS a la Población del Régimen Subsidiado.</t>
  </si>
  <si>
    <t xml:space="preserve">Fortalecimiento de la red de prestación de servicios pública del Departamento del Quindío.   </t>
  </si>
  <si>
    <t>324 SECRETARÍA DE TECNOLOGÍA DE LA INFORMACIÓN Y COMUNICACÓN</t>
  </si>
  <si>
    <t xml:space="preserve"> Fortalecimiento  y apoyo a las tecnologías de la información y las comunicaciones en el departamento del Quindío.</t>
  </si>
  <si>
    <t>Asistencia y apropiación tecnológica generacional en el departamento del Quindio</t>
  </si>
  <si>
    <t xml:space="preserve"> Fortalecimiento del sector empresarial del departamento del Quindío </t>
  </si>
  <si>
    <t xml:space="preserve">   Implementación de la transformación digital del sector empresarial en el Departamento del Quindío  </t>
  </si>
  <si>
    <t xml:space="preserve">  Implementación  y  divulgación de la estrategia    "Quindío innovador y competitivo"   </t>
  </si>
  <si>
    <t xml:space="preserve"> Fortalecimiento de la estrategia de gobierno digital  en la Administración Departamental y  Entes Territoriales del departamento del  Quindío  </t>
  </si>
  <si>
    <t>319 INDEPORTES</t>
  </si>
  <si>
    <t>Fortalecimiento, hábitos y estilos de vida saludable como instrumento SALVAVIDAS en el departamento del Quindío</t>
  </si>
  <si>
    <t>Fortalecimiento al deporte competitivo y de altos logros "TU Y    YO SOMOS SALVAVIDAS POR UN QUINDIO GANADOR" en el Departamento del Quindío</t>
  </si>
  <si>
    <t>Desarrollo de los  XXII JUEGOS DEPORTIVOS NACIONALES Y VI JUEGOS PARANACIONALES   2023</t>
  </si>
  <si>
    <t>320 PROYECTA EMPRESA PARA EL DESARROLLO TERRITORIAL</t>
  </si>
  <si>
    <t>Mantenimiento de obras complementarias de la infraestructura  deportiva y recreativa en el Departamento del Quindío.</t>
  </si>
  <si>
    <t>Mantenimiento de obras complementarias en la Infraestructura educativa en el Departamento del Quindío.</t>
  </si>
  <si>
    <t xml:space="preserve">  Mantenimiento de obras complementarias a la infraestructura vial en el Departamento del Quindío </t>
  </si>
  <si>
    <t xml:space="preserve"> Apoyo en la formulación y ejecución de proyectos de vivienda en el Departamento del Quindío   </t>
  </si>
  <si>
    <t>Construcción y/o mejoramiento de las redes de acueducto y alcantarillado en los municipios del departamento del Quindío</t>
  </si>
  <si>
    <t>Mantenimiento de los edificios públicos y/o equipamientos colectivos y comunitarios en el Departamento del Quindío.</t>
  </si>
  <si>
    <t>321 INSTITUTO DEPARTAMENTAL DE TRÁNSITO DEL QUINDÍO</t>
  </si>
  <si>
    <t>Implementación del programa de seguridad vial en el Departamento del Quindío  "TU Y YO POR LA SEGURIDAD VIAL"</t>
  </si>
  <si>
    <t>TOTAL PROYECTOS INVERSION DEPARTAMENTAL 2023</t>
  </si>
  <si>
    <t>LUIS ALBERTO RINCÓN QUINTERO</t>
  </si>
  <si>
    <t>Secretario de Planeación Departamental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</si>
</sst>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[$$-240A]\ * #,##0.00_);_([$$-240A]\ * \(#,##0.00\);_([$$-240A]\ * &quot;-&quot;??_);_(@_)"/>
    <numFmt numFmtId="165" formatCode="_(* #,##0.00_);_(* \(#,##0.00\);_(* &quot;-&quot;??_);_(@_)"/>
    <numFmt numFmtId="166" formatCode="_(* #,##0_);_(* \(#,##0\);_(* &quot;-&quot;??_);_(@_)"/>
    <numFmt numFmtId="167" formatCode="_ [$€-2]\ * #,##0.00_ ;_ [$€-2]\ * \-#,##0.00_ ;_ [$€-2]\ * &quot;-&quot;??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2EFDA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164" fontId="0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1" fillId="0" borderId="0"/>
  </cellStyleXfs>
  <cellXfs count="121">
    <xf numFmtId="164" fontId="0" fillId="0" borderId="0" xfId="0"/>
    <xf numFmtId="164" fontId="3" fillId="0" borderId="0" xfId="0" applyFont="1"/>
    <xf numFmtId="164" fontId="2" fillId="2" borderId="3" xfId="0" applyFont="1" applyFill="1" applyBorder="1" applyAlignment="1">
      <alignment horizontal="center" vertical="center" wrapText="1"/>
    </xf>
    <xf numFmtId="164" fontId="2" fillId="2" borderId="4" xfId="0" applyFont="1" applyFill="1" applyBorder="1" applyAlignment="1">
      <alignment horizontal="center" vertical="center" wrapText="1"/>
    </xf>
    <xf numFmtId="164" fontId="2" fillId="2" borderId="5" xfId="0" applyFont="1" applyFill="1" applyBorder="1" applyAlignment="1">
      <alignment horizontal="center" vertical="center" wrapText="1"/>
    </xf>
    <xf numFmtId="166" fontId="5" fillId="2" borderId="6" xfId="2" applyNumberFormat="1" applyFont="1" applyFill="1" applyBorder="1" applyAlignment="1">
      <alignment horizontal="center" vertical="center" wrapText="1"/>
    </xf>
    <xf numFmtId="164" fontId="2" fillId="2" borderId="7" xfId="0" applyFont="1" applyFill="1" applyBorder="1" applyAlignment="1">
      <alignment horizontal="center" vertical="center" wrapText="1"/>
    </xf>
    <xf numFmtId="166" fontId="5" fillId="2" borderId="8" xfId="2" applyNumberFormat="1" applyFont="1" applyFill="1" applyBorder="1" applyAlignment="1">
      <alignment horizontal="center" vertical="center" wrapText="1"/>
    </xf>
    <xf numFmtId="43" fontId="2" fillId="3" borderId="9" xfId="1" applyFont="1" applyFill="1" applyBorder="1" applyAlignment="1">
      <alignment vertical="center" wrapText="1"/>
    </xf>
    <xf numFmtId="10" fontId="6" fillId="4" borderId="3" xfId="0" applyNumberFormat="1" applyFont="1" applyFill="1" applyBorder="1" applyAlignment="1" applyProtection="1">
      <alignment horizontal="center" vertical="center"/>
      <protection locked="0"/>
    </xf>
    <xf numFmtId="43" fontId="2" fillId="3" borderId="5" xfId="1" applyFont="1" applyFill="1" applyBorder="1" applyAlignment="1">
      <alignment vertical="center" wrapText="1"/>
    </xf>
    <xf numFmtId="10" fontId="6" fillId="4" borderId="10" xfId="0" applyNumberFormat="1" applyFont="1" applyFill="1" applyBorder="1" applyAlignment="1" applyProtection="1">
      <alignment horizontal="center" vertical="center"/>
      <protection locked="0"/>
    </xf>
    <xf numFmtId="0" fontId="2" fillId="5" borderId="11" xfId="0" applyNumberFormat="1" applyFont="1" applyFill="1" applyBorder="1" applyAlignment="1">
      <alignment horizontal="center" vertical="center" wrapText="1"/>
    </xf>
    <xf numFmtId="43" fontId="2" fillId="5" borderId="13" xfId="1" applyFont="1" applyFill="1" applyBorder="1" applyAlignment="1">
      <alignment vertical="center" wrapText="1"/>
    </xf>
    <xf numFmtId="43" fontId="2" fillId="5" borderId="12" xfId="1" applyFont="1" applyFill="1" applyBorder="1" applyAlignment="1">
      <alignment vertical="center" wrapText="1"/>
    </xf>
    <xf numFmtId="43" fontId="2" fillId="5" borderId="14" xfId="1" applyFont="1" applyFill="1" applyBorder="1" applyAlignment="1">
      <alignment vertical="center" wrapText="1"/>
    </xf>
    <xf numFmtId="0" fontId="3" fillId="0" borderId="11" xfId="0" applyNumberFormat="1" applyFont="1" applyBorder="1" applyAlignment="1">
      <alignment horizontal="center" vertical="center"/>
    </xf>
    <xf numFmtId="1" fontId="7" fillId="6" borderId="15" xfId="1" applyNumberFormat="1" applyFont="1" applyFill="1" applyBorder="1" applyAlignment="1">
      <alignment horizontal="center" vertical="center" wrapText="1"/>
    </xf>
    <xf numFmtId="164" fontId="7" fillId="6" borderId="15" xfId="0" applyFont="1" applyFill="1" applyBorder="1" applyAlignment="1">
      <alignment horizontal="justify" vertical="center" wrapText="1"/>
    </xf>
    <xf numFmtId="43" fontId="7" fillId="0" borderId="16" xfId="1" applyFont="1" applyBorder="1" applyAlignment="1">
      <alignment vertical="center"/>
    </xf>
    <xf numFmtId="43" fontId="7" fillId="0" borderId="17" xfId="1" applyFont="1" applyBorder="1" applyAlignment="1">
      <alignment vertical="center"/>
    </xf>
    <xf numFmtId="10" fontId="6" fillId="4" borderId="15" xfId="0" applyNumberFormat="1" applyFont="1" applyFill="1" applyBorder="1" applyAlignment="1" applyProtection="1">
      <alignment horizontal="center" vertical="center"/>
      <protection locked="0"/>
    </xf>
    <xf numFmtId="43" fontId="7" fillId="0" borderId="18" xfId="1" applyFont="1" applyBorder="1" applyAlignment="1">
      <alignment vertical="center"/>
    </xf>
    <xf numFmtId="0" fontId="3" fillId="0" borderId="19" xfId="0" applyNumberFormat="1" applyFont="1" applyBorder="1" applyAlignment="1">
      <alignment horizontal="center" vertical="center"/>
    </xf>
    <xf numFmtId="1" fontId="7" fillId="6" borderId="10" xfId="1" applyNumberFormat="1" applyFont="1" applyFill="1" applyBorder="1" applyAlignment="1">
      <alignment horizontal="center" vertical="center" wrapText="1"/>
    </xf>
    <xf numFmtId="164" fontId="7" fillId="6" borderId="10" xfId="0" applyFont="1" applyFill="1" applyBorder="1" applyAlignment="1">
      <alignment horizontal="justify" vertical="center" wrapText="1"/>
    </xf>
    <xf numFmtId="1" fontId="7" fillId="0" borderId="10" xfId="1" applyNumberFormat="1" applyFont="1" applyBorder="1" applyAlignment="1">
      <alignment horizontal="center" vertical="center" wrapText="1"/>
    </xf>
    <xf numFmtId="164" fontId="7" fillId="0" borderId="10" xfId="0" applyFont="1" applyBorder="1" applyAlignment="1">
      <alignment horizontal="justify" vertical="center" wrapText="1"/>
    </xf>
    <xf numFmtId="43" fontId="7" fillId="0" borderId="14" xfId="1" applyFont="1" applyBorder="1" applyAlignment="1">
      <alignment vertical="center"/>
    </xf>
    <xf numFmtId="0" fontId="3" fillId="0" borderId="20" xfId="0" applyNumberFormat="1" applyFont="1" applyBorder="1" applyAlignment="1">
      <alignment horizontal="center" vertical="center"/>
    </xf>
    <xf numFmtId="1" fontId="7" fillId="0" borderId="21" xfId="1" applyNumberFormat="1" applyFont="1" applyBorder="1" applyAlignment="1">
      <alignment horizontal="center" vertical="center" wrapText="1"/>
    </xf>
    <xf numFmtId="164" fontId="7" fillId="0" borderId="22" xfId="0" applyFont="1" applyBorder="1" applyAlignment="1">
      <alignment horizontal="justify" vertical="center" wrapText="1"/>
    </xf>
    <xf numFmtId="43" fontId="7" fillId="0" borderId="23" xfId="1" applyFont="1" applyBorder="1" applyAlignment="1">
      <alignment vertical="center"/>
    </xf>
    <xf numFmtId="43" fontId="7" fillId="0" borderId="24" xfId="1" applyFont="1" applyBorder="1" applyAlignment="1">
      <alignment vertical="center"/>
    </xf>
    <xf numFmtId="10" fontId="6" fillId="4" borderId="6" xfId="0" applyNumberFormat="1" applyFont="1" applyFill="1" applyBorder="1" applyAlignment="1" applyProtection="1">
      <alignment horizontal="center" vertical="center"/>
      <protection locked="0"/>
    </xf>
    <xf numFmtId="43" fontId="7" fillId="0" borderId="0" xfId="1" applyFont="1" applyBorder="1" applyAlignment="1">
      <alignment vertical="center"/>
    </xf>
    <xf numFmtId="43" fontId="2" fillId="3" borderId="9" xfId="1" applyFont="1" applyFill="1" applyBorder="1" applyAlignment="1">
      <alignment vertical="center"/>
    </xf>
    <xf numFmtId="43" fontId="2" fillId="3" borderId="5" xfId="1" applyFont="1" applyFill="1" applyBorder="1" applyAlignment="1">
      <alignment vertical="center"/>
    </xf>
    <xf numFmtId="0" fontId="2" fillId="5" borderId="28" xfId="0" applyNumberFormat="1" applyFont="1" applyFill="1" applyBorder="1" applyAlignment="1">
      <alignment horizontal="center" vertical="center" wrapText="1"/>
    </xf>
    <xf numFmtId="1" fontId="7" fillId="0" borderId="15" xfId="1" applyNumberFormat="1" applyFont="1" applyBorder="1" applyAlignment="1">
      <alignment horizontal="center" vertical="center" wrapText="1"/>
    </xf>
    <xf numFmtId="1" fontId="7" fillId="0" borderId="6" xfId="1" applyNumberFormat="1" applyFont="1" applyBorder="1" applyAlignment="1">
      <alignment horizontal="center" vertical="center" wrapText="1"/>
    </xf>
    <xf numFmtId="164" fontId="7" fillId="6" borderId="6" xfId="0" applyFont="1" applyFill="1" applyBorder="1" applyAlignment="1">
      <alignment horizontal="justify" vertical="center" wrapText="1"/>
    </xf>
    <xf numFmtId="43" fontId="2" fillId="3" borderId="3" xfId="1" applyFont="1" applyFill="1" applyBorder="1" applyAlignment="1">
      <alignment vertical="center"/>
    </xf>
    <xf numFmtId="43" fontId="2" fillId="3" borderId="29" xfId="1" applyFont="1" applyFill="1" applyBorder="1" applyAlignment="1">
      <alignment vertical="center"/>
    </xf>
    <xf numFmtId="164" fontId="7" fillId="0" borderId="15" xfId="0" applyFont="1" applyBorder="1" applyAlignment="1">
      <alignment horizontal="justify" vertical="center" wrapText="1"/>
    </xf>
    <xf numFmtId="0" fontId="3" fillId="0" borderId="30" xfId="0" applyNumberFormat="1" applyFont="1" applyBorder="1" applyAlignment="1">
      <alignment horizontal="center" vertical="center"/>
    </xf>
    <xf numFmtId="164" fontId="7" fillId="0" borderId="6" xfId="0" applyFont="1" applyBorder="1" applyAlignment="1">
      <alignment horizontal="justify" vertical="center" wrapText="1"/>
    </xf>
    <xf numFmtId="43" fontId="7" fillId="0" borderId="16" xfId="1" applyFont="1" applyFill="1" applyBorder="1" applyAlignment="1">
      <alignment vertical="center"/>
    </xf>
    <xf numFmtId="0" fontId="3" fillId="0" borderId="10" xfId="0" applyNumberFormat="1" applyFont="1" applyBorder="1" applyAlignment="1">
      <alignment horizontal="center" vertical="center"/>
    </xf>
    <xf numFmtId="164" fontId="3" fillId="0" borderId="10" xfId="0" applyFont="1" applyBorder="1"/>
    <xf numFmtId="0" fontId="2" fillId="5" borderId="19" xfId="0" applyNumberFormat="1" applyFont="1" applyFill="1" applyBorder="1" applyAlignment="1">
      <alignment horizontal="center" vertical="center" wrapText="1"/>
    </xf>
    <xf numFmtId="43" fontId="2" fillId="5" borderId="10" xfId="1" applyFont="1" applyFill="1" applyBorder="1" applyAlignment="1">
      <alignment vertical="center" wrapText="1"/>
    </xf>
    <xf numFmtId="43" fontId="2" fillId="5" borderId="17" xfId="1" applyFont="1" applyFill="1" applyBorder="1" applyAlignment="1">
      <alignment vertical="center" wrapText="1"/>
    </xf>
    <xf numFmtId="43" fontId="2" fillId="5" borderId="33" xfId="1" applyFont="1" applyFill="1" applyBorder="1" applyAlignment="1">
      <alignment vertical="center" wrapText="1"/>
    </xf>
    <xf numFmtId="43" fontId="7" fillId="0" borderId="23" xfId="1" applyFont="1" applyFill="1" applyBorder="1" applyAlignment="1">
      <alignment vertical="center"/>
    </xf>
    <xf numFmtId="43" fontId="2" fillId="5" borderId="15" xfId="1" applyFont="1" applyFill="1" applyBorder="1" applyAlignment="1">
      <alignment vertical="center" wrapText="1"/>
    </xf>
    <xf numFmtId="43" fontId="7" fillId="0" borderId="17" xfId="1" applyFont="1" applyFill="1" applyBorder="1" applyAlignment="1">
      <alignment vertical="center"/>
    </xf>
    <xf numFmtId="43" fontId="7" fillId="0" borderId="18" xfId="1" applyFont="1" applyFill="1" applyBorder="1" applyAlignment="1">
      <alignment vertical="center"/>
    </xf>
    <xf numFmtId="43" fontId="7" fillId="0" borderId="24" xfId="1" applyFont="1" applyFill="1" applyBorder="1" applyAlignment="1">
      <alignment vertical="center"/>
    </xf>
    <xf numFmtId="49" fontId="7" fillId="6" borderId="15" xfId="0" applyNumberFormat="1" applyFont="1" applyFill="1" applyBorder="1" applyAlignment="1">
      <alignment horizontal="justify" vertical="center" wrapText="1"/>
    </xf>
    <xf numFmtId="43" fontId="7" fillId="0" borderId="34" xfId="1" applyFont="1" applyBorder="1" applyAlignment="1">
      <alignment vertical="center"/>
    </xf>
    <xf numFmtId="1" fontId="7" fillId="0" borderId="35" xfId="1" applyNumberFormat="1" applyFont="1" applyBorder="1" applyAlignment="1">
      <alignment horizontal="center" vertical="center" wrapText="1"/>
    </xf>
    <xf numFmtId="164" fontId="7" fillId="6" borderId="36" xfId="0" applyFont="1" applyFill="1" applyBorder="1" applyAlignment="1">
      <alignment horizontal="justify" vertical="center" wrapText="1"/>
    </xf>
    <xf numFmtId="43" fontId="7" fillId="0" borderId="37" xfId="1" applyFont="1" applyFill="1" applyBorder="1" applyAlignment="1">
      <alignment vertical="center"/>
    </xf>
    <xf numFmtId="1" fontId="7" fillId="0" borderId="38" xfId="1" applyNumberFormat="1" applyFont="1" applyBorder="1" applyAlignment="1">
      <alignment horizontal="center" vertical="center" wrapText="1"/>
    </xf>
    <xf numFmtId="164" fontId="7" fillId="0" borderId="39" xfId="0" applyFont="1" applyBorder="1" applyAlignment="1">
      <alignment horizontal="justify" vertical="center" wrapText="1"/>
    </xf>
    <xf numFmtId="164" fontId="7" fillId="6" borderId="39" xfId="0" applyFont="1" applyFill="1" applyBorder="1" applyAlignment="1">
      <alignment horizontal="justify" vertical="center" wrapText="1"/>
    </xf>
    <xf numFmtId="43" fontId="7" fillId="0" borderId="37" xfId="1" applyFont="1" applyBorder="1" applyAlignment="1">
      <alignment vertical="center"/>
    </xf>
    <xf numFmtId="1" fontId="7" fillId="0" borderId="40" xfId="1" applyNumberFormat="1" applyFont="1" applyBorder="1" applyAlignment="1">
      <alignment horizontal="center" vertical="center" wrapText="1"/>
    </xf>
    <xf numFmtId="164" fontId="7" fillId="6" borderId="41" xfId="0" applyFont="1" applyFill="1" applyBorder="1" applyAlignment="1">
      <alignment horizontal="justify" vertical="center" wrapText="1"/>
    </xf>
    <xf numFmtId="43" fontId="7" fillId="0" borderId="42" xfId="1" applyFont="1" applyBorder="1" applyAlignment="1">
      <alignment vertical="center"/>
    </xf>
    <xf numFmtId="164" fontId="7" fillId="0" borderId="36" xfId="0" applyFont="1" applyBorder="1" applyAlignment="1">
      <alignment horizontal="justify" vertical="center" wrapText="1"/>
    </xf>
    <xf numFmtId="43" fontId="7" fillId="0" borderId="43" xfId="1" applyFont="1" applyBorder="1" applyAlignment="1">
      <alignment vertical="center"/>
    </xf>
    <xf numFmtId="43" fontId="7" fillId="0" borderId="33" xfId="1" applyFont="1" applyBorder="1" applyAlignment="1">
      <alignment vertical="center"/>
    </xf>
    <xf numFmtId="164" fontId="7" fillId="0" borderId="41" xfId="0" applyFont="1" applyBorder="1" applyAlignment="1">
      <alignment horizontal="justify" vertical="center" wrapText="1"/>
    </xf>
    <xf numFmtId="43" fontId="7" fillId="0" borderId="44" xfId="1" applyFont="1" applyBorder="1" applyAlignment="1">
      <alignment vertical="center"/>
    </xf>
    <xf numFmtId="0" fontId="3" fillId="0" borderId="45" xfId="0" applyNumberFormat="1" applyFont="1" applyBorder="1" applyAlignment="1">
      <alignment horizontal="center" vertical="center"/>
    </xf>
    <xf numFmtId="1" fontId="7" fillId="0" borderId="46" xfId="1" applyNumberFormat="1" applyFont="1" applyBorder="1" applyAlignment="1">
      <alignment horizontal="center" vertical="center" wrapText="1"/>
    </xf>
    <xf numFmtId="164" fontId="7" fillId="0" borderId="38" xfId="0" applyFont="1" applyBorder="1" applyAlignment="1">
      <alignment horizontal="justify" vertical="center" wrapText="1"/>
    </xf>
    <xf numFmtId="43" fontId="7" fillId="0" borderId="10" xfId="1" applyFont="1" applyBorder="1" applyAlignment="1">
      <alignment vertical="center"/>
    </xf>
    <xf numFmtId="164" fontId="7" fillId="0" borderId="40" xfId="0" applyFont="1" applyBorder="1" applyAlignment="1">
      <alignment horizontal="justify" vertical="center" wrapText="1"/>
    </xf>
    <xf numFmtId="164" fontId="7" fillId="0" borderId="47" xfId="0" applyFont="1" applyBorder="1" applyAlignment="1">
      <alignment horizontal="justify" vertical="center" wrapText="1"/>
    </xf>
    <xf numFmtId="43" fontId="7" fillId="0" borderId="48" xfId="1" applyFont="1" applyBorder="1" applyAlignment="1">
      <alignment vertical="center"/>
    </xf>
    <xf numFmtId="43" fontId="7" fillId="0" borderId="49" xfId="1" applyFont="1" applyBorder="1" applyAlignment="1">
      <alignment vertical="center"/>
    </xf>
    <xf numFmtId="43" fontId="2" fillId="7" borderId="51" xfId="1" applyFont="1" applyFill="1" applyBorder="1" applyAlignment="1">
      <alignment vertical="center"/>
    </xf>
    <xf numFmtId="43" fontId="2" fillId="7" borderId="9" xfId="1" applyFont="1" applyFill="1" applyBorder="1" applyAlignment="1">
      <alignment vertical="center"/>
    </xf>
    <xf numFmtId="10" fontId="8" fillId="4" borderId="3" xfId="0" applyNumberFormat="1" applyFont="1" applyFill="1" applyBorder="1" applyAlignment="1" applyProtection="1">
      <alignment horizontal="center" vertical="center"/>
      <protection locked="0"/>
    </xf>
    <xf numFmtId="43" fontId="2" fillId="7" borderId="7" xfId="1" applyFont="1" applyFill="1" applyBorder="1" applyAlignment="1">
      <alignment vertical="center"/>
    </xf>
    <xf numFmtId="0" fontId="3" fillId="0" borderId="0" xfId="0" applyNumberFormat="1" applyFont="1" applyBorder="1" applyAlignment="1">
      <alignment horizontal="center" vertical="center"/>
    </xf>
    <xf numFmtId="164" fontId="3" fillId="0" borderId="0" xfId="0" applyFont="1" applyAlignment="1">
      <alignment horizontal="right"/>
    </xf>
    <xf numFmtId="43" fontId="9" fillId="0" borderId="0" xfId="1" applyFont="1"/>
    <xf numFmtId="43" fontId="3" fillId="0" borderId="0" xfId="1" applyFont="1"/>
    <xf numFmtId="164" fontId="3" fillId="0" borderId="0" xfId="0" applyFont="1" applyAlignment="1">
      <alignment horizontal="center"/>
    </xf>
    <xf numFmtId="164" fontId="10" fillId="0" borderId="0" xfId="0" applyFont="1" applyAlignment="1">
      <alignment horizontal="center"/>
    </xf>
    <xf numFmtId="43" fontId="9" fillId="0" borderId="0" xfId="1" applyFont="1" applyAlignment="1">
      <alignment horizontal="center"/>
    </xf>
    <xf numFmtId="164" fontId="3" fillId="0" borderId="0" xfId="0" applyFont="1" applyAlignment="1">
      <alignment horizontal="center" vertical="top"/>
    </xf>
    <xf numFmtId="43" fontId="7" fillId="0" borderId="13" xfId="1" applyFont="1" applyFill="1" applyBorder="1" applyAlignment="1">
      <alignment vertical="center"/>
    </xf>
    <xf numFmtId="43" fontId="7" fillId="0" borderId="12" xfId="1" applyFont="1" applyBorder="1" applyAlignment="1">
      <alignment vertical="center"/>
    </xf>
    <xf numFmtId="10" fontId="6" fillId="4" borderId="21" xfId="0" applyNumberFormat="1" applyFont="1" applyFill="1" applyBorder="1" applyAlignment="1" applyProtection="1">
      <alignment horizontal="center" vertical="center"/>
      <protection locked="0"/>
    </xf>
    <xf numFmtId="43" fontId="7" fillId="0" borderId="10" xfId="1" applyFont="1" applyFill="1" applyBorder="1" applyAlignment="1">
      <alignment vertical="center"/>
    </xf>
    <xf numFmtId="164" fontId="3" fillId="0" borderId="0" xfId="0" applyFont="1" applyAlignment="1">
      <alignment horizontal="center"/>
    </xf>
    <xf numFmtId="164" fontId="11" fillId="0" borderId="0" xfId="0" applyFont="1" applyAlignment="1">
      <alignment horizontal="left" vertical="center" wrapText="1"/>
    </xf>
    <xf numFmtId="164" fontId="12" fillId="0" borderId="0" xfId="0" applyFont="1" applyAlignment="1">
      <alignment horizontal="left" vertical="center"/>
    </xf>
    <xf numFmtId="164" fontId="12" fillId="0" borderId="0" xfId="0" applyFont="1" applyAlignment="1">
      <alignment horizontal="left" vertical="center" wrapText="1"/>
    </xf>
    <xf numFmtId="164" fontId="2" fillId="5" borderId="10" xfId="0" applyFont="1" applyFill="1" applyBorder="1" applyAlignment="1">
      <alignment horizontal="left" vertical="center" wrapText="1"/>
    </xf>
    <xf numFmtId="164" fontId="2" fillId="3" borderId="9" xfId="0" applyFont="1" applyFill="1" applyBorder="1" applyAlignment="1">
      <alignment horizontal="center" vertical="center" wrapText="1"/>
    </xf>
    <xf numFmtId="164" fontId="2" fillId="3" borderId="5" xfId="0" applyFont="1" applyFill="1" applyBorder="1" applyAlignment="1">
      <alignment horizontal="center" vertical="center" wrapText="1"/>
    </xf>
    <xf numFmtId="164" fontId="2" fillId="3" borderId="7" xfId="0" applyFont="1" applyFill="1" applyBorder="1" applyAlignment="1">
      <alignment horizontal="center" vertical="center" wrapText="1"/>
    </xf>
    <xf numFmtId="164" fontId="2" fillId="5" borderId="15" xfId="0" applyFont="1" applyFill="1" applyBorder="1" applyAlignment="1">
      <alignment horizontal="left" vertical="center" wrapText="1"/>
    </xf>
    <xf numFmtId="164" fontId="2" fillId="2" borderId="9" xfId="0" applyFont="1" applyFill="1" applyBorder="1" applyAlignment="1">
      <alignment horizontal="center" vertical="center" wrapText="1"/>
    </xf>
    <xf numFmtId="164" fontId="2" fillId="2" borderId="5" xfId="0" applyFont="1" applyFill="1" applyBorder="1" applyAlignment="1">
      <alignment horizontal="center" vertical="center" wrapText="1"/>
    </xf>
    <xf numFmtId="164" fontId="2" fillId="2" borderId="50" xfId="0" applyFont="1" applyFill="1" applyBorder="1" applyAlignment="1">
      <alignment horizontal="center" vertical="center" wrapText="1"/>
    </xf>
    <xf numFmtId="164" fontId="2" fillId="3" borderId="25" xfId="0" applyFont="1" applyFill="1" applyBorder="1" applyAlignment="1">
      <alignment horizontal="center" vertical="center" wrapText="1"/>
    </xf>
    <xf numFmtId="164" fontId="2" fillId="3" borderId="26" xfId="0" applyFont="1" applyFill="1" applyBorder="1" applyAlignment="1">
      <alignment horizontal="center" vertical="center" wrapText="1"/>
    </xf>
    <xf numFmtId="164" fontId="2" fillId="3" borderId="27" xfId="0" applyFont="1" applyFill="1" applyBorder="1" applyAlignment="1">
      <alignment horizontal="center" vertical="center" wrapText="1"/>
    </xf>
    <xf numFmtId="164" fontId="2" fillId="5" borderId="31" xfId="0" applyFont="1" applyFill="1" applyBorder="1" applyAlignment="1">
      <alignment horizontal="left" vertical="center" wrapText="1"/>
    </xf>
    <xf numFmtId="164" fontId="2" fillId="5" borderId="32" xfId="0" applyFont="1" applyFill="1" applyBorder="1" applyAlignment="1">
      <alignment horizontal="left" vertical="center" wrapText="1"/>
    </xf>
    <xf numFmtId="164" fontId="2" fillId="5" borderId="12" xfId="0" applyFont="1" applyFill="1" applyBorder="1" applyAlignment="1">
      <alignment horizontal="left" vertical="center" wrapText="1"/>
    </xf>
    <xf numFmtId="164" fontId="2" fillId="5" borderId="13" xfId="0" applyFont="1" applyFill="1" applyBorder="1" applyAlignment="1">
      <alignment horizontal="left" vertical="center" wrapText="1"/>
    </xf>
    <xf numFmtId="164" fontId="2" fillId="0" borderId="1" xfId="0" applyFont="1" applyBorder="1" applyAlignment="1">
      <alignment horizontal="center" vertical="center" wrapText="1"/>
    </xf>
    <xf numFmtId="164" fontId="2" fillId="0" borderId="2" xfId="0" applyFont="1" applyBorder="1" applyAlignment="1">
      <alignment horizontal="center" vertical="center" wrapText="1"/>
    </xf>
  </cellXfs>
  <cellStyles count="4">
    <cellStyle name="Millares" xfId="1" builtinId="3"/>
    <cellStyle name="Millares 2" xfId="2"/>
    <cellStyle name="Normal" xfId="0" builtinId="0"/>
    <cellStyle name="Normal 2 3 3 4" xfId="3"/>
  </cellStyles>
  <dxfs count="30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K215"/>
  <sheetViews>
    <sheetView showGridLines="0" tabSelected="1" zoomScale="70" zoomScaleNormal="70" workbookViewId="0">
      <selection activeCell="C6" sqref="C6"/>
    </sheetView>
  </sheetViews>
  <sheetFormatPr baseColWidth="10" defaultColWidth="11.42578125" defaultRowHeight="12.75" x14ac:dyDescent="0.2"/>
  <cols>
    <col min="1" max="1" width="11.42578125" style="88"/>
    <col min="2" max="2" width="17.85546875" style="1" customWidth="1"/>
    <col min="3" max="3" width="54.7109375" style="1" customWidth="1"/>
    <col min="4" max="4" width="24.140625" style="1" customWidth="1"/>
    <col min="5" max="6" width="23" style="1" customWidth="1"/>
    <col min="7" max="7" width="22.140625" style="1" customWidth="1"/>
    <col min="8" max="8" width="21.7109375" style="1" customWidth="1"/>
    <col min="9" max="16384" width="11.42578125" style="1"/>
  </cols>
  <sheetData>
    <row r="1" spans="1:8" ht="71.25" customHeight="1" thickBot="1" x14ac:dyDescent="0.25">
      <c r="A1" s="119" t="s">
        <v>0</v>
      </c>
      <c r="B1" s="120"/>
      <c r="C1" s="120"/>
      <c r="D1" s="120"/>
      <c r="E1" s="120"/>
      <c r="F1" s="120"/>
      <c r="G1" s="120"/>
      <c r="H1" s="120"/>
    </row>
    <row r="2" spans="1:8" ht="30" customHeight="1" thickBot="1" x14ac:dyDescent="0.25">
      <c r="A2" s="2" t="s">
        <v>1</v>
      </c>
      <c r="B2" s="3" t="s">
        <v>2</v>
      </c>
      <c r="C2" s="2" t="s">
        <v>3</v>
      </c>
      <c r="D2" s="4" t="s">
        <v>4</v>
      </c>
      <c r="E2" s="2" t="s">
        <v>5</v>
      </c>
      <c r="F2" s="5" t="s">
        <v>6</v>
      </c>
      <c r="G2" s="6" t="s">
        <v>7</v>
      </c>
      <c r="H2" s="7" t="s">
        <v>8</v>
      </c>
    </row>
    <row r="3" spans="1:8" ht="30" customHeight="1" thickBot="1" x14ac:dyDescent="0.25">
      <c r="A3" s="105" t="s">
        <v>9</v>
      </c>
      <c r="B3" s="106"/>
      <c r="C3" s="107"/>
      <c r="D3" s="8">
        <f>D4</f>
        <v>14299509202</v>
      </c>
      <c r="E3" s="8">
        <f>E4</f>
        <v>7426096468</v>
      </c>
      <c r="F3" s="9">
        <f>E3/D3</f>
        <v>0.51932526935689161</v>
      </c>
      <c r="G3" s="10">
        <f>G4</f>
        <v>5736079164</v>
      </c>
      <c r="H3" s="11">
        <f t="shared" ref="H3:H44" si="0">G3/D3</f>
        <v>0.40113818474257312</v>
      </c>
    </row>
    <row r="4" spans="1:8" ht="30" customHeight="1" thickBot="1" x14ac:dyDescent="0.25">
      <c r="A4" s="12">
        <v>4</v>
      </c>
      <c r="B4" s="117" t="s">
        <v>10</v>
      </c>
      <c r="C4" s="118"/>
      <c r="D4" s="13">
        <f>SUM(D5:D8)</f>
        <v>14299509202</v>
      </c>
      <c r="E4" s="14">
        <f>SUM(E5:E8)</f>
        <v>7426096468</v>
      </c>
      <c r="F4" s="9">
        <f t="shared" ref="F4:F67" si="1">E4/D4</f>
        <v>0.51932526935689161</v>
      </c>
      <c r="G4" s="15">
        <f>SUM(G5:G8)</f>
        <v>5736079164</v>
      </c>
      <c r="H4" s="11">
        <f t="shared" si="0"/>
        <v>0.40113818474257312</v>
      </c>
    </row>
    <row r="5" spans="1:8" ht="66" customHeight="1" x14ac:dyDescent="0.2">
      <c r="A5" s="16">
        <v>1</v>
      </c>
      <c r="B5" s="17">
        <v>2020003630006</v>
      </c>
      <c r="C5" s="18" t="s">
        <v>11</v>
      </c>
      <c r="D5" s="19">
        <v>1109720500</v>
      </c>
      <c r="E5" s="20">
        <v>1056200865</v>
      </c>
      <c r="F5" s="21">
        <f t="shared" si="1"/>
        <v>0.95177196870743574</v>
      </c>
      <c r="G5" s="22">
        <v>856796665</v>
      </c>
      <c r="H5" s="11">
        <f t="shared" si="0"/>
        <v>0.77208329935330566</v>
      </c>
    </row>
    <row r="6" spans="1:8" ht="66" customHeight="1" x14ac:dyDescent="0.2">
      <c r="A6" s="23">
        <v>2</v>
      </c>
      <c r="B6" s="24">
        <v>2020003630007</v>
      </c>
      <c r="C6" s="25" t="s">
        <v>12</v>
      </c>
      <c r="D6" s="19">
        <v>663878702</v>
      </c>
      <c r="E6" s="20">
        <v>543513066</v>
      </c>
      <c r="F6" s="11">
        <f t="shared" si="1"/>
        <v>0.81869333111999731</v>
      </c>
      <c r="G6" s="22">
        <v>434015066</v>
      </c>
      <c r="H6" s="11">
        <f t="shared" si="0"/>
        <v>0.6537565743448116</v>
      </c>
    </row>
    <row r="7" spans="1:8" ht="66" customHeight="1" x14ac:dyDescent="0.2">
      <c r="A7" s="23">
        <v>3</v>
      </c>
      <c r="B7" s="26">
        <v>2020003630005</v>
      </c>
      <c r="C7" s="27" t="s">
        <v>13</v>
      </c>
      <c r="D7" s="19">
        <v>125910000</v>
      </c>
      <c r="E7" s="20">
        <v>121504933</v>
      </c>
      <c r="F7" s="11">
        <f t="shared" si="1"/>
        <v>0.96501416090858549</v>
      </c>
      <c r="G7" s="28">
        <v>96004933</v>
      </c>
      <c r="H7" s="11">
        <f t="shared" si="0"/>
        <v>0.76248854737510918</v>
      </c>
    </row>
    <row r="8" spans="1:8" ht="66" customHeight="1" thickBot="1" x14ac:dyDescent="0.25">
      <c r="A8" s="29">
        <v>4</v>
      </c>
      <c r="B8" s="30">
        <v>2022003630011</v>
      </c>
      <c r="C8" s="31" t="s">
        <v>14</v>
      </c>
      <c r="D8" s="32">
        <v>12400000000</v>
      </c>
      <c r="E8" s="33">
        <v>5704877604</v>
      </c>
      <c r="F8" s="34">
        <f t="shared" si="1"/>
        <v>0.46007077451612904</v>
      </c>
      <c r="G8" s="35">
        <v>4349262500</v>
      </c>
      <c r="H8" s="34">
        <f t="shared" si="0"/>
        <v>0.35074697580645159</v>
      </c>
    </row>
    <row r="9" spans="1:8" ht="30" customHeight="1" thickBot="1" x14ac:dyDescent="0.25">
      <c r="A9" s="112" t="s">
        <v>15</v>
      </c>
      <c r="B9" s="113"/>
      <c r="C9" s="114"/>
      <c r="D9" s="36">
        <f>D10</f>
        <v>1457064026</v>
      </c>
      <c r="E9" s="36">
        <f>E10</f>
        <v>1027446716</v>
      </c>
      <c r="F9" s="9">
        <f t="shared" si="1"/>
        <v>0.70514863977569642</v>
      </c>
      <c r="G9" s="37">
        <f>G10</f>
        <v>750496949</v>
      </c>
      <c r="H9" s="9">
        <f t="shared" si="0"/>
        <v>0.51507479122952415</v>
      </c>
    </row>
    <row r="10" spans="1:8" ht="30" customHeight="1" x14ac:dyDescent="0.2">
      <c r="A10" s="38">
        <v>4</v>
      </c>
      <c r="B10" s="117" t="s">
        <v>10</v>
      </c>
      <c r="C10" s="118"/>
      <c r="D10" s="13">
        <f>SUM(D11:D17)</f>
        <v>1457064026</v>
      </c>
      <c r="E10" s="14">
        <f>SUM(E11:E17)</f>
        <v>1027446716</v>
      </c>
      <c r="F10" s="21">
        <f t="shared" si="1"/>
        <v>0.70514863977569642</v>
      </c>
      <c r="G10" s="15">
        <f>SUM(G11:G17)</f>
        <v>750496949</v>
      </c>
      <c r="H10" s="21">
        <f t="shared" si="0"/>
        <v>0.51507479122952415</v>
      </c>
    </row>
    <row r="11" spans="1:8" ht="66" customHeight="1" x14ac:dyDescent="0.2">
      <c r="A11" s="16">
        <f>A8+1</f>
        <v>5</v>
      </c>
      <c r="B11" s="39">
        <v>2020003630042</v>
      </c>
      <c r="C11" s="18" t="s">
        <v>16</v>
      </c>
      <c r="D11" s="19">
        <v>140000000</v>
      </c>
      <c r="E11" s="20">
        <v>53000000</v>
      </c>
      <c r="F11" s="21">
        <f t="shared" si="1"/>
        <v>0.37857142857142856</v>
      </c>
      <c r="G11" s="22">
        <v>21376900</v>
      </c>
      <c r="H11" s="11">
        <f t="shared" si="0"/>
        <v>0.15269214285714286</v>
      </c>
    </row>
    <row r="12" spans="1:8" ht="66" customHeight="1" x14ac:dyDescent="0.2">
      <c r="A12" s="23">
        <f t="shared" ref="A12:A17" si="2">A11+1</f>
        <v>6</v>
      </c>
      <c r="B12" s="26">
        <v>2020003630043</v>
      </c>
      <c r="C12" s="27" t="s">
        <v>17</v>
      </c>
      <c r="D12" s="19">
        <v>55000000</v>
      </c>
      <c r="E12" s="20">
        <v>51573333</v>
      </c>
      <c r="F12" s="11">
        <f t="shared" si="1"/>
        <v>0.93769696363636368</v>
      </c>
      <c r="G12" s="22">
        <v>27408333</v>
      </c>
      <c r="H12" s="11">
        <f t="shared" si="0"/>
        <v>0.49833332727272728</v>
      </c>
    </row>
    <row r="13" spans="1:8" ht="66" customHeight="1" x14ac:dyDescent="0.2">
      <c r="A13" s="23">
        <f t="shared" si="2"/>
        <v>7</v>
      </c>
      <c r="B13" s="26">
        <v>2020003630044</v>
      </c>
      <c r="C13" s="27" t="s">
        <v>18</v>
      </c>
      <c r="D13" s="19">
        <v>299549126</v>
      </c>
      <c r="E13" s="20">
        <v>183656680</v>
      </c>
      <c r="F13" s="11">
        <f t="shared" si="1"/>
        <v>0.6131103851059142</v>
      </c>
      <c r="G13" s="22">
        <v>124681680</v>
      </c>
      <c r="H13" s="11">
        <f t="shared" si="0"/>
        <v>0.41623115935914967</v>
      </c>
    </row>
    <row r="14" spans="1:8" ht="66" customHeight="1" x14ac:dyDescent="0.2">
      <c r="A14" s="23">
        <f t="shared" si="2"/>
        <v>8</v>
      </c>
      <c r="B14" s="26">
        <v>2020003630045</v>
      </c>
      <c r="C14" s="25" t="s">
        <v>19</v>
      </c>
      <c r="D14" s="19">
        <v>99367200</v>
      </c>
      <c r="E14" s="20">
        <v>80426679</v>
      </c>
      <c r="F14" s="11">
        <f t="shared" si="1"/>
        <v>0.8093886010675555</v>
      </c>
      <c r="G14" s="22">
        <v>66026679</v>
      </c>
      <c r="H14" s="11">
        <f t="shared" si="0"/>
        <v>0.6644715660700915</v>
      </c>
    </row>
    <row r="15" spans="1:8" ht="66" customHeight="1" x14ac:dyDescent="0.2">
      <c r="A15" s="23">
        <f t="shared" si="2"/>
        <v>9</v>
      </c>
      <c r="B15" s="26">
        <v>2020003630046</v>
      </c>
      <c r="C15" s="25" t="s">
        <v>20</v>
      </c>
      <c r="D15" s="19">
        <v>565230700</v>
      </c>
      <c r="E15" s="20">
        <v>434760000</v>
      </c>
      <c r="F15" s="11">
        <f t="shared" si="1"/>
        <v>0.7691726581730256</v>
      </c>
      <c r="G15" s="22">
        <v>330760000</v>
      </c>
      <c r="H15" s="11">
        <f t="shared" si="0"/>
        <v>0.58517699056332217</v>
      </c>
    </row>
    <row r="16" spans="1:8" ht="66" customHeight="1" x14ac:dyDescent="0.2">
      <c r="A16" s="23">
        <f t="shared" si="2"/>
        <v>10</v>
      </c>
      <c r="B16" s="26">
        <v>2020003630047</v>
      </c>
      <c r="C16" s="27" t="s">
        <v>21</v>
      </c>
      <c r="D16" s="19">
        <v>216735000</v>
      </c>
      <c r="E16" s="20">
        <v>166160024</v>
      </c>
      <c r="F16" s="11">
        <f t="shared" si="1"/>
        <v>0.76665062864788802</v>
      </c>
      <c r="G16" s="22">
        <v>131373357</v>
      </c>
      <c r="H16" s="11">
        <f t="shared" si="0"/>
        <v>0.6061474012042356</v>
      </c>
    </row>
    <row r="17" spans="1:8" ht="66" customHeight="1" thickBot="1" x14ac:dyDescent="0.25">
      <c r="A17" s="23">
        <f t="shared" si="2"/>
        <v>11</v>
      </c>
      <c r="B17" s="40">
        <v>2020003630008</v>
      </c>
      <c r="C17" s="41" t="s">
        <v>22</v>
      </c>
      <c r="D17" s="32">
        <v>81182000</v>
      </c>
      <c r="E17" s="33">
        <v>57870000</v>
      </c>
      <c r="F17" s="34">
        <f t="shared" si="1"/>
        <v>0.71284274839250084</v>
      </c>
      <c r="G17" s="22">
        <v>48870000</v>
      </c>
      <c r="H17" s="34">
        <f t="shared" si="0"/>
        <v>0.60198073464561108</v>
      </c>
    </row>
    <row r="18" spans="1:8" ht="30" customHeight="1" thickBot="1" x14ac:dyDescent="0.25">
      <c r="A18" s="112" t="s">
        <v>23</v>
      </c>
      <c r="B18" s="113"/>
      <c r="C18" s="114"/>
      <c r="D18" s="42">
        <f>D19</f>
        <v>5228695734</v>
      </c>
      <c r="E18" s="36">
        <f>E19</f>
        <v>4128740001</v>
      </c>
      <c r="F18" s="9">
        <f t="shared" si="1"/>
        <v>0.78963095407379469</v>
      </c>
      <c r="G18" s="43">
        <f>G19</f>
        <v>2770470321.9000001</v>
      </c>
      <c r="H18" s="9">
        <f t="shared" si="0"/>
        <v>0.52985877603946274</v>
      </c>
    </row>
    <row r="19" spans="1:8" ht="30" customHeight="1" x14ac:dyDescent="0.2">
      <c r="A19" s="38">
        <v>4</v>
      </c>
      <c r="B19" s="117" t="s">
        <v>10</v>
      </c>
      <c r="C19" s="118"/>
      <c r="D19" s="13">
        <f>SUM(D20:D21)</f>
        <v>5228695734</v>
      </c>
      <c r="E19" s="14">
        <f>SUM(E20:E21)</f>
        <v>4128740001</v>
      </c>
      <c r="F19" s="21">
        <f t="shared" si="1"/>
        <v>0.78963095407379469</v>
      </c>
      <c r="G19" s="15">
        <f>SUM(G20:G21)</f>
        <v>2770470321.9000001</v>
      </c>
      <c r="H19" s="21">
        <f t="shared" si="0"/>
        <v>0.52985877603946274</v>
      </c>
    </row>
    <row r="20" spans="1:8" ht="66" customHeight="1" x14ac:dyDescent="0.2">
      <c r="A20" s="16">
        <f>A17+1</f>
        <v>12</v>
      </c>
      <c r="B20" s="39">
        <v>2020003630048</v>
      </c>
      <c r="C20" s="44" t="s">
        <v>24</v>
      </c>
      <c r="D20" s="19">
        <v>3558695734</v>
      </c>
      <c r="E20" s="20">
        <v>2918883335</v>
      </c>
      <c r="F20" s="21">
        <f t="shared" si="1"/>
        <v>0.82021154748151337</v>
      </c>
      <c r="G20" s="22">
        <v>1891043655.9000001</v>
      </c>
      <c r="H20" s="11">
        <f t="shared" si="0"/>
        <v>0.5313867206552253</v>
      </c>
    </row>
    <row r="21" spans="1:8" ht="66" customHeight="1" thickBot="1" x14ac:dyDescent="0.25">
      <c r="A21" s="45">
        <f>A20+1</f>
        <v>13</v>
      </c>
      <c r="B21" s="40">
        <v>2020003630049</v>
      </c>
      <c r="C21" s="46" t="s">
        <v>25</v>
      </c>
      <c r="D21" s="32">
        <v>1670000000</v>
      </c>
      <c r="E21" s="33">
        <v>1209856666</v>
      </c>
      <c r="F21" s="34">
        <f t="shared" si="1"/>
        <v>0.7244650694610778</v>
      </c>
      <c r="G21" s="22">
        <v>879426666</v>
      </c>
      <c r="H21" s="34">
        <f t="shared" si="0"/>
        <v>0.52660279401197607</v>
      </c>
    </row>
    <row r="22" spans="1:8" ht="30" customHeight="1" thickBot="1" x14ac:dyDescent="0.25">
      <c r="A22" s="112" t="s">
        <v>26</v>
      </c>
      <c r="B22" s="113"/>
      <c r="C22" s="114"/>
      <c r="D22" s="42">
        <f>D23+D32+D36+D46</f>
        <v>95388240819.809998</v>
      </c>
      <c r="E22" s="36">
        <f>E23+E32+E36+E46</f>
        <v>46587486823.059998</v>
      </c>
      <c r="F22" s="9">
        <f t="shared" si="1"/>
        <v>0.48839863721844445</v>
      </c>
      <c r="G22" s="43">
        <f>G23+G32+G36+G46</f>
        <v>8326632805.3599997</v>
      </c>
      <c r="H22" s="9">
        <f t="shared" si="0"/>
        <v>8.7292026079914292E-2</v>
      </c>
    </row>
    <row r="23" spans="1:8" ht="30" customHeight="1" x14ac:dyDescent="0.2">
      <c r="A23" s="38">
        <v>1</v>
      </c>
      <c r="B23" s="115" t="s">
        <v>27</v>
      </c>
      <c r="C23" s="116"/>
      <c r="D23" s="13">
        <f>SUM(D24:D31)</f>
        <v>36111014664.099998</v>
      </c>
      <c r="E23" s="14">
        <f>SUM(E24:E31)</f>
        <v>7584586278.3999996</v>
      </c>
      <c r="F23" s="21">
        <f t="shared" si="1"/>
        <v>0.21003525791094055</v>
      </c>
      <c r="G23" s="15">
        <f>SUM(G24:G31)</f>
        <v>1546539433.8299999</v>
      </c>
      <c r="H23" s="21">
        <f t="shared" si="0"/>
        <v>4.2827360244947703E-2</v>
      </c>
    </row>
    <row r="24" spans="1:8" ht="66" customHeight="1" x14ac:dyDescent="0.2">
      <c r="A24" s="16">
        <f>A21+1</f>
        <v>14</v>
      </c>
      <c r="B24" s="39">
        <v>2020003630017</v>
      </c>
      <c r="C24" s="44" t="s">
        <v>28</v>
      </c>
      <c r="D24" s="47">
        <v>82327300</v>
      </c>
      <c r="E24" s="20">
        <v>22950000</v>
      </c>
      <c r="F24" s="21">
        <f t="shared" si="1"/>
        <v>0.27876536701677329</v>
      </c>
      <c r="G24" s="22">
        <v>18400000</v>
      </c>
      <c r="H24" s="11">
        <f t="shared" si="0"/>
        <v>0.22349815917684657</v>
      </c>
    </row>
    <row r="25" spans="1:8" ht="66" customHeight="1" x14ac:dyDescent="0.2">
      <c r="A25" s="23">
        <f>A24+1</f>
        <v>15</v>
      </c>
      <c r="B25" s="26">
        <v>2020003630050</v>
      </c>
      <c r="C25" s="27" t="s">
        <v>29</v>
      </c>
      <c r="D25" s="47">
        <v>3207024296</v>
      </c>
      <c r="E25" s="20">
        <v>1380958084</v>
      </c>
      <c r="F25" s="11">
        <f t="shared" si="1"/>
        <v>0.43060418523252747</v>
      </c>
      <c r="G25" s="22">
        <v>985901523.20000005</v>
      </c>
      <c r="H25" s="11">
        <f t="shared" si="0"/>
        <v>0.30741941195446437</v>
      </c>
    </row>
    <row r="26" spans="1:8" ht="66" customHeight="1" x14ac:dyDescent="0.2">
      <c r="A26" s="23">
        <f>A25+1</f>
        <v>16</v>
      </c>
      <c r="B26" s="26">
        <v>2021003630001</v>
      </c>
      <c r="C26" s="27" t="s">
        <v>30</v>
      </c>
      <c r="D26" s="47">
        <v>73966912</v>
      </c>
      <c r="E26" s="20">
        <v>30175000</v>
      </c>
      <c r="F26" s="11">
        <f t="shared" si="1"/>
        <v>0.40795268024708131</v>
      </c>
      <c r="G26" s="22">
        <v>4800000</v>
      </c>
      <c r="H26" s="11">
        <f t="shared" si="0"/>
        <v>6.489388119920432E-2</v>
      </c>
    </row>
    <row r="27" spans="1:8" ht="66" customHeight="1" x14ac:dyDescent="0.2">
      <c r="A27" s="23">
        <f>A26+1</f>
        <v>17</v>
      </c>
      <c r="B27" s="26">
        <v>2021003630017</v>
      </c>
      <c r="C27" s="27" t="s">
        <v>31</v>
      </c>
      <c r="D27" s="47">
        <v>1700000000</v>
      </c>
      <c r="E27" s="20">
        <v>0</v>
      </c>
      <c r="F27" s="11">
        <f t="shared" si="1"/>
        <v>0</v>
      </c>
      <c r="G27" s="22">
        <v>0</v>
      </c>
      <c r="H27" s="11">
        <f t="shared" si="0"/>
        <v>0</v>
      </c>
    </row>
    <row r="28" spans="1:8" ht="66" customHeight="1" x14ac:dyDescent="0.2">
      <c r="A28" s="23">
        <f>A27+1</f>
        <v>18</v>
      </c>
      <c r="B28" s="26">
        <v>2022003630007</v>
      </c>
      <c r="C28" s="27" t="s">
        <v>32</v>
      </c>
      <c r="D28" s="47">
        <v>3179932867</v>
      </c>
      <c r="E28" s="20">
        <v>3049428918</v>
      </c>
      <c r="F28" s="11">
        <f t="shared" si="1"/>
        <v>0.9589601559346379</v>
      </c>
      <c r="G28" s="22">
        <v>0</v>
      </c>
      <c r="H28" s="11">
        <f t="shared" si="0"/>
        <v>0</v>
      </c>
    </row>
    <row r="29" spans="1:8" ht="66" customHeight="1" x14ac:dyDescent="0.2">
      <c r="A29" s="23">
        <f>A28+1</f>
        <v>19</v>
      </c>
      <c r="B29" s="26">
        <v>2020003630052</v>
      </c>
      <c r="C29" s="27" t="s">
        <v>33</v>
      </c>
      <c r="D29" s="47">
        <v>6255563289.1000004</v>
      </c>
      <c r="E29" s="20">
        <v>3101074276.4000001</v>
      </c>
      <c r="F29" s="11">
        <f t="shared" si="1"/>
        <v>0.49573062138200469</v>
      </c>
      <c r="G29" s="22">
        <v>537437910.63</v>
      </c>
      <c r="H29" s="11">
        <f t="shared" si="0"/>
        <v>8.5913591757029797E-2</v>
      </c>
    </row>
    <row r="30" spans="1:8" ht="66" customHeight="1" x14ac:dyDescent="0.2">
      <c r="A30" s="45"/>
      <c r="B30" s="40">
        <v>2022000040007</v>
      </c>
      <c r="C30" s="46" t="s">
        <v>34</v>
      </c>
      <c r="D30" s="99">
        <v>0</v>
      </c>
      <c r="E30" s="20">
        <v>0</v>
      </c>
      <c r="F30" s="48"/>
      <c r="G30" s="28">
        <v>0</v>
      </c>
      <c r="H30" s="49"/>
    </row>
    <row r="31" spans="1:8" ht="66" customHeight="1" x14ac:dyDescent="0.2">
      <c r="A31" s="45">
        <f>A29+1</f>
        <v>20</v>
      </c>
      <c r="B31" s="40">
        <v>2023003630002</v>
      </c>
      <c r="C31" s="46" t="s">
        <v>34</v>
      </c>
      <c r="D31" s="96">
        <v>21612200000</v>
      </c>
      <c r="E31" s="97">
        <v>0</v>
      </c>
      <c r="F31" s="98">
        <f t="shared" si="1"/>
        <v>0</v>
      </c>
      <c r="G31" s="35">
        <v>0</v>
      </c>
      <c r="H31" s="21">
        <f t="shared" si="0"/>
        <v>0</v>
      </c>
    </row>
    <row r="32" spans="1:8" ht="30" customHeight="1" x14ac:dyDescent="0.2">
      <c r="A32" s="50">
        <v>2</v>
      </c>
      <c r="B32" s="104" t="s">
        <v>35</v>
      </c>
      <c r="C32" s="104"/>
      <c r="D32" s="51">
        <f>SUM(D33:D35)</f>
        <v>441000000</v>
      </c>
      <c r="E32" s="52">
        <f>SUM(E33:E35)</f>
        <v>430900000</v>
      </c>
      <c r="F32" s="11">
        <f t="shared" si="1"/>
        <v>0.97709750566893427</v>
      </c>
      <c r="G32" s="53">
        <f>SUM(G33:G35)</f>
        <v>405900000</v>
      </c>
      <c r="H32" s="11">
        <f t="shared" si="0"/>
        <v>0.92040816326530617</v>
      </c>
    </row>
    <row r="33" spans="1:8" ht="39.75" customHeight="1" x14ac:dyDescent="0.2">
      <c r="A33" s="16">
        <f>A31+1</f>
        <v>21</v>
      </c>
      <c r="B33" s="39">
        <v>2021003630018</v>
      </c>
      <c r="C33" s="44" t="s">
        <v>36</v>
      </c>
      <c r="D33" s="47">
        <v>1000000</v>
      </c>
      <c r="E33" s="20">
        <v>0</v>
      </c>
      <c r="F33" s="21">
        <f t="shared" si="1"/>
        <v>0</v>
      </c>
      <c r="G33" s="22">
        <v>0</v>
      </c>
      <c r="H33" s="11">
        <f t="shared" si="0"/>
        <v>0</v>
      </c>
    </row>
    <row r="34" spans="1:8" ht="66" customHeight="1" x14ac:dyDescent="0.2">
      <c r="A34" s="16">
        <f>A33+1</f>
        <v>22</v>
      </c>
      <c r="B34" s="39">
        <v>2021003630019</v>
      </c>
      <c r="C34" s="44" t="s">
        <v>37</v>
      </c>
      <c r="D34" s="47">
        <v>40000000</v>
      </c>
      <c r="E34" s="20">
        <v>30900000</v>
      </c>
      <c r="F34" s="11">
        <f t="shared" si="1"/>
        <v>0.77249999999999996</v>
      </c>
      <c r="G34" s="22">
        <v>5900000</v>
      </c>
      <c r="H34" s="11">
        <f t="shared" si="0"/>
        <v>0.14749999999999999</v>
      </c>
    </row>
    <row r="35" spans="1:8" ht="66" customHeight="1" x14ac:dyDescent="0.2">
      <c r="A35" s="16">
        <f>A34+1</f>
        <v>23</v>
      </c>
      <c r="B35" s="39">
        <v>2023003630004</v>
      </c>
      <c r="C35" s="44" t="s">
        <v>38</v>
      </c>
      <c r="D35" s="47">
        <v>400000000</v>
      </c>
      <c r="E35" s="20">
        <v>400000000</v>
      </c>
      <c r="F35" s="34">
        <f t="shared" si="1"/>
        <v>1</v>
      </c>
      <c r="G35" s="35">
        <v>400000000</v>
      </c>
      <c r="H35" s="11">
        <f t="shared" si="0"/>
        <v>1</v>
      </c>
    </row>
    <row r="36" spans="1:8" ht="28.5" customHeight="1" x14ac:dyDescent="0.2">
      <c r="A36" s="50">
        <v>3</v>
      </c>
      <c r="B36" s="104" t="s">
        <v>39</v>
      </c>
      <c r="C36" s="104"/>
      <c r="D36" s="51">
        <f>SUM(D37:D45)</f>
        <v>57638606135.709991</v>
      </c>
      <c r="E36" s="52">
        <f>SUM(E37:E45)</f>
        <v>38019947462.709999</v>
      </c>
      <c r="F36" s="11">
        <f t="shared" si="1"/>
        <v>0.65962642075681188</v>
      </c>
      <c r="G36" s="53">
        <f>SUM(G37:G45)</f>
        <v>6351543371.5299997</v>
      </c>
      <c r="H36" s="11">
        <f t="shared" si="0"/>
        <v>0.11019599184226112</v>
      </c>
    </row>
    <row r="37" spans="1:8" ht="66" customHeight="1" x14ac:dyDescent="0.2">
      <c r="A37" s="23">
        <f>A35+1</f>
        <v>24</v>
      </c>
      <c r="B37" s="26">
        <v>2020003630053</v>
      </c>
      <c r="C37" s="27" t="s">
        <v>40</v>
      </c>
      <c r="D37" s="47">
        <v>34119173645.869999</v>
      </c>
      <c r="E37" s="20">
        <v>20491699648</v>
      </c>
      <c r="F37" s="21">
        <f t="shared" si="1"/>
        <v>0.60059190942569751</v>
      </c>
      <c r="G37" s="22">
        <v>486933064.78999996</v>
      </c>
      <c r="H37" s="11">
        <f t="shared" si="0"/>
        <v>1.4271537459962529E-2</v>
      </c>
    </row>
    <row r="38" spans="1:8" ht="66" customHeight="1" x14ac:dyDescent="0.2">
      <c r="A38" s="23">
        <f t="shared" ref="A38:A45" si="3">A37+1</f>
        <v>25</v>
      </c>
      <c r="B38" s="26">
        <v>2018000040059</v>
      </c>
      <c r="C38" s="27" t="s">
        <v>41</v>
      </c>
      <c r="D38" s="47">
        <v>6536661612</v>
      </c>
      <c r="E38" s="20">
        <v>6536661612</v>
      </c>
      <c r="F38" s="11">
        <f t="shared" si="1"/>
        <v>1</v>
      </c>
      <c r="G38" s="22">
        <v>2680468431.7399998</v>
      </c>
      <c r="H38" s="11">
        <f t="shared" si="0"/>
        <v>0.41006687983040108</v>
      </c>
    </row>
    <row r="39" spans="1:8" ht="66" customHeight="1" x14ac:dyDescent="0.2">
      <c r="A39" s="23">
        <f t="shared" si="3"/>
        <v>26</v>
      </c>
      <c r="B39" s="26">
        <v>2022003630010</v>
      </c>
      <c r="C39" s="27" t="s">
        <v>42</v>
      </c>
      <c r="D39" s="47">
        <v>9133426135</v>
      </c>
      <c r="E39" s="20">
        <v>5865845390.3299999</v>
      </c>
      <c r="F39" s="11">
        <f t="shared" si="1"/>
        <v>0.64223932001285078</v>
      </c>
      <c r="G39" s="22">
        <v>0</v>
      </c>
      <c r="H39" s="11">
        <f t="shared" si="0"/>
        <v>0</v>
      </c>
    </row>
    <row r="40" spans="1:8" ht="66" customHeight="1" x14ac:dyDescent="0.2">
      <c r="A40" s="23">
        <f t="shared" si="3"/>
        <v>27</v>
      </c>
      <c r="B40" s="26">
        <v>2020003630054</v>
      </c>
      <c r="C40" s="27" t="s">
        <v>43</v>
      </c>
      <c r="D40" s="47">
        <v>152514047</v>
      </c>
      <c r="E40" s="20">
        <v>62514047</v>
      </c>
      <c r="F40" s="11">
        <f t="shared" si="1"/>
        <v>0.40989042143770532</v>
      </c>
      <c r="G40" s="22">
        <v>0</v>
      </c>
      <c r="H40" s="11">
        <f t="shared" si="0"/>
        <v>0</v>
      </c>
    </row>
    <row r="41" spans="1:8" ht="66" customHeight="1" x14ac:dyDescent="0.2">
      <c r="A41" s="23">
        <f t="shared" si="3"/>
        <v>28</v>
      </c>
      <c r="B41" s="26">
        <v>2021003630004</v>
      </c>
      <c r="C41" s="27" t="s">
        <v>44</v>
      </c>
      <c r="D41" s="47">
        <v>735000000</v>
      </c>
      <c r="E41" s="20">
        <v>110500000</v>
      </c>
      <c r="F41" s="11">
        <f t="shared" si="1"/>
        <v>0.15034013605442176</v>
      </c>
      <c r="G41" s="22">
        <v>4000000</v>
      </c>
      <c r="H41" s="11">
        <f t="shared" si="0"/>
        <v>5.4421768707482989E-3</v>
      </c>
    </row>
    <row r="42" spans="1:8" ht="66" customHeight="1" x14ac:dyDescent="0.2">
      <c r="A42" s="23">
        <f t="shared" si="3"/>
        <v>29</v>
      </c>
      <c r="B42" s="26">
        <v>2021003630002</v>
      </c>
      <c r="C42" s="27" t="s">
        <v>45</v>
      </c>
      <c r="D42" s="47">
        <v>1105000000</v>
      </c>
      <c r="E42" s="20">
        <v>94257000</v>
      </c>
      <c r="F42" s="11">
        <f t="shared" si="1"/>
        <v>8.5300452488687784E-2</v>
      </c>
      <c r="G42" s="22">
        <v>77095000</v>
      </c>
      <c r="H42" s="11">
        <f t="shared" si="0"/>
        <v>6.9769230769230764E-2</v>
      </c>
    </row>
    <row r="43" spans="1:8" ht="66" customHeight="1" x14ac:dyDescent="0.2">
      <c r="A43" s="23">
        <f t="shared" si="3"/>
        <v>30</v>
      </c>
      <c r="B43" s="26">
        <v>2020003630057</v>
      </c>
      <c r="C43" s="27" t="s">
        <v>46</v>
      </c>
      <c r="D43" s="47">
        <v>350000000</v>
      </c>
      <c r="E43" s="20">
        <v>350000000</v>
      </c>
      <c r="F43" s="11">
        <f t="shared" si="1"/>
        <v>1</v>
      </c>
      <c r="G43" s="22">
        <v>350000000</v>
      </c>
      <c r="H43" s="11">
        <f t="shared" si="0"/>
        <v>1</v>
      </c>
    </row>
    <row r="44" spans="1:8" ht="66" customHeight="1" x14ac:dyDescent="0.2">
      <c r="A44" s="23">
        <f t="shared" si="3"/>
        <v>31</v>
      </c>
      <c r="B44" s="26">
        <v>2020003630014</v>
      </c>
      <c r="C44" s="25" t="s">
        <v>47</v>
      </c>
      <c r="D44" s="47">
        <v>5216830695.8400002</v>
      </c>
      <c r="E44" s="20">
        <v>4258469765.3800001</v>
      </c>
      <c r="F44" s="11">
        <f t="shared" si="1"/>
        <v>0.81629441583676177</v>
      </c>
      <c r="G44" s="22">
        <v>2753046875</v>
      </c>
      <c r="H44" s="11">
        <f t="shared" si="0"/>
        <v>0.52772402163545995</v>
      </c>
    </row>
    <row r="45" spans="1:8" ht="66" customHeight="1" x14ac:dyDescent="0.2">
      <c r="A45" s="23">
        <f t="shared" si="3"/>
        <v>32</v>
      </c>
      <c r="B45" s="26">
        <v>2022003630009</v>
      </c>
      <c r="C45" s="25" t="s">
        <v>48</v>
      </c>
      <c r="D45" s="47">
        <v>290000000</v>
      </c>
      <c r="E45" s="20">
        <v>250000000</v>
      </c>
      <c r="F45" s="34">
        <f t="shared" si="1"/>
        <v>0.86206896551724133</v>
      </c>
      <c r="G45" s="35">
        <v>0</v>
      </c>
      <c r="H45" s="11"/>
    </row>
    <row r="46" spans="1:8" ht="28.5" customHeight="1" x14ac:dyDescent="0.2">
      <c r="A46" s="50">
        <v>4</v>
      </c>
      <c r="B46" s="104" t="s">
        <v>10</v>
      </c>
      <c r="C46" s="104"/>
      <c r="D46" s="51">
        <f>SUM(D47:D49)</f>
        <v>1197620020</v>
      </c>
      <c r="E46" s="52">
        <f>SUM(E47:E49)</f>
        <v>552053081.95000005</v>
      </c>
      <c r="F46" s="11">
        <f t="shared" si="1"/>
        <v>0.46095846155778197</v>
      </c>
      <c r="G46" s="53">
        <f>SUM(G47:G49)</f>
        <v>22650000</v>
      </c>
      <c r="H46" s="11">
        <f t="shared" ref="H46:H109" si="4">G46/D46</f>
        <v>1.8912509495290501E-2</v>
      </c>
    </row>
    <row r="47" spans="1:8" ht="66" customHeight="1" x14ac:dyDescent="0.2">
      <c r="A47" s="23">
        <f>A45+1</f>
        <v>33</v>
      </c>
      <c r="B47" s="26">
        <v>2021003630003</v>
      </c>
      <c r="C47" s="27" t="s">
        <v>49</v>
      </c>
      <c r="D47" s="47">
        <v>573000000</v>
      </c>
      <c r="E47" s="20">
        <v>58300000</v>
      </c>
      <c r="F47" s="21">
        <f t="shared" si="1"/>
        <v>0.10174520069808028</v>
      </c>
      <c r="G47" s="22">
        <v>11850000</v>
      </c>
      <c r="H47" s="11">
        <f t="shared" si="4"/>
        <v>2.0680628272251308E-2</v>
      </c>
    </row>
    <row r="48" spans="1:8" ht="66" customHeight="1" x14ac:dyDescent="0.2">
      <c r="A48" s="45">
        <f>A47+1</f>
        <v>34</v>
      </c>
      <c r="B48" s="40">
        <v>2022003630008</v>
      </c>
      <c r="C48" s="46" t="s">
        <v>50</v>
      </c>
      <c r="D48" s="47">
        <v>499979386</v>
      </c>
      <c r="E48" s="20">
        <v>445853081.94999999</v>
      </c>
      <c r="F48" s="11">
        <f t="shared" si="1"/>
        <v>0.89174292867746352</v>
      </c>
      <c r="G48" s="22">
        <v>0</v>
      </c>
      <c r="H48" s="11">
        <f t="shared" si="4"/>
        <v>0</v>
      </c>
    </row>
    <row r="49" spans="1:8" ht="66" customHeight="1" thickBot="1" x14ac:dyDescent="0.25">
      <c r="A49" s="45">
        <f>A48+1</f>
        <v>35</v>
      </c>
      <c r="B49" s="40">
        <v>2021003630006</v>
      </c>
      <c r="C49" s="46" t="s">
        <v>51</v>
      </c>
      <c r="D49" s="54">
        <v>124640634</v>
      </c>
      <c r="E49" s="33">
        <v>47900000</v>
      </c>
      <c r="F49" s="34">
        <f t="shared" si="1"/>
        <v>0.38430484877026538</v>
      </c>
      <c r="G49" s="22">
        <v>10800000</v>
      </c>
      <c r="H49" s="34">
        <f t="shared" si="4"/>
        <v>8.6649109952377165E-2</v>
      </c>
    </row>
    <row r="50" spans="1:8" ht="30" customHeight="1" thickBot="1" x14ac:dyDescent="0.25">
      <c r="A50" s="112" t="s">
        <v>52</v>
      </c>
      <c r="B50" s="113"/>
      <c r="C50" s="114"/>
      <c r="D50" s="42">
        <f>D51+D60+D63</f>
        <v>9959166049.1399994</v>
      </c>
      <c r="E50" s="36">
        <f>E51+E60+E63</f>
        <v>4093109473.3499999</v>
      </c>
      <c r="F50" s="9">
        <f t="shared" si="1"/>
        <v>0.41098917852699635</v>
      </c>
      <c r="G50" s="43">
        <f>G51+G60+G63</f>
        <v>2834017219.25</v>
      </c>
      <c r="H50" s="9">
        <f t="shared" si="4"/>
        <v>0.28456370797178593</v>
      </c>
    </row>
    <row r="51" spans="1:8" ht="30" customHeight="1" x14ac:dyDescent="0.2">
      <c r="A51" s="38">
        <v>1</v>
      </c>
      <c r="B51" s="115" t="s">
        <v>27</v>
      </c>
      <c r="C51" s="116"/>
      <c r="D51" s="13">
        <f>SUM(D52:D59)</f>
        <v>8332237735.1399994</v>
      </c>
      <c r="E51" s="14">
        <f>SUM(E52:E59)</f>
        <v>2770771608.3499999</v>
      </c>
      <c r="F51" s="21">
        <f t="shared" si="1"/>
        <v>0.33253631214393631</v>
      </c>
      <c r="G51" s="15">
        <f>SUM(G52:G59)</f>
        <v>2065044730.25</v>
      </c>
      <c r="H51" s="21">
        <f t="shared" si="4"/>
        <v>0.24783795132740566</v>
      </c>
    </row>
    <row r="52" spans="1:8" ht="66" customHeight="1" x14ac:dyDescent="0.2">
      <c r="A52" s="16">
        <f>A49+1</f>
        <v>36</v>
      </c>
      <c r="B52" s="39">
        <v>2020003630060</v>
      </c>
      <c r="C52" s="18" t="s">
        <v>53</v>
      </c>
      <c r="D52" s="19">
        <v>169255000</v>
      </c>
      <c r="E52" s="20">
        <v>155117832</v>
      </c>
      <c r="F52" s="11">
        <f t="shared" si="1"/>
        <v>0.91647414847419573</v>
      </c>
      <c r="G52" s="22">
        <v>99264334</v>
      </c>
      <c r="H52" s="11">
        <f t="shared" si="4"/>
        <v>0.58647800064990696</v>
      </c>
    </row>
    <row r="53" spans="1:8" ht="66" customHeight="1" x14ac:dyDescent="0.2">
      <c r="A53" s="23">
        <f>A52+1</f>
        <v>37</v>
      </c>
      <c r="B53" s="26">
        <v>2020003630061</v>
      </c>
      <c r="C53" s="25" t="s">
        <v>54</v>
      </c>
      <c r="D53" s="19">
        <v>67000000</v>
      </c>
      <c r="E53" s="20">
        <v>67000000</v>
      </c>
      <c r="F53" s="11">
        <f t="shared" si="1"/>
        <v>1</v>
      </c>
      <c r="G53" s="22">
        <v>41877332</v>
      </c>
      <c r="H53" s="11">
        <f t="shared" si="4"/>
        <v>0.62503480597014927</v>
      </c>
    </row>
    <row r="54" spans="1:8" ht="66" customHeight="1" x14ac:dyDescent="0.2">
      <c r="A54" s="23">
        <f t="shared" ref="A54:A65" si="5">A53+1</f>
        <v>38</v>
      </c>
      <c r="B54" s="26">
        <v>2020003630062</v>
      </c>
      <c r="C54" s="25" t="s">
        <v>55</v>
      </c>
      <c r="D54" s="19">
        <v>67000000</v>
      </c>
      <c r="E54" s="20">
        <v>66893333</v>
      </c>
      <c r="F54" s="11">
        <f t="shared" si="1"/>
        <v>0.99840795522388059</v>
      </c>
      <c r="G54" s="22">
        <v>57949998</v>
      </c>
      <c r="H54" s="11">
        <f t="shared" si="4"/>
        <v>0.86492534328358206</v>
      </c>
    </row>
    <row r="55" spans="1:8" ht="66" customHeight="1" x14ac:dyDescent="0.2">
      <c r="A55" s="23">
        <f t="shared" si="5"/>
        <v>39</v>
      </c>
      <c r="B55" s="26">
        <v>2020003630063</v>
      </c>
      <c r="C55" s="27" t="s">
        <v>56</v>
      </c>
      <c r="D55" s="19">
        <v>118089677</v>
      </c>
      <c r="E55" s="20">
        <v>117874677</v>
      </c>
      <c r="F55" s="11">
        <f t="shared" si="1"/>
        <v>0.99817934974959754</v>
      </c>
      <c r="G55" s="22">
        <v>95321345</v>
      </c>
      <c r="H55" s="11">
        <f t="shared" si="4"/>
        <v>0.80719456113001309</v>
      </c>
    </row>
    <row r="56" spans="1:8" ht="66" customHeight="1" x14ac:dyDescent="0.2">
      <c r="A56" s="23">
        <f t="shared" si="5"/>
        <v>40</v>
      </c>
      <c r="B56" s="26">
        <v>2020003630064</v>
      </c>
      <c r="C56" s="27" t="s">
        <v>57</v>
      </c>
      <c r="D56" s="19">
        <v>497116497</v>
      </c>
      <c r="E56" s="20">
        <v>439645906</v>
      </c>
      <c r="F56" s="11">
        <f t="shared" si="1"/>
        <v>0.88439210658502854</v>
      </c>
      <c r="G56" s="22">
        <v>303466408</v>
      </c>
      <c r="H56" s="11">
        <f t="shared" si="4"/>
        <v>0.61045330386611574</v>
      </c>
    </row>
    <row r="57" spans="1:8" ht="66" customHeight="1" x14ac:dyDescent="0.2">
      <c r="A57" s="23">
        <f t="shared" si="5"/>
        <v>41</v>
      </c>
      <c r="B57" s="26">
        <v>2020003630065</v>
      </c>
      <c r="C57" s="27" t="s">
        <v>58</v>
      </c>
      <c r="D57" s="19">
        <v>35500000</v>
      </c>
      <c r="E57" s="20">
        <v>34983333</v>
      </c>
      <c r="F57" s="11">
        <f t="shared" si="1"/>
        <v>0.98544600000000004</v>
      </c>
      <c r="G57" s="22">
        <v>26889000</v>
      </c>
      <c r="H57" s="11">
        <f t="shared" si="4"/>
        <v>0.75743661971830989</v>
      </c>
    </row>
    <row r="58" spans="1:8" ht="66" customHeight="1" x14ac:dyDescent="0.2">
      <c r="A58" s="23">
        <f t="shared" si="5"/>
        <v>42</v>
      </c>
      <c r="B58" s="26">
        <v>2020003630066</v>
      </c>
      <c r="C58" s="27" t="s">
        <v>59</v>
      </c>
      <c r="D58" s="19">
        <v>7293276561.1399994</v>
      </c>
      <c r="E58" s="20">
        <v>1806363194.3499999</v>
      </c>
      <c r="F58" s="11">
        <f t="shared" si="1"/>
        <v>0.24767512642735304</v>
      </c>
      <c r="G58" s="22">
        <v>1385182980.25</v>
      </c>
      <c r="H58" s="11">
        <f t="shared" si="4"/>
        <v>0.1899260186608753</v>
      </c>
    </row>
    <row r="59" spans="1:8" ht="53.25" customHeight="1" x14ac:dyDescent="0.2">
      <c r="A59" s="23">
        <f>A58+1</f>
        <v>43</v>
      </c>
      <c r="B59" s="26">
        <v>2020003630068</v>
      </c>
      <c r="C59" s="27" t="s">
        <v>60</v>
      </c>
      <c r="D59" s="19">
        <v>85000000</v>
      </c>
      <c r="E59" s="20">
        <v>82893333</v>
      </c>
      <c r="F59" s="11">
        <f t="shared" si="1"/>
        <v>0.9752156823529412</v>
      </c>
      <c r="G59" s="22">
        <v>55093333</v>
      </c>
      <c r="H59" s="11">
        <f t="shared" si="4"/>
        <v>0.64815685882352936</v>
      </c>
    </row>
    <row r="60" spans="1:8" ht="36" customHeight="1" x14ac:dyDescent="0.2">
      <c r="A60" s="50">
        <v>3</v>
      </c>
      <c r="B60" s="104" t="s">
        <v>39</v>
      </c>
      <c r="C60" s="104"/>
      <c r="D60" s="51">
        <f>SUM(D61:D62)</f>
        <v>838661482</v>
      </c>
      <c r="E60" s="52">
        <f>SUM(E61:E62)</f>
        <v>575398814</v>
      </c>
      <c r="F60" s="11">
        <f t="shared" si="1"/>
        <v>0.68609185750109358</v>
      </c>
      <c r="G60" s="53">
        <f>SUM(G61:G62)</f>
        <v>384910987</v>
      </c>
      <c r="H60" s="11">
        <f t="shared" si="4"/>
        <v>0.45895870415090795</v>
      </c>
    </row>
    <row r="61" spans="1:8" ht="66" customHeight="1" x14ac:dyDescent="0.2">
      <c r="A61" s="23">
        <f>A59+1</f>
        <v>44</v>
      </c>
      <c r="B61" s="26">
        <v>2020003630069</v>
      </c>
      <c r="C61" s="27" t="s">
        <v>61</v>
      </c>
      <c r="D61" s="19">
        <v>144630832</v>
      </c>
      <c r="E61" s="20">
        <v>143829165</v>
      </c>
      <c r="F61" s="11">
        <f t="shared" si="1"/>
        <v>0.99445715004944446</v>
      </c>
      <c r="G61" s="22">
        <v>108911666</v>
      </c>
      <c r="H61" s="11">
        <f t="shared" si="4"/>
        <v>0.75303214739164326</v>
      </c>
    </row>
    <row r="62" spans="1:8" ht="66" customHeight="1" x14ac:dyDescent="0.2">
      <c r="A62" s="23">
        <f t="shared" si="5"/>
        <v>45</v>
      </c>
      <c r="B62" s="26">
        <v>2020003630070</v>
      </c>
      <c r="C62" s="27" t="s">
        <v>62</v>
      </c>
      <c r="D62" s="19">
        <v>694030650</v>
      </c>
      <c r="E62" s="20">
        <v>431569649</v>
      </c>
      <c r="F62" s="11">
        <f t="shared" si="1"/>
        <v>0.62183082116041988</v>
      </c>
      <c r="G62" s="22">
        <v>275999321</v>
      </c>
      <c r="H62" s="11">
        <f t="shared" si="4"/>
        <v>0.39767598304195934</v>
      </c>
    </row>
    <row r="63" spans="1:8" ht="31.5" customHeight="1" x14ac:dyDescent="0.2">
      <c r="A63" s="50">
        <v>4</v>
      </c>
      <c r="B63" s="104" t="s">
        <v>10</v>
      </c>
      <c r="C63" s="104"/>
      <c r="D63" s="51">
        <f>SUM(D64:D65)</f>
        <v>788266832</v>
      </c>
      <c r="E63" s="52">
        <f>SUM(E64:E65)</f>
        <v>746939051</v>
      </c>
      <c r="F63" s="11">
        <f t="shared" si="1"/>
        <v>0.94757133076988331</v>
      </c>
      <c r="G63" s="53">
        <f>SUM(G64:G65)</f>
        <v>384061502</v>
      </c>
      <c r="H63" s="11">
        <f t="shared" si="4"/>
        <v>0.48722270988562921</v>
      </c>
    </row>
    <row r="64" spans="1:8" ht="66" customHeight="1" x14ac:dyDescent="0.2">
      <c r="A64" s="23">
        <f>A62+1</f>
        <v>46</v>
      </c>
      <c r="B64" s="26">
        <v>2020003630067</v>
      </c>
      <c r="C64" s="25" t="s">
        <v>63</v>
      </c>
      <c r="D64" s="19">
        <v>147930499</v>
      </c>
      <c r="E64" s="20">
        <v>138294832</v>
      </c>
      <c r="F64" s="11">
        <f t="shared" si="1"/>
        <v>0.93486355372870067</v>
      </c>
      <c r="G64" s="22">
        <v>93899666</v>
      </c>
      <c r="H64" s="11">
        <f t="shared" si="4"/>
        <v>0.63475528464214803</v>
      </c>
    </row>
    <row r="65" spans="1:8" ht="66" customHeight="1" thickBot="1" x14ac:dyDescent="0.25">
      <c r="A65" s="45">
        <f t="shared" si="5"/>
        <v>47</v>
      </c>
      <c r="B65" s="40">
        <v>2020003630071</v>
      </c>
      <c r="C65" s="41" t="s">
        <v>64</v>
      </c>
      <c r="D65" s="32">
        <v>640336333</v>
      </c>
      <c r="E65" s="33">
        <v>608644219</v>
      </c>
      <c r="F65" s="34">
        <f t="shared" si="1"/>
        <v>0.9505070814090445</v>
      </c>
      <c r="G65" s="22">
        <v>290161836</v>
      </c>
      <c r="H65" s="34">
        <f t="shared" si="4"/>
        <v>0.45313973461505891</v>
      </c>
    </row>
    <row r="66" spans="1:8" ht="30" customHeight="1" thickBot="1" x14ac:dyDescent="0.25">
      <c r="A66" s="112" t="s">
        <v>65</v>
      </c>
      <c r="B66" s="113"/>
      <c r="C66" s="114"/>
      <c r="D66" s="42">
        <f>D67</f>
        <v>4901071565.04</v>
      </c>
      <c r="E66" s="36">
        <f>E67</f>
        <v>3956641512.6300001</v>
      </c>
      <c r="F66" s="9">
        <f t="shared" si="1"/>
        <v>0.80730131362562707</v>
      </c>
      <c r="G66" s="43">
        <f>G67</f>
        <v>2419452483.6900001</v>
      </c>
      <c r="H66" s="9">
        <f t="shared" si="4"/>
        <v>0.49365785656922023</v>
      </c>
    </row>
    <row r="67" spans="1:8" ht="30" customHeight="1" x14ac:dyDescent="0.2">
      <c r="A67" s="38">
        <v>1</v>
      </c>
      <c r="B67" s="115" t="s">
        <v>27</v>
      </c>
      <c r="C67" s="116"/>
      <c r="D67" s="13">
        <f>SUM(D68:D71)</f>
        <v>4901071565.04</v>
      </c>
      <c r="E67" s="14">
        <f>SUM(E68:E71)</f>
        <v>3956641512.6300001</v>
      </c>
      <c r="F67" s="21">
        <f t="shared" si="1"/>
        <v>0.80730131362562707</v>
      </c>
      <c r="G67" s="15">
        <f>SUM(G68:G71)</f>
        <v>2419452483.6900001</v>
      </c>
      <c r="H67" s="21">
        <f t="shared" si="4"/>
        <v>0.49365785656922023</v>
      </c>
    </row>
    <row r="68" spans="1:8" ht="66" customHeight="1" x14ac:dyDescent="0.2">
      <c r="A68" s="16">
        <f>A65+1</f>
        <v>48</v>
      </c>
      <c r="B68" s="39">
        <v>2020003630021</v>
      </c>
      <c r="C68" s="44" t="s">
        <v>66</v>
      </c>
      <c r="D68" s="19">
        <v>3439874526.3099999</v>
      </c>
      <c r="E68" s="20">
        <v>3057370345.6300001</v>
      </c>
      <c r="F68" s="11">
        <f t="shared" ref="F68:F131" si="6">E68/D68</f>
        <v>0.88880286831557276</v>
      </c>
      <c r="G68" s="22">
        <v>1755113416.6900001</v>
      </c>
      <c r="H68" s="11">
        <f t="shared" si="4"/>
        <v>0.51022599902000898</v>
      </c>
    </row>
    <row r="69" spans="1:8" ht="66" customHeight="1" x14ac:dyDescent="0.2">
      <c r="A69" s="23">
        <f>A68+1</f>
        <v>49</v>
      </c>
      <c r="B69" s="26">
        <v>2020003630020</v>
      </c>
      <c r="C69" s="27" t="s">
        <v>67</v>
      </c>
      <c r="D69" s="19">
        <v>774754138.18000007</v>
      </c>
      <c r="E69" s="20">
        <v>595604167</v>
      </c>
      <c r="F69" s="11">
        <f t="shared" si="6"/>
        <v>0.76876538975209985</v>
      </c>
      <c r="G69" s="22">
        <v>398627067</v>
      </c>
      <c r="H69" s="11">
        <f t="shared" si="4"/>
        <v>0.51452073290815548</v>
      </c>
    </row>
    <row r="70" spans="1:8" ht="66" customHeight="1" x14ac:dyDescent="0.2">
      <c r="A70" s="23">
        <f>A69+1</f>
        <v>50</v>
      </c>
      <c r="B70" s="26">
        <v>2020003630072</v>
      </c>
      <c r="C70" s="25" t="s">
        <v>68</v>
      </c>
      <c r="D70" s="19">
        <v>369583478.55000001</v>
      </c>
      <c r="E70" s="20">
        <v>17570000</v>
      </c>
      <c r="F70" s="11">
        <f t="shared" si="6"/>
        <v>4.7540003868498139E-2</v>
      </c>
      <c r="G70" s="22">
        <v>14420000</v>
      </c>
      <c r="H70" s="11">
        <f t="shared" si="4"/>
        <v>3.9016895605221584E-2</v>
      </c>
    </row>
    <row r="71" spans="1:8" ht="66" customHeight="1" thickBot="1" x14ac:dyDescent="0.25">
      <c r="A71" s="45">
        <f>A70+1</f>
        <v>51</v>
      </c>
      <c r="B71" s="40">
        <v>2020003630073</v>
      </c>
      <c r="C71" s="41" t="s">
        <v>69</v>
      </c>
      <c r="D71" s="32">
        <v>316859422</v>
      </c>
      <c r="E71" s="33">
        <v>286097000</v>
      </c>
      <c r="F71" s="34">
        <f t="shared" si="6"/>
        <v>0.90291460545553859</v>
      </c>
      <c r="G71" s="22">
        <v>251292000</v>
      </c>
      <c r="H71" s="34">
        <f t="shared" si="4"/>
        <v>0.793070941093871</v>
      </c>
    </row>
    <row r="72" spans="1:8" ht="30" customHeight="1" thickBot="1" x14ac:dyDescent="0.25">
      <c r="A72" s="112" t="s">
        <v>70</v>
      </c>
      <c r="B72" s="113"/>
      <c r="C72" s="114"/>
      <c r="D72" s="42">
        <f>D73</f>
        <v>4131910173.9000001</v>
      </c>
      <c r="E72" s="36">
        <f>E73</f>
        <v>3015227295.0100002</v>
      </c>
      <c r="F72" s="9">
        <f t="shared" si="6"/>
        <v>0.72974173399418496</v>
      </c>
      <c r="G72" s="43">
        <f>G73</f>
        <v>1871860861.01</v>
      </c>
      <c r="H72" s="9">
        <f t="shared" si="4"/>
        <v>0.45302554562632236</v>
      </c>
    </row>
    <row r="73" spans="1:8" ht="30" customHeight="1" x14ac:dyDescent="0.2">
      <c r="A73" s="50">
        <v>2</v>
      </c>
      <c r="B73" s="104" t="s">
        <v>35</v>
      </c>
      <c r="C73" s="104"/>
      <c r="D73" s="55">
        <f>SUM(D74:D79)</f>
        <v>4131910173.9000001</v>
      </c>
      <c r="E73" s="14">
        <f>SUM(E74:E79)</f>
        <v>3015227295.0100002</v>
      </c>
      <c r="F73" s="21">
        <f t="shared" si="6"/>
        <v>0.72974173399418496</v>
      </c>
      <c r="G73" s="53">
        <f>SUM(G74:G79)</f>
        <v>1871860861.01</v>
      </c>
      <c r="H73" s="21">
        <f t="shared" si="4"/>
        <v>0.45302554562632236</v>
      </c>
    </row>
    <row r="74" spans="1:8" ht="66" customHeight="1" x14ac:dyDescent="0.2">
      <c r="A74" s="16">
        <f>A71+1</f>
        <v>52</v>
      </c>
      <c r="B74" s="39">
        <v>2020003630074</v>
      </c>
      <c r="C74" s="18" t="s">
        <v>71</v>
      </c>
      <c r="D74" s="19">
        <v>164280000</v>
      </c>
      <c r="E74" s="20">
        <v>134040000</v>
      </c>
      <c r="F74" s="11">
        <f t="shared" si="6"/>
        <v>0.81592403214024833</v>
      </c>
      <c r="G74" s="22">
        <v>100200000</v>
      </c>
      <c r="H74" s="11">
        <f t="shared" si="4"/>
        <v>0.60993425858290728</v>
      </c>
    </row>
    <row r="75" spans="1:8" ht="66" customHeight="1" x14ac:dyDescent="0.2">
      <c r="A75" s="23">
        <f>A74+1</f>
        <v>53</v>
      </c>
      <c r="B75" s="26">
        <v>2020003630075</v>
      </c>
      <c r="C75" s="27" t="s">
        <v>72</v>
      </c>
      <c r="D75" s="19">
        <v>233986739</v>
      </c>
      <c r="E75" s="20">
        <v>224089998</v>
      </c>
      <c r="F75" s="11">
        <f t="shared" si="6"/>
        <v>0.95770383807947335</v>
      </c>
      <c r="G75" s="22">
        <v>155956666</v>
      </c>
      <c r="H75" s="11">
        <f t="shared" si="4"/>
        <v>0.66651925090506947</v>
      </c>
    </row>
    <row r="76" spans="1:8" ht="66" customHeight="1" x14ac:dyDescent="0.2">
      <c r="A76" s="23">
        <f>A75+1</f>
        <v>54</v>
      </c>
      <c r="B76" s="26">
        <v>2020003630076</v>
      </c>
      <c r="C76" s="27" t="s">
        <v>73</v>
      </c>
      <c r="D76" s="19">
        <v>902729739</v>
      </c>
      <c r="E76" s="20">
        <v>643901661</v>
      </c>
      <c r="F76" s="11">
        <f t="shared" si="6"/>
        <v>0.71328287213987529</v>
      </c>
      <c r="G76" s="22">
        <v>527526664</v>
      </c>
      <c r="H76" s="11">
        <f t="shared" si="4"/>
        <v>0.58436832333048905</v>
      </c>
    </row>
    <row r="77" spans="1:8" ht="66" customHeight="1" x14ac:dyDescent="0.2">
      <c r="A77" s="23">
        <f>A76+1</f>
        <v>55</v>
      </c>
      <c r="B77" s="26">
        <v>2020003630077</v>
      </c>
      <c r="C77" s="25" t="s">
        <v>74</v>
      </c>
      <c r="D77" s="19">
        <v>1871958529.9000001</v>
      </c>
      <c r="E77" s="20">
        <v>1603240637.01</v>
      </c>
      <c r="F77" s="11">
        <f t="shared" si="6"/>
        <v>0.85645093702777964</v>
      </c>
      <c r="G77" s="22">
        <v>942277531.00999999</v>
      </c>
      <c r="H77" s="11">
        <f t="shared" si="4"/>
        <v>0.50336453289931393</v>
      </c>
    </row>
    <row r="78" spans="1:8" ht="66" customHeight="1" x14ac:dyDescent="0.2">
      <c r="A78" s="45">
        <f>A77+1</f>
        <v>56</v>
      </c>
      <c r="B78" s="40">
        <v>2020003630078</v>
      </c>
      <c r="C78" s="41" t="s">
        <v>75</v>
      </c>
      <c r="D78" s="19">
        <v>814850166</v>
      </c>
      <c r="E78" s="20">
        <v>265849999</v>
      </c>
      <c r="F78" s="11">
        <f t="shared" si="6"/>
        <v>0.32625629851071297</v>
      </c>
      <c r="G78" s="22">
        <v>145900000</v>
      </c>
      <c r="H78" s="11">
        <f t="shared" si="4"/>
        <v>0.17905132266979251</v>
      </c>
    </row>
    <row r="79" spans="1:8" ht="66" customHeight="1" thickBot="1" x14ac:dyDescent="0.25">
      <c r="A79" s="45">
        <f>A78+1</f>
        <v>57</v>
      </c>
      <c r="B79" s="40">
        <v>2022003630013</v>
      </c>
      <c r="C79" s="41" t="s">
        <v>76</v>
      </c>
      <c r="D79" s="32">
        <v>144105000</v>
      </c>
      <c r="E79" s="33">
        <v>144105000</v>
      </c>
      <c r="F79" s="34">
        <f t="shared" si="6"/>
        <v>1</v>
      </c>
      <c r="G79" s="22">
        <v>0</v>
      </c>
      <c r="H79" s="34">
        <f t="shared" si="4"/>
        <v>0</v>
      </c>
    </row>
    <row r="80" spans="1:8" ht="30" customHeight="1" thickBot="1" x14ac:dyDescent="0.25">
      <c r="A80" s="112" t="s">
        <v>77</v>
      </c>
      <c r="B80" s="113"/>
      <c r="C80" s="114"/>
      <c r="D80" s="42">
        <f>D81+D94</f>
        <v>5930194939</v>
      </c>
      <c r="E80" s="36">
        <f>E81+E94</f>
        <v>3168968721</v>
      </c>
      <c r="F80" s="9">
        <f t="shared" si="6"/>
        <v>0.53437850755280203</v>
      </c>
      <c r="G80" s="43">
        <f>G81+G94</f>
        <v>1670929247</v>
      </c>
      <c r="H80" s="9">
        <f t="shared" si="4"/>
        <v>0.28176632710859356</v>
      </c>
    </row>
    <row r="81" spans="1:8" ht="30" customHeight="1" x14ac:dyDescent="0.2">
      <c r="A81" s="50">
        <v>2</v>
      </c>
      <c r="B81" s="104" t="s">
        <v>35</v>
      </c>
      <c r="C81" s="104"/>
      <c r="D81" s="55">
        <f>SUM(D82:D93)</f>
        <v>2375075666.6700001</v>
      </c>
      <c r="E81" s="14">
        <f>SUM(E82:E93)</f>
        <v>1902748047</v>
      </c>
      <c r="F81" s="21">
        <f t="shared" si="6"/>
        <v>0.801131548649887</v>
      </c>
      <c r="G81" s="53">
        <f>SUM(G82:G93)</f>
        <v>1031757510</v>
      </c>
      <c r="H81" s="21">
        <f t="shared" si="4"/>
        <v>0.43441037457412318</v>
      </c>
    </row>
    <row r="82" spans="1:8" ht="66" customHeight="1" x14ac:dyDescent="0.2">
      <c r="A82" s="16">
        <f>A79+1</f>
        <v>58</v>
      </c>
      <c r="B82" s="39">
        <v>2020003630079</v>
      </c>
      <c r="C82" s="44" t="s">
        <v>78</v>
      </c>
      <c r="D82" s="47">
        <v>728502372</v>
      </c>
      <c r="E82" s="56">
        <v>665876377</v>
      </c>
      <c r="F82" s="11">
        <f t="shared" si="6"/>
        <v>0.91403460385713065</v>
      </c>
      <c r="G82" s="57">
        <v>324290000</v>
      </c>
      <c r="H82" s="11">
        <f t="shared" si="4"/>
        <v>0.44514611408842469</v>
      </c>
    </row>
    <row r="83" spans="1:8" ht="66" customHeight="1" x14ac:dyDescent="0.2">
      <c r="A83" s="23">
        <f>A82+1</f>
        <v>59</v>
      </c>
      <c r="B83" s="26">
        <v>2020003630023</v>
      </c>
      <c r="C83" s="27" t="s">
        <v>79</v>
      </c>
      <c r="D83" s="47">
        <v>558445000</v>
      </c>
      <c r="E83" s="56">
        <v>478839807</v>
      </c>
      <c r="F83" s="11">
        <f t="shared" si="6"/>
        <v>0.85745204451646984</v>
      </c>
      <c r="G83" s="57">
        <v>191471664</v>
      </c>
      <c r="H83" s="11">
        <f t="shared" si="4"/>
        <v>0.34286575043200312</v>
      </c>
    </row>
    <row r="84" spans="1:8" ht="66" customHeight="1" x14ac:dyDescent="0.2">
      <c r="A84" s="23">
        <f t="shared" ref="A84:A101" si="7">A83+1</f>
        <v>60</v>
      </c>
      <c r="B84" s="26">
        <v>2020003630080</v>
      </c>
      <c r="C84" s="27" t="s">
        <v>80</v>
      </c>
      <c r="D84" s="47">
        <v>147035000</v>
      </c>
      <c r="E84" s="56">
        <v>92180000</v>
      </c>
      <c r="F84" s="11">
        <f t="shared" si="6"/>
        <v>0.62692556194103444</v>
      </c>
      <c r="G84" s="57">
        <v>67716666</v>
      </c>
      <c r="H84" s="11">
        <f t="shared" si="4"/>
        <v>0.46054793756588569</v>
      </c>
    </row>
    <row r="85" spans="1:8" ht="66" customHeight="1" x14ac:dyDescent="0.2">
      <c r="A85" s="23">
        <f t="shared" si="7"/>
        <v>61</v>
      </c>
      <c r="B85" s="26">
        <v>2020003630022</v>
      </c>
      <c r="C85" s="27" t="s">
        <v>81</v>
      </c>
      <c r="D85" s="47">
        <v>151466666.67000002</v>
      </c>
      <c r="E85" s="56">
        <v>125938332</v>
      </c>
      <c r="F85" s="11">
        <f t="shared" si="6"/>
        <v>0.83145905808029352</v>
      </c>
      <c r="G85" s="57">
        <v>60173332</v>
      </c>
      <c r="H85" s="11">
        <f t="shared" si="4"/>
        <v>0.39727111794900366</v>
      </c>
    </row>
    <row r="86" spans="1:8" ht="66" customHeight="1" x14ac:dyDescent="0.2">
      <c r="A86" s="23">
        <f t="shared" si="7"/>
        <v>62</v>
      </c>
      <c r="B86" s="26">
        <v>2020003630081</v>
      </c>
      <c r="C86" s="27" t="s">
        <v>82</v>
      </c>
      <c r="D86" s="47">
        <v>39700000</v>
      </c>
      <c r="E86" s="56">
        <v>27000000</v>
      </c>
      <c r="F86" s="11">
        <f t="shared" si="6"/>
        <v>0.68010075566750627</v>
      </c>
      <c r="G86" s="57">
        <v>20886666</v>
      </c>
      <c r="H86" s="11">
        <f t="shared" si="4"/>
        <v>0.5261124937027708</v>
      </c>
    </row>
    <row r="87" spans="1:8" ht="66" customHeight="1" x14ac:dyDescent="0.2">
      <c r="A87" s="23">
        <f t="shared" si="7"/>
        <v>63</v>
      </c>
      <c r="B87" s="26">
        <v>2020003630082</v>
      </c>
      <c r="C87" s="27" t="s">
        <v>83</v>
      </c>
      <c r="D87" s="47">
        <v>61807909</v>
      </c>
      <c r="E87" s="56">
        <v>29000000</v>
      </c>
      <c r="F87" s="11">
        <f t="shared" si="6"/>
        <v>0.46919561702046902</v>
      </c>
      <c r="G87" s="57">
        <v>19200000</v>
      </c>
      <c r="H87" s="11">
        <f t="shared" si="4"/>
        <v>0.31063985678596567</v>
      </c>
    </row>
    <row r="88" spans="1:8" ht="66" customHeight="1" x14ac:dyDescent="0.2">
      <c r="A88" s="23">
        <f t="shared" si="7"/>
        <v>64</v>
      </c>
      <c r="B88" s="26">
        <v>2020003630025</v>
      </c>
      <c r="C88" s="27" t="s">
        <v>84</v>
      </c>
      <c r="D88" s="47">
        <v>162072092.67000002</v>
      </c>
      <c r="E88" s="56">
        <v>116821666</v>
      </c>
      <c r="F88" s="11">
        <f t="shared" si="6"/>
        <v>0.72080062690289437</v>
      </c>
      <c r="G88" s="57">
        <v>77966666</v>
      </c>
      <c r="H88" s="11">
        <f t="shared" si="4"/>
        <v>0.4810616356928909</v>
      </c>
    </row>
    <row r="89" spans="1:8" ht="66" customHeight="1" x14ac:dyDescent="0.2">
      <c r="A89" s="23">
        <f t="shared" si="7"/>
        <v>65</v>
      </c>
      <c r="B89" s="26">
        <v>2020003630083</v>
      </c>
      <c r="C89" s="27" t="s">
        <v>85</v>
      </c>
      <c r="D89" s="47">
        <v>106000000</v>
      </c>
      <c r="E89" s="56">
        <v>103000000</v>
      </c>
      <c r="F89" s="11">
        <f t="shared" si="6"/>
        <v>0.97169811320754718</v>
      </c>
      <c r="G89" s="57">
        <v>93000000</v>
      </c>
      <c r="H89" s="11">
        <f t="shared" si="4"/>
        <v>0.87735849056603776</v>
      </c>
    </row>
    <row r="90" spans="1:8" ht="66" customHeight="1" x14ac:dyDescent="0.2">
      <c r="A90" s="23">
        <f t="shared" si="7"/>
        <v>66</v>
      </c>
      <c r="B90" s="26">
        <v>2020003630084</v>
      </c>
      <c r="C90" s="27" t="s">
        <v>86</v>
      </c>
      <c r="D90" s="47">
        <v>72725000</v>
      </c>
      <c r="E90" s="56">
        <v>60013333</v>
      </c>
      <c r="F90" s="11">
        <f t="shared" si="6"/>
        <v>0.82520911653489171</v>
      </c>
      <c r="G90" s="57">
        <v>31258333</v>
      </c>
      <c r="H90" s="11">
        <f t="shared" si="4"/>
        <v>0.42981551048470262</v>
      </c>
    </row>
    <row r="91" spans="1:8" ht="66" customHeight="1" x14ac:dyDescent="0.2">
      <c r="A91" s="23">
        <f t="shared" si="7"/>
        <v>67</v>
      </c>
      <c r="B91" s="26">
        <v>2020003630026</v>
      </c>
      <c r="C91" s="27" t="s">
        <v>87</v>
      </c>
      <c r="D91" s="47">
        <v>83358333.329999998</v>
      </c>
      <c r="E91" s="56">
        <v>69700000</v>
      </c>
      <c r="F91" s="11">
        <f t="shared" si="6"/>
        <v>0.83614915528685996</v>
      </c>
      <c r="G91" s="57">
        <v>35335000</v>
      </c>
      <c r="H91" s="11">
        <f t="shared" si="4"/>
        <v>0.42389283216730556</v>
      </c>
    </row>
    <row r="92" spans="1:8" ht="66" customHeight="1" x14ac:dyDescent="0.2">
      <c r="A92" s="23">
        <f t="shared" si="7"/>
        <v>68</v>
      </c>
      <c r="B92" s="26">
        <v>2020003630024</v>
      </c>
      <c r="C92" s="27" t="s">
        <v>88</v>
      </c>
      <c r="D92" s="47">
        <v>142676627</v>
      </c>
      <c r="E92" s="56">
        <v>48706866</v>
      </c>
      <c r="F92" s="11">
        <f t="shared" si="6"/>
        <v>0.34137943280646799</v>
      </c>
      <c r="G92" s="57">
        <v>45724183</v>
      </c>
      <c r="H92" s="11">
        <f t="shared" si="4"/>
        <v>0.32047423576953499</v>
      </c>
    </row>
    <row r="93" spans="1:8" ht="66" customHeight="1" x14ac:dyDescent="0.2">
      <c r="A93" s="23">
        <f t="shared" si="7"/>
        <v>69</v>
      </c>
      <c r="B93" s="26">
        <v>2020003630085</v>
      </c>
      <c r="C93" s="27" t="s">
        <v>89</v>
      </c>
      <c r="D93" s="47">
        <v>121286666</v>
      </c>
      <c r="E93" s="56">
        <v>85671666</v>
      </c>
      <c r="F93" s="11">
        <f t="shared" si="6"/>
        <v>0.70635683892902124</v>
      </c>
      <c r="G93" s="57">
        <v>64735000</v>
      </c>
      <c r="H93" s="11">
        <f t="shared" si="4"/>
        <v>0.53373550559960148</v>
      </c>
    </row>
    <row r="94" spans="1:8" ht="26.25" customHeight="1" x14ac:dyDescent="0.2">
      <c r="A94" s="50">
        <v>3</v>
      </c>
      <c r="B94" s="104" t="s">
        <v>39</v>
      </c>
      <c r="C94" s="104"/>
      <c r="D94" s="51">
        <f>SUM(D95:D101)</f>
        <v>3555119272.3299999</v>
      </c>
      <c r="E94" s="52">
        <f>SUM(E95:E101)</f>
        <v>1266220674</v>
      </c>
      <c r="F94" s="11">
        <f t="shared" si="6"/>
        <v>0.35616826806773433</v>
      </c>
      <c r="G94" s="53">
        <f>SUM(G95:G101)</f>
        <v>639171737</v>
      </c>
      <c r="H94" s="11">
        <f t="shared" si="4"/>
        <v>0.17978911199260311</v>
      </c>
    </row>
    <row r="95" spans="1:8" ht="66" customHeight="1" x14ac:dyDescent="0.2">
      <c r="A95" s="23">
        <f>A93+1</f>
        <v>70</v>
      </c>
      <c r="B95" s="26">
        <v>2020003630027</v>
      </c>
      <c r="C95" s="25" t="s">
        <v>90</v>
      </c>
      <c r="D95" s="47">
        <v>195655000</v>
      </c>
      <c r="E95" s="56">
        <v>90526666</v>
      </c>
      <c r="F95" s="11">
        <f t="shared" si="6"/>
        <v>0.46268516521428021</v>
      </c>
      <c r="G95" s="57">
        <v>37063333</v>
      </c>
      <c r="H95" s="11">
        <f t="shared" si="4"/>
        <v>0.18943207687000077</v>
      </c>
    </row>
    <row r="96" spans="1:8" ht="66" customHeight="1" x14ac:dyDescent="0.2">
      <c r="A96" s="23">
        <f t="shared" si="7"/>
        <v>71</v>
      </c>
      <c r="B96" s="26">
        <v>2020003630086</v>
      </c>
      <c r="C96" s="27" t="s">
        <v>91</v>
      </c>
      <c r="D96" s="47">
        <v>2585430691</v>
      </c>
      <c r="E96" s="56">
        <v>575420677</v>
      </c>
      <c r="F96" s="11">
        <f t="shared" si="6"/>
        <v>0.22256279350402436</v>
      </c>
      <c r="G96" s="57">
        <v>301371667</v>
      </c>
      <c r="H96" s="11">
        <f t="shared" si="4"/>
        <v>0.11656536299700018</v>
      </c>
    </row>
    <row r="97" spans="1:8" ht="66" customHeight="1" x14ac:dyDescent="0.2">
      <c r="A97" s="23">
        <f t="shared" si="7"/>
        <v>72</v>
      </c>
      <c r="B97" s="26">
        <v>2020003630028</v>
      </c>
      <c r="C97" s="27" t="s">
        <v>92</v>
      </c>
      <c r="D97" s="47">
        <v>61850000</v>
      </c>
      <c r="E97" s="56">
        <v>26503333</v>
      </c>
      <c r="F97" s="11">
        <f t="shared" si="6"/>
        <v>0.42850983023443817</v>
      </c>
      <c r="G97" s="57">
        <v>6903333</v>
      </c>
      <c r="H97" s="11">
        <f t="shared" si="4"/>
        <v>0.11161411479385611</v>
      </c>
    </row>
    <row r="98" spans="1:8" ht="66" customHeight="1" x14ac:dyDescent="0.2">
      <c r="A98" s="23">
        <f t="shared" si="7"/>
        <v>73</v>
      </c>
      <c r="B98" s="26">
        <v>2020003630087</v>
      </c>
      <c r="C98" s="27" t="s">
        <v>93</v>
      </c>
      <c r="D98" s="47">
        <v>282950000</v>
      </c>
      <c r="E98" s="56">
        <v>191163332</v>
      </c>
      <c r="F98" s="11">
        <f t="shared" si="6"/>
        <v>0.67560817105495674</v>
      </c>
      <c r="G98" s="57">
        <v>115063332</v>
      </c>
      <c r="H98" s="11">
        <f t="shared" si="4"/>
        <v>0.40665605937444776</v>
      </c>
    </row>
    <row r="99" spans="1:8" ht="66" customHeight="1" x14ac:dyDescent="0.2">
      <c r="A99" s="23">
        <f t="shared" si="7"/>
        <v>74</v>
      </c>
      <c r="B99" s="26">
        <v>2020003630029</v>
      </c>
      <c r="C99" s="27" t="s">
        <v>94</v>
      </c>
      <c r="D99" s="47">
        <v>173700000</v>
      </c>
      <c r="E99" s="56">
        <v>150530000</v>
      </c>
      <c r="F99" s="11">
        <f t="shared" si="6"/>
        <v>0.86660909614277493</v>
      </c>
      <c r="G99" s="57">
        <v>26220000</v>
      </c>
      <c r="H99" s="11">
        <f t="shared" si="4"/>
        <v>0.15094991364421417</v>
      </c>
    </row>
    <row r="100" spans="1:8" ht="66" customHeight="1" x14ac:dyDescent="0.2">
      <c r="A100" s="23">
        <f t="shared" si="7"/>
        <v>75</v>
      </c>
      <c r="B100" s="26">
        <v>2020003630030</v>
      </c>
      <c r="C100" s="27" t="s">
        <v>95</v>
      </c>
      <c r="D100" s="47">
        <v>66529007.329999998</v>
      </c>
      <c r="E100" s="56">
        <v>66328333</v>
      </c>
      <c r="F100" s="11">
        <f t="shared" si="6"/>
        <v>0.99698365663259325</v>
      </c>
      <c r="G100" s="57">
        <v>39011739</v>
      </c>
      <c r="H100" s="11">
        <f t="shared" si="4"/>
        <v>0.58638690949486627</v>
      </c>
    </row>
    <row r="101" spans="1:8" ht="66" customHeight="1" thickBot="1" x14ac:dyDescent="0.25">
      <c r="A101" s="45">
        <f t="shared" si="7"/>
        <v>76</v>
      </c>
      <c r="B101" s="40">
        <v>2020003630088</v>
      </c>
      <c r="C101" s="46" t="s">
        <v>96</v>
      </c>
      <c r="D101" s="54">
        <v>189004574</v>
      </c>
      <c r="E101" s="58">
        <v>165748333</v>
      </c>
      <c r="F101" s="34">
        <f t="shared" si="6"/>
        <v>0.87695408366148853</v>
      </c>
      <c r="G101" s="57">
        <v>113538333</v>
      </c>
      <c r="H101" s="34">
        <f t="shared" si="4"/>
        <v>0.60071738263858099</v>
      </c>
    </row>
    <row r="102" spans="1:8" ht="30" customHeight="1" thickBot="1" x14ac:dyDescent="0.25">
      <c r="A102" s="112" t="s">
        <v>97</v>
      </c>
      <c r="B102" s="113"/>
      <c r="C102" s="114"/>
      <c r="D102" s="42">
        <f>D103</f>
        <v>4558243430</v>
      </c>
      <c r="E102" s="36">
        <f>E103</f>
        <v>3849426332.6700001</v>
      </c>
      <c r="F102" s="9">
        <f t="shared" si="6"/>
        <v>0.8444977526507399</v>
      </c>
      <c r="G102" s="43">
        <f>G103</f>
        <v>2639579239.6700001</v>
      </c>
      <c r="H102" s="9">
        <f t="shared" si="4"/>
        <v>0.57907816469336748</v>
      </c>
    </row>
    <row r="103" spans="1:8" ht="30" customHeight="1" x14ac:dyDescent="0.2">
      <c r="A103" s="50">
        <v>4</v>
      </c>
      <c r="B103" s="104" t="s">
        <v>10</v>
      </c>
      <c r="C103" s="104"/>
      <c r="D103" s="55">
        <f>SUM(D104:D107)</f>
        <v>4558243430</v>
      </c>
      <c r="E103" s="14">
        <f>SUM(E104:E107)</f>
        <v>3849426332.6700001</v>
      </c>
      <c r="F103" s="21">
        <f t="shared" si="6"/>
        <v>0.8444977526507399</v>
      </c>
      <c r="G103" s="53">
        <f>SUM(G104:G107)</f>
        <v>2639579239.6700001</v>
      </c>
      <c r="H103" s="21">
        <f t="shared" si="4"/>
        <v>0.57907816469336748</v>
      </c>
    </row>
    <row r="104" spans="1:8" ht="89.25" customHeight="1" x14ac:dyDescent="0.2">
      <c r="A104" s="16">
        <f>A101+1</f>
        <v>77</v>
      </c>
      <c r="B104" s="39">
        <v>2021003630005</v>
      </c>
      <c r="C104" s="59" t="s">
        <v>98</v>
      </c>
      <c r="D104" s="19">
        <v>702243430</v>
      </c>
      <c r="E104" s="20">
        <v>567377597</v>
      </c>
      <c r="F104" s="11">
        <f t="shared" si="6"/>
        <v>0.8079500252497912</v>
      </c>
      <c r="G104" s="22">
        <v>416890397</v>
      </c>
      <c r="H104" s="11">
        <f t="shared" si="4"/>
        <v>0.59365510475477146</v>
      </c>
    </row>
    <row r="105" spans="1:8" ht="66" customHeight="1" x14ac:dyDescent="0.2">
      <c r="A105" s="23">
        <f>A104+1</f>
        <v>78</v>
      </c>
      <c r="B105" s="26">
        <v>2020003630090</v>
      </c>
      <c r="C105" s="25" t="s">
        <v>99</v>
      </c>
      <c r="D105" s="19">
        <v>2594000000</v>
      </c>
      <c r="E105" s="20">
        <v>2301044164.6700001</v>
      </c>
      <c r="F105" s="11">
        <f t="shared" si="6"/>
        <v>0.88706405731303006</v>
      </c>
      <c r="G105" s="22">
        <v>1528815771.6700001</v>
      </c>
      <c r="H105" s="11">
        <f t="shared" si="4"/>
        <v>0.58936614173862767</v>
      </c>
    </row>
    <row r="106" spans="1:8" ht="66" customHeight="1" x14ac:dyDescent="0.2">
      <c r="A106" s="45">
        <f>A105+1</f>
        <v>79</v>
      </c>
      <c r="B106" s="40">
        <v>2020003630031</v>
      </c>
      <c r="C106" s="46" t="s">
        <v>100</v>
      </c>
      <c r="D106" s="19">
        <v>862000000</v>
      </c>
      <c r="E106" s="20">
        <v>652441571</v>
      </c>
      <c r="F106" s="11">
        <f t="shared" si="6"/>
        <v>0.75689277378190256</v>
      </c>
      <c r="G106" s="35">
        <v>457539071</v>
      </c>
      <c r="H106" s="11">
        <f t="shared" si="4"/>
        <v>0.53078778538283067</v>
      </c>
    </row>
    <row r="107" spans="1:8" ht="66" customHeight="1" thickBot="1" x14ac:dyDescent="0.25">
      <c r="A107" s="45">
        <f>A106+1</f>
        <v>80</v>
      </c>
      <c r="B107" s="40">
        <v>2022003630012</v>
      </c>
      <c r="C107" s="31" t="s">
        <v>101</v>
      </c>
      <c r="D107" s="32">
        <v>400000000</v>
      </c>
      <c r="E107" s="33">
        <v>328563000</v>
      </c>
      <c r="F107" s="34">
        <f t="shared" si="6"/>
        <v>0.82140749999999996</v>
      </c>
      <c r="G107" s="60">
        <v>236334000</v>
      </c>
      <c r="H107" s="34">
        <f t="shared" si="4"/>
        <v>0.590835</v>
      </c>
    </row>
    <row r="108" spans="1:8" ht="30" customHeight="1" thickBot="1" x14ac:dyDescent="0.25">
      <c r="A108" s="112" t="s">
        <v>102</v>
      </c>
      <c r="B108" s="113"/>
      <c r="C108" s="114"/>
      <c r="D108" s="42">
        <f>D109+D118</f>
        <v>224637789380.59998</v>
      </c>
      <c r="E108" s="36">
        <f>E109+E118</f>
        <v>154702853721.76999</v>
      </c>
      <c r="F108" s="9">
        <f t="shared" si="6"/>
        <v>0.68867688801753468</v>
      </c>
      <c r="G108" s="43">
        <f>G109+G118</f>
        <v>142350472032.96002</v>
      </c>
      <c r="H108" s="9">
        <f t="shared" si="4"/>
        <v>0.63368889279700868</v>
      </c>
    </row>
    <row r="109" spans="1:8" ht="26.25" customHeight="1" x14ac:dyDescent="0.2">
      <c r="A109" s="38">
        <v>1</v>
      </c>
      <c r="B109" s="115" t="s">
        <v>27</v>
      </c>
      <c r="C109" s="116"/>
      <c r="D109" s="13">
        <f>SUM(D110:D117)</f>
        <v>224575274702.59998</v>
      </c>
      <c r="E109" s="14">
        <f>SUM(E110:E117)</f>
        <v>154670343221.76999</v>
      </c>
      <c r="F109" s="21">
        <f t="shared" si="6"/>
        <v>0.68872382957828493</v>
      </c>
      <c r="G109" s="15">
        <f>SUM(G110:G117)</f>
        <v>142332961532.96002</v>
      </c>
      <c r="H109" s="21">
        <f t="shared" si="4"/>
        <v>0.63378732018227912</v>
      </c>
    </row>
    <row r="110" spans="1:8" ht="66" customHeight="1" x14ac:dyDescent="0.2">
      <c r="A110" s="16">
        <f>A107+1</f>
        <v>81</v>
      </c>
      <c r="B110" s="39">
        <v>2020003630091</v>
      </c>
      <c r="C110" s="18" t="s">
        <v>103</v>
      </c>
      <c r="D110" s="47">
        <v>25456883435.549999</v>
      </c>
      <c r="E110" s="56">
        <v>20587129312.740002</v>
      </c>
      <c r="F110" s="11">
        <f t="shared" si="6"/>
        <v>0.80870580111902113</v>
      </c>
      <c r="G110" s="57">
        <v>12345268796.25</v>
      </c>
      <c r="H110" s="11">
        <f t="shared" ref="H110:H173" si="8">G110/D110</f>
        <v>0.48494816058316442</v>
      </c>
    </row>
    <row r="111" spans="1:8" ht="66" customHeight="1" x14ac:dyDescent="0.2">
      <c r="A111" s="23">
        <f>A110+1</f>
        <v>82</v>
      </c>
      <c r="B111" s="26">
        <v>2020003630092</v>
      </c>
      <c r="C111" s="25" t="s">
        <v>104</v>
      </c>
      <c r="D111" s="47">
        <v>24000000</v>
      </c>
      <c r="E111" s="56">
        <v>23055000</v>
      </c>
      <c r="F111" s="11">
        <f t="shared" si="6"/>
        <v>0.96062499999999995</v>
      </c>
      <c r="G111" s="57">
        <v>20170000</v>
      </c>
      <c r="H111" s="11">
        <f t="shared" si="8"/>
        <v>0.8404166666666667</v>
      </c>
    </row>
    <row r="112" spans="1:8" ht="66" customHeight="1" x14ac:dyDescent="0.2">
      <c r="A112" s="23">
        <f t="shared" ref="A112:A117" si="9">A111+1</f>
        <v>83</v>
      </c>
      <c r="B112" s="26">
        <v>2020003630093</v>
      </c>
      <c r="C112" s="25" t="s">
        <v>105</v>
      </c>
      <c r="D112" s="47">
        <v>508527157</v>
      </c>
      <c r="E112" s="56">
        <v>162711623</v>
      </c>
      <c r="F112" s="11">
        <f t="shared" si="6"/>
        <v>0.31996643789861551</v>
      </c>
      <c r="G112" s="57">
        <v>96838289</v>
      </c>
      <c r="H112" s="11">
        <f t="shared" si="8"/>
        <v>0.19042894301119892</v>
      </c>
    </row>
    <row r="113" spans="1:8" ht="66" customHeight="1" x14ac:dyDescent="0.2">
      <c r="A113" s="23">
        <f t="shared" si="9"/>
        <v>84</v>
      </c>
      <c r="B113" s="26">
        <v>2020003630016</v>
      </c>
      <c r="C113" s="25" t="s">
        <v>106</v>
      </c>
      <c r="D113" s="47">
        <v>197662621973.04999</v>
      </c>
      <c r="E113" s="56">
        <v>133063319605.09999</v>
      </c>
      <c r="F113" s="11">
        <f t="shared" si="6"/>
        <v>0.67318402577520353</v>
      </c>
      <c r="G113" s="57">
        <v>129724721170.71001</v>
      </c>
      <c r="H113" s="11">
        <f t="shared" si="8"/>
        <v>0.6562936374910433</v>
      </c>
    </row>
    <row r="114" spans="1:8" ht="66" customHeight="1" x14ac:dyDescent="0.2">
      <c r="A114" s="23">
        <f t="shared" si="9"/>
        <v>85</v>
      </c>
      <c r="B114" s="26">
        <v>2020003630094</v>
      </c>
      <c r="C114" s="25" t="s">
        <v>107</v>
      </c>
      <c r="D114" s="47">
        <v>630824680</v>
      </c>
      <c r="E114" s="56">
        <v>562071070.92999995</v>
      </c>
      <c r="F114" s="11">
        <f t="shared" si="6"/>
        <v>0.89100995688691187</v>
      </c>
      <c r="G114" s="57">
        <v>14400000</v>
      </c>
      <c r="H114" s="11">
        <f t="shared" si="8"/>
        <v>2.2827261609358721E-2</v>
      </c>
    </row>
    <row r="115" spans="1:8" ht="66" customHeight="1" x14ac:dyDescent="0.2">
      <c r="A115" s="23">
        <f t="shared" si="9"/>
        <v>86</v>
      </c>
      <c r="B115" s="26">
        <v>2020003630015</v>
      </c>
      <c r="C115" s="25" t="s">
        <v>108</v>
      </c>
      <c r="D115" s="47">
        <v>25000000</v>
      </c>
      <c r="E115" s="56">
        <v>15000000</v>
      </c>
      <c r="F115" s="11">
        <f t="shared" si="6"/>
        <v>0.6</v>
      </c>
      <c r="G115" s="57">
        <v>0</v>
      </c>
      <c r="H115" s="11">
        <f t="shared" si="8"/>
        <v>0</v>
      </c>
    </row>
    <row r="116" spans="1:8" ht="66" customHeight="1" x14ac:dyDescent="0.2">
      <c r="A116" s="23">
        <f t="shared" si="9"/>
        <v>87</v>
      </c>
      <c r="B116" s="26">
        <v>2020003630095</v>
      </c>
      <c r="C116" s="25" t="s">
        <v>109</v>
      </c>
      <c r="D116" s="47">
        <v>50684457</v>
      </c>
      <c r="E116" s="56">
        <v>50666665</v>
      </c>
      <c r="F116" s="11">
        <f t="shared" si="6"/>
        <v>0.9996489653623003</v>
      </c>
      <c r="G116" s="57">
        <v>34773332</v>
      </c>
      <c r="H116" s="11">
        <f t="shared" si="8"/>
        <v>0.68607486512087912</v>
      </c>
    </row>
    <row r="117" spans="1:8" ht="66" customHeight="1" x14ac:dyDescent="0.2">
      <c r="A117" s="23">
        <f t="shared" si="9"/>
        <v>88</v>
      </c>
      <c r="B117" s="26">
        <v>2020003630096</v>
      </c>
      <c r="C117" s="27" t="s">
        <v>110</v>
      </c>
      <c r="D117" s="47">
        <v>216733000</v>
      </c>
      <c r="E117" s="56">
        <v>206389945</v>
      </c>
      <c r="F117" s="11">
        <f t="shared" si="6"/>
        <v>0.95227743352419802</v>
      </c>
      <c r="G117" s="57">
        <v>96789945</v>
      </c>
      <c r="H117" s="11">
        <f t="shared" si="8"/>
        <v>0.44658609902506768</v>
      </c>
    </row>
    <row r="118" spans="1:8" ht="32.25" customHeight="1" x14ac:dyDescent="0.2">
      <c r="A118" s="50">
        <v>2</v>
      </c>
      <c r="B118" s="104" t="s">
        <v>35</v>
      </c>
      <c r="C118" s="104"/>
      <c r="D118" s="51">
        <f>D119</f>
        <v>62514678</v>
      </c>
      <c r="E118" s="52">
        <f>E119</f>
        <v>32510500</v>
      </c>
      <c r="F118" s="11">
        <f t="shared" si="6"/>
        <v>0.52004586826792898</v>
      </c>
      <c r="G118" s="53">
        <f>G119</f>
        <v>17510500</v>
      </c>
      <c r="H118" s="11">
        <f t="shared" si="8"/>
        <v>0.280102218554177</v>
      </c>
    </row>
    <row r="119" spans="1:8" ht="66" customHeight="1" thickBot="1" x14ac:dyDescent="0.25">
      <c r="A119" s="45">
        <f>A117+1</f>
        <v>89</v>
      </c>
      <c r="B119" s="40">
        <v>2020003630097</v>
      </c>
      <c r="C119" s="41" t="s">
        <v>111</v>
      </c>
      <c r="D119" s="54">
        <v>62514678</v>
      </c>
      <c r="E119" s="58">
        <v>32510500</v>
      </c>
      <c r="F119" s="34">
        <f t="shared" si="6"/>
        <v>0.52004586826792898</v>
      </c>
      <c r="G119" s="57">
        <v>17510500</v>
      </c>
      <c r="H119" s="34">
        <f t="shared" si="8"/>
        <v>0.280102218554177</v>
      </c>
    </row>
    <row r="120" spans="1:8" ht="30" customHeight="1" thickBot="1" x14ac:dyDescent="0.25">
      <c r="A120" s="105" t="s">
        <v>112</v>
      </c>
      <c r="B120" s="106"/>
      <c r="C120" s="107"/>
      <c r="D120" s="42">
        <f>D121+D140+D143</f>
        <v>9615731819.3800011</v>
      </c>
      <c r="E120" s="36">
        <f>E121+E140+E143</f>
        <v>6552726858.3099995</v>
      </c>
      <c r="F120" s="9">
        <f t="shared" si="6"/>
        <v>0.68145898631483504</v>
      </c>
      <c r="G120" s="43">
        <f>G121+G140+G143</f>
        <v>5574752257.3099995</v>
      </c>
      <c r="H120" s="9">
        <f t="shared" si="8"/>
        <v>0.57975330032337002</v>
      </c>
    </row>
    <row r="121" spans="1:8" ht="30" customHeight="1" x14ac:dyDescent="0.2">
      <c r="A121" s="38">
        <v>1</v>
      </c>
      <c r="B121" s="115" t="s">
        <v>27</v>
      </c>
      <c r="C121" s="116"/>
      <c r="D121" s="13">
        <f>SUM(D122:D139)</f>
        <v>8789978847.3800011</v>
      </c>
      <c r="E121" s="14">
        <f>SUM(E122:E139)</f>
        <v>6065008248.3099995</v>
      </c>
      <c r="F121" s="21">
        <f t="shared" si="6"/>
        <v>0.68999122223346143</v>
      </c>
      <c r="G121" s="15">
        <f>SUM(G122:G139)</f>
        <v>5259393286.3099995</v>
      </c>
      <c r="H121" s="21">
        <f t="shared" si="8"/>
        <v>0.59833969769763995</v>
      </c>
    </row>
    <row r="122" spans="1:8" ht="66" customHeight="1" x14ac:dyDescent="0.2">
      <c r="A122" s="16">
        <f>A119+1</f>
        <v>90</v>
      </c>
      <c r="B122" s="61">
        <v>2020003630011</v>
      </c>
      <c r="C122" s="62" t="s">
        <v>113</v>
      </c>
      <c r="D122" s="63">
        <v>239189640</v>
      </c>
      <c r="E122" s="56">
        <v>221973330</v>
      </c>
      <c r="F122" s="11">
        <f t="shared" si="6"/>
        <v>0.92802234243924608</v>
      </c>
      <c r="G122" s="57">
        <v>174257330</v>
      </c>
      <c r="H122" s="11">
        <f t="shared" si="8"/>
        <v>0.72853209695871446</v>
      </c>
    </row>
    <row r="123" spans="1:8" ht="66" customHeight="1" x14ac:dyDescent="0.2">
      <c r="A123" s="23">
        <f>A122+1</f>
        <v>91</v>
      </c>
      <c r="B123" s="64">
        <v>2020003630098</v>
      </c>
      <c r="C123" s="65" t="s">
        <v>114</v>
      </c>
      <c r="D123" s="63">
        <v>31700000</v>
      </c>
      <c r="E123" s="56">
        <v>31528333</v>
      </c>
      <c r="F123" s="11">
        <f t="shared" si="6"/>
        <v>0.99458463722397472</v>
      </c>
      <c r="G123" s="57">
        <v>21980000</v>
      </c>
      <c r="H123" s="11">
        <f t="shared" si="8"/>
        <v>0.69337539432176654</v>
      </c>
    </row>
    <row r="124" spans="1:8" ht="66" customHeight="1" x14ac:dyDescent="0.2">
      <c r="A124" s="23">
        <f t="shared" ref="A124:A148" si="10">A123+1</f>
        <v>92</v>
      </c>
      <c r="B124" s="64">
        <v>2020003630099</v>
      </c>
      <c r="C124" s="65" t="s">
        <v>115</v>
      </c>
      <c r="D124" s="63">
        <v>79600000</v>
      </c>
      <c r="E124" s="56">
        <v>75821666</v>
      </c>
      <c r="F124" s="11">
        <f t="shared" si="6"/>
        <v>0.95253349246231156</v>
      </c>
      <c r="G124" s="57">
        <v>67718332</v>
      </c>
      <c r="H124" s="11">
        <f t="shared" si="8"/>
        <v>0.85073281407035173</v>
      </c>
    </row>
    <row r="125" spans="1:8" ht="66" customHeight="1" x14ac:dyDescent="0.2">
      <c r="A125" s="23">
        <f t="shared" si="10"/>
        <v>93</v>
      </c>
      <c r="B125" s="64">
        <v>2020003630100</v>
      </c>
      <c r="C125" s="65" t="s">
        <v>116</v>
      </c>
      <c r="D125" s="63">
        <v>208340000</v>
      </c>
      <c r="E125" s="56">
        <v>173973333</v>
      </c>
      <c r="F125" s="11">
        <f t="shared" si="6"/>
        <v>0.83504527695113762</v>
      </c>
      <c r="G125" s="57">
        <v>132396333</v>
      </c>
      <c r="H125" s="11">
        <f t="shared" si="8"/>
        <v>0.6354820629739848</v>
      </c>
    </row>
    <row r="126" spans="1:8" ht="66" customHeight="1" x14ac:dyDescent="0.2">
      <c r="A126" s="23">
        <f t="shared" si="10"/>
        <v>94</v>
      </c>
      <c r="B126" s="64">
        <v>2020003630101</v>
      </c>
      <c r="C126" s="65" t="s">
        <v>117</v>
      </c>
      <c r="D126" s="63">
        <v>493396665</v>
      </c>
      <c r="E126" s="56">
        <v>432962331</v>
      </c>
      <c r="F126" s="11">
        <f t="shared" si="6"/>
        <v>0.8775136958009232</v>
      </c>
      <c r="G126" s="57">
        <v>274880865</v>
      </c>
      <c r="H126" s="11">
        <f t="shared" si="8"/>
        <v>0.55711942236172185</v>
      </c>
    </row>
    <row r="127" spans="1:8" ht="66" customHeight="1" x14ac:dyDescent="0.2">
      <c r="A127" s="23">
        <f t="shared" si="10"/>
        <v>95</v>
      </c>
      <c r="B127" s="64">
        <v>2020003630102</v>
      </c>
      <c r="C127" s="65" t="s">
        <v>118</v>
      </c>
      <c r="D127" s="63">
        <v>442345028</v>
      </c>
      <c r="E127" s="56">
        <v>314287389</v>
      </c>
      <c r="F127" s="11">
        <f t="shared" si="6"/>
        <v>0.71050281817567984</v>
      </c>
      <c r="G127" s="57">
        <v>225004894</v>
      </c>
      <c r="H127" s="11">
        <f t="shared" si="8"/>
        <v>0.50866377998488543</v>
      </c>
    </row>
    <row r="128" spans="1:8" ht="66" customHeight="1" x14ac:dyDescent="0.2">
      <c r="A128" s="23">
        <f t="shared" si="10"/>
        <v>96</v>
      </c>
      <c r="B128" s="64">
        <v>2021003630010</v>
      </c>
      <c r="C128" s="65" t="s">
        <v>119</v>
      </c>
      <c r="D128" s="63">
        <v>43800000</v>
      </c>
      <c r="E128" s="56">
        <v>40719999</v>
      </c>
      <c r="F128" s="11">
        <f t="shared" si="6"/>
        <v>0.92968034246575337</v>
      </c>
      <c r="G128" s="57">
        <v>31619999</v>
      </c>
      <c r="H128" s="11">
        <f t="shared" si="8"/>
        <v>0.7219177853881279</v>
      </c>
    </row>
    <row r="129" spans="1:8" ht="66" customHeight="1" x14ac:dyDescent="0.2">
      <c r="A129" s="23">
        <f t="shared" si="10"/>
        <v>97</v>
      </c>
      <c r="B129" s="64">
        <v>2020003630033</v>
      </c>
      <c r="C129" s="65" t="s">
        <v>120</v>
      </c>
      <c r="D129" s="63">
        <v>88000000</v>
      </c>
      <c r="E129" s="56">
        <v>35635000</v>
      </c>
      <c r="F129" s="11">
        <f t="shared" si="6"/>
        <v>0.40494318181818184</v>
      </c>
      <c r="G129" s="57">
        <v>25383333</v>
      </c>
      <c r="H129" s="11">
        <f t="shared" si="8"/>
        <v>0.28844696590909091</v>
      </c>
    </row>
    <row r="130" spans="1:8" ht="66" customHeight="1" x14ac:dyDescent="0.2">
      <c r="A130" s="23">
        <f t="shared" si="10"/>
        <v>98</v>
      </c>
      <c r="B130" s="64">
        <v>2020003630034</v>
      </c>
      <c r="C130" s="66" t="s">
        <v>121</v>
      </c>
      <c r="D130" s="63">
        <v>68481667</v>
      </c>
      <c r="E130" s="56">
        <v>64081667</v>
      </c>
      <c r="F130" s="11">
        <f t="shared" si="6"/>
        <v>0.93574922759984802</v>
      </c>
      <c r="G130" s="57">
        <v>45996667</v>
      </c>
      <c r="H130" s="11">
        <f t="shared" si="8"/>
        <v>0.6716639505869505</v>
      </c>
    </row>
    <row r="131" spans="1:8" ht="66" customHeight="1" x14ac:dyDescent="0.2">
      <c r="A131" s="23">
        <f t="shared" si="10"/>
        <v>99</v>
      </c>
      <c r="B131" s="64">
        <v>2020003630103</v>
      </c>
      <c r="C131" s="66" t="s">
        <v>122</v>
      </c>
      <c r="D131" s="63">
        <v>75827000</v>
      </c>
      <c r="E131" s="56">
        <v>60061667</v>
      </c>
      <c r="F131" s="11">
        <f t="shared" si="6"/>
        <v>0.79208813483323881</v>
      </c>
      <c r="G131" s="57">
        <v>33706667</v>
      </c>
      <c r="H131" s="11">
        <f t="shared" si="8"/>
        <v>0.44452064568029859</v>
      </c>
    </row>
    <row r="132" spans="1:8" ht="66" customHeight="1" x14ac:dyDescent="0.2">
      <c r="A132" s="23">
        <f t="shared" si="10"/>
        <v>100</v>
      </c>
      <c r="B132" s="64">
        <v>2020003630104</v>
      </c>
      <c r="C132" s="66" t="s">
        <v>123</v>
      </c>
      <c r="D132" s="63">
        <v>74683000</v>
      </c>
      <c r="E132" s="56">
        <v>54408333</v>
      </c>
      <c r="F132" s="11">
        <f t="shared" ref="F132:F195" si="11">E132/D132</f>
        <v>0.7285236666979098</v>
      </c>
      <c r="G132" s="57">
        <v>33268333</v>
      </c>
      <c r="H132" s="11">
        <f t="shared" si="8"/>
        <v>0.44546058674664918</v>
      </c>
    </row>
    <row r="133" spans="1:8" ht="66" customHeight="1" x14ac:dyDescent="0.2">
      <c r="A133" s="23">
        <f t="shared" si="10"/>
        <v>101</v>
      </c>
      <c r="B133" s="64">
        <v>2020003630105</v>
      </c>
      <c r="C133" s="66" t="s">
        <v>124</v>
      </c>
      <c r="D133" s="63">
        <v>37700000</v>
      </c>
      <c r="E133" s="56">
        <v>21800000</v>
      </c>
      <c r="F133" s="11">
        <f t="shared" si="11"/>
        <v>0.57824933687002655</v>
      </c>
      <c r="G133" s="57">
        <v>8300000</v>
      </c>
      <c r="H133" s="11">
        <f t="shared" si="8"/>
        <v>0.22015915119363394</v>
      </c>
    </row>
    <row r="134" spans="1:8" ht="66" customHeight="1" x14ac:dyDescent="0.2">
      <c r="A134" s="23">
        <f t="shared" si="10"/>
        <v>102</v>
      </c>
      <c r="B134" s="64">
        <v>2020003630106</v>
      </c>
      <c r="C134" s="66" t="s">
        <v>125</v>
      </c>
      <c r="D134" s="63">
        <v>65000000</v>
      </c>
      <c r="E134" s="56">
        <v>51400000</v>
      </c>
      <c r="F134" s="11">
        <f t="shared" si="11"/>
        <v>0.79076923076923078</v>
      </c>
      <c r="G134" s="57">
        <v>34600000</v>
      </c>
      <c r="H134" s="11">
        <f t="shared" si="8"/>
        <v>0.53230769230769226</v>
      </c>
    </row>
    <row r="135" spans="1:8" ht="66" customHeight="1" x14ac:dyDescent="0.2">
      <c r="A135" s="23">
        <f t="shared" si="10"/>
        <v>103</v>
      </c>
      <c r="B135" s="64">
        <v>2020003630036</v>
      </c>
      <c r="C135" s="65" t="s">
        <v>126</v>
      </c>
      <c r="D135" s="63">
        <v>100000000</v>
      </c>
      <c r="E135" s="56">
        <v>44718400</v>
      </c>
      <c r="F135" s="11">
        <f t="shared" si="11"/>
        <v>0.44718400000000003</v>
      </c>
      <c r="G135" s="57">
        <v>39718400</v>
      </c>
      <c r="H135" s="11">
        <f t="shared" si="8"/>
        <v>0.39718399999999998</v>
      </c>
    </row>
    <row r="136" spans="1:8" ht="66" customHeight="1" x14ac:dyDescent="0.2">
      <c r="A136" s="23">
        <f t="shared" si="10"/>
        <v>104</v>
      </c>
      <c r="B136" s="64">
        <v>2020003630037</v>
      </c>
      <c r="C136" s="65" t="s">
        <v>127</v>
      </c>
      <c r="D136" s="63">
        <v>62000000</v>
      </c>
      <c r="E136" s="56">
        <v>28613333</v>
      </c>
      <c r="F136" s="11">
        <f t="shared" si="11"/>
        <v>0.46150537096774191</v>
      </c>
      <c r="G136" s="57">
        <v>23611333</v>
      </c>
      <c r="H136" s="11">
        <f t="shared" si="8"/>
        <v>0.38082795161290323</v>
      </c>
    </row>
    <row r="137" spans="1:8" ht="66" customHeight="1" x14ac:dyDescent="0.2">
      <c r="A137" s="23">
        <f t="shared" si="10"/>
        <v>105</v>
      </c>
      <c r="B137" s="64">
        <v>2020003630035</v>
      </c>
      <c r="C137" s="66" t="s">
        <v>128</v>
      </c>
      <c r="D137" s="63">
        <v>415730000</v>
      </c>
      <c r="E137" s="56">
        <v>304148331</v>
      </c>
      <c r="F137" s="11">
        <f t="shared" si="11"/>
        <v>0.73160063262213459</v>
      </c>
      <c r="G137" s="57">
        <v>138356664</v>
      </c>
      <c r="H137" s="11">
        <f t="shared" si="8"/>
        <v>0.33280413730065189</v>
      </c>
    </row>
    <row r="138" spans="1:8" ht="66" customHeight="1" x14ac:dyDescent="0.2">
      <c r="A138" s="23">
        <f t="shared" si="10"/>
        <v>106</v>
      </c>
      <c r="B138" s="64">
        <v>2020003630012</v>
      </c>
      <c r="C138" s="65" t="s">
        <v>129</v>
      </c>
      <c r="D138" s="63">
        <v>165400000</v>
      </c>
      <c r="E138" s="56">
        <v>130021666</v>
      </c>
      <c r="F138" s="11">
        <f t="shared" si="11"/>
        <v>0.78610438935912941</v>
      </c>
      <c r="G138" s="57">
        <v>44625666</v>
      </c>
      <c r="H138" s="11">
        <f t="shared" si="8"/>
        <v>0.26980451027811364</v>
      </c>
    </row>
    <row r="139" spans="1:8" ht="66" customHeight="1" x14ac:dyDescent="0.2">
      <c r="A139" s="23">
        <f t="shared" si="10"/>
        <v>107</v>
      </c>
      <c r="B139" s="64">
        <v>2020003630109</v>
      </c>
      <c r="C139" s="65" t="s">
        <v>130</v>
      </c>
      <c r="D139" s="63">
        <v>6098785847.3800001</v>
      </c>
      <c r="E139" s="56">
        <v>3978853470.3099999</v>
      </c>
      <c r="F139" s="11">
        <f t="shared" si="11"/>
        <v>0.65240091550669721</v>
      </c>
      <c r="G139" s="57">
        <v>3903968470.3099999</v>
      </c>
      <c r="H139" s="11">
        <f t="shared" si="8"/>
        <v>0.64012224203398127</v>
      </c>
    </row>
    <row r="140" spans="1:8" ht="25.5" customHeight="1" x14ac:dyDescent="0.2">
      <c r="A140" s="50">
        <v>2</v>
      </c>
      <c r="B140" s="104" t="s">
        <v>35</v>
      </c>
      <c r="C140" s="104"/>
      <c r="D140" s="51">
        <f>SUM(D141:D142)</f>
        <v>65300000</v>
      </c>
      <c r="E140" s="52">
        <f>SUM(E141:E142)</f>
        <v>52500000</v>
      </c>
      <c r="F140" s="11">
        <f t="shared" si="11"/>
        <v>0.80398162327718226</v>
      </c>
      <c r="G140" s="53">
        <f>SUM(G141:G142)</f>
        <v>42820000</v>
      </c>
      <c r="H140" s="11">
        <f t="shared" si="8"/>
        <v>0.65574272588055127</v>
      </c>
    </row>
    <row r="141" spans="1:8" ht="66" customHeight="1" x14ac:dyDescent="0.2">
      <c r="A141" s="23">
        <f>A139+1</f>
        <v>108</v>
      </c>
      <c r="B141" s="64">
        <v>2020003630113</v>
      </c>
      <c r="C141" s="65" t="s">
        <v>131</v>
      </c>
      <c r="D141" s="67">
        <v>46300000</v>
      </c>
      <c r="E141" s="20">
        <v>37500000</v>
      </c>
      <c r="F141" s="11">
        <f t="shared" si="11"/>
        <v>0.80993520518358531</v>
      </c>
      <c r="G141" s="22">
        <v>30406667</v>
      </c>
      <c r="H141" s="11">
        <f t="shared" si="8"/>
        <v>0.65673146868250543</v>
      </c>
    </row>
    <row r="142" spans="1:8" ht="66" customHeight="1" thickBot="1" x14ac:dyDescent="0.25">
      <c r="A142" s="23">
        <f t="shared" si="10"/>
        <v>109</v>
      </c>
      <c r="B142" s="64">
        <v>2020003630114</v>
      </c>
      <c r="C142" s="65" t="s">
        <v>132</v>
      </c>
      <c r="D142" s="67">
        <v>19000000</v>
      </c>
      <c r="E142" s="20">
        <v>15000000</v>
      </c>
      <c r="F142" s="34">
        <f t="shared" si="11"/>
        <v>0.78947368421052633</v>
      </c>
      <c r="G142" s="22">
        <v>12413333</v>
      </c>
      <c r="H142" s="34">
        <f t="shared" si="8"/>
        <v>0.65333331578947373</v>
      </c>
    </row>
    <row r="143" spans="1:8" ht="25.5" customHeight="1" thickBot="1" x14ac:dyDescent="0.25">
      <c r="A143" s="50">
        <v>4</v>
      </c>
      <c r="B143" s="104" t="s">
        <v>10</v>
      </c>
      <c r="C143" s="104"/>
      <c r="D143" s="51">
        <f>SUM(D144:D148)</f>
        <v>760452972</v>
      </c>
      <c r="E143" s="52">
        <f>SUM(E144:E148)</f>
        <v>435218610</v>
      </c>
      <c r="F143" s="9">
        <f t="shared" si="11"/>
        <v>0.57231495703852675</v>
      </c>
      <c r="G143" s="53">
        <f>SUM(G144:G148)</f>
        <v>272538971</v>
      </c>
      <c r="H143" s="9">
        <f t="shared" si="8"/>
        <v>0.35839030293118507</v>
      </c>
    </row>
    <row r="144" spans="1:8" ht="66" customHeight="1" x14ac:dyDescent="0.2">
      <c r="A144" s="23">
        <f>A142+1</f>
        <v>110</v>
      </c>
      <c r="B144" s="64">
        <v>2020003630115</v>
      </c>
      <c r="C144" s="65" t="s">
        <v>133</v>
      </c>
      <c r="D144" s="67">
        <v>15000000</v>
      </c>
      <c r="E144" s="20">
        <v>0</v>
      </c>
      <c r="F144" s="21">
        <f t="shared" si="11"/>
        <v>0</v>
      </c>
      <c r="G144" s="22">
        <v>0</v>
      </c>
      <c r="H144" s="21">
        <f t="shared" si="8"/>
        <v>0</v>
      </c>
    </row>
    <row r="145" spans="1:8" ht="66" customHeight="1" x14ac:dyDescent="0.2">
      <c r="A145" s="23">
        <f t="shared" si="10"/>
        <v>111</v>
      </c>
      <c r="B145" s="64">
        <v>2021003630008</v>
      </c>
      <c r="C145" s="66" t="s">
        <v>134</v>
      </c>
      <c r="D145" s="67">
        <v>273200000</v>
      </c>
      <c r="E145" s="20">
        <v>175387305</v>
      </c>
      <c r="F145" s="11">
        <f t="shared" si="11"/>
        <v>0.64197403001464126</v>
      </c>
      <c r="G145" s="22">
        <v>91503423</v>
      </c>
      <c r="H145" s="11">
        <f t="shared" si="8"/>
        <v>0.33493200219619329</v>
      </c>
    </row>
    <row r="146" spans="1:8" ht="66" customHeight="1" x14ac:dyDescent="0.2">
      <c r="A146" s="23">
        <f t="shared" si="10"/>
        <v>112</v>
      </c>
      <c r="B146" s="64">
        <v>2021003630007</v>
      </c>
      <c r="C146" s="66" t="s">
        <v>135</v>
      </c>
      <c r="D146" s="67">
        <v>207200000</v>
      </c>
      <c r="E146" s="20">
        <v>130209090</v>
      </c>
      <c r="F146" s="11">
        <f t="shared" si="11"/>
        <v>0.62842224903474908</v>
      </c>
      <c r="G146" s="22">
        <v>87183333</v>
      </c>
      <c r="H146" s="11">
        <f t="shared" si="8"/>
        <v>0.42076898166023163</v>
      </c>
    </row>
    <row r="147" spans="1:8" ht="66" customHeight="1" x14ac:dyDescent="0.2">
      <c r="A147" s="23">
        <f t="shared" si="10"/>
        <v>113</v>
      </c>
      <c r="B147" s="64">
        <v>2020003630111</v>
      </c>
      <c r="C147" s="66" t="s">
        <v>136</v>
      </c>
      <c r="D147" s="67">
        <v>150052972</v>
      </c>
      <c r="E147" s="20">
        <v>83942215</v>
      </c>
      <c r="F147" s="11">
        <f t="shared" si="11"/>
        <v>0.55941721034355785</v>
      </c>
      <c r="G147" s="22">
        <v>63172215</v>
      </c>
      <c r="H147" s="11">
        <f t="shared" si="8"/>
        <v>0.42099942545623154</v>
      </c>
    </row>
    <row r="148" spans="1:8" ht="66" customHeight="1" thickBot="1" x14ac:dyDescent="0.25">
      <c r="A148" s="45">
        <f t="shared" si="10"/>
        <v>114</v>
      </c>
      <c r="B148" s="68">
        <v>2020003630112</v>
      </c>
      <c r="C148" s="69" t="s">
        <v>137</v>
      </c>
      <c r="D148" s="70">
        <v>115000000</v>
      </c>
      <c r="E148" s="33">
        <v>45680000</v>
      </c>
      <c r="F148" s="34">
        <f t="shared" si="11"/>
        <v>0.3972173913043478</v>
      </c>
      <c r="G148" s="22">
        <v>30680000</v>
      </c>
      <c r="H148" s="34">
        <f t="shared" si="8"/>
        <v>0.26678260869565218</v>
      </c>
    </row>
    <row r="149" spans="1:8" ht="30" customHeight="1" thickBot="1" x14ac:dyDescent="0.25">
      <c r="A149" s="105" t="s">
        <v>138</v>
      </c>
      <c r="B149" s="106"/>
      <c r="C149" s="107"/>
      <c r="D149" s="42">
        <f>SUM(D151:D173)</f>
        <v>63633783396.419998</v>
      </c>
      <c r="E149" s="36">
        <f>SUM(E151:E173)</f>
        <v>52102416259.69001</v>
      </c>
      <c r="F149" s="9">
        <f t="shared" si="11"/>
        <v>0.81878545449839246</v>
      </c>
      <c r="G149" s="37">
        <f>SUM(G151:G173)</f>
        <v>39722856790.199997</v>
      </c>
      <c r="H149" s="9">
        <f t="shared" si="8"/>
        <v>0.62424163188189097</v>
      </c>
    </row>
    <row r="150" spans="1:8" ht="24" customHeight="1" x14ac:dyDescent="0.2">
      <c r="A150" s="38">
        <v>1</v>
      </c>
      <c r="B150" s="115" t="s">
        <v>27</v>
      </c>
      <c r="C150" s="116"/>
      <c r="D150" s="13">
        <f>SUM(D151:D173)</f>
        <v>63633783396.419998</v>
      </c>
      <c r="E150" s="14">
        <f>SUM(E151:E173)</f>
        <v>52102416259.69001</v>
      </c>
      <c r="F150" s="21">
        <f t="shared" si="11"/>
        <v>0.81878545449839246</v>
      </c>
      <c r="G150" s="15">
        <f>SUM(G151:G173)</f>
        <v>39722856790.199997</v>
      </c>
      <c r="H150" s="21">
        <f t="shared" si="8"/>
        <v>0.62424163188189097</v>
      </c>
    </row>
    <row r="151" spans="1:8" ht="66" customHeight="1" x14ac:dyDescent="0.2">
      <c r="A151" s="16">
        <f>A148+1</f>
        <v>115</v>
      </c>
      <c r="B151" s="61">
        <v>2020003630116</v>
      </c>
      <c r="C151" s="71" t="s">
        <v>139</v>
      </c>
      <c r="D151" s="67">
        <v>1665766298.6500001</v>
      </c>
      <c r="E151" s="72">
        <v>741801626</v>
      </c>
      <c r="F151" s="11">
        <f t="shared" si="11"/>
        <v>0.44532154756713715</v>
      </c>
      <c r="G151" s="73">
        <v>557744172</v>
      </c>
      <c r="H151" s="11">
        <f t="shared" si="8"/>
        <v>0.33482738392055172</v>
      </c>
    </row>
    <row r="152" spans="1:8" ht="66" customHeight="1" x14ac:dyDescent="0.2">
      <c r="A152" s="23">
        <f>A151+1</f>
        <v>116</v>
      </c>
      <c r="B152" s="64">
        <v>2020003630117</v>
      </c>
      <c r="C152" s="65" t="s">
        <v>140</v>
      </c>
      <c r="D152" s="67">
        <v>336500000</v>
      </c>
      <c r="E152" s="72">
        <v>298746313</v>
      </c>
      <c r="F152" s="11">
        <f t="shared" si="11"/>
        <v>0.88780479346210994</v>
      </c>
      <c r="G152" s="73">
        <v>236032665</v>
      </c>
      <c r="H152" s="11">
        <f t="shared" si="8"/>
        <v>0.70143436849925711</v>
      </c>
    </row>
    <row r="153" spans="1:8" ht="66" customHeight="1" x14ac:dyDescent="0.2">
      <c r="A153" s="23">
        <f t="shared" ref="A153:A173" si="12">A152+1</f>
        <v>117</v>
      </c>
      <c r="B153" s="64">
        <v>2020003630118</v>
      </c>
      <c r="C153" s="65" t="s">
        <v>141</v>
      </c>
      <c r="D153" s="67">
        <v>1427478796</v>
      </c>
      <c r="E153" s="72">
        <v>1114215405.96</v>
      </c>
      <c r="F153" s="11">
        <f t="shared" si="11"/>
        <v>0.78054778052198825</v>
      </c>
      <c r="G153" s="73">
        <v>856234121.99000001</v>
      </c>
      <c r="H153" s="11">
        <f t="shared" si="8"/>
        <v>0.5998226554322843</v>
      </c>
    </row>
    <row r="154" spans="1:8" ht="66" customHeight="1" x14ac:dyDescent="0.2">
      <c r="A154" s="23">
        <f t="shared" si="12"/>
        <v>118</v>
      </c>
      <c r="B154" s="64">
        <v>2020003630119</v>
      </c>
      <c r="C154" s="65" t="s">
        <v>142</v>
      </c>
      <c r="D154" s="67">
        <v>92585478</v>
      </c>
      <c r="E154" s="72">
        <v>92399997</v>
      </c>
      <c r="F154" s="11">
        <f t="shared" si="11"/>
        <v>0.99799665126749149</v>
      </c>
      <c r="G154" s="73">
        <v>80666665</v>
      </c>
      <c r="H154" s="11">
        <f t="shared" si="8"/>
        <v>0.87126692805971151</v>
      </c>
    </row>
    <row r="155" spans="1:8" ht="66" customHeight="1" x14ac:dyDescent="0.2">
      <c r="A155" s="23">
        <f t="shared" si="12"/>
        <v>119</v>
      </c>
      <c r="B155" s="64">
        <v>2020003630120</v>
      </c>
      <c r="C155" s="65" t="s">
        <v>143</v>
      </c>
      <c r="D155" s="67">
        <v>114100000</v>
      </c>
      <c r="E155" s="72">
        <v>80480333</v>
      </c>
      <c r="F155" s="11">
        <f t="shared" si="11"/>
        <v>0.70534910604732692</v>
      </c>
      <c r="G155" s="73">
        <v>66480333</v>
      </c>
      <c r="H155" s="11">
        <f t="shared" si="8"/>
        <v>0.58264971954425937</v>
      </c>
    </row>
    <row r="156" spans="1:8" ht="66" customHeight="1" x14ac:dyDescent="0.2">
      <c r="A156" s="23">
        <f t="shared" si="12"/>
        <v>120</v>
      </c>
      <c r="B156" s="64">
        <v>2020003630121</v>
      </c>
      <c r="C156" s="65" t="s">
        <v>144</v>
      </c>
      <c r="D156" s="67">
        <v>223235000</v>
      </c>
      <c r="E156" s="72">
        <v>211746666</v>
      </c>
      <c r="F156" s="11">
        <f t="shared" si="11"/>
        <v>0.9485370394427397</v>
      </c>
      <c r="G156" s="73">
        <v>176599999</v>
      </c>
      <c r="H156" s="11">
        <f t="shared" si="8"/>
        <v>0.79109458194279569</v>
      </c>
    </row>
    <row r="157" spans="1:8" ht="66" customHeight="1" x14ac:dyDescent="0.2">
      <c r="A157" s="23">
        <f t="shared" si="12"/>
        <v>121</v>
      </c>
      <c r="B157" s="64">
        <v>2020003630122</v>
      </c>
      <c r="C157" s="65" t="s">
        <v>145</v>
      </c>
      <c r="D157" s="67">
        <v>231541929</v>
      </c>
      <c r="E157" s="72">
        <v>207464997</v>
      </c>
      <c r="F157" s="11">
        <f t="shared" si="11"/>
        <v>0.89601480775432252</v>
      </c>
      <c r="G157" s="73">
        <v>162894997</v>
      </c>
      <c r="H157" s="11">
        <f t="shared" si="8"/>
        <v>0.70352267385662148</v>
      </c>
    </row>
    <row r="158" spans="1:8" ht="66" customHeight="1" x14ac:dyDescent="0.2">
      <c r="A158" s="23">
        <f t="shared" si="12"/>
        <v>122</v>
      </c>
      <c r="B158" s="64">
        <v>2020003630123</v>
      </c>
      <c r="C158" s="65" t="s">
        <v>146</v>
      </c>
      <c r="D158" s="67">
        <v>2088228796</v>
      </c>
      <c r="E158" s="72">
        <v>1977641329</v>
      </c>
      <c r="F158" s="11">
        <f t="shared" si="11"/>
        <v>0.9470424566446789</v>
      </c>
      <c r="G158" s="73">
        <v>461554996</v>
      </c>
      <c r="H158" s="11">
        <f t="shared" si="8"/>
        <v>0.22102702389896553</v>
      </c>
    </row>
    <row r="159" spans="1:8" ht="66" customHeight="1" x14ac:dyDescent="0.2">
      <c r="A159" s="23">
        <f t="shared" si="12"/>
        <v>123</v>
      </c>
      <c r="B159" s="64">
        <v>2020003630124</v>
      </c>
      <c r="C159" s="65" t="s">
        <v>147</v>
      </c>
      <c r="D159" s="67">
        <v>70000000</v>
      </c>
      <c r="E159" s="72">
        <v>40506000</v>
      </c>
      <c r="F159" s="11">
        <f t="shared" si="11"/>
        <v>0.57865714285714287</v>
      </c>
      <c r="G159" s="73">
        <v>23279999</v>
      </c>
      <c r="H159" s="11">
        <f t="shared" si="8"/>
        <v>0.3325714142857143</v>
      </c>
    </row>
    <row r="160" spans="1:8" ht="66" customHeight="1" x14ac:dyDescent="0.2">
      <c r="A160" s="23">
        <f t="shared" si="12"/>
        <v>124</v>
      </c>
      <c r="B160" s="64">
        <v>2020003630125</v>
      </c>
      <c r="C160" s="65" t="s">
        <v>148</v>
      </c>
      <c r="D160" s="67">
        <v>370300000</v>
      </c>
      <c r="E160" s="72">
        <v>292970661</v>
      </c>
      <c r="F160" s="11">
        <f t="shared" si="11"/>
        <v>0.79117110721036998</v>
      </c>
      <c r="G160" s="73">
        <v>233387327</v>
      </c>
      <c r="H160" s="11">
        <f t="shared" si="8"/>
        <v>0.63026553335133673</v>
      </c>
    </row>
    <row r="161" spans="1:8" ht="66" customHeight="1" x14ac:dyDescent="0.2">
      <c r="A161" s="23">
        <f t="shared" si="12"/>
        <v>125</v>
      </c>
      <c r="B161" s="64">
        <v>2020003630126</v>
      </c>
      <c r="C161" s="65" t="s">
        <v>149</v>
      </c>
      <c r="D161" s="67">
        <v>228958123</v>
      </c>
      <c r="E161" s="72">
        <v>170533333</v>
      </c>
      <c r="F161" s="11">
        <f t="shared" si="11"/>
        <v>0.74482324874754502</v>
      </c>
      <c r="G161" s="73">
        <v>138423333</v>
      </c>
      <c r="H161" s="11">
        <f t="shared" si="8"/>
        <v>0.60457926185916544</v>
      </c>
    </row>
    <row r="162" spans="1:8" ht="66" customHeight="1" x14ac:dyDescent="0.2">
      <c r="A162" s="23">
        <f t="shared" si="12"/>
        <v>126</v>
      </c>
      <c r="B162" s="64">
        <v>2020003630127</v>
      </c>
      <c r="C162" s="65" t="s">
        <v>150</v>
      </c>
      <c r="D162" s="67">
        <v>285003883</v>
      </c>
      <c r="E162" s="72">
        <v>218015667</v>
      </c>
      <c r="F162" s="11">
        <f t="shared" si="11"/>
        <v>0.76495683043027174</v>
      </c>
      <c r="G162" s="73">
        <v>193402333</v>
      </c>
      <c r="H162" s="11">
        <f t="shared" si="8"/>
        <v>0.67859543162785607</v>
      </c>
    </row>
    <row r="163" spans="1:8" ht="66" customHeight="1" x14ac:dyDescent="0.2">
      <c r="A163" s="23">
        <f t="shared" si="12"/>
        <v>127</v>
      </c>
      <c r="B163" s="64">
        <v>2020003630128</v>
      </c>
      <c r="C163" s="65" t="s">
        <v>151</v>
      </c>
      <c r="D163" s="67">
        <v>642952786</v>
      </c>
      <c r="E163" s="72">
        <v>390037826</v>
      </c>
      <c r="F163" s="11">
        <f t="shared" si="11"/>
        <v>0.6066352529966329</v>
      </c>
      <c r="G163" s="73">
        <v>356485826</v>
      </c>
      <c r="H163" s="11">
        <f t="shared" si="8"/>
        <v>0.55445101687451126</v>
      </c>
    </row>
    <row r="164" spans="1:8" ht="66" customHeight="1" x14ac:dyDescent="0.2">
      <c r="A164" s="23">
        <f t="shared" si="12"/>
        <v>128</v>
      </c>
      <c r="B164" s="64">
        <v>2020003630129</v>
      </c>
      <c r="C164" s="65" t="s">
        <v>152</v>
      </c>
      <c r="D164" s="67">
        <v>330433735</v>
      </c>
      <c r="E164" s="72">
        <v>111303333</v>
      </c>
      <c r="F164" s="11">
        <f t="shared" si="11"/>
        <v>0.33684010199503389</v>
      </c>
      <c r="G164" s="73">
        <v>71203333</v>
      </c>
      <c r="H164" s="11">
        <f t="shared" si="8"/>
        <v>0.21548445409183176</v>
      </c>
    </row>
    <row r="165" spans="1:8" ht="66" customHeight="1" x14ac:dyDescent="0.2">
      <c r="A165" s="23">
        <f t="shared" si="12"/>
        <v>129</v>
      </c>
      <c r="B165" s="64">
        <v>2020003630130</v>
      </c>
      <c r="C165" s="65" t="s">
        <v>153</v>
      </c>
      <c r="D165" s="67">
        <v>50000000</v>
      </c>
      <c r="E165" s="72">
        <v>19050000</v>
      </c>
      <c r="F165" s="11">
        <f t="shared" si="11"/>
        <v>0.38100000000000001</v>
      </c>
      <c r="G165" s="73">
        <v>10600000</v>
      </c>
      <c r="H165" s="11">
        <f t="shared" si="8"/>
        <v>0.21199999999999999</v>
      </c>
    </row>
    <row r="166" spans="1:8" ht="66" customHeight="1" x14ac:dyDescent="0.2">
      <c r="A166" s="23">
        <f t="shared" si="12"/>
        <v>130</v>
      </c>
      <c r="B166" s="64">
        <v>2020003630131</v>
      </c>
      <c r="C166" s="65" t="s">
        <v>154</v>
      </c>
      <c r="D166" s="67">
        <v>44500000</v>
      </c>
      <c r="E166" s="72">
        <v>38533333</v>
      </c>
      <c r="F166" s="11">
        <f t="shared" si="11"/>
        <v>0.86591759550561798</v>
      </c>
      <c r="G166" s="73">
        <v>12400000</v>
      </c>
      <c r="H166" s="11">
        <f t="shared" si="8"/>
        <v>0.27865168539325841</v>
      </c>
    </row>
    <row r="167" spans="1:8" ht="66" customHeight="1" x14ac:dyDescent="0.2">
      <c r="A167" s="23">
        <f t="shared" si="12"/>
        <v>131</v>
      </c>
      <c r="B167" s="64">
        <v>2020003630132</v>
      </c>
      <c r="C167" s="65" t="s">
        <v>155</v>
      </c>
      <c r="D167" s="67">
        <v>116500000</v>
      </c>
      <c r="E167" s="72">
        <v>81839998</v>
      </c>
      <c r="F167" s="11">
        <f t="shared" si="11"/>
        <v>0.70248925321888411</v>
      </c>
      <c r="G167" s="73">
        <v>66089998</v>
      </c>
      <c r="H167" s="11">
        <f t="shared" si="8"/>
        <v>0.56729612017167386</v>
      </c>
    </row>
    <row r="168" spans="1:8" ht="66" customHeight="1" x14ac:dyDescent="0.2">
      <c r="A168" s="23">
        <f t="shared" si="12"/>
        <v>132</v>
      </c>
      <c r="B168" s="64">
        <v>2020003630133</v>
      </c>
      <c r="C168" s="65" t="s">
        <v>156</v>
      </c>
      <c r="D168" s="67">
        <v>110639061.28999999</v>
      </c>
      <c r="E168" s="72">
        <v>36783334</v>
      </c>
      <c r="F168" s="11">
        <f t="shared" si="11"/>
        <v>0.33246245558416199</v>
      </c>
      <c r="G168" s="73">
        <v>27183334</v>
      </c>
      <c r="H168" s="11">
        <f t="shared" si="8"/>
        <v>0.24569382352900476</v>
      </c>
    </row>
    <row r="169" spans="1:8" ht="66" customHeight="1" x14ac:dyDescent="0.2">
      <c r="A169" s="23">
        <f t="shared" si="12"/>
        <v>133</v>
      </c>
      <c r="B169" s="64">
        <v>2020003630134</v>
      </c>
      <c r="C169" s="65" t="s">
        <v>157</v>
      </c>
      <c r="D169" s="67">
        <v>600000000</v>
      </c>
      <c r="E169" s="72">
        <v>428855328</v>
      </c>
      <c r="F169" s="11">
        <f t="shared" si="11"/>
        <v>0.71475887999999999</v>
      </c>
      <c r="G169" s="73">
        <v>328088328</v>
      </c>
      <c r="H169" s="11">
        <f t="shared" si="8"/>
        <v>0.54681387999999997</v>
      </c>
    </row>
    <row r="170" spans="1:8" ht="66" customHeight="1" x14ac:dyDescent="0.2">
      <c r="A170" s="23">
        <f t="shared" si="12"/>
        <v>134</v>
      </c>
      <c r="B170" s="64">
        <v>2020003630135</v>
      </c>
      <c r="C170" s="65" t="s">
        <v>158</v>
      </c>
      <c r="D170" s="67">
        <v>345000000</v>
      </c>
      <c r="E170" s="72">
        <v>292394000</v>
      </c>
      <c r="F170" s="11">
        <f t="shared" si="11"/>
        <v>0.84751884057971016</v>
      </c>
      <c r="G170" s="73">
        <v>226198000</v>
      </c>
      <c r="H170" s="11">
        <f t="shared" si="8"/>
        <v>0.65564637681159421</v>
      </c>
    </row>
    <row r="171" spans="1:8" ht="66" customHeight="1" x14ac:dyDescent="0.2">
      <c r="A171" s="23">
        <f t="shared" si="12"/>
        <v>135</v>
      </c>
      <c r="B171" s="64">
        <v>2020003630136</v>
      </c>
      <c r="C171" s="65" t="s">
        <v>159</v>
      </c>
      <c r="D171" s="67">
        <v>41342402178.509995</v>
      </c>
      <c r="E171" s="72">
        <v>39430209927.630013</v>
      </c>
      <c r="F171" s="11">
        <f t="shared" si="11"/>
        <v>0.95374743241518878</v>
      </c>
      <c r="G171" s="73">
        <v>32390039187.109997</v>
      </c>
      <c r="H171" s="11">
        <f t="shared" si="8"/>
        <v>0.78345808371886327</v>
      </c>
    </row>
    <row r="172" spans="1:8" ht="66" customHeight="1" x14ac:dyDescent="0.2">
      <c r="A172" s="23">
        <f t="shared" si="12"/>
        <v>136</v>
      </c>
      <c r="B172" s="64">
        <v>2020003630137</v>
      </c>
      <c r="C172" s="65" t="s">
        <v>160</v>
      </c>
      <c r="D172" s="67">
        <v>11299317367.970001</v>
      </c>
      <c r="E172" s="72">
        <v>5291193521.1000004</v>
      </c>
      <c r="F172" s="11">
        <f t="shared" si="11"/>
        <v>0.46827550273956053</v>
      </c>
      <c r="G172" s="73">
        <v>2524441178.0999999</v>
      </c>
      <c r="H172" s="11">
        <f t="shared" si="8"/>
        <v>0.22341537067150569</v>
      </c>
    </row>
    <row r="173" spans="1:8" ht="66" customHeight="1" thickBot="1" x14ac:dyDescent="0.25">
      <c r="A173" s="45">
        <f t="shared" si="12"/>
        <v>137</v>
      </c>
      <c r="B173" s="68">
        <v>2020003630138</v>
      </c>
      <c r="C173" s="74" t="s">
        <v>161</v>
      </c>
      <c r="D173" s="70">
        <v>1618339964</v>
      </c>
      <c r="E173" s="75">
        <v>535693331</v>
      </c>
      <c r="F173" s="34">
        <f t="shared" si="11"/>
        <v>0.33101409031260876</v>
      </c>
      <c r="G173" s="60">
        <v>523426665</v>
      </c>
      <c r="H173" s="34">
        <f t="shared" si="8"/>
        <v>0.32343430715649063</v>
      </c>
    </row>
    <row r="174" spans="1:8" ht="30" customHeight="1" thickBot="1" x14ac:dyDescent="0.25">
      <c r="A174" s="105" t="s">
        <v>162</v>
      </c>
      <c r="B174" s="106"/>
      <c r="C174" s="107"/>
      <c r="D174" s="42">
        <f>D175+D179+D182</f>
        <v>2328894018</v>
      </c>
      <c r="E174" s="36">
        <f>E175+E179+E182</f>
        <v>2048990497</v>
      </c>
      <c r="F174" s="9">
        <f t="shared" si="11"/>
        <v>0.8798126841167403</v>
      </c>
      <c r="G174" s="43">
        <f>G175+G179+G182</f>
        <v>1375566427</v>
      </c>
      <c r="H174" s="9">
        <f t="shared" ref="H174:H195" si="13">G174/D174</f>
        <v>0.59065222220000568</v>
      </c>
    </row>
    <row r="175" spans="1:8" ht="30" customHeight="1" x14ac:dyDescent="0.2">
      <c r="A175" s="38">
        <v>1</v>
      </c>
      <c r="B175" s="115" t="s">
        <v>27</v>
      </c>
      <c r="C175" s="116"/>
      <c r="D175" s="13">
        <f>SUM(D176:D178)</f>
        <v>1723774500</v>
      </c>
      <c r="E175" s="14">
        <f>SUM(E176:E178)</f>
        <v>1524019150</v>
      </c>
      <c r="F175" s="21">
        <f t="shared" si="11"/>
        <v>0.88411747012152697</v>
      </c>
      <c r="G175" s="15">
        <f>SUM(G176:G178)</f>
        <v>1090886080</v>
      </c>
      <c r="H175" s="21">
        <f t="shared" si="13"/>
        <v>0.63284732428748658</v>
      </c>
    </row>
    <row r="176" spans="1:8" ht="66" customHeight="1" x14ac:dyDescent="0.2">
      <c r="A176" s="16">
        <f>A173+1</f>
        <v>138</v>
      </c>
      <c r="B176" s="61">
        <v>2020003630038</v>
      </c>
      <c r="C176" s="71" t="s">
        <v>163</v>
      </c>
      <c r="D176" s="67">
        <v>382950833</v>
      </c>
      <c r="E176" s="20">
        <v>339317000</v>
      </c>
      <c r="F176" s="11">
        <f t="shared" si="11"/>
        <v>0.88605891608022691</v>
      </c>
      <c r="G176" s="22">
        <v>139770000</v>
      </c>
      <c r="H176" s="11">
        <f t="shared" si="13"/>
        <v>0.3649815797632695</v>
      </c>
    </row>
    <row r="177" spans="1:8" ht="66" customHeight="1" x14ac:dyDescent="0.2">
      <c r="A177" s="23">
        <f>A176+1</f>
        <v>139</v>
      </c>
      <c r="B177" s="64">
        <v>2020003630139</v>
      </c>
      <c r="C177" s="65" t="s">
        <v>164</v>
      </c>
      <c r="D177" s="67">
        <v>916035336</v>
      </c>
      <c r="E177" s="20">
        <v>790673819</v>
      </c>
      <c r="F177" s="11">
        <f t="shared" si="11"/>
        <v>0.86314772796057293</v>
      </c>
      <c r="G177" s="22">
        <v>614963749</v>
      </c>
      <c r="H177" s="11">
        <f t="shared" si="13"/>
        <v>0.67133190700407652</v>
      </c>
    </row>
    <row r="178" spans="1:8" ht="66" customHeight="1" x14ac:dyDescent="0.2">
      <c r="A178" s="23">
        <f>A177+1</f>
        <v>140</v>
      </c>
      <c r="B178" s="64">
        <v>2020003630039</v>
      </c>
      <c r="C178" s="65" t="s">
        <v>165</v>
      </c>
      <c r="D178" s="67">
        <v>424788331</v>
      </c>
      <c r="E178" s="20">
        <v>394028331</v>
      </c>
      <c r="F178" s="11">
        <f t="shared" si="11"/>
        <v>0.92758746473193487</v>
      </c>
      <c r="G178" s="22">
        <v>336152331</v>
      </c>
      <c r="H178" s="11">
        <f t="shared" si="13"/>
        <v>0.7913407842646224</v>
      </c>
    </row>
    <row r="179" spans="1:8" ht="30" customHeight="1" x14ac:dyDescent="0.2">
      <c r="A179" s="50">
        <v>2</v>
      </c>
      <c r="B179" s="104" t="s">
        <v>35</v>
      </c>
      <c r="C179" s="104"/>
      <c r="D179" s="51">
        <f>SUM(D180:D181)</f>
        <v>128119518</v>
      </c>
      <c r="E179" s="52">
        <f>SUM(E180:E181)</f>
        <v>114633013</v>
      </c>
      <c r="F179" s="11">
        <f t="shared" si="11"/>
        <v>0.89473496926518248</v>
      </c>
      <c r="G179" s="53">
        <f>SUM(G180:G181)</f>
        <v>66487013</v>
      </c>
      <c r="H179" s="11">
        <f t="shared" si="13"/>
        <v>0.51894523206058263</v>
      </c>
    </row>
    <row r="180" spans="1:8" ht="66" customHeight="1" x14ac:dyDescent="0.2">
      <c r="A180" s="23">
        <f>A178+1</f>
        <v>141</v>
      </c>
      <c r="B180" s="64">
        <v>2020003630140</v>
      </c>
      <c r="C180" s="65" t="s">
        <v>166</v>
      </c>
      <c r="D180" s="67">
        <v>71719518</v>
      </c>
      <c r="E180" s="20">
        <v>64013013</v>
      </c>
      <c r="F180" s="11">
        <f t="shared" si="11"/>
        <v>0.89254661471651275</v>
      </c>
      <c r="G180" s="22">
        <v>46813013</v>
      </c>
      <c r="H180" s="11">
        <f t="shared" si="13"/>
        <v>0.6527234748008206</v>
      </c>
    </row>
    <row r="181" spans="1:8" ht="66" customHeight="1" x14ac:dyDescent="0.2">
      <c r="A181" s="23">
        <f>A180+1</f>
        <v>142</v>
      </c>
      <c r="B181" s="64">
        <v>2020003630040</v>
      </c>
      <c r="C181" s="65" t="s">
        <v>167</v>
      </c>
      <c r="D181" s="67">
        <v>56400000</v>
      </c>
      <c r="E181" s="20">
        <v>50620000</v>
      </c>
      <c r="F181" s="11">
        <f t="shared" si="11"/>
        <v>0.89751773049645389</v>
      </c>
      <c r="G181" s="22">
        <v>19674000</v>
      </c>
      <c r="H181" s="11">
        <f t="shared" si="13"/>
        <v>0.34882978723404257</v>
      </c>
    </row>
    <row r="182" spans="1:8" ht="32.25" customHeight="1" x14ac:dyDescent="0.2">
      <c r="A182" s="50">
        <v>4</v>
      </c>
      <c r="B182" s="104" t="s">
        <v>10</v>
      </c>
      <c r="C182" s="104"/>
      <c r="D182" s="51">
        <f>D183</f>
        <v>477000000</v>
      </c>
      <c r="E182" s="52">
        <f>E183</f>
        <v>410338334</v>
      </c>
      <c r="F182" s="11">
        <f t="shared" si="11"/>
        <v>0.86024807966457018</v>
      </c>
      <c r="G182" s="53">
        <f>G183</f>
        <v>218193334</v>
      </c>
      <c r="H182" s="11">
        <f t="shared" si="13"/>
        <v>0.45742837316561846</v>
      </c>
    </row>
    <row r="183" spans="1:8" ht="66" customHeight="1" thickBot="1" x14ac:dyDescent="0.25">
      <c r="A183" s="45">
        <f>A181+1</f>
        <v>143</v>
      </c>
      <c r="B183" s="68">
        <v>2020003630141</v>
      </c>
      <c r="C183" s="74" t="s">
        <v>168</v>
      </c>
      <c r="D183" s="70">
        <v>477000000</v>
      </c>
      <c r="E183" s="33">
        <v>410338334</v>
      </c>
      <c r="F183" s="34">
        <f t="shared" si="11"/>
        <v>0.86024807966457018</v>
      </c>
      <c r="G183" s="22">
        <v>218193334</v>
      </c>
      <c r="H183" s="34">
        <f t="shared" si="13"/>
        <v>0.45742837316561846</v>
      </c>
    </row>
    <row r="184" spans="1:8" ht="30" customHeight="1" thickBot="1" x14ac:dyDescent="0.25">
      <c r="A184" s="112" t="s">
        <v>169</v>
      </c>
      <c r="B184" s="113"/>
      <c r="C184" s="114"/>
      <c r="D184" s="42">
        <f>D185</f>
        <v>10324433912.389999</v>
      </c>
      <c r="E184" s="36">
        <f>E185</f>
        <v>6372265339.8600006</v>
      </c>
      <c r="F184" s="9">
        <f t="shared" si="11"/>
        <v>0.61720239520472531</v>
      </c>
      <c r="G184" s="43">
        <f>G185</f>
        <v>3430065987.4899998</v>
      </c>
      <c r="H184" s="9">
        <f t="shared" si="13"/>
        <v>0.33222799589754698</v>
      </c>
    </row>
    <row r="185" spans="1:8" ht="30" customHeight="1" x14ac:dyDescent="0.2">
      <c r="A185" s="38">
        <v>1</v>
      </c>
      <c r="B185" s="115" t="s">
        <v>27</v>
      </c>
      <c r="C185" s="116"/>
      <c r="D185" s="13">
        <f>SUM(D186:D188)</f>
        <v>10324433912.389999</v>
      </c>
      <c r="E185" s="14">
        <f>SUM(E186:E188)</f>
        <v>6372265339.8600006</v>
      </c>
      <c r="F185" s="21">
        <f t="shared" si="11"/>
        <v>0.61720239520472531</v>
      </c>
      <c r="G185" s="15">
        <f>SUM(G186:G188)</f>
        <v>3430065987.4899998</v>
      </c>
      <c r="H185" s="21">
        <f t="shared" si="13"/>
        <v>0.33222799589754698</v>
      </c>
    </row>
    <row r="186" spans="1:8" ht="66" customHeight="1" x14ac:dyDescent="0.2">
      <c r="A186" s="29">
        <f>A183+1</f>
        <v>144</v>
      </c>
      <c r="B186" s="61">
        <v>2020003630009</v>
      </c>
      <c r="C186" s="71" t="s">
        <v>170</v>
      </c>
      <c r="D186" s="67">
        <v>3600656662.8499999</v>
      </c>
      <c r="E186" s="20">
        <v>2071349742.1199999</v>
      </c>
      <c r="F186" s="11">
        <f t="shared" si="11"/>
        <v>0.57526999546812674</v>
      </c>
      <c r="G186" s="22">
        <v>1331168500.9400001</v>
      </c>
      <c r="H186" s="11">
        <f t="shared" si="13"/>
        <v>0.36970159212190773</v>
      </c>
    </row>
    <row r="187" spans="1:8" ht="66" customHeight="1" x14ac:dyDescent="0.2">
      <c r="A187" s="23">
        <f>A186+1</f>
        <v>145</v>
      </c>
      <c r="B187" s="64">
        <v>2020003630010</v>
      </c>
      <c r="C187" s="65" t="s">
        <v>171</v>
      </c>
      <c r="D187" s="67">
        <v>4276859417.54</v>
      </c>
      <c r="E187" s="20">
        <v>2831513190.7400002</v>
      </c>
      <c r="F187" s="11">
        <f t="shared" si="11"/>
        <v>0.66205430534554577</v>
      </c>
      <c r="G187" s="22">
        <v>2057197486.55</v>
      </c>
      <c r="H187" s="11">
        <f t="shared" si="13"/>
        <v>0.48100657181134943</v>
      </c>
    </row>
    <row r="188" spans="1:8" ht="66" customHeight="1" thickBot="1" x14ac:dyDescent="0.25">
      <c r="A188" s="76">
        <f>A187+1</f>
        <v>146</v>
      </c>
      <c r="B188" s="68">
        <v>2020003630013</v>
      </c>
      <c r="C188" s="74" t="s">
        <v>172</v>
      </c>
      <c r="D188" s="70">
        <v>2446917832</v>
      </c>
      <c r="E188" s="75">
        <v>1469402407</v>
      </c>
      <c r="F188" s="34">
        <f t="shared" si="11"/>
        <v>0.60051154468026291</v>
      </c>
      <c r="G188" s="22">
        <v>41700000</v>
      </c>
      <c r="H188" s="34">
        <f t="shared" si="13"/>
        <v>1.7041847280141936E-2</v>
      </c>
    </row>
    <row r="189" spans="1:8" ht="30" customHeight="1" thickBot="1" x14ac:dyDescent="0.25">
      <c r="A189" s="105" t="s">
        <v>173</v>
      </c>
      <c r="B189" s="106"/>
      <c r="C189" s="107"/>
      <c r="D189" s="42">
        <f>D190+D193+D197</f>
        <v>4712923248</v>
      </c>
      <c r="E189" s="36">
        <f>E190+E193+E197</f>
        <v>4528093215.6999998</v>
      </c>
      <c r="F189" s="9">
        <f t="shared" si="11"/>
        <v>0.96078229528171599</v>
      </c>
      <c r="G189" s="43">
        <f>G190+G193+G197</f>
        <v>1882164995.9099998</v>
      </c>
      <c r="H189" s="9">
        <f t="shared" si="13"/>
        <v>0.39936253931330729</v>
      </c>
    </row>
    <row r="190" spans="1:8" ht="30" customHeight="1" x14ac:dyDescent="0.2">
      <c r="A190" s="38">
        <v>1</v>
      </c>
      <c r="B190" s="115" t="s">
        <v>27</v>
      </c>
      <c r="C190" s="116"/>
      <c r="D190" s="13">
        <f>SUM(D191:D192)</f>
        <v>2658311172</v>
      </c>
      <c r="E190" s="14">
        <f>SUM(E191:E192)</f>
        <v>2632849771.6999998</v>
      </c>
      <c r="F190" s="21">
        <f t="shared" si="11"/>
        <v>0.9904219639265015</v>
      </c>
      <c r="G190" s="15">
        <f>SUM(G191:G192)</f>
        <v>1252028959.9099998</v>
      </c>
      <c r="H190" s="21">
        <f t="shared" si="13"/>
        <v>0.47098660724809976</v>
      </c>
    </row>
    <row r="191" spans="1:8" ht="66" customHeight="1" x14ac:dyDescent="0.2">
      <c r="A191" s="29">
        <f>A188+1</f>
        <v>147</v>
      </c>
      <c r="B191" s="77">
        <v>2020003630142</v>
      </c>
      <c r="C191" s="71" t="s">
        <v>174</v>
      </c>
      <c r="D191" s="67">
        <v>1462000000</v>
      </c>
      <c r="E191" s="20">
        <v>1459673332.7</v>
      </c>
      <c r="F191" s="11">
        <f t="shared" si="11"/>
        <v>0.99840857229822166</v>
      </c>
      <c r="G191" s="22">
        <v>690252083</v>
      </c>
      <c r="H191" s="11">
        <f t="shared" si="13"/>
        <v>0.47212864774281804</v>
      </c>
    </row>
    <row r="192" spans="1:8" ht="66" customHeight="1" x14ac:dyDescent="0.2">
      <c r="A192" s="23">
        <f>A191+1</f>
        <v>148</v>
      </c>
      <c r="B192" s="26">
        <v>2020003630143</v>
      </c>
      <c r="C192" s="78" t="s">
        <v>175</v>
      </c>
      <c r="D192" s="67">
        <v>1196311172</v>
      </c>
      <c r="E192" s="20">
        <v>1173176439</v>
      </c>
      <c r="F192" s="11">
        <f t="shared" si="11"/>
        <v>0.98066160916868872</v>
      </c>
      <c r="G192" s="22">
        <v>561776876.90999997</v>
      </c>
      <c r="H192" s="11">
        <f t="shared" si="13"/>
        <v>0.46959093090371973</v>
      </c>
    </row>
    <row r="193" spans="1:8" ht="28.5" customHeight="1" x14ac:dyDescent="0.2">
      <c r="A193" s="50">
        <v>3</v>
      </c>
      <c r="B193" s="104" t="s">
        <v>39</v>
      </c>
      <c r="C193" s="104"/>
      <c r="D193" s="51">
        <f>SUM(D194:D196)</f>
        <v>1510612076</v>
      </c>
      <c r="E193" s="52">
        <f>SUM(E194:E196)</f>
        <v>1361068734</v>
      </c>
      <c r="F193" s="11">
        <f t="shared" si="11"/>
        <v>0.90100480171191222</v>
      </c>
      <c r="G193" s="53">
        <f>SUM(G194:G196)</f>
        <v>511208536</v>
      </c>
      <c r="H193" s="11">
        <f t="shared" si="13"/>
        <v>0.33841152478646014</v>
      </c>
    </row>
    <row r="194" spans="1:8" ht="45.75" customHeight="1" x14ac:dyDescent="0.2">
      <c r="A194" s="23">
        <f>A192+1</f>
        <v>149</v>
      </c>
      <c r="B194" s="26">
        <v>2020003630144</v>
      </c>
      <c r="C194" s="78" t="s">
        <v>176</v>
      </c>
      <c r="D194" s="67">
        <v>440356768</v>
      </c>
      <c r="E194" s="20">
        <v>426820093</v>
      </c>
      <c r="F194" s="11">
        <f t="shared" si="11"/>
        <v>0.96925975485404603</v>
      </c>
      <c r="G194" s="22">
        <v>161965625</v>
      </c>
      <c r="H194" s="11">
        <f t="shared" si="13"/>
        <v>0.36780546313756213</v>
      </c>
    </row>
    <row r="195" spans="1:8" ht="66" customHeight="1" x14ac:dyDescent="0.2">
      <c r="A195" s="48">
        <f>A194+1</f>
        <v>150</v>
      </c>
      <c r="B195" s="77">
        <v>2020003630145</v>
      </c>
      <c r="C195" s="74" t="s">
        <v>177</v>
      </c>
      <c r="D195" s="70">
        <v>920255308</v>
      </c>
      <c r="E195" s="75">
        <v>786248641</v>
      </c>
      <c r="F195" s="11">
        <f t="shared" si="11"/>
        <v>0.85438098988938405</v>
      </c>
      <c r="G195" s="22">
        <v>331247911</v>
      </c>
      <c r="H195" s="11">
        <f t="shared" si="13"/>
        <v>0.35995218731191497</v>
      </c>
    </row>
    <row r="196" spans="1:8" ht="66" customHeight="1" x14ac:dyDescent="0.2">
      <c r="A196" s="48">
        <f>A195+1</f>
        <v>151</v>
      </c>
      <c r="B196" s="26">
        <v>2023003630001</v>
      </c>
      <c r="C196" s="27" t="s">
        <v>178</v>
      </c>
      <c r="D196" s="79">
        <v>150000000</v>
      </c>
      <c r="E196" s="20">
        <v>148000000</v>
      </c>
      <c r="F196" s="11">
        <f t="shared" ref="F196:F202" si="14">E196/D196</f>
        <v>0.98666666666666669</v>
      </c>
      <c r="G196" s="35">
        <v>17995000</v>
      </c>
      <c r="H196" s="11"/>
    </row>
    <row r="197" spans="1:8" ht="28.5" customHeight="1" x14ac:dyDescent="0.2">
      <c r="A197" s="50">
        <v>4</v>
      </c>
      <c r="B197" s="104" t="s">
        <v>10</v>
      </c>
      <c r="C197" s="104"/>
      <c r="D197" s="51">
        <f>SUM(D198:D198)</f>
        <v>544000000</v>
      </c>
      <c r="E197" s="52">
        <f>SUM(E198:E198)</f>
        <v>534174710</v>
      </c>
      <c r="F197" s="11">
        <f t="shared" si="14"/>
        <v>0.98193880514705878</v>
      </c>
      <c r="G197" s="53">
        <f>SUM(G198:G198)</f>
        <v>118927500</v>
      </c>
      <c r="H197" s="11">
        <f t="shared" ref="H197:H202" si="15">G197/D197</f>
        <v>0.21861672794117648</v>
      </c>
    </row>
    <row r="198" spans="1:8" ht="66" customHeight="1" thickBot="1" x14ac:dyDescent="0.25">
      <c r="A198" s="45">
        <f>A196+1</f>
        <v>152</v>
      </c>
      <c r="B198" s="40">
        <v>2022003630006</v>
      </c>
      <c r="C198" s="80" t="s">
        <v>179</v>
      </c>
      <c r="D198" s="70">
        <v>544000000</v>
      </c>
      <c r="E198" s="70">
        <v>534174710</v>
      </c>
      <c r="F198" s="34">
        <f t="shared" si="14"/>
        <v>0.98193880514705878</v>
      </c>
      <c r="G198" s="35">
        <v>118927500</v>
      </c>
      <c r="H198" s="34">
        <f t="shared" si="15"/>
        <v>0.21861672794117648</v>
      </c>
    </row>
    <row r="199" spans="1:8" ht="30" customHeight="1" thickBot="1" x14ac:dyDescent="0.25">
      <c r="A199" s="105" t="s">
        <v>180</v>
      </c>
      <c r="B199" s="106"/>
      <c r="C199" s="107"/>
      <c r="D199" s="42">
        <f>SUM(D201)</f>
        <v>168932650</v>
      </c>
      <c r="E199" s="36">
        <f>SUM(E201)</f>
        <v>117625000</v>
      </c>
      <c r="F199" s="9">
        <f t="shared" si="14"/>
        <v>0.69628340051493898</v>
      </c>
      <c r="G199" s="37">
        <f>SUM(G201)</f>
        <v>111275000</v>
      </c>
      <c r="H199" s="9">
        <f t="shared" si="15"/>
        <v>0.65869445604505705</v>
      </c>
    </row>
    <row r="200" spans="1:8" ht="30" customHeight="1" x14ac:dyDescent="0.2">
      <c r="A200" s="12">
        <v>3</v>
      </c>
      <c r="B200" s="108" t="s">
        <v>39</v>
      </c>
      <c r="C200" s="108"/>
      <c r="D200" s="55">
        <f>D201</f>
        <v>168932650</v>
      </c>
      <c r="E200" s="14">
        <f>E201</f>
        <v>117625000</v>
      </c>
      <c r="F200" s="21">
        <f t="shared" si="14"/>
        <v>0.69628340051493898</v>
      </c>
      <c r="G200" s="15">
        <f>G201</f>
        <v>111275000</v>
      </c>
      <c r="H200" s="21">
        <f t="shared" si="15"/>
        <v>0.65869445604505705</v>
      </c>
    </row>
    <row r="201" spans="1:8" ht="66" customHeight="1" thickBot="1" x14ac:dyDescent="0.25">
      <c r="A201" s="76">
        <f>A198+1</f>
        <v>153</v>
      </c>
      <c r="B201" s="77">
        <v>2020003630149</v>
      </c>
      <c r="C201" s="81" t="s">
        <v>181</v>
      </c>
      <c r="D201" s="82">
        <v>168932650</v>
      </c>
      <c r="E201" s="83">
        <v>117625000</v>
      </c>
      <c r="F201" s="34">
        <f t="shared" si="14"/>
        <v>0.69628340051493898</v>
      </c>
      <c r="G201" s="35">
        <v>111275000</v>
      </c>
      <c r="H201" s="34">
        <f t="shared" si="15"/>
        <v>0.65869445604505705</v>
      </c>
    </row>
    <row r="202" spans="1:8" ht="30" customHeight="1" thickBot="1" x14ac:dyDescent="0.25">
      <c r="A202" s="109" t="s">
        <v>182</v>
      </c>
      <c r="B202" s="110"/>
      <c r="C202" s="111"/>
      <c r="D202" s="84">
        <f>SUM(D3,D9,D18,D22,D50,D66,D72,D80,D102,D108,D120,D149,D174,D184,D189,D199)</f>
        <v>461276584363.67999</v>
      </c>
      <c r="E202" s="85">
        <f>SUM(E3,E9,E18,E22,E50,E66,E72,E80,E102,E108,E120,E149,E174,E184,E189,E199)</f>
        <v>303678114235.04999</v>
      </c>
      <c r="F202" s="86">
        <f t="shared" si="14"/>
        <v>0.6583427915682446</v>
      </c>
      <c r="G202" s="87">
        <f>SUM(G3,G9,G18,G22,G50,G66,G72,G80,G102,G108,G120,G149,G174,G184,G189,G199)</f>
        <v>223466671781.75003</v>
      </c>
      <c r="H202" s="9">
        <f t="shared" si="15"/>
        <v>0.48445266756823774</v>
      </c>
    </row>
    <row r="204" spans="1:8" x14ac:dyDescent="0.2">
      <c r="C204" s="89"/>
      <c r="D204" s="90"/>
      <c r="E204" s="90"/>
      <c r="F204" s="90"/>
      <c r="G204" s="90"/>
    </row>
    <row r="205" spans="1:8" x14ac:dyDescent="0.2">
      <c r="C205" s="89"/>
      <c r="D205" s="91"/>
      <c r="E205" s="91"/>
      <c r="F205" s="91"/>
      <c r="G205" s="91"/>
    </row>
    <row r="206" spans="1:8" x14ac:dyDescent="0.2">
      <c r="C206" s="89"/>
      <c r="D206" s="91"/>
      <c r="E206" s="91"/>
      <c r="F206" s="91"/>
      <c r="G206" s="91"/>
    </row>
    <row r="207" spans="1:8" x14ac:dyDescent="0.2">
      <c r="C207" s="89"/>
      <c r="D207" s="91"/>
      <c r="E207" s="91"/>
      <c r="F207" s="91"/>
      <c r="G207" s="91"/>
    </row>
    <row r="208" spans="1:8" x14ac:dyDescent="0.2">
      <c r="C208" s="89"/>
      <c r="D208" s="91"/>
      <c r="E208" s="91"/>
      <c r="F208" s="91"/>
      <c r="G208" s="91"/>
    </row>
    <row r="209" spans="2:11" x14ac:dyDescent="0.2">
      <c r="B209" s="92"/>
      <c r="C209" s="93" t="s">
        <v>183</v>
      </c>
      <c r="D209" s="94"/>
      <c r="E209" s="94"/>
      <c r="F209" s="94"/>
      <c r="G209" s="94"/>
    </row>
    <row r="210" spans="2:11" ht="12.75" customHeight="1" x14ac:dyDescent="0.2">
      <c r="B210" s="100" t="s">
        <v>184</v>
      </c>
      <c r="C210" s="100"/>
      <c r="D210" s="100"/>
      <c r="K210" s="95"/>
    </row>
    <row r="212" spans="2:11" ht="12.75" customHeight="1" x14ac:dyDescent="0.2">
      <c r="B212" s="100"/>
      <c r="C212" s="100"/>
      <c r="D212" s="100"/>
    </row>
    <row r="213" spans="2:11" ht="22.5" customHeight="1" x14ac:dyDescent="0.2">
      <c r="B213" s="101"/>
      <c r="C213" s="102"/>
      <c r="D213" s="102"/>
    </row>
    <row r="214" spans="2:11" ht="24.75" customHeight="1" x14ac:dyDescent="0.2">
      <c r="B214" s="101"/>
      <c r="C214" s="102"/>
      <c r="D214" s="102"/>
    </row>
    <row r="215" spans="2:11" ht="21.75" customHeight="1" x14ac:dyDescent="0.2">
      <c r="B215" s="103"/>
      <c r="C215" s="102"/>
      <c r="D215" s="102"/>
    </row>
  </sheetData>
  <mergeCells count="52">
    <mergeCell ref="A18:C18"/>
    <mergeCell ref="A1:H1"/>
    <mergeCell ref="A3:C3"/>
    <mergeCell ref="B4:C4"/>
    <mergeCell ref="A9:C9"/>
    <mergeCell ref="B10:C10"/>
    <mergeCell ref="B67:C67"/>
    <mergeCell ref="B19:C19"/>
    <mergeCell ref="A22:C22"/>
    <mergeCell ref="B23:C23"/>
    <mergeCell ref="B32:C32"/>
    <mergeCell ref="B36:C36"/>
    <mergeCell ref="B46:C46"/>
    <mergeCell ref="A50:C50"/>
    <mergeCell ref="B51:C51"/>
    <mergeCell ref="B60:C60"/>
    <mergeCell ref="B63:C63"/>
    <mergeCell ref="A66:C66"/>
    <mergeCell ref="B121:C121"/>
    <mergeCell ref="A72:C72"/>
    <mergeCell ref="B73:C73"/>
    <mergeCell ref="A80:C80"/>
    <mergeCell ref="B81:C81"/>
    <mergeCell ref="B94:C94"/>
    <mergeCell ref="A102:C102"/>
    <mergeCell ref="B103:C103"/>
    <mergeCell ref="A108:C108"/>
    <mergeCell ref="B109:C109"/>
    <mergeCell ref="B118:C118"/>
    <mergeCell ref="A120:C120"/>
    <mergeCell ref="B190:C190"/>
    <mergeCell ref="B140:C140"/>
    <mergeCell ref="B143:C143"/>
    <mergeCell ref="A149:C149"/>
    <mergeCell ref="B150:C150"/>
    <mergeCell ref="A174:C174"/>
    <mergeCell ref="B175:C175"/>
    <mergeCell ref="B179:C179"/>
    <mergeCell ref="B182:C182"/>
    <mergeCell ref="A184:C184"/>
    <mergeCell ref="B185:C185"/>
    <mergeCell ref="A189:C189"/>
    <mergeCell ref="B212:D212"/>
    <mergeCell ref="B213:D213"/>
    <mergeCell ref="B214:D214"/>
    <mergeCell ref="B215:D215"/>
    <mergeCell ref="B193:C193"/>
    <mergeCell ref="B197:C197"/>
    <mergeCell ref="A199:C199"/>
    <mergeCell ref="B200:C200"/>
    <mergeCell ref="A202:C202"/>
    <mergeCell ref="B210:D210"/>
  </mergeCells>
  <conditionalFormatting sqref="H32:H202">
    <cfRule type="cellIs" dxfId="29" priority="26" operator="between">
      <formula>0</formula>
      <formula>0.3999</formula>
    </cfRule>
    <cfRule type="cellIs" dxfId="28" priority="27" operator="between">
      <formula>0.3955</formula>
      <formula>0.5949</formula>
    </cfRule>
    <cfRule type="cellIs" dxfId="27" priority="28" operator="between">
      <formula>0.595</formula>
      <formula>0.6949</formula>
    </cfRule>
    <cfRule type="cellIs" dxfId="26" priority="29" operator="between">
      <formula>0.695</formula>
      <formula>0.7949</formula>
    </cfRule>
    <cfRule type="cellIs" dxfId="25" priority="30" operator="between">
      <formula>0.795</formula>
      <formula>1</formula>
    </cfRule>
  </conditionalFormatting>
  <conditionalFormatting sqref="H3">
    <cfRule type="cellIs" dxfId="24" priority="21" operator="between">
      <formula>0</formula>
      <formula>0.3999</formula>
    </cfRule>
    <cfRule type="cellIs" dxfId="23" priority="22" operator="between">
      <formula>0.3955</formula>
      <formula>0.5949</formula>
    </cfRule>
    <cfRule type="cellIs" dxfId="22" priority="23" operator="between">
      <formula>0.595</formula>
      <formula>0.6949</formula>
    </cfRule>
    <cfRule type="cellIs" dxfId="21" priority="24" operator="between">
      <formula>0.695</formula>
      <formula>0.7949</formula>
    </cfRule>
    <cfRule type="cellIs" dxfId="20" priority="25" operator="between">
      <formula>0.795</formula>
      <formula>1</formula>
    </cfRule>
  </conditionalFormatting>
  <conditionalFormatting sqref="H4:H29">
    <cfRule type="cellIs" dxfId="19" priority="16" operator="between">
      <formula>0</formula>
      <formula>0.3999</formula>
    </cfRule>
    <cfRule type="cellIs" dxfId="18" priority="17" operator="between">
      <formula>0.3955</formula>
      <formula>0.5949</formula>
    </cfRule>
    <cfRule type="cellIs" dxfId="17" priority="18" operator="between">
      <formula>0.595</formula>
      <formula>0.6949</formula>
    </cfRule>
    <cfRule type="cellIs" dxfId="16" priority="19" operator="between">
      <formula>0.695</formula>
      <formula>0.7949</formula>
    </cfRule>
    <cfRule type="cellIs" dxfId="15" priority="20" operator="between">
      <formula>0.795</formula>
      <formula>1</formula>
    </cfRule>
  </conditionalFormatting>
  <conditionalFormatting sqref="F3">
    <cfRule type="cellIs" dxfId="14" priority="11" operator="between">
      <formula>0</formula>
      <formula>0.3999</formula>
    </cfRule>
    <cfRule type="cellIs" dxfId="13" priority="12" operator="between">
      <formula>0.3955</formula>
      <formula>0.5949</formula>
    </cfRule>
    <cfRule type="cellIs" dxfId="12" priority="13" operator="between">
      <formula>0.595</formula>
      <formula>0.6949</formula>
    </cfRule>
    <cfRule type="cellIs" dxfId="11" priority="14" operator="between">
      <formula>0.695</formula>
      <formula>0.7949</formula>
    </cfRule>
    <cfRule type="cellIs" dxfId="10" priority="15" operator="between">
      <formula>0.795</formula>
      <formula>1</formula>
    </cfRule>
  </conditionalFormatting>
  <conditionalFormatting sqref="F4:F29 F31:F202">
    <cfRule type="cellIs" dxfId="9" priority="6" operator="between">
      <formula>0</formula>
      <formula>0.3999</formula>
    </cfRule>
    <cfRule type="cellIs" dxfId="8" priority="7" operator="between">
      <formula>0.3955</formula>
      <formula>0.5949</formula>
    </cfRule>
    <cfRule type="cellIs" dxfId="7" priority="8" operator="between">
      <formula>0.595</formula>
      <formula>0.6949</formula>
    </cfRule>
    <cfRule type="cellIs" dxfId="6" priority="9" operator="between">
      <formula>0.695</formula>
      <formula>0.7949</formula>
    </cfRule>
    <cfRule type="cellIs" dxfId="5" priority="10" operator="between">
      <formula>0.795</formula>
      <formula>1</formula>
    </cfRule>
  </conditionalFormatting>
  <conditionalFormatting sqref="H31">
    <cfRule type="cellIs" dxfId="4" priority="1" operator="between">
      <formula>0</formula>
      <formula>0.3999</formula>
    </cfRule>
    <cfRule type="cellIs" dxfId="3" priority="2" operator="between">
      <formula>0.3955</formula>
      <formula>0.5949</formula>
    </cfRule>
    <cfRule type="cellIs" dxfId="2" priority="3" operator="between">
      <formula>0.595</formula>
      <formula>0.6949</formula>
    </cfRule>
    <cfRule type="cellIs" dxfId="1" priority="4" operator="between">
      <formula>0.695</formula>
      <formula>0.7949</formula>
    </cfRule>
    <cfRule type="cellIs" dxfId="0" priority="5" operator="between">
      <formula>0.795</formula>
      <formula>1</formula>
    </cfRule>
  </conditionalFormatting>
  <pageMargins left="0.7" right="0.7" top="0.75" bottom="0.75" header="0.3" footer="0.3"/>
  <pageSetup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RELACIÓN PROYECTOS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AUXPLANEACION03</dc:creator>
  <cp:lastModifiedBy>AUXPLANEACION03</cp:lastModifiedBy>
  <dcterms:created xsi:type="dcterms:W3CDTF">2023-11-03T18:22:58Z</dcterms:created>
  <dcterms:modified xsi:type="dcterms:W3CDTF">2023-11-16T20:59:35Z</dcterms:modified>
</cp:coreProperties>
</file>