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anny\Sgto Junio 2023\"/>
    </mc:Choice>
  </mc:AlternateContent>
  <bookViews>
    <workbookView xWindow="0" yWindow="0" windowWidth="24000" windowHeight="9735"/>
  </bookViews>
  <sheets>
    <sheet name="RELACIÓN PROYECTOS" sheetId="1" r:id="rId1"/>
  </sheets>
  <definedNames>
    <definedName name="_1._Apoyo_con_equipos_para_la_seguridad_vial_Licenciamiento_de_software_para_comunicaciones">#REF!</definedName>
    <definedName name="_xlnm._FilterDatabase" localSheetId="0" hidden="1">'RELACIÓN PROYECTOS'!$B$2:$D$201</definedName>
    <definedName name="aa">#REF!</definedName>
    <definedName name="CODIGO_DIVIPOLA">#REF!</definedName>
    <definedName name="DboREGISTRO_LEY_617">#REF!</definedName>
    <definedName name="ñ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9" i="1" l="1"/>
  <c r="D193" i="1"/>
  <c r="D185" i="1"/>
  <c r="D184" i="1" s="1"/>
  <c r="D182" i="1"/>
  <c r="D149" i="1"/>
  <c r="D143" i="1"/>
  <c r="D140" i="1"/>
  <c r="D118" i="1"/>
  <c r="D109" i="1"/>
  <c r="D108" i="1" s="1"/>
  <c r="D103" i="1"/>
  <c r="D102" i="1" s="1"/>
  <c r="D94" i="1"/>
  <c r="D81" i="1"/>
  <c r="D67" i="1"/>
  <c r="D66" i="1" s="1"/>
  <c r="D60" i="1"/>
  <c r="D51" i="1"/>
  <c r="D46" i="1"/>
  <c r="D32" i="1"/>
  <c r="D19" i="1"/>
  <c r="A11" i="1"/>
  <c r="A12" i="1" s="1"/>
  <c r="A13" i="1" s="1"/>
  <c r="A14" i="1" s="1"/>
  <c r="A15" i="1" s="1"/>
  <c r="A16" i="1" s="1"/>
  <c r="A17" i="1" s="1"/>
  <c r="A20" i="1" s="1"/>
  <c r="A21" i="1" s="1"/>
  <c r="A24" i="1" s="1"/>
  <c r="A25" i="1" s="1"/>
  <c r="A26" i="1" s="1"/>
  <c r="A27" i="1" s="1"/>
  <c r="A28" i="1" s="1"/>
  <c r="A29" i="1" s="1"/>
  <c r="A31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A59" i="1" s="1"/>
  <c r="A61" i="1" s="1"/>
  <c r="A62" i="1" s="1"/>
  <c r="A64" i="1" s="1"/>
  <c r="A65" i="1" s="1"/>
  <c r="A68" i="1" s="1"/>
  <c r="A69" i="1" s="1"/>
  <c r="A70" i="1" s="1"/>
  <c r="A71" i="1" s="1"/>
  <c r="A74" i="1" s="1"/>
  <c r="A75" i="1" s="1"/>
  <c r="A76" i="1" s="1"/>
  <c r="A77" i="1" s="1"/>
  <c r="A78" i="1" s="1"/>
  <c r="A79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5" i="1" s="1"/>
  <c r="A96" i="1" s="1"/>
  <c r="A97" i="1" s="1"/>
  <c r="A98" i="1" s="1"/>
  <c r="A99" i="1" s="1"/>
  <c r="A100" i="1" s="1"/>
  <c r="A101" i="1" s="1"/>
  <c r="A104" i="1" s="1"/>
  <c r="A105" i="1" s="1"/>
  <c r="A106" i="1" s="1"/>
  <c r="A107" i="1" s="1"/>
  <c r="A110" i="1" s="1"/>
  <c r="A111" i="1" s="1"/>
  <c r="A112" i="1" s="1"/>
  <c r="A113" i="1" s="1"/>
  <c r="A114" i="1" s="1"/>
  <c r="A115" i="1" s="1"/>
  <c r="A116" i="1" s="1"/>
  <c r="A117" i="1" s="1"/>
  <c r="A119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1" i="1" s="1"/>
  <c r="A142" i="1" s="1"/>
  <c r="A144" i="1" s="1"/>
  <c r="A145" i="1" s="1"/>
  <c r="A146" i="1" s="1"/>
  <c r="A147" i="1" s="1"/>
  <c r="A148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6" i="1" s="1"/>
  <c r="A177" i="1" s="1"/>
  <c r="A178" i="1" s="1"/>
  <c r="A180" i="1" s="1"/>
  <c r="A181" i="1" s="1"/>
  <c r="A183" i="1" s="1"/>
  <c r="A186" i="1" s="1"/>
  <c r="A187" i="1" s="1"/>
  <c r="A188" i="1" s="1"/>
  <c r="A191" i="1" s="1"/>
  <c r="A192" i="1" s="1"/>
  <c r="A194" i="1" s="1"/>
  <c r="A195" i="1" s="1"/>
  <c r="A196" i="1" s="1"/>
  <c r="A198" i="1" s="1"/>
  <c r="A201" i="1" s="1"/>
  <c r="D4" i="1"/>
  <c r="D3" i="1" s="1"/>
  <c r="D80" i="1" l="1"/>
  <c r="D121" i="1"/>
  <c r="D120" i="1" s="1"/>
  <c r="D175" i="1"/>
  <c r="D23" i="1"/>
  <c r="D10" i="1"/>
  <c r="D150" i="1"/>
  <c r="D9" i="1"/>
  <c r="D18" i="1"/>
  <c r="D36" i="1"/>
  <c r="D63" i="1"/>
  <c r="D73" i="1"/>
  <c r="D72" i="1" s="1"/>
  <c r="D179" i="1"/>
  <c r="D197" i="1"/>
  <c r="D200" i="1"/>
  <c r="D190" i="1"/>
  <c r="D189" i="1" s="1"/>
  <c r="D174" i="1" l="1"/>
  <c r="D22" i="1"/>
  <c r="D50" i="1"/>
  <c r="D202" i="1" l="1"/>
</calcChain>
</file>

<file path=xl/sharedStrings.xml><?xml version="1.0" encoding="utf-8"?>
<sst xmlns="http://schemas.openxmlformats.org/spreadsheetml/2006/main" count="213" uniqueCount="187">
  <si>
    <t>Número</t>
  </si>
  <si>
    <t>CÓDIGO BPIN</t>
  </si>
  <si>
    <t>NOMBRE DEL PROYECTO</t>
  </si>
  <si>
    <t>PRESUPUESTO</t>
  </si>
  <si>
    <t>304 SECRETARÍA ADMINISTRATIVA</t>
  </si>
  <si>
    <t>Liderazgo, Gobernabilidad y Transparencia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</si>
  <si>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</si>
  <si>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</si>
  <si>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</si>
  <si>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Fortalecimiento del sistema de gestión documental mediante la modernización locativa y tecnológica para garantizar el acceso a la información oportuna y eficiente en el departamento del Quindío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</si>
  <si>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</si>
  <si>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</si>
  <si>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</si>
  <si>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</si>
  <si>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</si>
  <si>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</si>
  <si>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</si>
  <si>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</si>
  <si>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</si>
  <si>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</si>
  <si>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</si>
  <si>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</si>
  <si>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Inclusión Social y Equidad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</si>
  <si>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</si>
  <si>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</si>
  <si>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</si>
  <si>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</si>
  <si>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>Construcción y dotación de un centro de atención integral para personas con discapacidad en el departamento del Quindio</t>
  </si>
  <si>
    <t xml:space="preserve">Mantenimiento, mejoramiento y/o rehabilitación de  obras físicas de infraestructura deportiva y recreativa en el Departamento del Quindío  </t>
  </si>
  <si>
    <t>Modernización del laboratorio de salud pública departamental</t>
  </si>
  <si>
    <t>Productividad y Competitividad</t>
  </si>
  <si>
    <t>Adecuación planta de beneficio animal en el Departamento del Quindío</t>
  </si>
  <si>
    <t>Adecuación plaza de mercado en el Departamento del Quindío</t>
  </si>
  <si>
    <t>Mantenimiento y Mejoramiento del ECO Parque MIrador "Colina Iluminada" en el Municipio de Filandia.</t>
  </si>
  <si>
    <t>Territorio, Ambiente y Desarrollo Sostenible</t>
  </si>
  <si>
    <t>Mantenimiento, mejoramiento, rehabilitación y/o atención las vías  para  garantizar  la movilidad y competitividad en el departamento del Quindío.</t>
  </si>
  <si>
    <t>Mejoramiento de la vía Circasia-Montenegro con código 29BQN03, en los municipios de Circasia y Montenegro, departamento del  Quindio</t>
  </si>
  <si>
    <t>Rehabilitación y atención de vías, para restaurar la conectividad en el departamento</t>
  </si>
  <si>
    <t xml:space="preserve">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</si>
  <si>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</si>
  <si>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</si>
  <si>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</si>
  <si>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</si>
  <si>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Estudios y diseños para la adecuación del Puente Don Nicolás Via Armenia-Bohemia-Calarcá con código 40QN10 en el departamento del Quindío</t>
  </si>
  <si>
    <t>Mantenimiento  de la infraestructura institucional o de edificios públicos en el Departamento del Quindío</t>
  </si>
  <si>
    <t>Adecuación y mantenimiento del hogar del anciano en el municipio de   La Tebaida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</si>
  <si>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</si>
  <si>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</si>
  <si>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</si>
  <si>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</si>
  <si>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</si>
  <si>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</si>
  <si>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</si>
  <si>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</si>
  <si>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</si>
  <si>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</si>
  <si>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</si>
  <si>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</si>
  <si>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</si>
  <si>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</si>
  <si>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</si>
  <si>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</si>
  <si>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</si>
  <si>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</si>
  <si>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</si>
  <si>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</si>
  <si>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</si>
  <si>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</si>
  <si>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</si>
  <si>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</si>
  <si>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</si>
  <si>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Fortalecimiento de la competitividad a través de la difución de los servicios complementarios del sector turistico del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</si>
  <si>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</si>
  <si>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</si>
  <si>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</si>
  <si>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</si>
  <si>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</si>
  <si>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</si>
  <si>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</si>
  <si>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</si>
  <si>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</si>
  <si>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</si>
  <si>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</si>
  <si>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</si>
  <si>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</si>
  <si>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</si>
  <si>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</si>
  <si>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</si>
  <si>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</si>
  <si>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</si>
  <si>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</si>
  <si>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</si>
  <si>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</si>
  <si>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</si>
  <si>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</si>
  <si>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</si>
  <si>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Implementación de herramientas que garanticen el acceso verídico y oportuno a la información para contribuir a la política pública de transparencia en el departamento del Quindío.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</si>
  <si>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</si>
  <si>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</si>
  <si>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</si>
  <si>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</si>
  <si>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</si>
  <si>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</si>
  <si>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</si>
  <si>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</si>
  <si>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</si>
  <si>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</si>
  <si>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</si>
  <si>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</si>
  <si>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</si>
  <si>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</si>
  <si>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</si>
  <si>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</si>
  <si>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</si>
  <si>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</si>
  <si>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</si>
  <si>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</si>
  <si>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</si>
  <si>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</si>
  <si>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</si>
  <si>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</si>
  <si>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</si>
  <si>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</si>
  <si>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</si>
  <si>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</si>
  <si>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</si>
  <si>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</si>
  <si>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</si>
  <si>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</si>
  <si>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</si>
  <si>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</si>
  <si>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</si>
  <si>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</si>
  <si>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</si>
  <si>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</si>
  <si>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</si>
  <si>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</si>
  <si>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</si>
  <si>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</si>
  <si>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</si>
  <si>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</si>
  <si>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</si>
  <si>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</si>
  <si>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</si>
  <si>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</si>
  <si>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</si>
  <si>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</si>
  <si>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</si>
  <si>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</si>
  <si>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</si>
  <si>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</si>
  <si>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</si>
  <si>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</si>
  <si>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</si>
  <si>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</si>
  <si>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</si>
  <si>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</si>
  <si>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</si>
  <si>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</si>
  <si>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</si>
  <si>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</si>
  <si>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</si>
  <si>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</si>
  <si>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</si>
  <si>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</si>
  <si>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</si>
  <si>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</si>
  <si>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</si>
  <si>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</si>
  <si>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</si>
  <si>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</si>
  <si>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</si>
  <si>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</si>
  <si>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Construcción y/o mejoramiento de las redes de acueducto y alcantarillado en los municipios del departamento del Quindío</t>
  </si>
  <si>
    <t>Mantenimiento de los edificios públicos y/o equipamientos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</si>
  <si>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</si>
  <si>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</si>
  <si>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</si>
  <si>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</si>
  <si>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</si>
  <si>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SEMAFORO CUMPLIMIENTO</t>
  </si>
  <si>
    <t xml:space="preserve">Sobresaliente  (Entre 80%-100%) </t>
  </si>
  <si>
    <t>Satisfactorio (Entre 70% -79%)</t>
  </si>
  <si>
    <t>Medio (Entre 60%-69%)</t>
  </si>
  <si>
    <t>Bajo (Entre 40% - 59%)</t>
  </si>
  <si>
    <t>Critico (Entre 0% - 39%)</t>
  </si>
  <si>
    <t>PLAN OPERATIVO ANUAL DE INVERSIONES POAI  2023
PLAN DE DESARROLLO 2020-2023 "TÚ Y YO SOMOS QUINDIO"
RELACIÓN PROYECTOS DE INVERSION 
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</si>
</sst>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[$$-240A]\ * #,##0.00_);_([$$-240A]\ * \(#,##0.00\);_([$$-240A]\ * &quot;-&quot;??_);_(@_)"/>
    <numFmt numFmtId="166" formatCode="_-* #,##0.00_-;\-* #,##0.00_-;_-* &quot;-&quot;??_-;_-@_-"/>
    <numFmt numFmtId="167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/>
  </cellStyleXfs>
  <cellXfs count="91">
    <xf numFmtId="164" fontId="0" fillId="0" borderId="0" xfId="0"/>
    <xf numFmtId="164" fontId="3" fillId="0" borderId="0" xfId="0" applyFont="1"/>
    <xf numFmtId="164" fontId="2" fillId="2" borderId="1" xfId="0" applyFont="1" applyFill="1" applyBorder="1" applyAlignment="1">
      <alignment horizontal="center" vertical="center" wrapText="1"/>
    </xf>
    <xf numFmtId="164" fontId="2" fillId="2" borderId="2" xfId="0" applyFont="1" applyFill="1" applyBorder="1" applyAlignment="1">
      <alignment horizontal="center" vertical="center" wrapText="1"/>
    </xf>
    <xf numFmtId="164" fontId="2" fillId="2" borderId="5" xfId="0" applyFont="1" applyFill="1" applyBorder="1" applyAlignment="1">
      <alignment horizontal="center" vertical="center" wrapText="1"/>
    </xf>
    <xf numFmtId="166" fontId="2" fillId="3" borderId="1" xfId="1" applyFont="1" applyFill="1" applyBorder="1" applyAlignment="1">
      <alignment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166" fontId="2" fillId="4" borderId="11" xfId="1" applyFont="1" applyFill="1" applyBorder="1" applyAlignment="1">
      <alignment vertical="center" wrapText="1"/>
    </xf>
    <xf numFmtId="0" fontId="3" fillId="0" borderId="7" xfId="0" applyNumberFormat="1" applyFont="1" applyBorder="1" applyAlignment="1">
      <alignment horizontal="center" vertical="center"/>
    </xf>
    <xf numFmtId="1" fontId="5" fillId="5" borderId="10" xfId="1" applyNumberFormat="1" applyFont="1" applyFill="1" applyBorder="1" applyAlignment="1">
      <alignment horizontal="center" vertical="center" wrapText="1"/>
    </xf>
    <xf numFmtId="164" fontId="5" fillId="5" borderId="10" xfId="0" applyFont="1" applyFill="1" applyBorder="1" applyAlignment="1">
      <alignment horizontal="justify" vertical="center" wrapText="1"/>
    </xf>
    <xf numFmtId="0" fontId="3" fillId="0" borderId="12" xfId="0" applyNumberFormat="1" applyFont="1" applyBorder="1" applyAlignment="1">
      <alignment horizontal="center" vertical="center"/>
    </xf>
    <xf numFmtId="1" fontId="5" fillId="5" borderId="4" xfId="1" applyNumberFormat="1" applyFont="1" applyFill="1" applyBorder="1" applyAlignment="1">
      <alignment horizontal="center" vertical="center" wrapText="1"/>
    </xf>
    <xf numFmtId="164" fontId="5" fillId="5" borderId="4" xfId="0" applyFont="1" applyFill="1" applyBorder="1" applyAlignment="1">
      <alignment horizontal="justify" vertical="center" wrapText="1"/>
    </xf>
    <xf numFmtId="1" fontId="5" fillId="0" borderId="4" xfId="1" applyNumberFormat="1" applyFont="1" applyBorder="1" applyAlignment="1">
      <alignment horizontal="center" vertical="center" wrapText="1"/>
    </xf>
    <xf numFmtId="164" fontId="5" fillId="0" borderId="4" xfId="0" applyFont="1" applyBorder="1" applyAlignment="1">
      <alignment horizontal="justify" vertical="center" wrapText="1"/>
    </xf>
    <xf numFmtId="0" fontId="3" fillId="0" borderId="13" xfId="0" applyNumberFormat="1" applyFont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 wrapText="1"/>
    </xf>
    <xf numFmtId="164" fontId="5" fillId="0" borderId="15" xfId="0" applyFont="1" applyBorder="1" applyAlignment="1">
      <alignment horizontal="justify" vertical="center" wrapText="1"/>
    </xf>
    <xf numFmtId="166" fontId="2" fillId="3" borderId="1" xfId="1" applyFont="1" applyFill="1" applyBorder="1" applyAlignment="1">
      <alignment vertical="center"/>
    </xf>
    <xf numFmtId="0" fontId="2" fillId="4" borderId="20" xfId="0" applyNumberFormat="1" applyFont="1" applyFill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" fontId="5" fillId="0" borderId="16" xfId="1" applyNumberFormat="1" applyFont="1" applyBorder="1" applyAlignment="1">
      <alignment horizontal="center" vertical="center" wrapText="1"/>
    </xf>
    <xf numFmtId="164" fontId="5" fillId="5" borderId="16" xfId="0" applyFont="1" applyFill="1" applyBorder="1" applyAlignment="1">
      <alignment horizontal="justify" vertical="center" wrapText="1"/>
    </xf>
    <xf numFmtId="164" fontId="5" fillId="0" borderId="10" xfId="0" applyFont="1" applyBorder="1" applyAlignment="1">
      <alignment horizontal="justify" vertical="center" wrapText="1"/>
    </xf>
    <xf numFmtId="0" fontId="3" fillId="0" borderId="21" xfId="0" applyNumberFormat="1" applyFont="1" applyBorder="1" applyAlignment="1">
      <alignment horizontal="center" vertical="center"/>
    </xf>
    <xf numFmtId="164" fontId="5" fillId="0" borderId="16" xfId="0" applyFont="1" applyBorder="1" applyAlignment="1">
      <alignment horizontal="justify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justify" vertical="center" wrapText="1"/>
    </xf>
    <xf numFmtId="166" fontId="5" fillId="0" borderId="25" xfId="1" applyFont="1" applyBorder="1" applyAlignment="1">
      <alignment vertical="center"/>
    </xf>
    <xf numFmtId="1" fontId="5" fillId="0" borderId="26" xfId="1" applyNumberFormat="1" applyFont="1" applyBorder="1" applyAlignment="1">
      <alignment horizontal="center" vertical="center" wrapText="1"/>
    </xf>
    <xf numFmtId="164" fontId="5" fillId="5" borderId="27" xfId="0" applyFont="1" applyFill="1" applyBorder="1" applyAlignment="1">
      <alignment horizontal="justify" vertical="center" wrapText="1"/>
    </xf>
    <xf numFmtId="1" fontId="5" fillId="0" borderId="28" xfId="1" applyNumberFormat="1" applyFont="1" applyBorder="1" applyAlignment="1">
      <alignment horizontal="center" vertical="center" wrapText="1"/>
    </xf>
    <xf numFmtId="164" fontId="5" fillId="0" borderId="29" xfId="0" applyFont="1" applyBorder="1" applyAlignment="1">
      <alignment horizontal="justify" vertical="center" wrapText="1"/>
    </xf>
    <xf numFmtId="164" fontId="5" fillId="5" borderId="29" xfId="0" applyFont="1" applyFill="1" applyBorder="1" applyAlignment="1">
      <alignment horizontal="justify" vertical="center" wrapText="1"/>
    </xf>
    <xf numFmtId="1" fontId="5" fillId="0" borderId="30" xfId="1" applyNumberFormat="1" applyFont="1" applyBorder="1" applyAlignment="1">
      <alignment horizontal="center" vertical="center" wrapText="1"/>
    </xf>
    <xf numFmtId="164" fontId="5" fillId="5" borderId="31" xfId="0" applyFont="1" applyFill="1" applyBorder="1" applyAlignment="1">
      <alignment horizontal="justify" vertical="center" wrapText="1"/>
    </xf>
    <xf numFmtId="164" fontId="5" fillId="0" borderId="27" xfId="0" applyFont="1" applyBorder="1" applyAlignment="1">
      <alignment horizontal="justify" vertical="center" wrapText="1"/>
    </xf>
    <xf numFmtId="164" fontId="5" fillId="0" borderId="31" xfId="0" applyFont="1" applyBorder="1" applyAlignment="1">
      <alignment horizontal="justify" vertical="center" wrapText="1"/>
    </xf>
    <xf numFmtId="0" fontId="3" fillId="0" borderId="32" xfId="0" applyNumberFormat="1" applyFont="1" applyBorder="1" applyAlignment="1">
      <alignment horizontal="center" vertical="center"/>
    </xf>
    <xf numFmtId="1" fontId="5" fillId="0" borderId="33" xfId="1" applyNumberFormat="1" applyFont="1" applyBorder="1" applyAlignment="1">
      <alignment horizontal="center" vertical="center" wrapText="1"/>
    </xf>
    <xf numFmtId="164" fontId="5" fillId="0" borderId="28" xfId="0" applyFont="1" applyBorder="1" applyAlignment="1">
      <alignment horizontal="justify" vertical="center" wrapText="1"/>
    </xf>
    <xf numFmtId="164" fontId="5" fillId="0" borderId="30" xfId="0" applyFont="1" applyBorder="1" applyAlignment="1">
      <alignment horizontal="justify" vertical="center" wrapText="1"/>
    </xf>
    <xf numFmtId="164" fontId="5" fillId="0" borderId="34" xfId="0" applyFont="1" applyBorder="1" applyAlignment="1">
      <alignment horizontal="justify" vertical="center" wrapText="1"/>
    </xf>
    <xf numFmtId="166" fontId="2" fillId="6" borderId="36" xfId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right"/>
    </xf>
    <xf numFmtId="166" fontId="6" fillId="0" borderId="0" xfId="1" applyFont="1"/>
    <xf numFmtId="166" fontId="3" fillId="0" borderId="0" xfId="1" applyFont="1"/>
    <xf numFmtId="164" fontId="3" fillId="0" borderId="0" xfId="0" applyFont="1" applyAlignment="1">
      <alignment horizontal="center"/>
    </xf>
    <xf numFmtId="164" fontId="7" fillId="0" borderId="0" xfId="0" applyFont="1" applyAlignment="1">
      <alignment horizontal="center"/>
    </xf>
    <xf numFmtId="166" fontId="6" fillId="0" borderId="0" xfId="1" applyFont="1" applyAlignment="1">
      <alignment horizontal="center"/>
    </xf>
    <xf numFmtId="164" fontId="3" fillId="0" borderId="0" xfId="0" applyFont="1" applyAlignment="1">
      <alignment horizontal="center" vertical="top"/>
    </xf>
    <xf numFmtId="0" fontId="10" fillId="0" borderId="20" xfId="3" applyNumberFormat="1" applyFont="1" applyBorder="1" applyAlignment="1">
      <alignment horizontal="center" vertical="center" wrapText="1"/>
    </xf>
    <xf numFmtId="0" fontId="11" fillId="7" borderId="12" xfId="3" applyNumberFormat="1" applyFont="1" applyFill="1" applyBorder="1" applyAlignment="1">
      <alignment horizontal="left" vertical="center" wrapText="1"/>
    </xf>
    <xf numFmtId="0" fontId="11" fillId="8" borderId="12" xfId="3" applyNumberFormat="1" applyFont="1" applyFill="1" applyBorder="1" applyAlignment="1">
      <alignment horizontal="left" vertical="center" wrapText="1"/>
    </xf>
    <xf numFmtId="0" fontId="11" fillId="9" borderId="12" xfId="3" applyNumberFormat="1" applyFont="1" applyFill="1" applyBorder="1" applyAlignment="1">
      <alignment horizontal="left" vertical="center" wrapText="1"/>
    </xf>
    <xf numFmtId="0" fontId="11" fillId="10" borderId="12" xfId="3" applyNumberFormat="1" applyFont="1" applyFill="1" applyBorder="1" applyAlignment="1">
      <alignment horizontal="left" vertical="center" wrapText="1"/>
    </xf>
    <xf numFmtId="0" fontId="11" fillId="11" borderId="12" xfId="3" applyNumberFormat="1" applyFont="1" applyFill="1" applyBorder="1" applyAlignment="1">
      <alignment horizontal="left" vertical="center" wrapText="1"/>
    </xf>
    <xf numFmtId="164" fontId="3" fillId="0" borderId="0" xfId="0" applyFont="1" applyAlignment="1">
      <alignment horizontal="center"/>
    </xf>
    <xf numFmtId="164" fontId="8" fillId="0" borderId="0" xfId="0" applyFont="1" applyAlignment="1">
      <alignment horizontal="left" vertical="center" wrapText="1"/>
    </xf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left" vertical="center" wrapText="1"/>
    </xf>
    <xf numFmtId="164" fontId="2" fillId="4" borderId="4" xfId="0" applyFont="1" applyFill="1" applyBorder="1" applyAlignment="1">
      <alignment horizontal="left" vertical="center" wrapText="1"/>
    </xf>
    <xf numFmtId="164" fontId="2" fillId="3" borderId="6" xfId="0" applyFont="1" applyFill="1" applyBorder="1" applyAlignment="1">
      <alignment horizontal="center" vertical="center" wrapText="1"/>
    </xf>
    <xf numFmtId="164" fontId="2" fillId="3" borderId="3" xfId="0" applyFont="1" applyFill="1" applyBorder="1" applyAlignment="1">
      <alignment horizontal="center" vertical="center" wrapText="1"/>
    </xf>
    <xf numFmtId="164" fontId="2" fillId="3" borderId="5" xfId="0" applyFont="1" applyFill="1" applyBorder="1" applyAlignment="1">
      <alignment horizontal="center" vertical="center" wrapText="1"/>
    </xf>
    <xf numFmtId="164" fontId="2" fillId="4" borderId="10" xfId="0" applyFont="1" applyFill="1" applyBorder="1" applyAlignment="1">
      <alignment horizontal="left" vertical="center" wrapText="1"/>
    </xf>
    <xf numFmtId="164" fontId="2" fillId="2" borderId="6" xfId="0" applyFont="1" applyFill="1" applyBorder="1" applyAlignment="1">
      <alignment horizontal="center" vertical="center" wrapText="1"/>
    </xf>
    <xf numFmtId="164" fontId="2" fillId="2" borderId="3" xfId="0" applyFont="1" applyFill="1" applyBorder="1" applyAlignment="1">
      <alignment horizontal="center" vertical="center" wrapText="1"/>
    </xf>
    <xf numFmtId="164" fontId="2" fillId="2" borderId="35" xfId="0" applyFont="1" applyFill="1" applyBorder="1" applyAlignment="1">
      <alignment horizontal="center" vertical="center" wrapText="1"/>
    </xf>
    <xf numFmtId="164" fontId="2" fillId="3" borderId="17" xfId="0" applyFont="1" applyFill="1" applyBorder="1" applyAlignment="1">
      <alignment horizontal="center" vertical="center" wrapText="1"/>
    </xf>
    <xf numFmtId="164" fontId="2" fillId="3" borderId="18" xfId="0" applyFont="1" applyFill="1" applyBorder="1" applyAlignment="1">
      <alignment horizontal="center" vertical="center" wrapText="1"/>
    </xf>
    <xf numFmtId="164" fontId="2" fillId="3" borderId="19" xfId="0" applyFont="1" applyFill="1" applyBorder="1" applyAlignment="1">
      <alignment horizontal="center" vertical="center" wrapText="1"/>
    </xf>
    <xf numFmtId="164" fontId="2" fillId="4" borderId="22" xfId="0" applyFont="1" applyFill="1" applyBorder="1" applyAlignment="1">
      <alignment horizontal="left" vertical="center" wrapText="1"/>
    </xf>
    <xf numFmtId="164" fontId="2" fillId="4" borderId="23" xfId="0" applyFont="1" applyFill="1" applyBorder="1" applyAlignment="1">
      <alignment horizontal="left" vertical="center" wrapText="1"/>
    </xf>
    <xf numFmtId="164" fontId="2" fillId="4" borderId="8" xfId="0" applyFont="1" applyFill="1" applyBorder="1" applyAlignment="1">
      <alignment horizontal="left" vertical="center" wrapText="1"/>
    </xf>
    <xf numFmtId="164" fontId="2" fillId="4" borderId="9" xfId="0" applyFont="1" applyFill="1" applyBorder="1" applyAlignment="1">
      <alignment horizontal="left" vertical="center" wrapText="1"/>
    </xf>
    <xf numFmtId="164" fontId="2" fillId="0" borderId="6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  <xf numFmtId="166" fontId="5" fillId="0" borderId="24" xfId="1" applyFont="1" applyBorder="1" applyAlignment="1">
      <alignment vertical="center"/>
    </xf>
    <xf numFmtId="166" fontId="5" fillId="0" borderId="24" xfId="1" applyFont="1" applyFill="1" applyBorder="1" applyAlignment="1">
      <alignment vertical="center"/>
    </xf>
    <xf numFmtId="166" fontId="2" fillId="4" borderId="37" xfId="1" applyFont="1" applyFill="1" applyBorder="1" applyAlignment="1">
      <alignment vertical="center" wrapText="1"/>
    </xf>
    <xf numFmtId="166" fontId="5" fillId="0" borderId="25" xfId="1" applyFont="1" applyFill="1" applyBorder="1" applyAlignment="1">
      <alignment vertical="center"/>
    </xf>
    <xf numFmtId="166" fontId="2" fillId="4" borderId="38" xfId="1" applyFont="1" applyFill="1" applyBorder="1" applyAlignment="1">
      <alignment vertical="center" wrapText="1"/>
    </xf>
    <xf numFmtId="166" fontId="5" fillId="0" borderId="39" xfId="1" applyFont="1" applyFill="1" applyBorder="1" applyAlignment="1">
      <alignment vertical="center"/>
    </xf>
    <xf numFmtId="166" fontId="5" fillId="0" borderId="39" xfId="1" applyFont="1" applyBorder="1" applyAlignment="1">
      <alignment vertical="center"/>
    </xf>
    <xf numFmtId="166" fontId="5" fillId="0" borderId="40" xfId="1" applyFont="1" applyBorder="1" applyAlignment="1">
      <alignment vertical="center"/>
    </xf>
    <xf numFmtId="166" fontId="5" fillId="0" borderId="37" xfId="1" applyFont="1" applyBorder="1" applyAlignment="1">
      <alignment vertical="center"/>
    </xf>
    <xf numFmtId="166" fontId="5" fillId="0" borderId="41" xfId="1" applyFont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222"/>
  <sheetViews>
    <sheetView showGridLines="0" tabSelected="1" zoomScale="80" zoomScaleNormal="80" workbookViewId="0">
      <selection activeCell="C6" sqref="C6"/>
    </sheetView>
  </sheetViews>
  <sheetFormatPr baseColWidth="10" defaultColWidth="11.42578125" defaultRowHeight="12.75" x14ac:dyDescent="0.2"/>
  <cols>
    <col min="1" max="1" width="11.42578125" style="45"/>
    <col min="2" max="2" width="17.85546875" style="1" customWidth="1"/>
    <col min="3" max="3" width="54.7109375" style="1" customWidth="1"/>
    <col min="4" max="4" width="24.140625" style="1" customWidth="1"/>
    <col min="5" max="16384" width="11.42578125" style="1"/>
  </cols>
  <sheetData>
    <row r="1" spans="1:4" ht="71.25" customHeight="1" thickBot="1" x14ac:dyDescent="0.25">
      <c r="A1" s="78" t="s">
        <v>186</v>
      </c>
      <c r="B1" s="79"/>
      <c r="C1" s="79"/>
      <c r="D1" s="80"/>
    </row>
    <row r="2" spans="1:4" ht="30" customHeight="1" thickBot="1" x14ac:dyDescent="0.25">
      <c r="A2" s="2" t="s">
        <v>0</v>
      </c>
      <c r="B2" s="3" t="s">
        <v>1</v>
      </c>
      <c r="C2" s="2" t="s">
        <v>2</v>
      </c>
      <c r="D2" s="4" t="s">
        <v>3</v>
      </c>
    </row>
    <row r="3" spans="1:4" ht="30" customHeight="1" thickBot="1" x14ac:dyDescent="0.25">
      <c r="A3" s="64" t="s">
        <v>4</v>
      </c>
      <c r="B3" s="65"/>
      <c r="C3" s="66"/>
      <c r="D3" s="5">
        <f>D4</f>
        <v>14299509202</v>
      </c>
    </row>
    <row r="4" spans="1:4" ht="30" customHeight="1" x14ac:dyDescent="0.2">
      <c r="A4" s="6">
        <v>4</v>
      </c>
      <c r="B4" s="76" t="s">
        <v>5</v>
      </c>
      <c r="C4" s="77"/>
      <c r="D4" s="7">
        <f>SUM(D5:D8)</f>
        <v>14299509202</v>
      </c>
    </row>
    <row r="5" spans="1:4" ht="66" customHeight="1" x14ac:dyDescent="0.2">
      <c r="A5" s="8">
        <v>1</v>
      </c>
      <c r="B5" s="9">
        <v>2020003630006</v>
      </c>
      <c r="C5" s="10" t="s">
        <v>6</v>
      </c>
      <c r="D5" s="81">
        <v>1109720500</v>
      </c>
    </row>
    <row r="6" spans="1:4" ht="66" customHeight="1" x14ac:dyDescent="0.2">
      <c r="A6" s="11">
        <v>2</v>
      </c>
      <c r="B6" s="12">
        <v>2020003630007</v>
      </c>
      <c r="C6" s="13" t="s">
        <v>7</v>
      </c>
      <c r="D6" s="81">
        <v>663878702</v>
      </c>
    </row>
    <row r="7" spans="1:4" ht="66" customHeight="1" x14ac:dyDescent="0.2">
      <c r="A7" s="11">
        <v>3</v>
      </c>
      <c r="B7" s="14">
        <v>2020003630005</v>
      </c>
      <c r="C7" s="15" t="s">
        <v>8</v>
      </c>
      <c r="D7" s="81">
        <v>125910000</v>
      </c>
    </row>
    <row r="8" spans="1:4" ht="66" customHeight="1" thickBot="1" x14ac:dyDescent="0.25">
      <c r="A8" s="16">
        <v>4</v>
      </c>
      <c r="B8" s="17">
        <v>2022003630011</v>
      </c>
      <c r="C8" s="18" t="s">
        <v>9</v>
      </c>
      <c r="D8" s="29">
        <v>12400000000</v>
      </c>
    </row>
    <row r="9" spans="1:4" ht="30" customHeight="1" thickBot="1" x14ac:dyDescent="0.25">
      <c r="A9" s="71" t="s">
        <v>10</v>
      </c>
      <c r="B9" s="72"/>
      <c r="C9" s="73"/>
      <c r="D9" s="19">
        <f>D10</f>
        <v>1257064026</v>
      </c>
    </row>
    <row r="10" spans="1:4" ht="30" customHeight="1" x14ac:dyDescent="0.2">
      <c r="A10" s="20">
        <v>4</v>
      </c>
      <c r="B10" s="76" t="s">
        <v>5</v>
      </c>
      <c r="C10" s="77"/>
      <c r="D10" s="7">
        <f>SUM(D11:D17)</f>
        <v>1257064026</v>
      </c>
    </row>
    <row r="11" spans="1:4" ht="66" customHeight="1" x14ac:dyDescent="0.2">
      <c r="A11" s="8">
        <f>A8+1</f>
        <v>5</v>
      </c>
      <c r="B11" s="21">
        <v>2020003630042</v>
      </c>
      <c r="C11" s="10" t="s">
        <v>11</v>
      </c>
      <c r="D11" s="81">
        <v>140000000</v>
      </c>
    </row>
    <row r="12" spans="1:4" ht="66" customHeight="1" x14ac:dyDescent="0.2">
      <c r="A12" s="11">
        <f t="shared" ref="A12:A17" si="0">A11+1</f>
        <v>6</v>
      </c>
      <c r="B12" s="14">
        <v>2020003630043</v>
      </c>
      <c r="C12" s="15" t="s">
        <v>12</v>
      </c>
      <c r="D12" s="81">
        <v>55000000</v>
      </c>
    </row>
    <row r="13" spans="1:4" ht="66" customHeight="1" x14ac:dyDescent="0.2">
      <c r="A13" s="11">
        <f t="shared" si="0"/>
        <v>7</v>
      </c>
      <c r="B13" s="14">
        <v>2020003630044</v>
      </c>
      <c r="C13" s="15" t="s">
        <v>13</v>
      </c>
      <c r="D13" s="81">
        <v>248549126</v>
      </c>
    </row>
    <row r="14" spans="1:4" ht="66" customHeight="1" x14ac:dyDescent="0.2">
      <c r="A14" s="11">
        <f t="shared" si="0"/>
        <v>8</v>
      </c>
      <c r="B14" s="14">
        <v>2020003630045</v>
      </c>
      <c r="C14" s="13" t="s">
        <v>14</v>
      </c>
      <c r="D14" s="81">
        <v>89067200</v>
      </c>
    </row>
    <row r="15" spans="1:4" ht="66" customHeight="1" x14ac:dyDescent="0.2">
      <c r="A15" s="11">
        <f t="shared" si="0"/>
        <v>9</v>
      </c>
      <c r="B15" s="14">
        <v>2020003630046</v>
      </c>
      <c r="C15" s="13" t="s">
        <v>15</v>
      </c>
      <c r="D15" s="81">
        <v>453230700</v>
      </c>
    </row>
    <row r="16" spans="1:4" ht="66" customHeight="1" x14ac:dyDescent="0.2">
      <c r="A16" s="11">
        <f t="shared" si="0"/>
        <v>10</v>
      </c>
      <c r="B16" s="14">
        <v>2020003630047</v>
      </c>
      <c r="C16" s="15" t="s">
        <v>16</v>
      </c>
      <c r="D16" s="81">
        <v>190035000</v>
      </c>
    </row>
    <row r="17" spans="1:4" ht="66" customHeight="1" thickBot="1" x14ac:dyDescent="0.25">
      <c r="A17" s="11">
        <f t="shared" si="0"/>
        <v>11</v>
      </c>
      <c r="B17" s="22">
        <v>2020003630008</v>
      </c>
      <c r="C17" s="23" t="s">
        <v>17</v>
      </c>
      <c r="D17" s="29">
        <v>81182000</v>
      </c>
    </row>
    <row r="18" spans="1:4" ht="30" customHeight="1" thickBot="1" x14ac:dyDescent="0.25">
      <c r="A18" s="71" t="s">
        <v>18</v>
      </c>
      <c r="B18" s="72"/>
      <c r="C18" s="73"/>
      <c r="D18" s="19">
        <f>D19</f>
        <v>5178695734</v>
      </c>
    </row>
    <row r="19" spans="1:4" ht="30" customHeight="1" x14ac:dyDescent="0.2">
      <c r="A19" s="20">
        <v>4</v>
      </c>
      <c r="B19" s="76" t="s">
        <v>5</v>
      </c>
      <c r="C19" s="77"/>
      <c r="D19" s="7">
        <f>SUM(D20:D21)</f>
        <v>5178695734</v>
      </c>
    </row>
    <row r="20" spans="1:4" ht="66" customHeight="1" x14ac:dyDescent="0.2">
      <c r="A20" s="8">
        <f>A17+1</f>
        <v>12</v>
      </c>
      <c r="B20" s="21">
        <v>2020003630048</v>
      </c>
      <c r="C20" s="24" t="s">
        <v>19</v>
      </c>
      <c r="D20" s="81">
        <v>3508695734</v>
      </c>
    </row>
    <row r="21" spans="1:4" ht="66" customHeight="1" thickBot="1" x14ac:dyDescent="0.25">
      <c r="A21" s="25">
        <f>A20+1</f>
        <v>13</v>
      </c>
      <c r="B21" s="22">
        <v>2020003630049</v>
      </c>
      <c r="C21" s="26" t="s">
        <v>20</v>
      </c>
      <c r="D21" s="29">
        <v>1670000000</v>
      </c>
    </row>
    <row r="22" spans="1:4" ht="30" customHeight="1" thickBot="1" x14ac:dyDescent="0.25">
      <c r="A22" s="71" t="s">
        <v>21</v>
      </c>
      <c r="B22" s="72"/>
      <c r="C22" s="73"/>
      <c r="D22" s="19">
        <f>D23+D32+D36+D46</f>
        <v>95388090512.459991</v>
      </c>
    </row>
    <row r="23" spans="1:4" ht="30" customHeight="1" x14ac:dyDescent="0.2">
      <c r="A23" s="20">
        <v>1</v>
      </c>
      <c r="B23" s="74" t="s">
        <v>22</v>
      </c>
      <c r="C23" s="75"/>
      <c r="D23" s="7">
        <f>SUM(D24:D31)</f>
        <v>36681014664.099998</v>
      </c>
    </row>
    <row r="24" spans="1:4" ht="66" customHeight="1" x14ac:dyDescent="0.2">
      <c r="A24" s="8">
        <f>A21+1</f>
        <v>14</v>
      </c>
      <c r="B24" s="21">
        <v>2020003630017</v>
      </c>
      <c r="C24" s="24" t="s">
        <v>23</v>
      </c>
      <c r="D24" s="82">
        <v>82327300</v>
      </c>
    </row>
    <row r="25" spans="1:4" ht="66" customHeight="1" x14ac:dyDescent="0.2">
      <c r="A25" s="11">
        <f>A24+1</f>
        <v>15</v>
      </c>
      <c r="B25" s="14">
        <v>2020003630050</v>
      </c>
      <c r="C25" s="15" t="s">
        <v>24</v>
      </c>
      <c r="D25" s="82">
        <v>3017024296</v>
      </c>
    </row>
    <row r="26" spans="1:4" ht="66" customHeight="1" x14ac:dyDescent="0.2">
      <c r="A26" s="11">
        <f>A25+1</f>
        <v>16</v>
      </c>
      <c r="B26" s="14">
        <v>2021003630001</v>
      </c>
      <c r="C26" s="15" t="s">
        <v>25</v>
      </c>
      <c r="D26" s="82">
        <v>73966912</v>
      </c>
    </row>
    <row r="27" spans="1:4" ht="66" customHeight="1" x14ac:dyDescent="0.2">
      <c r="A27" s="11">
        <f>A26+1</f>
        <v>17</v>
      </c>
      <c r="B27" s="14">
        <v>2021003630017</v>
      </c>
      <c r="C27" s="15" t="s">
        <v>26</v>
      </c>
      <c r="D27" s="82">
        <v>2650000000</v>
      </c>
    </row>
    <row r="28" spans="1:4" ht="66" customHeight="1" x14ac:dyDescent="0.2">
      <c r="A28" s="11">
        <f>A27+1</f>
        <v>18</v>
      </c>
      <c r="B28" s="14">
        <v>2022003630007</v>
      </c>
      <c r="C28" s="15" t="s">
        <v>27</v>
      </c>
      <c r="D28" s="82">
        <v>3179932867</v>
      </c>
    </row>
    <row r="29" spans="1:4" ht="66" customHeight="1" x14ac:dyDescent="0.2">
      <c r="A29" s="11">
        <f>A28+1</f>
        <v>19</v>
      </c>
      <c r="B29" s="14">
        <v>2020003630052</v>
      </c>
      <c r="C29" s="15" t="s">
        <v>28</v>
      </c>
      <c r="D29" s="82">
        <v>6065563289.1000004</v>
      </c>
    </row>
    <row r="30" spans="1:4" ht="66" customHeight="1" x14ac:dyDescent="0.2">
      <c r="A30" s="25"/>
      <c r="B30" s="22">
        <v>2022000040007</v>
      </c>
      <c r="C30" s="26" t="s">
        <v>29</v>
      </c>
      <c r="D30" s="82">
        <v>0</v>
      </c>
    </row>
    <row r="31" spans="1:4" ht="66" customHeight="1" x14ac:dyDescent="0.2">
      <c r="A31" s="25">
        <f>A29+1</f>
        <v>20</v>
      </c>
      <c r="B31" s="22">
        <v>2023003630002</v>
      </c>
      <c r="C31" s="26" t="s">
        <v>29</v>
      </c>
      <c r="D31" s="82">
        <v>21612200000</v>
      </c>
    </row>
    <row r="32" spans="1:4" ht="30" customHeight="1" x14ac:dyDescent="0.2">
      <c r="A32" s="27">
        <v>2</v>
      </c>
      <c r="B32" s="63" t="s">
        <v>30</v>
      </c>
      <c r="C32" s="63"/>
      <c r="D32" s="83">
        <f>SUM(D33:D35)</f>
        <v>441000000</v>
      </c>
    </row>
    <row r="33" spans="1:4" ht="39.75" customHeight="1" x14ac:dyDescent="0.2">
      <c r="A33" s="8">
        <f>A31+1</f>
        <v>21</v>
      </c>
      <c r="B33" s="21">
        <v>2021003630018</v>
      </c>
      <c r="C33" s="24" t="s">
        <v>31</v>
      </c>
      <c r="D33" s="82">
        <v>1000000</v>
      </c>
    </row>
    <row r="34" spans="1:4" ht="66" customHeight="1" x14ac:dyDescent="0.2">
      <c r="A34" s="8">
        <f>A33+1</f>
        <v>22</v>
      </c>
      <c r="B34" s="21">
        <v>2021003630019</v>
      </c>
      <c r="C34" s="24" t="s">
        <v>32</v>
      </c>
      <c r="D34" s="82">
        <v>40000000</v>
      </c>
    </row>
    <row r="35" spans="1:4" ht="66" customHeight="1" x14ac:dyDescent="0.2">
      <c r="A35" s="8">
        <f>A34+1</f>
        <v>23</v>
      </c>
      <c r="B35" s="21">
        <v>2023003630004</v>
      </c>
      <c r="C35" s="24" t="s">
        <v>33</v>
      </c>
      <c r="D35" s="82">
        <v>400000000</v>
      </c>
    </row>
    <row r="36" spans="1:4" ht="28.5" customHeight="1" x14ac:dyDescent="0.2">
      <c r="A36" s="27">
        <v>3</v>
      </c>
      <c r="B36" s="63" t="s">
        <v>34</v>
      </c>
      <c r="C36" s="63"/>
      <c r="D36" s="83">
        <f>SUM(D37:D45)</f>
        <v>57068455828.360001</v>
      </c>
    </row>
    <row r="37" spans="1:4" ht="66" customHeight="1" x14ac:dyDescent="0.2">
      <c r="A37" s="11">
        <f>A35+1</f>
        <v>24</v>
      </c>
      <c r="B37" s="14">
        <v>2020003630053</v>
      </c>
      <c r="C37" s="15" t="s">
        <v>35</v>
      </c>
      <c r="D37" s="82">
        <v>33599023338.52</v>
      </c>
    </row>
    <row r="38" spans="1:4" ht="66" customHeight="1" x14ac:dyDescent="0.2">
      <c r="A38" s="11">
        <f t="shared" ref="A38:A45" si="1">A37+1</f>
        <v>25</v>
      </c>
      <c r="B38" s="14">
        <v>2018000040059</v>
      </c>
      <c r="C38" s="15" t="s">
        <v>36</v>
      </c>
      <c r="D38" s="82">
        <v>6536661612</v>
      </c>
    </row>
    <row r="39" spans="1:4" ht="66" customHeight="1" x14ac:dyDescent="0.2">
      <c r="A39" s="11">
        <f t="shared" si="1"/>
        <v>26</v>
      </c>
      <c r="B39" s="14">
        <v>2022003630010</v>
      </c>
      <c r="C39" s="15" t="s">
        <v>37</v>
      </c>
      <c r="D39" s="82">
        <v>9133426135</v>
      </c>
    </row>
    <row r="40" spans="1:4" ht="66" customHeight="1" x14ac:dyDescent="0.2">
      <c r="A40" s="11">
        <f t="shared" si="1"/>
        <v>27</v>
      </c>
      <c r="B40" s="14">
        <v>2020003630054</v>
      </c>
      <c r="C40" s="15" t="s">
        <v>38</v>
      </c>
      <c r="D40" s="82">
        <v>102514047</v>
      </c>
    </row>
    <row r="41" spans="1:4" ht="66" customHeight="1" x14ac:dyDescent="0.2">
      <c r="A41" s="11">
        <f t="shared" si="1"/>
        <v>28</v>
      </c>
      <c r="B41" s="14">
        <v>2021003630004</v>
      </c>
      <c r="C41" s="15" t="s">
        <v>39</v>
      </c>
      <c r="D41" s="82">
        <v>735000000</v>
      </c>
    </row>
    <row r="42" spans="1:4" ht="66" customHeight="1" x14ac:dyDescent="0.2">
      <c r="A42" s="11">
        <f t="shared" si="1"/>
        <v>29</v>
      </c>
      <c r="B42" s="14">
        <v>2021003630002</v>
      </c>
      <c r="C42" s="15" t="s">
        <v>40</v>
      </c>
      <c r="D42" s="82">
        <v>1105000000</v>
      </c>
    </row>
    <row r="43" spans="1:4" ht="66" customHeight="1" x14ac:dyDescent="0.2">
      <c r="A43" s="11">
        <f t="shared" si="1"/>
        <v>30</v>
      </c>
      <c r="B43" s="14">
        <v>2020003630057</v>
      </c>
      <c r="C43" s="15" t="s">
        <v>41</v>
      </c>
      <c r="D43" s="82">
        <v>350000000</v>
      </c>
    </row>
    <row r="44" spans="1:4" ht="66" customHeight="1" x14ac:dyDescent="0.2">
      <c r="A44" s="11">
        <f t="shared" si="1"/>
        <v>31</v>
      </c>
      <c r="B44" s="14">
        <v>2020003630014</v>
      </c>
      <c r="C44" s="13" t="s">
        <v>42</v>
      </c>
      <c r="D44" s="82">
        <v>5216830695.8400002</v>
      </c>
    </row>
    <row r="45" spans="1:4" ht="66" customHeight="1" x14ac:dyDescent="0.2">
      <c r="A45" s="11">
        <f t="shared" si="1"/>
        <v>32</v>
      </c>
      <c r="B45" s="14">
        <v>2022003630009</v>
      </c>
      <c r="C45" s="13" t="s">
        <v>43</v>
      </c>
      <c r="D45" s="82">
        <v>290000000</v>
      </c>
    </row>
    <row r="46" spans="1:4" ht="28.5" customHeight="1" x14ac:dyDescent="0.2">
      <c r="A46" s="27">
        <v>4</v>
      </c>
      <c r="B46" s="63" t="s">
        <v>5</v>
      </c>
      <c r="C46" s="63"/>
      <c r="D46" s="83">
        <f>SUM(D47:D49)</f>
        <v>1197620020</v>
      </c>
    </row>
    <row r="47" spans="1:4" ht="66" customHeight="1" x14ac:dyDescent="0.2">
      <c r="A47" s="11">
        <f>A45+1</f>
        <v>33</v>
      </c>
      <c r="B47" s="14">
        <v>2021003630003</v>
      </c>
      <c r="C47" s="15" t="s">
        <v>44</v>
      </c>
      <c r="D47" s="82">
        <v>573000000</v>
      </c>
    </row>
    <row r="48" spans="1:4" ht="66" customHeight="1" x14ac:dyDescent="0.2">
      <c r="A48" s="25">
        <f>A47+1</f>
        <v>34</v>
      </c>
      <c r="B48" s="22">
        <v>2022003630008</v>
      </c>
      <c r="C48" s="26" t="s">
        <v>45</v>
      </c>
      <c r="D48" s="82">
        <v>499979386</v>
      </c>
    </row>
    <row r="49" spans="1:4" ht="66" customHeight="1" thickBot="1" x14ac:dyDescent="0.25">
      <c r="A49" s="25">
        <f>A48+1</f>
        <v>35</v>
      </c>
      <c r="B49" s="22">
        <v>2021003630006</v>
      </c>
      <c r="C49" s="26" t="s">
        <v>46</v>
      </c>
      <c r="D49" s="84">
        <v>124640634</v>
      </c>
    </row>
    <row r="50" spans="1:4" ht="30" customHeight="1" thickBot="1" x14ac:dyDescent="0.25">
      <c r="A50" s="71" t="s">
        <v>47</v>
      </c>
      <c r="B50" s="72"/>
      <c r="C50" s="73"/>
      <c r="D50" s="19">
        <f>D51+D60+D63</f>
        <v>9659166049.1399994</v>
      </c>
    </row>
    <row r="51" spans="1:4" ht="30" customHeight="1" x14ac:dyDescent="0.2">
      <c r="A51" s="20">
        <v>1</v>
      </c>
      <c r="B51" s="74" t="s">
        <v>22</v>
      </c>
      <c r="C51" s="75"/>
      <c r="D51" s="7">
        <f>SUM(D52:D59)</f>
        <v>8238492735.1399994</v>
      </c>
    </row>
    <row r="52" spans="1:4" ht="66" customHeight="1" x14ac:dyDescent="0.2">
      <c r="A52" s="8">
        <f>A49+1</f>
        <v>36</v>
      </c>
      <c r="B52" s="21">
        <v>2020003630060</v>
      </c>
      <c r="C52" s="10" t="s">
        <v>48</v>
      </c>
      <c r="D52" s="81">
        <v>139000000</v>
      </c>
    </row>
    <row r="53" spans="1:4" ht="66" customHeight="1" x14ac:dyDescent="0.2">
      <c r="A53" s="11">
        <f>A52+1</f>
        <v>37</v>
      </c>
      <c r="B53" s="14">
        <v>2020003630061</v>
      </c>
      <c r="C53" s="13" t="s">
        <v>49</v>
      </c>
      <c r="D53" s="81">
        <v>67000000</v>
      </c>
    </row>
    <row r="54" spans="1:4" ht="66" customHeight="1" x14ac:dyDescent="0.2">
      <c r="A54" s="11">
        <f t="shared" ref="A54:A65" si="2">A53+1</f>
        <v>38</v>
      </c>
      <c r="B54" s="14">
        <v>2020003630062</v>
      </c>
      <c r="C54" s="13" t="s">
        <v>50</v>
      </c>
      <c r="D54" s="81">
        <v>67000000</v>
      </c>
    </row>
    <row r="55" spans="1:4" ht="66" customHeight="1" x14ac:dyDescent="0.2">
      <c r="A55" s="11">
        <f t="shared" si="2"/>
        <v>39</v>
      </c>
      <c r="B55" s="14">
        <v>2020003630063</v>
      </c>
      <c r="C55" s="15" t="s">
        <v>51</v>
      </c>
      <c r="D55" s="81">
        <v>118089677</v>
      </c>
    </row>
    <row r="56" spans="1:4" ht="66" customHeight="1" x14ac:dyDescent="0.2">
      <c r="A56" s="11">
        <f t="shared" si="2"/>
        <v>40</v>
      </c>
      <c r="B56" s="14">
        <v>2020003630064</v>
      </c>
      <c r="C56" s="15" t="s">
        <v>52</v>
      </c>
      <c r="D56" s="81">
        <v>441626497</v>
      </c>
    </row>
    <row r="57" spans="1:4" ht="66" customHeight="1" x14ac:dyDescent="0.2">
      <c r="A57" s="11">
        <f t="shared" si="2"/>
        <v>41</v>
      </c>
      <c r="B57" s="14">
        <v>2020003630065</v>
      </c>
      <c r="C57" s="15" t="s">
        <v>53</v>
      </c>
      <c r="D57" s="81">
        <v>35500000</v>
      </c>
    </row>
    <row r="58" spans="1:4" ht="66" customHeight="1" x14ac:dyDescent="0.2">
      <c r="A58" s="11">
        <f t="shared" si="2"/>
        <v>42</v>
      </c>
      <c r="B58" s="14">
        <v>2020003630066</v>
      </c>
      <c r="C58" s="15" t="s">
        <v>54</v>
      </c>
      <c r="D58" s="81">
        <v>7293276561.1399994</v>
      </c>
    </row>
    <row r="59" spans="1:4" ht="53.25" customHeight="1" x14ac:dyDescent="0.2">
      <c r="A59" s="11">
        <f>A58+1</f>
        <v>43</v>
      </c>
      <c r="B59" s="14">
        <v>2020003630068</v>
      </c>
      <c r="C59" s="15" t="s">
        <v>55</v>
      </c>
      <c r="D59" s="81">
        <v>77000000</v>
      </c>
    </row>
    <row r="60" spans="1:4" ht="36" customHeight="1" x14ac:dyDescent="0.2">
      <c r="A60" s="27">
        <v>3</v>
      </c>
      <c r="B60" s="63" t="s">
        <v>34</v>
      </c>
      <c r="C60" s="63"/>
      <c r="D60" s="83">
        <f>SUM(D61:D62)</f>
        <v>686951482</v>
      </c>
    </row>
    <row r="61" spans="1:4" ht="66" customHeight="1" x14ac:dyDescent="0.2">
      <c r="A61" s="11">
        <f>A59+1</f>
        <v>44</v>
      </c>
      <c r="B61" s="14">
        <v>2020003630069</v>
      </c>
      <c r="C61" s="15" t="s">
        <v>56</v>
      </c>
      <c r="D61" s="81">
        <v>135975832</v>
      </c>
    </row>
    <row r="62" spans="1:4" ht="66" customHeight="1" x14ac:dyDescent="0.2">
      <c r="A62" s="11">
        <f t="shared" si="2"/>
        <v>45</v>
      </c>
      <c r="B62" s="14">
        <v>2020003630070</v>
      </c>
      <c r="C62" s="15" t="s">
        <v>57</v>
      </c>
      <c r="D62" s="81">
        <v>550975650</v>
      </c>
    </row>
    <row r="63" spans="1:4" ht="31.5" customHeight="1" x14ac:dyDescent="0.2">
      <c r="A63" s="27">
        <v>4</v>
      </c>
      <c r="B63" s="63" t="s">
        <v>5</v>
      </c>
      <c r="C63" s="63"/>
      <c r="D63" s="83">
        <f>SUM(D64:D65)</f>
        <v>733721832</v>
      </c>
    </row>
    <row r="64" spans="1:4" ht="66" customHeight="1" x14ac:dyDescent="0.2">
      <c r="A64" s="11">
        <f>A62+1</f>
        <v>46</v>
      </c>
      <c r="B64" s="14">
        <v>2020003630067</v>
      </c>
      <c r="C64" s="13" t="s">
        <v>58</v>
      </c>
      <c r="D64" s="81">
        <v>131735499</v>
      </c>
    </row>
    <row r="65" spans="1:4" ht="66" customHeight="1" thickBot="1" x14ac:dyDescent="0.25">
      <c r="A65" s="25">
        <f t="shared" si="2"/>
        <v>47</v>
      </c>
      <c r="B65" s="22">
        <v>2020003630071</v>
      </c>
      <c r="C65" s="23" t="s">
        <v>59</v>
      </c>
      <c r="D65" s="29">
        <v>601986333</v>
      </c>
    </row>
    <row r="66" spans="1:4" ht="30" customHeight="1" thickBot="1" x14ac:dyDescent="0.25">
      <c r="A66" s="71" t="s">
        <v>60</v>
      </c>
      <c r="B66" s="72"/>
      <c r="C66" s="73"/>
      <c r="D66" s="19">
        <f>D67</f>
        <v>4901071565.04</v>
      </c>
    </row>
    <row r="67" spans="1:4" ht="30" customHeight="1" x14ac:dyDescent="0.2">
      <c r="A67" s="20">
        <v>1</v>
      </c>
      <c r="B67" s="74" t="s">
        <v>22</v>
      </c>
      <c r="C67" s="75"/>
      <c r="D67" s="7">
        <f>SUM(D68:D71)</f>
        <v>4901071565.04</v>
      </c>
    </row>
    <row r="68" spans="1:4" ht="66" customHeight="1" x14ac:dyDescent="0.2">
      <c r="A68" s="8">
        <f>A65+1</f>
        <v>48</v>
      </c>
      <c r="B68" s="21">
        <v>2020003630021</v>
      </c>
      <c r="C68" s="24" t="s">
        <v>61</v>
      </c>
      <c r="D68" s="81">
        <v>3503874526.3099999</v>
      </c>
    </row>
    <row r="69" spans="1:4" ht="66" customHeight="1" x14ac:dyDescent="0.2">
      <c r="A69" s="11">
        <f>A68+1</f>
        <v>49</v>
      </c>
      <c r="B69" s="14">
        <v>2020003630020</v>
      </c>
      <c r="C69" s="15" t="s">
        <v>62</v>
      </c>
      <c r="D69" s="81">
        <v>710754138.18000007</v>
      </c>
    </row>
    <row r="70" spans="1:4" ht="66" customHeight="1" x14ac:dyDescent="0.2">
      <c r="A70" s="11">
        <f>A69+1</f>
        <v>50</v>
      </c>
      <c r="B70" s="14">
        <v>2020003630072</v>
      </c>
      <c r="C70" s="13" t="s">
        <v>63</v>
      </c>
      <c r="D70" s="81">
        <v>369583478.55000001</v>
      </c>
    </row>
    <row r="71" spans="1:4" ht="66" customHeight="1" thickBot="1" x14ac:dyDescent="0.25">
      <c r="A71" s="25">
        <f>A70+1</f>
        <v>51</v>
      </c>
      <c r="B71" s="22">
        <v>2020003630073</v>
      </c>
      <c r="C71" s="23" t="s">
        <v>64</v>
      </c>
      <c r="D71" s="29">
        <v>316859422</v>
      </c>
    </row>
    <row r="72" spans="1:4" ht="30" customHeight="1" thickBot="1" x14ac:dyDescent="0.25">
      <c r="A72" s="71" t="s">
        <v>65</v>
      </c>
      <c r="B72" s="72"/>
      <c r="C72" s="73"/>
      <c r="D72" s="19">
        <f>D73</f>
        <v>4131910173.9000001</v>
      </c>
    </row>
    <row r="73" spans="1:4" ht="30" customHeight="1" x14ac:dyDescent="0.2">
      <c r="A73" s="27">
        <v>2</v>
      </c>
      <c r="B73" s="63" t="s">
        <v>30</v>
      </c>
      <c r="C73" s="63"/>
      <c r="D73" s="85">
        <f>SUM(D74:D79)</f>
        <v>4131910173.9000001</v>
      </c>
    </row>
    <row r="74" spans="1:4" ht="66" customHeight="1" x14ac:dyDescent="0.2">
      <c r="A74" s="8">
        <f>A71+1</f>
        <v>52</v>
      </c>
      <c r="B74" s="21">
        <v>2020003630074</v>
      </c>
      <c r="C74" s="10" t="s">
        <v>66</v>
      </c>
      <c r="D74" s="81">
        <v>135100000</v>
      </c>
    </row>
    <row r="75" spans="1:4" ht="66" customHeight="1" x14ac:dyDescent="0.2">
      <c r="A75" s="11">
        <f>A74+1</f>
        <v>53</v>
      </c>
      <c r="B75" s="14">
        <v>2020003630075</v>
      </c>
      <c r="C75" s="15" t="s">
        <v>67</v>
      </c>
      <c r="D75" s="81">
        <v>225560072</v>
      </c>
    </row>
    <row r="76" spans="1:4" ht="66" customHeight="1" x14ac:dyDescent="0.2">
      <c r="A76" s="11">
        <f>A75+1</f>
        <v>54</v>
      </c>
      <c r="B76" s="14">
        <v>2020003630076</v>
      </c>
      <c r="C76" s="15" t="s">
        <v>68</v>
      </c>
      <c r="D76" s="81">
        <v>985964738</v>
      </c>
    </row>
    <row r="77" spans="1:4" ht="66" customHeight="1" x14ac:dyDescent="0.2">
      <c r="A77" s="11">
        <f>A76+1</f>
        <v>55</v>
      </c>
      <c r="B77" s="14">
        <v>2020003630077</v>
      </c>
      <c r="C77" s="13" t="s">
        <v>69</v>
      </c>
      <c r="D77" s="81">
        <v>1846383530.9000001</v>
      </c>
    </row>
    <row r="78" spans="1:4" ht="66" customHeight="1" x14ac:dyDescent="0.2">
      <c r="A78" s="25">
        <f>A77+1</f>
        <v>56</v>
      </c>
      <c r="B78" s="22">
        <v>2020003630078</v>
      </c>
      <c r="C78" s="23" t="s">
        <v>70</v>
      </c>
      <c r="D78" s="81">
        <v>794796833</v>
      </c>
    </row>
    <row r="79" spans="1:4" ht="66" customHeight="1" thickBot="1" x14ac:dyDescent="0.25">
      <c r="A79" s="25">
        <f>A78+1</f>
        <v>57</v>
      </c>
      <c r="B79" s="22">
        <v>2022003630013</v>
      </c>
      <c r="C79" s="23" t="s">
        <v>71</v>
      </c>
      <c r="D79" s="29">
        <v>144105000</v>
      </c>
    </row>
    <row r="80" spans="1:4" ht="30" customHeight="1" thickBot="1" x14ac:dyDescent="0.25">
      <c r="A80" s="71" t="s">
        <v>72</v>
      </c>
      <c r="B80" s="72"/>
      <c r="C80" s="73"/>
      <c r="D80" s="19">
        <f>D81+D94</f>
        <v>5810194939</v>
      </c>
    </row>
    <row r="81" spans="1:4" ht="30" customHeight="1" x14ac:dyDescent="0.2">
      <c r="A81" s="27">
        <v>2</v>
      </c>
      <c r="B81" s="63" t="s">
        <v>30</v>
      </c>
      <c r="C81" s="63"/>
      <c r="D81" s="85">
        <f>SUM(D82:D93)</f>
        <v>2211220666.6700001</v>
      </c>
    </row>
    <row r="82" spans="1:4" ht="66" customHeight="1" x14ac:dyDescent="0.2">
      <c r="A82" s="8">
        <f>A79+1</f>
        <v>58</v>
      </c>
      <c r="B82" s="21">
        <v>2020003630079</v>
      </c>
      <c r="C82" s="24" t="s">
        <v>73</v>
      </c>
      <c r="D82" s="82">
        <v>656002372</v>
      </c>
    </row>
    <row r="83" spans="1:4" ht="66" customHeight="1" x14ac:dyDescent="0.2">
      <c r="A83" s="11">
        <f>A82+1</f>
        <v>59</v>
      </c>
      <c r="B83" s="14">
        <v>2020003630023</v>
      </c>
      <c r="C83" s="15" t="s">
        <v>74</v>
      </c>
      <c r="D83" s="82">
        <v>518445000</v>
      </c>
    </row>
    <row r="84" spans="1:4" ht="66" customHeight="1" x14ac:dyDescent="0.2">
      <c r="A84" s="11">
        <f t="shared" ref="A84:A101" si="3">A83+1</f>
        <v>60</v>
      </c>
      <c r="B84" s="14">
        <v>2020003630080</v>
      </c>
      <c r="C84" s="15" t="s">
        <v>75</v>
      </c>
      <c r="D84" s="82">
        <v>110180000</v>
      </c>
    </row>
    <row r="85" spans="1:4" ht="66" customHeight="1" x14ac:dyDescent="0.2">
      <c r="A85" s="11">
        <f t="shared" si="3"/>
        <v>61</v>
      </c>
      <c r="B85" s="14">
        <v>2020003630022</v>
      </c>
      <c r="C85" s="15" t="s">
        <v>76</v>
      </c>
      <c r="D85" s="82">
        <v>151466666.67000002</v>
      </c>
    </row>
    <row r="86" spans="1:4" ht="66" customHeight="1" x14ac:dyDescent="0.2">
      <c r="A86" s="11">
        <f t="shared" si="3"/>
        <v>62</v>
      </c>
      <c r="B86" s="14">
        <v>2020003630081</v>
      </c>
      <c r="C86" s="15" t="s">
        <v>77</v>
      </c>
      <c r="D86" s="82">
        <v>27000000</v>
      </c>
    </row>
    <row r="87" spans="1:4" ht="66" customHeight="1" x14ac:dyDescent="0.2">
      <c r="A87" s="11">
        <f t="shared" si="3"/>
        <v>63</v>
      </c>
      <c r="B87" s="14">
        <v>2020003630082</v>
      </c>
      <c r="C87" s="15" t="s">
        <v>78</v>
      </c>
      <c r="D87" s="82">
        <v>61807909</v>
      </c>
    </row>
    <row r="88" spans="1:4" ht="66" customHeight="1" x14ac:dyDescent="0.2">
      <c r="A88" s="11">
        <f t="shared" si="3"/>
        <v>64</v>
      </c>
      <c r="B88" s="14">
        <v>2020003630025</v>
      </c>
      <c r="C88" s="15" t="s">
        <v>79</v>
      </c>
      <c r="D88" s="82">
        <v>162072092.67000002</v>
      </c>
    </row>
    <row r="89" spans="1:4" ht="66" customHeight="1" x14ac:dyDescent="0.2">
      <c r="A89" s="11">
        <f t="shared" si="3"/>
        <v>65</v>
      </c>
      <c r="B89" s="14">
        <v>2020003630083</v>
      </c>
      <c r="C89" s="15" t="s">
        <v>80</v>
      </c>
      <c r="D89" s="82">
        <v>106000000</v>
      </c>
    </row>
    <row r="90" spans="1:4" ht="66" customHeight="1" x14ac:dyDescent="0.2">
      <c r="A90" s="11">
        <f t="shared" si="3"/>
        <v>66</v>
      </c>
      <c r="B90" s="14">
        <v>2020003630084</v>
      </c>
      <c r="C90" s="15" t="s">
        <v>81</v>
      </c>
      <c r="D90" s="82">
        <v>70925000</v>
      </c>
    </row>
    <row r="91" spans="1:4" ht="66" customHeight="1" x14ac:dyDescent="0.2">
      <c r="A91" s="11">
        <f t="shared" si="3"/>
        <v>67</v>
      </c>
      <c r="B91" s="14">
        <v>2020003630026</v>
      </c>
      <c r="C91" s="15" t="s">
        <v>82</v>
      </c>
      <c r="D91" s="82">
        <v>83358333.329999998</v>
      </c>
    </row>
    <row r="92" spans="1:4" ht="66" customHeight="1" x14ac:dyDescent="0.2">
      <c r="A92" s="11">
        <f t="shared" si="3"/>
        <v>68</v>
      </c>
      <c r="B92" s="14">
        <v>2020003630024</v>
      </c>
      <c r="C92" s="15" t="s">
        <v>83</v>
      </c>
      <c r="D92" s="82">
        <v>142676627</v>
      </c>
    </row>
    <row r="93" spans="1:4" ht="66" customHeight="1" x14ac:dyDescent="0.2">
      <c r="A93" s="11">
        <f t="shared" si="3"/>
        <v>69</v>
      </c>
      <c r="B93" s="14">
        <v>2020003630085</v>
      </c>
      <c r="C93" s="15" t="s">
        <v>84</v>
      </c>
      <c r="D93" s="82">
        <v>121286666</v>
      </c>
    </row>
    <row r="94" spans="1:4" ht="26.25" customHeight="1" x14ac:dyDescent="0.2">
      <c r="A94" s="27">
        <v>3</v>
      </c>
      <c r="B94" s="63" t="s">
        <v>34</v>
      </c>
      <c r="C94" s="63"/>
      <c r="D94" s="83">
        <f>SUM(D95:D101)</f>
        <v>3598974272.3299999</v>
      </c>
    </row>
    <row r="95" spans="1:4" ht="66" customHeight="1" x14ac:dyDescent="0.2">
      <c r="A95" s="11">
        <f>A93+1</f>
        <v>70</v>
      </c>
      <c r="B95" s="14">
        <v>2020003630027</v>
      </c>
      <c r="C95" s="13" t="s">
        <v>85</v>
      </c>
      <c r="D95" s="82">
        <v>212655000</v>
      </c>
    </row>
    <row r="96" spans="1:4" ht="66" customHeight="1" x14ac:dyDescent="0.2">
      <c r="A96" s="11">
        <f t="shared" si="3"/>
        <v>71</v>
      </c>
      <c r="B96" s="14">
        <v>2020003630086</v>
      </c>
      <c r="C96" s="15" t="s">
        <v>86</v>
      </c>
      <c r="D96" s="82">
        <v>2585430691</v>
      </c>
    </row>
    <row r="97" spans="1:4" ht="66" customHeight="1" x14ac:dyDescent="0.2">
      <c r="A97" s="11">
        <f t="shared" si="3"/>
        <v>72</v>
      </c>
      <c r="B97" s="14">
        <v>2020003630028</v>
      </c>
      <c r="C97" s="15" t="s">
        <v>87</v>
      </c>
      <c r="D97" s="82">
        <v>76350000</v>
      </c>
    </row>
    <row r="98" spans="1:4" ht="66" customHeight="1" x14ac:dyDescent="0.2">
      <c r="A98" s="11">
        <f t="shared" si="3"/>
        <v>73</v>
      </c>
      <c r="B98" s="14">
        <v>2020003630087</v>
      </c>
      <c r="C98" s="15" t="s">
        <v>88</v>
      </c>
      <c r="D98" s="82">
        <v>203450000</v>
      </c>
    </row>
    <row r="99" spans="1:4" ht="66" customHeight="1" x14ac:dyDescent="0.2">
      <c r="A99" s="11">
        <f t="shared" si="3"/>
        <v>74</v>
      </c>
      <c r="B99" s="14">
        <v>2020003630029</v>
      </c>
      <c r="C99" s="15" t="s">
        <v>89</v>
      </c>
      <c r="D99" s="82">
        <v>198000000</v>
      </c>
    </row>
    <row r="100" spans="1:4" ht="66" customHeight="1" x14ac:dyDescent="0.2">
      <c r="A100" s="11">
        <f t="shared" si="3"/>
        <v>75</v>
      </c>
      <c r="B100" s="14">
        <v>2020003630030</v>
      </c>
      <c r="C100" s="15" t="s">
        <v>90</v>
      </c>
      <c r="D100" s="82">
        <v>94584007.329999998</v>
      </c>
    </row>
    <row r="101" spans="1:4" ht="66" customHeight="1" thickBot="1" x14ac:dyDescent="0.25">
      <c r="A101" s="25">
        <f t="shared" si="3"/>
        <v>76</v>
      </c>
      <c r="B101" s="22">
        <v>2020003630088</v>
      </c>
      <c r="C101" s="26" t="s">
        <v>91</v>
      </c>
      <c r="D101" s="84">
        <v>228504574</v>
      </c>
    </row>
    <row r="102" spans="1:4" ht="30" customHeight="1" thickBot="1" x14ac:dyDescent="0.25">
      <c r="A102" s="71" t="s">
        <v>92</v>
      </c>
      <c r="B102" s="72"/>
      <c r="C102" s="73"/>
      <c r="D102" s="19">
        <f>D103</f>
        <v>4178243430</v>
      </c>
    </row>
    <row r="103" spans="1:4" ht="30" customHeight="1" x14ac:dyDescent="0.2">
      <c r="A103" s="27">
        <v>4</v>
      </c>
      <c r="B103" s="63" t="s">
        <v>5</v>
      </c>
      <c r="C103" s="63"/>
      <c r="D103" s="85">
        <f>SUM(D104:D107)</f>
        <v>4178243430</v>
      </c>
    </row>
    <row r="104" spans="1:4" ht="89.25" customHeight="1" x14ac:dyDescent="0.2">
      <c r="A104" s="8">
        <f>A101+1</f>
        <v>77</v>
      </c>
      <c r="B104" s="21">
        <v>2021003630005</v>
      </c>
      <c r="C104" s="28" t="s">
        <v>93</v>
      </c>
      <c r="D104" s="81">
        <v>640243430</v>
      </c>
    </row>
    <row r="105" spans="1:4" ht="66" customHeight="1" x14ac:dyDescent="0.2">
      <c r="A105" s="11">
        <f>A104+1</f>
        <v>78</v>
      </c>
      <c r="B105" s="14">
        <v>2020003630090</v>
      </c>
      <c r="C105" s="13" t="s">
        <v>94</v>
      </c>
      <c r="D105" s="81">
        <v>2343000000</v>
      </c>
    </row>
    <row r="106" spans="1:4" ht="66" customHeight="1" x14ac:dyDescent="0.2">
      <c r="A106" s="25">
        <f>A105+1</f>
        <v>79</v>
      </c>
      <c r="B106" s="22">
        <v>2020003630031</v>
      </c>
      <c r="C106" s="26" t="s">
        <v>95</v>
      </c>
      <c r="D106" s="81">
        <v>795000000</v>
      </c>
    </row>
    <row r="107" spans="1:4" ht="66" customHeight="1" thickBot="1" x14ac:dyDescent="0.25">
      <c r="A107" s="25">
        <f>A106+1</f>
        <v>80</v>
      </c>
      <c r="B107" s="22">
        <v>2022003630012</v>
      </c>
      <c r="C107" s="18" t="s">
        <v>96</v>
      </c>
      <c r="D107" s="29">
        <v>400000000</v>
      </c>
    </row>
    <row r="108" spans="1:4" ht="30" customHeight="1" thickBot="1" x14ac:dyDescent="0.25">
      <c r="A108" s="71" t="s">
        <v>97</v>
      </c>
      <c r="B108" s="72"/>
      <c r="C108" s="73"/>
      <c r="D108" s="19">
        <f>D109+D118</f>
        <v>219306432852.87</v>
      </c>
    </row>
    <row r="109" spans="1:4" ht="26.25" customHeight="1" x14ac:dyDescent="0.2">
      <c r="A109" s="20">
        <v>1</v>
      </c>
      <c r="B109" s="74" t="s">
        <v>22</v>
      </c>
      <c r="C109" s="75"/>
      <c r="D109" s="7">
        <f>SUM(D110:D117)</f>
        <v>219273918174.87</v>
      </c>
    </row>
    <row r="110" spans="1:4" ht="66" customHeight="1" x14ac:dyDescent="0.2">
      <c r="A110" s="8">
        <f>A107+1</f>
        <v>81</v>
      </c>
      <c r="B110" s="21">
        <v>2020003630091</v>
      </c>
      <c r="C110" s="10" t="s">
        <v>98</v>
      </c>
      <c r="D110" s="82">
        <v>21537328761.82</v>
      </c>
    </row>
    <row r="111" spans="1:4" ht="66" customHeight="1" x14ac:dyDescent="0.2">
      <c r="A111" s="11">
        <f>A110+1</f>
        <v>82</v>
      </c>
      <c r="B111" s="14">
        <v>2020003630092</v>
      </c>
      <c r="C111" s="13" t="s">
        <v>99</v>
      </c>
      <c r="D111" s="82">
        <v>24000000</v>
      </c>
    </row>
    <row r="112" spans="1:4" ht="66" customHeight="1" x14ac:dyDescent="0.2">
      <c r="A112" s="11">
        <f t="shared" ref="A112:A117" si="4">A111+1</f>
        <v>83</v>
      </c>
      <c r="B112" s="14">
        <v>2020003630093</v>
      </c>
      <c r="C112" s="13" t="s">
        <v>100</v>
      </c>
      <c r="D112" s="82">
        <v>208527157</v>
      </c>
    </row>
    <row r="113" spans="1:4" ht="66" customHeight="1" x14ac:dyDescent="0.2">
      <c r="A113" s="11">
        <f t="shared" si="4"/>
        <v>84</v>
      </c>
      <c r="B113" s="14">
        <v>2020003630016</v>
      </c>
      <c r="C113" s="13" t="s">
        <v>101</v>
      </c>
      <c r="D113" s="82">
        <v>196580820119.04999</v>
      </c>
    </row>
    <row r="114" spans="1:4" ht="66" customHeight="1" x14ac:dyDescent="0.2">
      <c r="A114" s="11">
        <f t="shared" si="4"/>
        <v>85</v>
      </c>
      <c r="B114" s="14">
        <v>2020003630094</v>
      </c>
      <c r="C114" s="13" t="s">
        <v>102</v>
      </c>
      <c r="D114" s="82">
        <v>630824680</v>
      </c>
    </row>
    <row r="115" spans="1:4" ht="66" customHeight="1" x14ac:dyDescent="0.2">
      <c r="A115" s="11">
        <f t="shared" si="4"/>
        <v>86</v>
      </c>
      <c r="B115" s="14">
        <v>2020003630015</v>
      </c>
      <c r="C115" s="13" t="s">
        <v>103</v>
      </c>
      <c r="D115" s="82">
        <v>25000000</v>
      </c>
    </row>
    <row r="116" spans="1:4" ht="66" customHeight="1" x14ac:dyDescent="0.2">
      <c r="A116" s="11">
        <f t="shared" si="4"/>
        <v>87</v>
      </c>
      <c r="B116" s="14">
        <v>2020003630095</v>
      </c>
      <c r="C116" s="13" t="s">
        <v>104</v>
      </c>
      <c r="D116" s="82">
        <v>50684457</v>
      </c>
    </row>
    <row r="117" spans="1:4" ht="66" customHeight="1" x14ac:dyDescent="0.2">
      <c r="A117" s="11">
        <f t="shared" si="4"/>
        <v>88</v>
      </c>
      <c r="B117" s="14">
        <v>2020003630096</v>
      </c>
      <c r="C117" s="15" t="s">
        <v>105</v>
      </c>
      <c r="D117" s="82">
        <v>216733000</v>
      </c>
    </row>
    <row r="118" spans="1:4" ht="32.25" customHeight="1" x14ac:dyDescent="0.2">
      <c r="A118" s="27">
        <v>2</v>
      </c>
      <c r="B118" s="63" t="s">
        <v>30</v>
      </c>
      <c r="C118" s="63"/>
      <c r="D118" s="83">
        <f>D119</f>
        <v>32514678</v>
      </c>
    </row>
    <row r="119" spans="1:4" ht="66" customHeight="1" thickBot="1" x14ac:dyDescent="0.25">
      <c r="A119" s="25">
        <f>A117+1</f>
        <v>89</v>
      </c>
      <c r="B119" s="22">
        <v>2020003630097</v>
      </c>
      <c r="C119" s="23" t="s">
        <v>106</v>
      </c>
      <c r="D119" s="84">
        <v>32514678</v>
      </c>
    </row>
    <row r="120" spans="1:4" ht="30" customHeight="1" thickBot="1" x14ac:dyDescent="0.25">
      <c r="A120" s="64" t="s">
        <v>107</v>
      </c>
      <c r="B120" s="65"/>
      <c r="C120" s="66"/>
      <c r="D120" s="19">
        <f>D121+D140+D143</f>
        <v>8897461518.4300003</v>
      </c>
    </row>
    <row r="121" spans="1:4" ht="30" customHeight="1" x14ac:dyDescent="0.2">
      <c r="A121" s="20">
        <v>1</v>
      </c>
      <c r="B121" s="74" t="s">
        <v>22</v>
      </c>
      <c r="C121" s="75"/>
      <c r="D121" s="7">
        <f>SUM(D122:D139)</f>
        <v>8328388546.4300003</v>
      </c>
    </row>
    <row r="122" spans="1:4" ht="66" customHeight="1" x14ac:dyDescent="0.2">
      <c r="A122" s="8">
        <f>A119+1</f>
        <v>90</v>
      </c>
      <c r="B122" s="30">
        <v>2020003630011</v>
      </c>
      <c r="C122" s="31" t="s">
        <v>108</v>
      </c>
      <c r="D122" s="86">
        <v>239189640</v>
      </c>
    </row>
    <row r="123" spans="1:4" ht="66" customHeight="1" x14ac:dyDescent="0.2">
      <c r="A123" s="11">
        <f>A122+1</f>
        <v>91</v>
      </c>
      <c r="B123" s="32">
        <v>2020003630098</v>
      </c>
      <c r="C123" s="33" t="s">
        <v>109</v>
      </c>
      <c r="D123" s="86">
        <v>31700000</v>
      </c>
    </row>
    <row r="124" spans="1:4" ht="66" customHeight="1" x14ac:dyDescent="0.2">
      <c r="A124" s="11">
        <f t="shared" ref="A124:A148" si="5">A123+1</f>
        <v>92</v>
      </c>
      <c r="B124" s="32">
        <v>2020003630099</v>
      </c>
      <c r="C124" s="33" t="s">
        <v>110</v>
      </c>
      <c r="D124" s="86">
        <v>79600000</v>
      </c>
    </row>
    <row r="125" spans="1:4" ht="66" customHeight="1" x14ac:dyDescent="0.2">
      <c r="A125" s="11">
        <f t="shared" si="5"/>
        <v>93</v>
      </c>
      <c r="B125" s="32">
        <v>2020003630100</v>
      </c>
      <c r="C125" s="33" t="s">
        <v>111</v>
      </c>
      <c r="D125" s="86">
        <v>168340000</v>
      </c>
    </row>
    <row r="126" spans="1:4" ht="66" customHeight="1" x14ac:dyDescent="0.2">
      <c r="A126" s="11">
        <f t="shared" si="5"/>
        <v>94</v>
      </c>
      <c r="B126" s="32">
        <v>2020003630101</v>
      </c>
      <c r="C126" s="33" t="s">
        <v>112</v>
      </c>
      <c r="D126" s="86">
        <v>843396665</v>
      </c>
    </row>
    <row r="127" spans="1:4" ht="66" customHeight="1" x14ac:dyDescent="0.2">
      <c r="A127" s="11">
        <f t="shared" si="5"/>
        <v>95</v>
      </c>
      <c r="B127" s="32">
        <v>2020003630102</v>
      </c>
      <c r="C127" s="33" t="s">
        <v>113</v>
      </c>
      <c r="D127" s="86">
        <v>321592028</v>
      </c>
    </row>
    <row r="128" spans="1:4" ht="66" customHeight="1" x14ac:dyDescent="0.2">
      <c r="A128" s="11">
        <f t="shared" si="5"/>
        <v>96</v>
      </c>
      <c r="B128" s="32">
        <v>2021003630010</v>
      </c>
      <c r="C128" s="33" t="s">
        <v>114</v>
      </c>
      <c r="D128" s="86">
        <v>43800000</v>
      </c>
    </row>
    <row r="129" spans="1:4" ht="66" customHeight="1" x14ac:dyDescent="0.2">
      <c r="A129" s="11">
        <f t="shared" si="5"/>
        <v>97</v>
      </c>
      <c r="B129" s="32">
        <v>2020003630033</v>
      </c>
      <c r="C129" s="33" t="s">
        <v>115</v>
      </c>
      <c r="D129" s="86">
        <v>88000000</v>
      </c>
    </row>
    <row r="130" spans="1:4" ht="66" customHeight="1" x14ac:dyDescent="0.2">
      <c r="A130" s="11">
        <f t="shared" si="5"/>
        <v>98</v>
      </c>
      <c r="B130" s="32">
        <v>2020003630034</v>
      </c>
      <c r="C130" s="34" t="s">
        <v>116</v>
      </c>
      <c r="D130" s="86">
        <v>68481667</v>
      </c>
    </row>
    <row r="131" spans="1:4" ht="66" customHeight="1" x14ac:dyDescent="0.2">
      <c r="A131" s="11">
        <f t="shared" si="5"/>
        <v>99</v>
      </c>
      <c r="B131" s="32">
        <v>2020003630103</v>
      </c>
      <c r="C131" s="34" t="s">
        <v>117</v>
      </c>
      <c r="D131" s="86">
        <v>63500000</v>
      </c>
    </row>
    <row r="132" spans="1:4" ht="66" customHeight="1" x14ac:dyDescent="0.2">
      <c r="A132" s="11">
        <f t="shared" si="5"/>
        <v>100</v>
      </c>
      <c r="B132" s="32">
        <v>2020003630104</v>
      </c>
      <c r="C132" s="34" t="s">
        <v>118</v>
      </c>
      <c r="D132" s="86">
        <v>53700000</v>
      </c>
    </row>
    <row r="133" spans="1:4" ht="66" customHeight="1" x14ac:dyDescent="0.2">
      <c r="A133" s="11">
        <f t="shared" si="5"/>
        <v>101</v>
      </c>
      <c r="B133" s="32">
        <v>2020003630105</v>
      </c>
      <c r="C133" s="34" t="s">
        <v>119</v>
      </c>
      <c r="D133" s="86">
        <v>37700000</v>
      </c>
    </row>
    <row r="134" spans="1:4" ht="66" customHeight="1" x14ac:dyDescent="0.2">
      <c r="A134" s="11">
        <f t="shared" si="5"/>
        <v>102</v>
      </c>
      <c r="B134" s="32">
        <v>2020003630106</v>
      </c>
      <c r="C134" s="34" t="s">
        <v>120</v>
      </c>
      <c r="D134" s="86">
        <v>53800000</v>
      </c>
    </row>
    <row r="135" spans="1:4" ht="66" customHeight="1" x14ac:dyDescent="0.2">
      <c r="A135" s="11">
        <f t="shared" si="5"/>
        <v>103</v>
      </c>
      <c r="B135" s="32">
        <v>2020003630036</v>
      </c>
      <c r="C135" s="33" t="s">
        <v>121</v>
      </c>
      <c r="D135" s="86">
        <v>100000000</v>
      </c>
    </row>
    <row r="136" spans="1:4" ht="66" customHeight="1" x14ac:dyDescent="0.2">
      <c r="A136" s="11">
        <f t="shared" si="5"/>
        <v>104</v>
      </c>
      <c r="B136" s="32">
        <v>2020003630037</v>
      </c>
      <c r="C136" s="33" t="s">
        <v>122</v>
      </c>
      <c r="D136" s="86">
        <v>62000000</v>
      </c>
    </row>
    <row r="137" spans="1:4" ht="66" customHeight="1" x14ac:dyDescent="0.2">
      <c r="A137" s="11">
        <f t="shared" si="5"/>
        <v>105</v>
      </c>
      <c r="B137" s="32">
        <v>2020003630035</v>
      </c>
      <c r="C137" s="34" t="s">
        <v>123</v>
      </c>
      <c r="D137" s="86">
        <v>315400000</v>
      </c>
    </row>
    <row r="138" spans="1:4" ht="66" customHeight="1" x14ac:dyDescent="0.2">
      <c r="A138" s="11">
        <f t="shared" si="5"/>
        <v>106</v>
      </c>
      <c r="B138" s="32">
        <v>2020003630012</v>
      </c>
      <c r="C138" s="33" t="s">
        <v>124</v>
      </c>
      <c r="D138" s="86">
        <v>143000000</v>
      </c>
    </row>
    <row r="139" spans="1:4" ht="66" customHeight="1" x14ac:dyDescent="0.2">
      <c r="A139" s="11">
        <f t="shared" si="5"/>
        <v>107</v>
      </c>
      <c r="B139" s="32">
        <v>2020003630109</v>
      </c>
      <c r="C139" s="33" t="s">
        <v>125</v>
      </c>
      <c r="D139" s="86">
        <v>5615188546.4300003</v>
      </c>
    </row>
    <row r="140" spans="1:4" ht="25.5" customHeight="1" x14ac:dyDescent="0.2">
      <c r="A140" s="27">
        <v>2</v>
      </c>
      <c r="B140" s="63" t="s">
        <v>30</v>
      </c>
      <c r="C140" s="63"/>
      <c r="D140" s="83">
        <f>SUM(D141:D142)</f>
        <v>48300000</v>
      </c>
    </row>
    <row r="141" spans="1:4" ht="66" customHeight="1" x14ac:dyDescent="0.2">
      <c r="A141" s="11">
        <f>A139+1</f>
        <v>108</v>
      </c>
      <c r="B141" s="32">
        <v>2020003630113</v>
      </c>
      <c r="C141" s="33" t="s">
        <v>126</v>
      </c>
      <c r="D141" s="87">
        <v>33300000</v>
      </c>
    </row>
    <row r="142" spans="1:4" ht="66" customHeight="1" x14ac:dyDescent="0.2">
      <c r="A142" s="11">
        <f t="shared" si="5"/>
        <v>109</v>
      </c>
      <c r="B142" s="32">
        <v>2020003630114</v>
      </c>
      <c r="C142" s="33" t="s">
        <v>127</v>
      </c>
      <c r="D142" s="87">
        <v>15000000</v>
      </c>
    </row>
    <row r="143" spans="1:4" ht="25.5" customHeight="1" x14ac:dyDescent="0.2">
      <c r="A143" s="27">
        <v>4</v>
      </c>
      <c r="B143" s="63" t="s">
        <v>5</v>
      </c>
      <c r="C143" s="63"/>
      <c r="D143" s="83">
        <f>SUM(D144:D148)</f>
        <v>520772972</v>
      </c>
    </row>
    <row r="144" spans="1:4" ht="66" customHeight="1" x14ac:dyDescent="0.2">
      <c r="A144" s="11">
        <f>A142+1</f>
        <v>110</v>
      </c>
      <c r="B144" s="32">
        <v>2020003630115</v>
      </c>
      <c r="C144" s="33" t="s">
        <v>128</v>
      </c>
      <c r="D144" s="87">
        <v>15000000</v>
      </c>
    </row>
    <row r="145" spans="1:4" ht="66" customHeight="1" x14ac:dyDescent="0.2">
      <c r="A145" s="11">
        <f t="shared" si="5"/>
        <v>111</v>
      </c>
      <c r="B145" s="32">
        <v>2021003630008</v>
      </c>
      <c r="C145" s="34" t="s">
        <v>129</v>
      </c>
      <c r="D145" s="87">
        <v>177600000</v>
      </c>
    </row>
    <row r="146" spans="1:4" ht="66" customHeight="1" x14ac:dyDescent="0.2">
      <c r="A146" s="11">
        <f t="shared" si="5"/>
        <v>112</v>
      </c>
      <c r="B146" s="32">
        <v>2021003630007</v>
      </c>
      <c r="C146" s="34" t="s">
        <v>130</v>
      </c>
      <c r="D146" s="87">
        <v>126000000</v>
      </c>
    </row>
    <row r="147" spans="1:4" ht="66" customHeight="1" x14ac:dyDescent="0.2">
      <c r="A147" s="11">
        <f t="shared" si="5"/>
        <v>113</v>
      </c>
      <c r="B147" s="32">
        <v>2020003630111</v>
      </c>
      <c r="C147" s="34" t="s">
        <v>131</v>
      </c>
      <c r="D147" s="87">
        <v>87172972</v>
      </c>
    </row>
    <row r="148" spans="1:4" ht="66" customHeight="1" thickBot="1" x14ac:dyDescent="0.25">
      <c r="A148" s="25">
        <f t="shared" si="5"/>
        <v>114</v>
      </c>
      <c r="B148" s="35">
        <v>2020003630112</v>
      </c>
      <c r="C148" s="36" t="s">
        <v>132</v>
      </c>
      <c r="D148" s="88">
        <v>115000000</v>
      </c>
    </row>
    <row r="149" spans="1:4" ht="30" customHeight="1" thickBot="1" x14ac:dyDescent="0.25">
      <c r="A149" s="64" t="s">
        <v>133</v>
      </c>
      <c r="B149" s="65"/>
      <c r="C149" s="66"/>
      <c r="D149" s="19">
        <f>SUM(D151:D173)</f>
        <v>63513984044.419998</v>
      </c>
    </row>
    <row r="150" spans="1:4" ht="24" customHeight="1" x14ac:dyDescent="0.2">
      <c r="A150" s="20">
        <v>1</v>
      </c>
      <c r="B150" s="74" t="s">
        <v>22</v>
      </c>
      <c r="C150" s="75"/>
      <c r="D150" s="7">
        <f>SUM(D151:D173)</f>
        <v>63513984044.419998</v>
      </c>
    </row>
    <row r="151" spans="1:4" ht="66" customHeight="1" x14ac:dyDescent="0.2">
      <c r="A151" s="8">
        <f>A148+1</f>
        <v>115</v>
      </c>
      <c r="B151" s="30">
        <v>2020003630116</v>
      </c>
      <c r="C151" s="37" t="s">
        <v>134</v>
      </c>
      <c r="D151" s="87">
        <v>1564105698.6500001</v>
      </c>
    </row>
    <row r="152" spans="1:4" ht="66" customHeight="1" x14ac:dyDescent="0.2">
      <c r="A152" s="11">
        <f>A151+1</f>
        <v>116</v>
      </c>
      <c r="B152" s="32">
        <v>2020003630117</v>
      </c>
      <c r="C152" s="33" t="s">
        <v>135</v>
      </c>
      <c r="D152" s="87">
        <v>336500000</v>
      </c>
    </row>
    <row r="153" spans="1:4" ht="66" customHeight="1" x14ac:dyDescent="0.2">
      <c r="A153" s="11">
        <f t="shared" ref="A153:A173" si="6">A152+1</f>
        <v>117</v>
      </c>
      <c r="B153" s="32">
        <v>2020003630118</v>
      </c>
      <c r="C153" s="33" t="s">
        <v>136</v>
      </c>
      <c r="D153" s="87">
        <v>1427478796</v>
      </c>
    </row>
    <row r="154" spans="1:4" ht="66" customHeight="1" x14ac:dyDescent="0.2">
      <c r="A154" s="11">
        <f t="shared" si="6"/>
        <v>118</v>
      </c>
      <c r="B154" s="32">
        <v>2020003630119</v>
      </c>
      <c r="C154" s="33" t="s">
        <v>137</v>
      </c>
      <c r="D154" s="87">
        <v>92585478</v>
      </c>
    </row>
    <row r="155" spans="1:4" ht="66" customHeight="1" x14ac:dyDescent="0.2">
      <c r="A155" s="11">
        <f t="shared" si="6"/>
        <v>119</v>
      </c>
      <c r="B155" s="32">
        <v>2020003630120</v>
      </c>
      <c r="C155" s="33" t="s">
        <v>138</v>
      </c>
      <c r="D155" s="87">
        <v>114100000</v>
      </c>
    </row>
    <row r="156" spans="1:4" ht="66" customHeight="1" x14ac:dyDescent="0.2">
      <c r="A156" s="11">
        <f t="shared" si="6"/>
        <v>120</v>
      </c>
      <c r="B156" s="32">
        <v>2020003630121</v>
      </c>
      <c r="C156" s="33" t="s">
        <v>139</v>
      </c>
      <c r="D156" s="87">
        <v>223235000</v>
      </c>
    </row>
    <row r="157" spans="1:4" ht="66" customHeight="1" x14ac:dyDescent="0.2">
      <c r="A157" s="11">
        <f t="shared" si="6"/>
        <v>121</v>
      </c>
      <c r="B157" s="32">
        <v>2020003630122</v>
      </c>
      <c r="C157" s="33" t="s">
        <v>140</v>
      </c>
      <c r="D157" s="87">
        <v>179891929</v>
      </c>
    </row>
    <row r="158" spans="1:4" ht="66" customHeight="1" x14ac:dyDescent="0.2">
      <c r="A158" s="11">
        <f t="shared" si="6"/>
        <v>122</v>
      </c>
      <c r="B158" s="32">
        <v>2020003630123</v>
      </c>
      <c r="C158" s="33" t="s">
        <v>141</v>
      </c>
      <c r="D158" s="87">
        <v>285000000</v>
      </c>
    </row>
    <row r="159" spans="1:4" ht="66" customHeight="1" x14ac:dyDescent="0.2">
      <c r="A159" s="11">
        <f t="shared" si="6"/>
        <v>123</v>
      </c>
      <c r="B159" s="32">
        <v>2020003630124</v>
      </c>
      <c r="C159" s="33" t="s">
        <v>142</v>
      </c>
      <c r="D159" s="87">
        <v>240000000</v>
      </c>
    </row>
    <row r="160" spans="1:4" ht="66" customHeight="1" x14ac:dyDescent="0.2">
      <c r="A160" s="11">
        <f t="shared" si="6"/>
        <v>124</v>
      </c>
      <c r="B160" s="32">
        <v>2020003630125</v>
      </c>
      <c r="C160" s="33" t="s">
        <v>143</v>
      </c>
      <c r="D160" s="87">
        <v>247413133</v>
      </c>
    </row>
    <row r="161" spans="1:4" ht="66" customHeight="1" x14ac:dyDescent="0.2">
      <c r="A161" s="11">
        <f t="shared" si="6"/>
        <v>125</v>
      </c>
      <c r="B161" s="32">
        <v>2020003630126</v>
      </c>
      <c r="C161" s="33" t="s">
        <v>144</v>
      </c>
      <c r="D161" s="87">
        <v>201896123</v>
      </c>
    </row>
    <row r="162" spans="1:4" ht="66" customHeight="1" x14ac:dyDescent="0.2">
      <c r="A162" s="11">
        <f t="shared" si="6"/>
        <v>126</v>
      </c>
      <c r="B162" s="32">
        <v>2020003630127</v>
      </c>
      <c r="C162" s="33" t="s">
        <v>145</v>
      </c>
      <c r="D162" s="87">
        <v>370786050</v>
      </c>
    </row>
    <row r="163" spans="1:4" ht="66" customHeight="1" x14ac:dyDescent="0.2">
      <c r="A163" s="11">
        <f t="shared" si="6"/>
        <v>127</v>
      </c>
      <c r="B163" s="32">
        <v>2020003630128</v>
      </c>
      <c r="C163" s="33" t="s">
        <v>146</v>
      </c>
      <c r="D163" s="87">
        <v>506380734</v>
      </c>
    </row>
    <row r="164" spans="1:4" ht="66" customHeight="1" x14ac:dyDescent="0.2">
      <c r="A164" s="11">
        <f t="shared" si="6"/>
        <v>128</v>
      </c>
      <c r="B164" s="32">
        <v>2020003630129</v>
      </c>
      <c r="C164" s="33" t="s">
        <v>147</v>
      </c>
      <c r="D164" s="87">
        <v>501072796.28999996</v>
      </c>
    </row>
    <row r="165" spans="1:4" ht="66" customHeight="1" x14ac:dyDescent="0.2">
      <c r="A165" s="11">
        <f t="shared" si="6"/>
        <v>129</v>
      </c>
      <c r="B165" s="32">
        <v>2020003630130</v>
      </c>
      <c r="C165" s="33" t="s">
        <v>148</v>
      </c>
      <c r="D165" s="87">
        <v>50000000</v>
      </c>
    </row>
    <row r="166" spans="1:4" ht="66" customHeight="1" x14ac:dyDescent="0.2">
      <c r="A166" s="11">
        <f t="shared" si="6"/>
        <v>130</v>
      </c>
      <c r="B166" s="32">
        <v>2020003630131</v>
      </c>
      <c r="C166" s="33" t="s">
        <v>149</v>
      </c>
      <c r="D166" s="87">
        <v>44500000</v>
      </c>
    </row>
    <row r="167" spans="1:4" ht="66" customHeight="1" x14ac:dyDescent="0.2">
      <c r="A167" s="11">
        <f t="shared" si="6"/>
        <v>131</v>
      </c>
      <c r="B167" s="32">
        <v>2020003630132</v>
      </c>
      <c r="C167" s="33" t="s">
        <v>150</v>
      </c>
      <c r="D167" s="87">
        <v>116500000</v>
      </c>
    </row>
    <row r="168" spans="1:4" ht="66" customHeight="1" x14ac:dyDescent="0.2">
      <c r="A168" s="11">
        <f t="shared" si="6"/>
        <v>132</v>
      </c>
      <c r="B168" s="32">
        <v>2020003630133</v>
      </c>
      <c r="C168" s="33" t="s">
        <v>151</v>
      </c>
      <c r="D168" s="87">
        <v>600000000</v>
      </c>
    </row>
    <row r="169" spans="1:4" ht="66" customHeight="1" x14ac:dyDescent="0.2">
      <c r="A169" s="11">
        <f t="shared" si="6"/>
        <v>133</v>
      </c>
      <c r="B169" s="32">
        <v>2020003630134</v>
      </c>
      <c r="C169" s="33" t="s">
        <v>152</v>
      </c>
      <c r="D169" s="87">
        <v>300000000</v>
      </c>
    </row>
    <row r="170" spans="1:4" ht="66" customHeight="1" x14ac:dyDescent="0.2">
      <c r="A170" s="11">
        <f t="shared" si="6"/>
        <v>134</v>
      </c>
      <c r="B170" s="32">
        <v>2020003630135</v>
      </c>
      <c r="C170" s="33" t="s">
        <v>153</v>
      </c>
      <c r="D170" s="87">
        <v>1852478796</v>
      </c>
    </row>
    <row r="171" spans="1:4" ht="66" customHeight="1" x14ac:dyDescent="0.2">
      <c r="A171" s="11">
        <f t="shared" si="6"/>
        <v>135</v>
      </c>
      <c r="B171" s="32">
        <v>2020003630136</v>
      </c>
      <c r="C171" s="33" t="s">
        <v>154</v>
      </c>
      <c r="D171" s="87">
        <v>41342402178.509995</v>
      </c>
    </row>
    <row r="172" spans="1:4" ht="66" customHeight="1" x14ac:dyDescent="0.2">
      <c r="A172" s="11">
        <f t="shared" si="6"/>
        <v>136</v>
      </c>
      <c r="B172" s="32">
        <v>2020003630137</v>
      </c>
      <c r="C172" s="33" t="s">
        <v>155</v>
      </c>
      <c r="D172" s="87">
        <v>11299317367.970001</v>
      </c>
    </row>
    <row r="173" spans="1:4" ht="66" customHeight="1" thickBot="1" x14ac:dyDescent="0.25">
      <c r="A173" s="25">
        <f t="shared" si="6"/>
        <v>137</v>
      </c>
      <c r="B173" s="35">
        <v>2020003630138</v>
      </c>
      <c r="C173" s="38" t="s">
        <v>156</v>
      </c>
      <c r="D173" s="88">
        <v>1618339964</v>
      </c>
    </row>
    <row r="174" spans="1:4" ht="30" customHeight="1" thickBot="1" x14ac:dyDescent="0.25">
      <c r="A174" s="64" t="s">
        <v>157</v>
      </c>
      <c r="B174" s="65"/>
      <c r="C174" s="66"/>
      <c r="D174" s="19">
        <f>D175+D179+D182</f>
        <v>2328894018</v>
      </c>
    </row>
    <row r="175" spans="1:4" ht="30" customHeight="1" x14ac:dyDescent="0.2">
      <c r="A175" s="20">
        <v>1</v>
      </c>
      <c r="B175" s="74" t="s">
        <v>22</v>
      </c>
      <c r="C175" s="75"/>
      <c r="D175" s="7">
        <f>SUM(D176:D178)</f>
        <v>1723774500</v>
      </c>
    </row>
    <row r="176" spans="1:4" ht="66" customHeight="1" x14ac:dyDescent="0.2">
      <c r="A176" s="8">
        <f>A173+1</f>
        <v>138</v>
      </c>
      <c r="B176" s="30">
        <v>2020003630038</v>
      </c>
      <c r="C176" s="37" t="s">
        <v>158</v>
      </c>
      <c r="D176" s="87">
        <v>408085000</v>
      </c>
    </row>
    <row r="177" spans="1:4" ht="66" customHeight="1" x14ac:dyDescent="0.2">
      <c r="A177" s="11">
        <f>A176+1</f>
        <v>139</v>
      </c>
      <c r="B177" s="32">
        <v>2020003630139</v>
      </c>
      <c r="C177" s="33" t="s">
        <v>159</v>
      </c>
      <c r="D177" s="87">
        <v>847964500</v>
      </c>
    </row>
    <row r="178" spans="1:4" ht="66" customHeight="1" x14ac:dyDescent="0.2">
      <c r="A178" s="11">
        <f>A177+1</f>
        <v>140</v>
      </c>
      <c r="B178" s="32">
        <v>2020003630039</v>
      </c>
      <c r="C178" s="33" t="s">
        <v>160</v>
      </c>
      <c r="D178" s="87">
        <v>467725000</v>
      </c>
    </row>
    <row r="179" spans="1:4" ht="30" customHeight="1" x14ac:dyDescent="0.2">
      <c r="A179" s="27">
        <v>2</v>
      </c>
      <c r="B179" s="63" t="s">
        <v>30</v>
      </c>
      <c r="C179" s="63"/>
      <c r="D179" s="83">
        <f>SUM(D180:D181)</f>
        <v>128119518</v>
      </c>
    </row>
    <row r="180" spans="1:4" ht="66" customHeight="1" x14ac:dyDescent="0.2">
      <c r="A180" s="11">
        <f>A178+1</f>
        <v>141</v>
      </c>
      <c r="B180" s="32">
        <v>2020003630140</v>
      </c>
      <c r="C180" s="33" t="s">
        <v>161</v>
      </c>
      <c r="D180" s="87">
        <v>71719518</v>
      </c>
    </row>
    <row r="181" spans="1:4" ht="66" customHeight="1" x14ac:dyDescent="0.2">
      <c r="A181" s="11">
        <f>A180+1</f>
        <v>142</v>
      </c>
      <c r="B181" s="32">
        <v>2020003630040</v>
      </c>
      <c r="C181" s="33" t="s">
        <v>162</v>
      </c>
      <c r="D181" s="87">
        <v>56400000</v>
      </c>
    </row>
    <row r="182" spans="1:4" ht="32.25" customHeight="1" x14ac:dyDescent="0.2">
      <c r="A182" s="27">
        <v>4</v>
      </c>
      <c r="B182" s="63" t="s">
        <v>5</v>
      </c>
      <c r="C182" s="63"/>
      <c r="D182" s="83">
        <f>D183</f>
        <v>477000000</v>
      </c>
    </row>
    <row r="183" spans="1:4" ht="66" customHeight="1" thickBot="1" x14ac:dyDescent="0.25">
      <c r="A183" s="25">
        <f>A181+1</f>
        <v>143</v>
      </c>
      <c r="B183" s="35">
        <v>2020003630141</v>
      </c>
      <c r="C183" s="38" t="s">
        <v>163</v>
      </c>
      <c r="D183" s="88">
        <v>477000000</v>
      </c>
    </row>
    <row r="184" spans="1:4" ht="30" customHeight="1" thickBot="1" x14ac:dyDescent="0.25">
      <c r="A184" s="71" t="s">
        <v>164</v>
      </c>
      <c r="B184" s="72"/>
      <c r="C184" s="73"/>
      <c r="D184" s="19">
        <f>D185</f>
        <v>10124808814.389999</v>
      </c>
    </row>
    <row r="185" spans="1:4" ht="30" customHeight="1" x14ac:dyDescent="0.2">
      <c r="A185" s="20">
        <v>1</v>
      </c>
      <c r="B185" s="74" t="s">
        <v>22</v>
      </c>
      <c r="C185" s="75"/>
      <c r="D185" s="7">
        <f>SUM(D186:D188)</f>
        <v>10124808814.389999</v>
      </c>
    </row>
    <row r="186" spans="1:4" ht="66" customHeight="1" x14ac:dyDescent="0.2">
      <c r="A186" s="16">
        <f>A183+1</f>
        <v>144</v>
      </c>
      <c r="B186" s="30">
        <v>2020003630009</v>
      </c>
      <c r="C186" s="37" t="s">
        <v>165</v>
      </c>
      <c r="D186" s="87">
        <v>3421031564.8499999</v>
      </c>
    </row>
    <row r="187" spans="1:4" ht="66" customHeight="1" x14ac:dyDescent="0.2">
      <c r="A187" s="11">
        <f>A186+1</f>
        <v>145</v>
      </c>
      <c r="B187" s="32">
        <v>2020003630010</v>
      </c>
      <c r="C187" s="33" t="s">
        <v>166</v>
      </c>
      <c r="D187" s="87">
        <v>4256859417.5399995</v>
      </c>
    </row>
    <row r="188" spans="1:4" ht="66" customHeight="1" thickBot="1" x14ac:dyDescent="0.25">
      <c r="A188" s="39">
        <f>A187+1</f>
        <v>146</v>
      </c>
      <c r="B188" s="35">
        <v>2020003630013</v>
      </c>
      <c r="C188" s="38" t="s">
        <v>167</v>
      </c>
      <c r="D188" s="88">
        <v>2446917832</v>
      </c>
    </row>
    <row r="189" spans="1:4" ht="30" customHeight="1" thickBot="1" x14ac:dyDescent="0.25">
      <c r="A189" s="64" t="s">
        <v>168</v>
      </c>
      <c r="B189" s="65"/>
      <c r="C189" s="66"/>
      <c r="D189" s="19">
        <f>D190+D193+D197</f>
        <v>4712923248</v>
      </c>
    </row>
    <row r="190" spans="1:4" ht="30" customHeight="1" x14ac:dyDescent="0.2">
      <c r="A190" s="20">
        <v>1</v>
      </c>
      <c r="B190" s="74" t="s">
        <v>22</v>
      </c>
      <c r="C190" s="75"/>
      <c r="D190" s="7">
        <f>SUM(D191:D192)</f>
        <v>2508923248</v>
      </c>
    </row>
    <row r="191" spans="1:4" ht="66" customHeight="1" x14ac:dyDescent="0.2">
      <c r="A191" s="16">
        <f>A188+1</f>
        <v>147</v>
      </c>
      <c r="B191" s="40">
        <v>2020003630142</v>
      </c>
      <c r="C191" s="37" t="s">
        <v>169</v>
      </c>
      <c r="D191" s="87">
        <v>1370000000</v>
      </c>
    </row>
    <row r="192" spans="1:4" ht="66" customHeight="1" x14ac:dyDescent="0.2">
      <c r="A192" s="11">
        <f>A191+1</f>
        <v>148</v>
      </c>
      <c r="B192" s="14">
        <v>2020003630143</v>
      </c>
      <c r="C192" s="41" t="s">
        <v>170</v>
      </c>
      <c r="D192" s="87">
        <v>1138923248</v>
      </c>
    </row>
    <row r="193" spans="1:4" ht="28.5" customHeight="1" x14ac:dyDescent="0.2">
      <c r="A193" s="27">
        <v>3</v>
      </c>
      <c r="B193" s="63" t="s">
        <v>34</v>
      </c>
      <c r="C193" s="63"/>
      <c r="D193" s="83">
        <f>SUM(D194:D196)</f>
        <v>1660000000</v>
      </c>
    </row>
    <row r="194" spans="1:4" ht="45.75" customHeight="1" x14ac:dyDescent="0.2">
      <c r="A194" s="11">
        <f>A192+1</f>
        <v>149</v>
      </c>
      <c r="B194" s="14">
        <v>2020003630144</v>
      </c>
      <c r="C194" s="41" t="s">
        <v>171</v>
      </c>
      <c r="D194" s="87">
        <v>620000000</v>
      </c>
    </row>
    <row r="195" spans="1:4" ht="66" customHeight="1" x14ac:dyDescent="0.2">
      <c r="A195" s="11">
        <f>A194+1</f>
        <v>150</v>
      </c>
      <c r="B195" s="40">
        <v>2020003630145</v>
      </c>
      <c r="C195" s="38" t="s">
        <v>172</v>
      </c>
      <c r="D195" s="88">
        <v>910000000</v>
      </c>
    </row>
    <row r="196" spans="1:4" ht="66" customHeight="1" x14ac:dyDescent="0.2">
      <c r="A196" s="11">
        <f>A195+1</f>
        <v>151</v>
      </c>
      <c r="B196" s="14">
        <v>2023003630001</v>
      </c>
      <c r="C196" s="15" t="s">
        <v>173</v>
      </c>
      <c r="D196" s="89">
        <v>130000000</v>
      </c>
    </row>
    <row r="197" spans="1:4" ht="28.5" customHeight="1" x14ac:dyDescent="0.2">
      <c r="A197" s="27">
        <v>4</v>
      </c>
      <c r="B197" s="63" t="s">
        <v>5</v>
      </c>
      <c r="C197" s="63"/>
      <c r="D197" s="83">
        <f>SUM(D198:D198)</f>
        <v>544000000</v>
      </c>
    </row>
    <row r="198" spans="1:4" ht="66" customHeight="1" thickBot="1" x14ac:dyDescent="0.25">
      <c r="A198" s="25">
        <f>A196+1</f>
        <v>152</v>
      </c>
      <c r="B198" s="22">
        <v>2022003630006</v>
      </c>
      <c r="C198" s="42" t="s">
        <v>174</v>
      </c>
      <c r="D198" s="88">
        <v>544000000</v>
      </c>
    </row>
    <row r="199" spans="1:4" ht="30" customHeight="1" thickBot="1" x14ac:dyDescent="0.25">
      <c r="A199" s="64" t="s">
        <v>175</v>
      </c>
      <c r="B199" s="65"/>
      <c r="C199" s="66"/>
      <c r="D199" s="19">
        <f>SUM(D201)</f>
        <v>118932650</v>
      </c>
    </row>
    <row r="200" spans="1:4" ht="30" customHeight="1" x14ac:dyDescent="0.2">
      <c r="A200" s="6">
        <v>3</v>
      </c>
      <c r="B200" s="67" t="s">
        <v>34</v>
      </c>
      <c r="C200" s="67"/>
      <c r="D200" s="85">
        <f>D201</f>
        <v>118932650</v>
      </c>
    </row>
    <row r="201" spans="1:4" ht="66" customHeight="1" thickBot="1" x14ac:dyDescent="0.25">
      <c r="A201" s="39">
        <f>A198+1</f>
        <v>153</v>
      </c>
      <c r="B201" s="40">
        <v>2020003630149</v>
      </c>
      <c r="C201" s="43" t="s">
        <v>176</v>
      </c>
      <c r="D201" s="90">
        <v>118932650</v>
      </c>
    </row>
    <row r="202" spans="1:4" ht="30" customHeight="1" thickBot="1" x14ac:dyDescent="0.25">
      <c r="A202" s="68" t="s">
        <v>177</v>
      </c>
      <c r="B202" s="69"/>
      <c r="C202" s="70"/>
      <c r="D202" s="44">
        <f>SUM(D3,D9,D18,D22,D50,D66,D72,D80,D102,D108,D120,D149,D174,D184,D189,D199)</f>
        <v>453807382777.64996</v>
      </c>
    </row>
    <row r="204" spans="1:4" x14ac:dyDescent="0.2">
      <c r="C204" s="46"/>
      <c r="D204" s="47"/>
    </row>
    <row r="205" spans="1:4" x14ac:dyDescent="0.2">
      <c r="C205" s="46"/>
      <c r="D205" s="48"/>
    </row>
    <row r="206" spans="1:4" x14ac:dyDescent="0.2">
      <c r="C206" s="46"/>
      <c r="D206" s="48"/>
    </row>
    <row r="207" spans="1:4" x14ac:dyDescent="0.2">
      <c r="C207" s="46"/>
      <c r="D207" s="48"/>
    </row>
    <row r="208" spans="1:4" x14ac:dyDescent="0.2">
      <c r="C208" s="46"/>
      <c r="D208" s="48"/>
    </row>
    <row r="209" spans="2:7" x14ac:dyDescent="0.2">
      <c r="B209" s="49"/>
      <c r="C209" s="50" t="s">
        <v>178</v>
      </c>
      <c r="D209" s="51"/>
    </row>
    <row r="210" spans="2:7" ht="12.75" customHeight="1" x14ac:dyDescent="0.2">
      <c r="B210" s="59" t="s">
        <v>179</v>
      </c>
      <c r="C210" s="59"/>
      <c r="D210" s="59"/>
      <c r="G210" s="52"/>
    </row>
    <row r="212" spans="2:7" ht="12.75" customHeight="1" x14ac:dyDescent="0.2">
      <c r="B212" s="59"/>
      <c r="C212" s="59"/>
      <c r="D212" s="59"/>
    </row>
    <row r="213" spans="2:7" ht="22.5" customHeight="1" x14ac:dyDescent="0.2">
      <c r="B213" s="60"/>
      <c r="C213" s="61"/>
      <c r="D213" s="61"/>
    </row>
    <row r="214" spans="2:7" ht="24.75" customHeight="1" x14ac:dyDescent="0.2">
      <c r="B214" s="60"/>
      <c r="C214" s="61"/>
      <c r="D214" s="61"/>
    </row>
    <row r="215" spans="2:7" ht="21.75" customHeight="1" x14ac:dyDescent="0.2">
      <c r="B215" s="62"/>
      <c r="C215" s="61"/>
      <c r="D215" s="61"/>
    </row>
    <row r="216" spans="2:7" ht="13.5" thickBot="1" x14ac:dyDescent="0.25"/>
    <row r="217" spans="2:7" ht="15.75" customHeight="1" x14ac:dyDescent="0.2">
      <c r="D217" s="53" t="s">
        <v>180</v>
      </c>
    </row>
    <row r="218" spans="2:7" ht="15.75" customHeight="1" x14ac:dyDescent="0.2">
      <c r="D218" s="54" t="s">
        <v>181</v>
      </c>
    </row>
    <row r="219" spans="2:7" ht="15.75" customHeight="1" x14ac:dyDescent="0.2">
      <c r="D219" s="55" t="s">
        <v>182</v>
      </c>
    </row>
    <row r="220" spans="2:7" ht="15.75" customHeight="1" x14ac:dyDescent="0.2">
      <c r="D220" s="56" t="s">
        <v>183</v>
      </c>
    </row>
    <row r="221" spans="2:7" ht="15.75" customHeight="1" x14ac:dyDescent="0.2">
      <c r="D221" s="57" t="s">
        <v>184</v>
      </c>
    </row>
    <row r="222" spans="2:7" ht="15.75" customHeight="1" x14ac:dyDescent="0.2">
      <c r="D222" s="58" t="s">
        <v>185</v>
      </c>
    </row>
  </sheetData>
  <mergeCells count="52">
    <mergeCell ref="B46:C46"/>
    <mergeCell ref="A1:D1"/>
    <mergeCell ref="A3:C3"/>
    <mergeCell ref="B4:C4"/>
    <mergeCell ref="A9:C9"/>
    <mergeCell ref="B10:C10"/>
    <mergeCell ref="A18:C18"/>
    <mergeCell ref="B19:C19"/>
    <mergeCell ref="A22:C22"/>
    <mergeCell ref="B23:C23"/>
    <mergeCell ref="B32:C32"/>
    <mergeCell ref="B36:C36"/>
    <mergeCell ref="A102:C102"/>
    <mergeCell ref="A50:C50"/>
    <mergeCell ref="B51:C51"/>
    <mergeCell ref="B60:C60"/>
    <mergeCell ref="B63:C63"/>
    <mergeCell ref="A66:C66"/>
    <mergeCell ref="B67:C67"/>
    <mergeCell ref="A72:C72"/>
    <mergeCell ref="B73:C73"/>
    <mergeCell ref="A80:C80"/>
    <mergeCell ref="B81:C81"/>
    <mergeCell ref="B94:C94"/>
    <mergeCell ref="B175:C175"/>
    <mergeCell ref="B103:C103"/>
    <mergeCell ref="A108:C108"/>
    <mergeCell ref="B109:C109"/>
    <mergeCell ref="B118:C118"/>
    <mergeCell ref="A120:C120"/>
    <mergeCell ref="B121:C121"/>
    <mergeCell ref="B140:C140"/>
    <mergeCell ref="B143:C143"/>
    <mergeCell ref="A149:C149"/>
    <mergeCell ref="B150:C150"/>
    <mergeCell ref="A174:C174"/>
    <mergeCell ref="B210:D210"/>
    <mergeCell ref="B179:C179"/>
    <mergeCell ref="B182:C182"/>
    <mergeCell ref="A184:C184"/>
    <mergeCell ref="B185:C185"/>
    <mergeCell ref="A189:C189"/>
    <mergeCell ref="B190:C190"/>
    <mergeCell ref="B193:C193"/>
    <mergeCell ref="B197:C197"/>
    <mergeCell ref="A199:C199"/>
    <mergeCell ref="B200:C200"/>
    <mergeCell ref="A202:C202"/>
    <mergeCell ref="B212:D212"/>
    <mergeCell ref="B213:D213"/>
    <mergeCell ref="B214:D214"/>
    <mergeCell ref="B215:D215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AUXPLANEACION19</dc:creator>
  <cp:lastModifiedBy>AUXPLANEACION19</cp:lastModifiedBy>
  <dcterms:created xsi:type="dcterms:W3CDTF">2023-08-01T01:50:29Z</dcterms:created>
  <dcterms:modified xsi:type="dcterms:W3CDTF">2023-08-01T02:18:46Z</dcterms:modified>
</cp:coreProperties>
</file>