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Gobernacion 2023\Sgto PDD 2023\IV Trimestre 2023\"/>
    </mc:Choice>
  </mc:AlternateContent>
  <bookViews>
    <workbookView xWindow="0" yWindow="0" windowWidth="15000" windowHeight="9300"/>
  </bookViews>
  <sheets>
    <sheet name="PROYECTOS " sheetId="1" r:id="rId1"/>
  </sheets>
  <definedNames>
    <definedName name="_1._Apoyo_con_equipos_para_la_seguridad_vial_Licenciamiento_de_software_para_comunicaciones">#REF!</definedName>
    <definedName name="_xlnm._FilterDatabase" localSheetId="0" hidden="1">'PROYECTOS '!$B$2:$D$201</definedName>
    <definedName name="aa">#REF!</definedName>
    <definedName name="CODIGO_DIVIPOLA">#REF!</definedName>
    <definedName name="DboREGISTRO_LEY_617">#REF!</definedName>
    <definedName name="ññ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0" i="1" l="1"/>
  <c r="D199" i="1"/>
  <c r="D197" i="1"/>
  <c r="D190" i="1"/>
  <c r="D185" i="1"/>
  <c r="D184" i="1" s="1"/>
  <c r="D182" i="1"/>
  <c r="D179" i="1"/>
  <c r="D175" i="1"/>
  <c r="D150" i="1"/>
  <c r="D149" i="1"/>
  <c r="D143" i="1"/>
  <c r="D140" i="1"/>
  <c r="D118" i="1"/>
  <c r="D94" i="1"/>
  <c r="D67" i="1"/>
  <c r="D66" i="1" s="1"/>
  <c r="D63" i="1"/>
  <c r="D60" i="1"/>
  <c r="D46" i="1"/>
  <c r="D32" i="1"/>
  <c r="D23" i="1"/>
  <c r="D19" i="1"/>
  <c r="D18" i="1" s="1"/>
  <c r="A11" i="1"/>
  <c r="A12" i="1" s="1"/>
  <c r="A13" i="1" s="1"/>
  <c r="A14" i="1" s="1"/>
  <c r="A15" i="1" s="1"/>
  <c r="A16" i="1" s="1"/>
  <c r="A17" i="1" s="1"/>
  <c r="A20" i="1" s="1"/>
  <c r="A21" i="1" s="1"/>
  <c r="A24" i="1" s="1"/>
  <c r="A25" i="1" s="1"/>
  <c r="A26" i="1" s="1"/>
  <c r="A27" i="1" s="1"/>
  <c r="A28" i="1" s="1"/>
  <c r="A29" i="1" s="1"/>
  <c r="A31" i="1" s="1"/>
  <c r="A33" i="1" s="1"/>
  <c r="A34" i="1" s="1"/>
  <c r="A35" i="1" s="1"/>
  <c r="A37" i="1" s="1"/>
  <c r="A38" i="1" s="1"/>
  <c r="A39" i="1" s="1"/>
  <c r="A40" i="1" s="1"/>
  <c r="A41" i="1" s="1"/>
  <c r="A42" i="1" s="1"/>
  <c r="A43" i="1" s="1"/>
  <c r="A44" i="1" s="1"/>
  <c r="A45" i="1" s="1"/>
  <c r="A47" i="1" s="1"/>
  <c r="A48" i="1" s="1"/>
  <c r="A49" i="1" s="1"/>
  <c r="A52" i="1" s="1"/>
  <c r="A53" i="1" s="1"/>
  <c r="A54" i="1" s="1"/>
  <c r="A55" i="1" s="1"/>
  <c r="A56" i="1" s="1"/>
  <c r="A57" i="1" s="1"/>
  <c r="A58" i="1" s="1"/>
  <c r="A59" i="1" s="1"/>
  <c r="A61" i="1" s="1"/>
  <c r="A62" i="1" s="1"/>
  <c r="A64" i="1" s="1"/>
  <c r="A65" i="1" s="1"/>
  <c r="A68" i="1" s="1"/>
  <c r="A69" i="1" s="1"/>
  <c r="A70" i="1" s="1"/>
  <c r="A71" i="1" s="1"/>
  <c r="A74" i="1" s="1"/>
  <c r="A75" i="1" s="1"/>
  <c r="A76" i="1" s="1"/>
  <c r="A77" i="1" s="1"/>
  <c r="A78" i="1" s="1"/>
  <c r="A79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5" i="1" s="1"/>
  <c r="A96" i="1" s="1"/>
  <c r="A97" i="1" s="1"/>
  <c r="A98" i="1" s="1"/>
  <c r="A99" i="1" s="1"/>
  <c r="A100" i="1" s="1"/>
  <c r="A101" i="1" s="1"/>
  <c r="A104" i="1" s="1"/>
  <c r="A105" i="1" s="1"/>
  <c r="A106" i="1" s="1"/>
  <c r="A107" i="1" s="1"/>
  <c r="A110" i="1" s="1"/>
  <c r="A111" i="1" s="1"/>
  <c r="A112" i="1" s="1"/>
  <c r="A113" i="1" s="1"/>
  <c r="A114" i="1" s="1"/>
  <c r="A115" i="1" s="1"/>
  <c r="A116" i="1" s="1"/>
  <c r="A117" i="1" s="1"/>
  <c r="A119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1" i="1" s="1"/>
  <c r="A142" i="1" s="1"/>
  <c r="A144" i="1" s="1"/>
  <c r="A145" i="1" s="1"/>
  <c r="A146" i="1" s="1"/>
  <c r="A147" i="1" s="1"/>
  <c r="A148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6" i="1" s="1"/>
  <c r="A177" i="1" s="1"/>
  <c r="A178" i="1" s="1"/>
  <c r="A180" i="1" s="1"/>
  <c r="A181" i="1" s="1"/>
  <c r="A183" i="1" s="1"/>
  <c r="A186" i="1" s="1"/>
  <c r="A187" i="1" s="1"/>
  <c r="A188" i="1" s="1"/>
  <c r="A191" i="1" s="1"/>
  <c r="A192" i="1" s="1"/>
  <c r="A194" i="1" s="1"/>
  <c r="A195" i="1" s="1"/>
  <c r="A196" i="1" s="1"/>
  <c r="A198" i="1" s="1"/>
  <c r="A201" i="1" s="1"/>
  <c r="D10" i="1"/>
  <c r="D9" i="1" s="1"/>
  <c r="D174" i="1" l="1"/>
  <c r="D103" i="1"/>
  <c r="D4" i="1"/>
  <c r="D3" i="1" s="1"/>
  <c r="D121" i="1"/>
  <c r="D120" i="1" s="1"/>
  <c r="D81" i="1"/>
  <c r="D80" i="1" s="1"/>
  <c r="D51" i="1"/>
  <c r="D50" i="1" s="1"/>
  <c r="D36" i="1"/>
  <c r="D22" i="1" s="1"/>
  <c r="D73" i="1"/>
  <c r="D72" i="1" s="1"/>
  <c r="D109" i="1"/>
  <c r="D193" i="1"/>
  <c r="D102" i="1" l="1"/>
  <c r="D108" i="1"/>
  <c r="D189" i="1"/>
  <c r="D202" i="1" l="1"/>
</calcChain>
</file>

<file path=xl/sharedStrings.xml><?xml version="1.0" encoding="utf-8"?>
<sst xmlns="http://schemas.openxmlformats.org/spreadsheetml/2006/main" count="216" uniqueCount="190">
  <si>
    <t>Número</t>
  </si>
  <si>
    <t>CÓDIGO BPIN</t>
  </si>
  <si>
    <t>NOMBRE DEL PROYECTO</t>
  </si>
  <si>
    <t>PRESUPUESTO</t>
  </si>
  <si>
    <t>304 SECRETARÍA ADMINISTRATIVA</t>
  </si>
  <si>
    <t>Liderazgo, Gobernabilidad y Transparencia</t>
  </si>
  <si>
    <t>Implementación del Modelo Integrado de Planeación y de Gestión MIPG  de la Administración Departamental del Quindío (Dimensiones  de Talento humano,  Información y Comunicación y Gestión del Conocimiento).</t>
  </si>
  <si>
    <t xml:space="preserve">Actualización, depuración, seguimiento y evaluación del Pasivo Pensional de la Administración Departamental del Quindío </t>
  </si>
  <si>
    <t xml:space="preserve">Implementación del Sistema Departamental de Servicio a la Ciudadanía SDSC   en la Administración Departamental. </t>
  </si>
  <si>
    <t>Fortalecimiento del sistema de gestión documental mediante la modernización locativa y tecnológica para garantizar el acceso a la información oportuna y eficiente en el departamento del Quindío</t>
  </si>
  <si>
    <t>305 SECRETARÍA DE PLANEACIÓN</t>
  </si>
  <si>
    <t xml:space="preserve">Fortalecimiento del Consejo Territorial de Planeación del Departamento del Quindío. "TÚ y YO SOMOS QUINDIO" </t>
  </si>
  <si>
    <t xml:space="preserve"> Implementación  de eventos de Rendición Pública de Cuentas  de divulgación de gestión  de la Administración Departamental  "TU Y YO SOMOS QUINDIO" </t>
  </si>
  <si>
    <t xml:space="preserve"> Implementación   de instrumentos de planificación para  en  Ordenamiento y la Gestión Territorial Departamental del Quindío  "TU Y YO SOMOS QUINDIO" </t>
  </si>
  <si>
    <t xml:space="preserve">  Implementación del Observatorio Económico  de la Administración Departamental del Quindío "TU Y YO SOMOS QUINDIO"</t>
  </si>
  <si>
    <t>Fortalecimiento del Banco de Programas y Proyectos de la administración departamental  "TÚ Y YO SOMOS QUINDIO"</t>
  </si>
  <si>
    <t>Asistencia Técnica  en  Instrumentos de Planificación y gestión  territorial en los  municipios del Departamento del  Quindío.</t>
  </si>
  <si>
    <t xml:space="preserve"> Implementación  del Modelo Integrado de Planeación y de Gestión MIPG en la Administración Departamental del   Quindío</t>
  </si>
  <si>
    <t>307 SECRETARÍA DE HACIENDA Y FINANZAS PÚBLICAS</t>
  </si>
  <si>
    <t>Implementación de estrategias de fortalecimiento del desempeño fiscal de la Administración departamental del Quindío</t>
  </si>
  <si>
    <t xml:space="preserve">Implementación de un programa para el cumplimiento de las políticas y prácticas contables de la administración departamental del Quindío.    </t>
  </si>
  <si>
    <t>308 SECRETARÍA DE AGUAS E INFRAESTRUCTURA</t>
  </si>
  <si>
    <t>Inclusión Social y Equidad</t>
  </si>
  <si>
    <t>Mantenimiento de las instituciones públicas y/o de seguridad y  justicia  del Estado en el Departamento Quindío</t>
  </si>
  <si>
    <t xml:space="preserve"> Mantenimiento de la infraestructura Educativa en el Departamento del Quindío. </t>
  </si>
  <si>
    <t xml:space="preserve"> Mantenimiento de la infraestructura cultural en el departamento del Quindío  </t>
  </si>
  <si>
    <t>Construcción y dotación centro de atención integral para personas con discapacidad en el Departamento del Quindío</t>
  </si>
  <si>
    <t>Construcción y dotación de un centro de atención integral para personas con discapacidad en el departamento del Quindio</t>
  </si>
  <si>
    <t xml:space="preserve">Mantenimiento, mejoramiento y/o rehabilitación de  obras físicas de infraestructura deportiva y recreativa en el Departamento del Quindío  </t>
  </si>
  <si>
    <t>Modernización del laboratorio de salud pública departamental</t>
  </si>
  <si>
    <t>Productividad y Competitividad</t>
  </si>
  <si>
    <t>Adecuación planta de beneficio animal en el Departamento del Quindío</t>
  </si>
  <si>
    <t>Adecuación plaza de mercado en el Departamento del Quindío</t>
  </si>
  <si>
    <t>Mantenimiento y Mejoramiento del ECO Parque MIrador "Colina Iluminada" en el Municipio de Filandia.</t>
  </si>
  <si>
    <t>Territorio, Ambiente y Desarrollo Sostenible</t>
  </si>
  <si>
    <t>Mantenimiento, mejoramiento, rehabilitación y/o atención las vías  para  garantizar  la movilidad y competitividad en el departamento del Quindío.</t>
  </si>
  <si>
    <t>Mejoramiento de la vía Circasia-Montenegro con código 29BQN03, en los municipios de Circasia y Montenegro, departamento del  Quindio</t>
  </si>
  <si>
    <t>Rehabilitación y atención de vías, para restaurar la conectividad en el departamento</t>
  </si>
  <si>
    <t xml:space="preserve">Elaboración estudios y diseños de Infraestructura vial en el Departamento de Quindío </t>
  </si>
  <si>
    <t>Construcción, mantenimiento y/o mejoramiento de obras  de estabilización de Taludes en el Departamento del Quindío</t>
  </si>
  <si>
    <t xml:space="preserve"> Construcción, mantenimiento y/o mejoramiento de obras de infraestructura  para la mitigación y atención de desastres en los municipios del departamento del Quindío </t>
  </si>
  <si>
    <t xml:space="preserve">Mejoramiento de Vivienda de Interés Social en el Departamento del Quindío </t>
  </si>
  <si>
    <t xml:space="preserve">Implementación del plan departamental para el manejo empresarial de los servicios de agua y saneamiento básico en el Departamento del Quindío  </t>
  </si>
  <si>
    <t>Estudios y diseños para la adecuación del Puente Don Nicolás Via Armenia-Bohemia-Calarcá con código 40QN10 en el departamento del Quindío</t>
  </si>
  <si>
    <t>Mantenimiento  de la infraestructura institucional o de edificios públicos en el Departamento del Quindío</t>
  </si>
  <si>
    <t>Adecuación y mantenimiento del hogar del anciano en el municipio de   La Tebaida</t>
  </si>
  <si>
    <t xml:space="preserve">Construcción y/o adecuación de casetas comunales en los diferentes barrios del departamento </t>
  </si>
  <si>
    <t>309 SECRETARÍA DE INTERIOR</t>
  </si>
  <si>
    <t xml:space="preserve"> Implementación  de acciones con los Entes Municipales, para la reducción de los delitos en el Departamento del Quindío</t>
  </si>
  <si>
    <t xml:space="preserve">  Implementación de  métodos  para la resolución de conflictos y el  fortalecimiento de la seguridad de los ciudadanos en el Departamento del Quindío  </t>
  </si>
  <si>
    <t xml:space="preserve">Implementación de acciones de apoyo para la resocialización de las personas privadas de la libertad en las Instituciones Penitenciarias  del Departamento  del Quindío. </t>
  </si>
  <si>
    <t xml:space="preserve"> Implementación  y/o fortalecimiento  de  los planes para la gestión del riesgo y desastres en las Instituciones Educativas Oficiales  del Departamento </t>
  </si>
  <si>
    <t xml:space="preserve">Asistencia técnica, garantías, atención, ayuda humanitaria y promoción de iniciativas de memoria histórica a la población víctima del conflicto armado en el Departamento del Quindío </t>
  </si>
  <si>
    <t xml:space="preserve">Asistencia, atención y capacitación a la población excombatiente en el Departamento del Quindío. </t>
  </si>
  <si>
    <t xml:space="preserve"> Fortalecimiento de los organismos de seguridad del Departamento del Quindío, para mejorar la convivencia, preservación del orden público y la seguridad ciudadana. </t>
  </si>
  <si>
    <t xml:space="preserve">Fortalecimiento institucional de la entidades municipales para la consolidación de la convivencia, el orden público  y la seguridad ciudadana  en el departamento del Quindío  </t>
  </si>
  <si>
    <t>Fortalecimiento de los procesos de planificación del territorio para el conocimiento  y reducción del riesgo en el Departamento del Quindío.</t>
  </si>
  <si>
    <t>Fortalecimiento de la gestión del Riesgo mediante los procesos de conocimiento, reducción del riesgo y manejo de desastres, en el Departamento del Quindío</t>
  </si>
  <si>
    <t xml:space="preserve"> Implementación del Plan Integral de prevención de vulneraciones de los Derechos Humanos DDHH e infracciones  al Derecho Internacional Humanitario DIH en el Departamento del Quindío </t>
  </si>
  <si>
    <t xml:space="preserve"> Fortalecimiento de la participación ciudadana, veedurías y organizaciones comunales para el cumplimiento, protección y restablecimiento de los derechos contemplados en la Constitución Política.    </t>
  </si>
  <si>
    <t>310 SECRETARÍA DE CULTURA</t>
  </si>
  <si>
    <t xml:space="preserve">Implementación de la "Ruta de la felicidad y la identidad quindiana", para el fortalecimiento y visibilización de los procesos artísticos y culturales en el Departamento del Quindío  </t>
  </si>
  <si>
    <t xml:space="preserve">Implementación del programa "Tú y Yo Somos Cultura", para el fortalecimiento a la lectura,  escritura  y bibliotecas en el Departamento del Quindío   </t>
  </si>
  <si>
    <t xml:space="preserve"> Apoyo artistas y gestores culturales  del departamento del Quindío con el  beneficio de la Seguridad Social.  </t>
  </si>
  <si>
    <t xml:space="preserve"> Apoyo al Paisaje, Café y Tradición mediante procesos de manejo, gestión, asistencia técnica, divulgación y publicación del patrimonio, arqueológico, antropológico e histórico en el Departamento del Quindío </t>
  </si>
  <si>
    <t>311 SECRETARÍA DE TURISMO INDUSTRIA Y COMERCIO</t>
  </si>
  <si>
    <t xml:space="preserve">Fortalecimiento de la competitividad y productividad en el  departamento del Quindío </t>
  </si>
  <si>
    <t xml:space="preserve"> Fortalecimiento del sector empresarial  para el acceso a nuevos mercados en el departamento del Quindío</t>
  </si>
  <si>
    <t>Mejoramiento  de la competitividad turística del Destino  Quindio</t>
  </si>
  <si>
    <t xml:space="preserve"> Fortalecimiento de la promoción turística  nacional e internacional  del destino Quindio </t>
  </si>
  <si>
    <t>Apoyo a la generación y formalización del empleo en el departamento del Quindío</t>
  </si>
  <si>
    <t>Fortalecimiento de la competitividad a través de la difución de los servicios complementarios del sector turistico del departamento del Quindío</t>
  </si>
  <si>
    <t>312 SECRETARÍA DE AGRICULTURA DESARROLLO RUAL Y MEDIO AMBIENTE</t>
  </si>
  <si>
    <t xml:space="preserve">Fortalecimiento e implementación de procesos de asociatividad y emprendimiento rural en el Departamento del Quindío.  </t>
  </si>
  <si>
    <t xml:space="preserve">Implementación de procesos productivos agropecuarios familiares campesinos en busca de la soberanía y seguridad alimentaria en el Departamento del Quindío </t>
  </si>
  <si>
    <t xml:space="preserve"> Fortalecimiento e implementación de procesos de mercadeo y comercialización agropecuaria en el Departamento del Quindío.                </t>
  </si>
  <si>
    <t>Implementación de procesos de extensión agropecuaria e inocuidad (estatus sanitario, BPA, BPG) alimentaria; en el Departamento del Quindío</t>
  </si>
  <si>
    <t xml:space="preserve"> Servicio de apoyo en la formulación y estructuración de proyectos de Desarrollo Rural e inclusión productiva  campesina en el Departamento del Quindío  </t>
  </si>
  <si>
    <t xml:space="preserve"> Apoyo a la Implementación de procesos para la prevención y mitigación de riesgos naturales del sector agropecuario en el Departamento del Quindío.  </t>
  </si>
  <si>
    <t>Implementación de procesos de ordenamiento productivo y social territorial en el Departamento del Quindío</t>
  </si>
  <si>
    <t xml:space="preserve"> Fortalecimiento de eventos y  ferias para la competitividad productiva y empresarial del sector rural en el Departamento del Quindío </t>
  </si>
  <si>
    <t xml:space="preserve">Implementación de procesos de sanidad e inocuidad alimentaria en el departamento del Quindío. </t>
  </si>
  <si>
    <t xml:space="preserve"> Implementación de procesos de innovación, ciencia y tecnología agropecuario en el Departamento del Quindío  </t>
  </si>
  <si>
    <t xml:space="preserve">Implementación de procesos de agro industrialización con calidad e inocuidad en el Departamento del Quindío </t>
  </si>
  <si>
    <t xml:space="preserve"> Fortalecimiento de nuevos emprendimientos e iniciativas clúster de las cadenas promisorias agropecuarias en el Departamento del Quindío.                     </t>
  </si>
  <si>
    <t xml:space="preserve">Fortalecimiento  de los procesos de Gestión Ambiental Urbana y Rural para la protección del Paisaje y la Biodiversidad en el  departamento del   Quindío  </t>
  </si>
  <si>
    <t xml:space="preserve"> Generación y desarrollo de acciones para la conservación de las áreas de importancia estratégica hídrica en el Departamento del Quindío </t>
  </si>
  <si>
    <t xml:space="preserve">Apoyo a la generación de entornos  amigables para los animales  domésticos y silvestres en el departamento del Quindío </t>
  </si>
  <si>
    <t xml:space="preserve">Realización de campañas de sensibilización y apropiación del patrimonio ambiental  del paisaje, la biodiversidad y sus servicios ecosistémicos en el Departamento del Quindío </t>
  </si>
  <si>
    <t xml:space="preserve">Apoyo a nuevos modelos de vida sostenibles, sustentables y eficientes en el suelo rural y urbano en el Departamento del Quindío  </t>
  </si>
  <si>
    <t>Implementación de un programa  de protección del  patrimonio ambiental  en paisaje la biodiversidad y sus servicios ecosistémicos en el Departamento de  Quindio</t>
  </si>
  <si>
    <t>Implementación  de acciones de Gestión del Cambio Climático en el marco del PIGCC en el Departamento del Quindío  Quindio</t>
  </si>
  <si>
    <t>313 SECRETARÍA PRIVADA</t>
  </si>
  <si>
    <t>Implementación de la Política de Transparencia, Acceso a la Información Pública y Lucha Contra la Corrupción del Modelo Integrado de Planificación y Gestión MIPG, articulada con el "Pacto por la Integridad, Transparencia y Legalidad"  en el Departamento del Quindío</t>
  </si>
  <si>
    <t>Desarrollo e implementación de  una estrategia  de comunicaciones  de la gestión institucional  de la Administración Departamental del Quindío "Hacia un  gobierno abierto".</t>
  </si>
  <si>
    <t>Fortalecimiento de  las capacidades institucionales de la administración departamental del Quindío, para generar condiciones de gobernanza territorial, participación, administración eficiente y transparente.</t>
  </si>
  <si>
    <t>Implementación de herramientas que garanticen el acceso verídico y oportuno a la información para contribuir a la política pública de transparencia en el departamento del Quindío.</t>
  </si>
  <si>
    <t>314 SECRETARÍA DE EDUCACIÓN</t>
  </si>
  <si>
    <t>Fortalecimiento de Estrategias de Acceso, Bienestar y Permanencia en el Sector Educativo del Departamento del Quindío</t>
  </si>
  <si>
    <t>Fortalecimiento para la gestión de la educación inicial y preescolar en el marco de la atención integral a la primera infancia en el Departamento del Quindío.</t>
  </si>
  <si>
    <t>Fortalecimiento de la Calidad Educativa con inclusión y equidad para el Desarrollo Integral de niños, niñas, adolescentes y jóvenes en el Departamento del Quindío.</t>
  </si>
  <si>
    <t>Fortalecimiento territorial para una gestión educativa integral en la Secretaría de Educación Departamental del Quindío</t>
  </si>
  <si>
    <t>Fortalecimiento de las  Tecnologías de Información y Comunicación TIC,  para una innovación educativa de calidad en el departamento del Quindío.</t>
  </si>
  <si>
    <t>Fortalecimiento de las competencias comunicativas en lengua extranjera en estudiantes y docentes de las instituciones educativas oficiales del Departamento del Quindío.</t>
  </si>
  <si>
    <t>Implementación del observatorio de educación, con el fin de recopilar y producir información del sector educativo con enfoque territorial.</t>
  </si>
  <si>
    <t>Fortalecimiento de estrategias para el acceso y la permanencia  de los estudiantes egresados de los Establecimientos Educativos Oficiales a la educación superior o terciaria en el Departamento del Quindío.</t>
  </si>
  <si>
    <t>Implementación  y fortalecimiento de  las estrategias qué fomenten la ciencia, la tecnología y la innovación en las Instituciones Educativas Oficiales del Departamento.</t>
  </si>
  <si>
    <t>316 SECRETARÍA DE FAMILIA</t>
  </si>
  <si>
    <t xml:space="preserve">  Diseño e implementación de campañas para la promoción de la vida y prevención del consumo de sustancias psicoactivas en el Departamento del Quindío. "TU Y YO UNIDOS POR LA VIDA".  </t>
  </si>
  <si>
    <t xml:space="preserve">Implementación acciones de fortalecimiento de los entornos protectores de los jóvenes en barrios vulnerables de los municipios, del Departamento del Quindío. </t>
  </si>
  <si>
    <t xml:space="preserve"> Diseño e implementación de un  Modelo de  atención integral a la primera infancia  a través de las Rutas Integrales de Atención  RIA en el Departamento del  Quindío </t>
  </si>
  <si>
    <t xml:space="preserve"> Implementación de la política pública de Familia para la promoción del desarrollo integral de la población del Departamento del Quindío. </t>
  </si>
  <si>
    <t xml:space="preserve">Revisión, ajuste  e implementación de  la política pública de primera infancia, infancia y adolescencia en el Departamento del Quindío  </t>
  </si>
  <si>
    <t xml:space="preserve">Implementación de  la política pública de juventud en el Departamento del Quindío  </t>
  </si>
  <si>
    <t xml:space="preserve"> Diseño e implementación del programa de acompañamiento familiar y comunitario con enfoque preventivo en los tipos de violencias en el Departamento del Quindío "TU Y YO COMPROMETIDOS CON LA FAMILIA" </t>
  </si>
  <si>
    <t xml:space="preserve"> Diseño e implementación del programa comunitario para la prevención de los derechos de niños, niñas y adolescentes y su desarrollo integral. "TU Y YO COMPROMETIDOS CON LOS SUEÑOS". </t>
  </si>
  <si>
    <t xml:space="preserve"> Servicio de atención Post egreso de adolescentes y jóvenes, en los servicios de restablecimiento en la administración de justicia, con enfoque pedagógico y restaurativo encaminados a la inclusión social en el  Departamento del   Quindío.</t>
  </si>
  <si>
    <t xml:space="preserve">Fortalecimiento  de unidades productivas colectivas  juveniles para la generación de ingresos  en el departamento del Quindío  </t>
  </si>
  <si>
    <t xml:space="preserve">Formulación e Implementación del programa departamental para atención al ciudadano migrante y de repatriación.  </t>
  </si>
  <si>
    <t xml:space="preserve">Desarrollo de un  programa  de acompañamiento  familiar y comunitario  en procesos de Inclusión social y productivos para el emprendimiento de  alternativas de generación de ingresos  en el departamento del Quindío  </t>
  </si>
  <si>
    <t xml:space="preserve">Formulación e implementación   de proyectos productivos dirigidos a la población en condición de discapacidad y sus familias para la generación de  ingresos  y fortalecimiento del entorno familiar.  </t>
  </si>
  <si>
    <t xml:space="preserve">Apoyo en la construcción e Implementación de los Planes de Vida de los Cabildos y Resguardos indígenas asentados en el Departamento del Quindío "TU Y YO UNIDOS CON DIGNIDAD".  </t>
  </si>
  <si>
    <t xml:space="preserve">Formulación e implementación de la política pública para la comunidad negra, afrocolombiana, raizal y palenquera residente en el Departamento del Quindío   </t>
  </si>
  <si>
    <t xml:space="preserve">Servicio de atención integral a población en condición de discapacidad en los municipios del Departamento del Quindío "TU Y YO JUNTOS EN LA INCLUSIÓN". </t>
  </si>
  <si>
    <t xml:space="preserve">Apoyo en  la articulación de la  oferta social para la población habitante de calle del departamento del Quindío  </t>
  </si>
  <si>
    <t xml:space="preserve"> Servicio  de atención integral e inclusión para el bienestar de los adultos mayores del departamento del Quindío </t>
  </si>
  <si>
    <t xml:space="preserve"> Implementación de  estrategias de acompañamiento y asesoría a las asociaciones de mujeres del departamento del Quindío</t>
  </si>
  <si>
    <t>Desarrollo de jornadas de capacitación, sensibilización y prevención del  trabajo infantil  y protección del adolescente en el departamento del Quindío.</t>
  </si>
  <si>
    <t xml:space="preserve"> Implementación del  programa de liderazgo  para la participación femenina en escenarios sociales y políticos del departamento del Quindío</t>
  </si>
  <si>
    <t xml:space="preserve">  Implementación de la política pública de equidad de género para la mujer en el Departamento del Quindío  </t>
  </si>
  <si>
    <t xml:space="preserve">    Implementación de la política pública  de diversidad sexual en el Departamento del Quindío 20192029  </t>
  </si>
  <si>
    <t xml:space="preserve">Implementación de la Casa  de la Mujer Empoderada para la promoción a la participación ciudadana  de Mujeres en escenarios sociales, políticos y en fortalecimiento de la asociatividad  en el departamento del Quindío </t>
  </si>
  <si>
    <t>Implementación de la Casa Refugio de la Mujer del Departamento del Quindío</t>
  </si>
  <si>
    <t>318 SECRETARÍA DE SALUD</t>
  </si>
  <si>
    <t xml:space="preserve">Fortalecimiento de la autoridad sanitaria en el Departamento del Quindío                                                                                           </t>
  </si>
  <si>
    <t xml:space="preserve"> Implementación de programas de promoción social en poblaciones  especiales en el Departamento del Quindío </t>
  </si>
  <si>
    <t xml:space="preserve"> Fortalecimiento de las actividades de vigilancia y control del laboratorio de salud pública en el Departamento del Quindío</t>
  </si>
  <si>
    <t xml:space="preserve"> Asistencia técnica para el fortalecimiento de la gestión de las entidades territoriales del Departamento del Quindío  </t>
  </si>
  <si>
    <t>Asesoría y apoyo al proceso del sistema obligatorio de garantía de calidad de los prestadores de salud en el Departamento del Quindío</t>
  </si>
  <si>
    <t xml:space="preserve"> Apoyo operativo a la inversión social en salud en el Departamento del Quindío </t>
  </si>
  <si>
    <t xml:space="preserve"> Aprovechamiento biológico y consumo de  alimentos inocuos  en el Departamento del Quindío </t>
  </si>
  <si>
    <t>Control en Salud Ambiental para la consecución de un estado de vida saludable de la población  del  Departamento del Quindío.</t>
  </si>
  <si>
    <t xml:space="preserve">Fortalecimiento de acciones propias a los derechos sexuales y reproductivos en el Departamento del Quindío. </t>
  </si>
  <si>
    <t>Consolidación de acciones de promoción de la salud y prevención primaria en salud mental en el Departamento del Quindío.</t>
  </si>
  <si>
    <t>Generación de estilos de vida saludable y control y vigilancia en la gestión del riesgo de condiciones no transmisibles en el  Departamento del Quindío.</t>
  </si>
  <si>
    <t xml:space="preserve">Fortalecimiento de acciones de promoción, prevención y protección específica para la población infantil en el Departamento del Quindío.  </t>
  </si>
  <si>
    <t xml:space="preserve">Difusión de la estrategia de gestión integral y de control en vectores, zoonosis y cambio climático del Departamento del Quindío.   </t>
  </si>
  <si>
    <t xml:space="preserve"> Fortalecimiento de la inclusión social para la disminución del riesgo de contraer enfermedades transmisibles en el Departamento del Quindío.  </t>
  </si>
  <si>
    <t xml:space="preserve">Implementación de acciones para la contención de la pandemia Tú y Yo contra COVID </t>
  </si>
  <si>
    <t xml:space="preserve">Prevención, preparación, contingencia, mitigación y superación de emergencias y contingencias por eventos relacionados con la salud pública en el Departamento del Quindío.  </t>
  </si>
  <si>
    <t xml:space="preserve"> Prevención vigilancia y control de eventos en el ámbito laboral en el Departamento del Quindío.  </t>
  </si>
  <si>
    <t xml:space="preserve"> Fortalecimiento del sistema de vigilancia en salud pública en el Departamento del Quindío. </t>
  </si>
  <si>
    <t xml:space="preserve">Fortalecimiento de la red de urgencias y emergencias en el Departamento del Quindío. </t>
  </si>
  <si>
    <t>Fortalecimiento de las intervenciones colectivas y prioridades en salud pública del Departamento del Quindío PIC</t>
  </si>
  <si>
    <t xml:space="preserve">Subsidio y cofinanciación al régimen subsidiado del Sistema General de Seguridad Social en Salud en el Departamento del Quindío.  </t>
  </si>
  <si>
    <t>Prestación de Servicios a la Población no Afiliada al Sistema General de Seguridad Social en Salud y en el NO POS a la Población del Régimen Subsidiado.</t>
  </si>
  <si>
    <t xml:space="preserve">Fortalecimiento de la red de prestación de servicios pública del Departamento del Quindío.   </t>
  </si>
  <si>
    <t>324 SECRETARÍA DE TECNOLOGÍA DE LA INFORMACIÓN Y COMUNICACÓN</t>
  </si>
  <si>
    <t xml:space="preserve"> Fortalecimiento  y apoyo a las tecnologías de la información y las comunicaciones en el departamento del Quindío.</t>
  </si>
  <si>
    <t>Asistencia y apropiación tecnológica generacional en el departamento del Quindio</t>
  </si>
  <si>
    <t xml:space="preserve"> Fortalecimiento del sector empresarial del departamento del Quindío </t>
  </si>
  <si>
    <t xml:space="preserve">   Implementación de la transformación digital del sector empresarial en el Departamento del Quindío  </t>
  </si>
  <si>
    <t xml:space="preserve">  Implementación  y  divulgación de la estrategia    "Quindío innovador y competitivo"   </t>
  </si>
  <si>
    <t xml:space="preserve"> Fortalecimiento de la estrategia de gobierno digital  en la Administración Departamental y  Entes Territoriales del departamento del  Quindío  </t>
  </si>
  <si>
    <t>319 INDEPORTES</t>
  </si>
  <si>
    <t>Fortalecimiento, hábitos y estilos de vida saludable como instrumento SALVAVIDAS en el departamento del Quindío</t>
  </si>
  <si>
    <t>Fortalecimiento al deporte competitivo y de altos logros "TU Y    YO SOMOS SALVAVIDAS POR UN QUINDIO GANADOR" en el Departamento del Quindío</t>
  </si>
  <si>
    <t>Desarrollo de los  XXII JUEGOS DEPORTIVOS NACIONALES Y VI JUEGOS PARANACIONALES   2023</t>
  </si>
  <si>
    <t>320 PROYECTA EMPRESA PARA EL DESARROLLO TERRITORIAL</t>
  </si>
  <si>
    <t>Mantenimiento de obras complementarias de la infraestructura  deportiva y recreativa en el Departamento del Quindío.</t>
  </si>
  <si>
    <t>Mantenimiento de obras complementarias en la Infraestructura educativa en el Departamento del Quindío.</t>
  </si>
  <si>
    <t xml:space="preserve">  Mantenimiento de obras complementarias a la infraestructura vial en el Departamento del Quindío </t>
  </si>
  <si>
    <t xml:space="preserve"> Apoyo en la formulación y ejecución de proyectos de vivienda en el Departamento del Quindío   </t>
  </si>
  <si>
    <t>Construcción y/o mejoramiento de las redes de acueducto y alcantarillado en los municipios del departamento del Quindío</t>
  </si>
  <si>
    <t>Mantenimiento de los edificios públicos y/o equipamientos colectivos y comunitarios en el Departamento del Quindío.</t>
  </si>
  <si>
    <t>321 INSTITUTO DEPARTAMENTAL DE TRÁNSITO DEL QUINDÍO</t>
  </si>
  <si>
    <t>Implementación del programa de seguridad vial en el Departamento del Quindío  "TU Y YO POR LA SEGURIDAD VIAL"</t>
  </si>
  <si>
    <t>TOTAL PROYECTOS INVERSION DEPARTAMENTAL 2023</t>
  </si>
  <si>
    <t>LUIS ALBERTO RINCÓN QUINTERO</t>
  </si>
  <si>
    <t>Secretario de Planeación Departamental</t>
  </si>
  <si>
    <t>Elaboró: Andres Libardo Garcia Martinez, contratista de apoyo Banco de Programas y Proyectos</t>
  </si>
  <si>
    <t xml:space="preserve">Revisó: Norma Consuelo Mantilla Quintero,  Profesional Universitaria </t>
  </si>
  <si>
    <t>Aprobó: Sandra Patricia Diaz Ordoñez,  Jefe del Banco de Programas y Proyectos</t>
  </si>
  <si>
    <t>SEMAFORO CUMPLIMIENTO</t>
  </si>
  <si>
    <t xml:space="preserve">Sobresaliente  (Entre 80%-100%) </t>
  </si>
  <si>
    <t>Satisfactorio (Entre 70% -79%)</t>
  </si>
  <si>
    <t>Medio (Entre 60%-69%)</t>
  </si>
  <si>
    <t>Bajo (Entre 40% - 59%)</t>
  </si>
  <si>
    <t>Critico (Entre 0% - 39%)</t>
  </si>
  <si>
    <t>PLAN OPERATIVO ANUAL DE INVERSIONES POAI  2023
PLAN DE DESARROLLO 2020-2023 "TÚ Y YO SOMOS QUINDIO"
RELACIÓN PROYECTOS DE INVERSION 
 A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</si>
</sst>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[$$-240A]\ * #,##0.00_);_([$$-240A]\ * \(#,##0.00\);_([$$-240A]\ * &quot;-&quot;??_);_(@_)"/>
    <numFmt numFmtId="165" formatCode="_(* #,##0.00_);_(* \(#,##0.00\);_(* &quot;-&quot;??_);_(@_)"/>
    <numFmt numFmtId="166" formatCode="_ [$€-2]\ * #,##0.00_ ;_ [$€-2]\ * \-#,##0.00_ ;_ [$€-2]\ * &quot;-&quot;??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164" fontId="0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1" fillId="0" borderId="0"/>
  </cellStyleXfs>
  <cellXfs count="89">
    <xf numFmtId="164" fontId="0" fillId="0" borderId="0" xfId="0"/>
    <xf numFmtId="164" fontId="3" fillId="0" borderId="0" xfId="0" applyFont="1"/>
    <xf numFmtId="164" fontId="2" fillId="2" borderId="3" xfId="0" applyFont="1" applyFill="1" applyBorder="1" applyAlignment="1">
      <alignment horizontal="center" vertical="center" wrapText="1"/>
    </xf>
    <xf numFmtId="164" fontId="2" fillId="2" borderId="4" xfId="0" applyFont="1" applyFill="1" applyBorder="1" applyAlignment="1">
      <alignment horizontal="center" vertical="center" wrapText="1"/>
    </xf>
    <xf numFmtId="164" fontId="2" fillId="2" borderId="7" xfId="0" applyFont="1" applyFill="1" applyBorder="1" applyAlignment="1">
      <alignment horizontal="center" vertical="center" wrapText="1"/>
    </xf>
    <xf numFmtId="0" fontId="2" fillId="4" borderId="10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/>
    </xf>
    <xf numFmtId="1" fontId="5" fillId="5" borderId="13" xfId="1" applyNumberFormat="1" applyFont="1" applyFill="1" applyBorder="1" applyAlignment="1">
      <alignment horizontal="center" vertical="center" wrapText="1"/>
    </xf>
    <xf numFmtId="164" fontId="5" fillId="5" borderId="13" xfId="0" applyFont="1" applyFill="1" applyBorder="1" applyAlignment="1">
      <alignment horizontal="justify" vertical="center" wrapText="1"/>
    </xf>
    <xf numFmtId="0" fontId="3" fillId="0" borderId="14" xfId="0" applyNumberFormat="1" applyFont="1" applyBorder="1" applyAlignment="1">
      <alignment horizontal="center" vertical="center"/>
    </xf>
    <xf numFmtId="1" fontId="5" fillId="5" borderId="9" xfId="1" applyNumberFormat="1" applyFont="1" applyFill="1" applyBorder="1" applyAlignment="1">
      <alignment horizontal="center" vertical="center" wrapText="1"/>
    </xf>
    <xf numFmtId="164" fontId="5" fillId="5" borderId="9" xfId="0" applyFont="1" applyFill="1" applyBorder="1" applyAlignment="1">
      <alignment horizontal="justify" vertical="center" wrapText="1"/>
    </xf>
    <xf numFmtId="1" fontId="5" fillId="0" borderId="9" xfId="1" applyNumberFormat="1" applyFont="1" applyBorder="1" applyAlignment="1">
      <alignment horizontal="center" vertical="center" wrapText="1"/>
    </xf>
    <xf numFmtId="164" fontId="5" fillId="0" borderId="9" xfId="0" applyFont="1" applyBorder="1" applyAlignment="1">
      <alignment horizontal="justify" vertical="center" wrapText="1"/>
    </xf>
    <xf numFmtId="0" fontId="3" fillId="0" borderId="15" xfId="0" applyNumberFormat="1" applyFont="1" applyBorder="1" applyAlignment="1">
      <alignment horizontal="center" vertical="center"/>
    </xf>
    <xf numFmtId="1" fontId="5" fillId="0" borderId="16" xfId="1" applyNumberFormat="1" applyFont="1" applyBorder="1" applyAlignment="1">
      <alignment horizontal="center" vertical="center" wrapText="1"/>
    </xf>
    <xf numFmtId="164" fontId="5" fillId="0" borderId="17" xfId="0" applyFont="1" applyBorder="1" applyAlignment="1">
      <alignment horizontal="justify" vertical="center" wrapText="1"/>
    </xf>
    <xf numFmtId="0" fontId="2" fillId="4" borderId="21" xfId="0" applyNumberFormat="1" applyFont="1" applyFill="1" applyBorder="1" applyAlignment="1">
      <alignment horizontal="center" vertical="center" wrapText="1"/>
    </xf>
    <xf numFmtId="1" fontId="5" fillId="0" borderId="13" xfId="1" applyNumberFormat="1" applyFont="1" applyBorder="1" applyAlignment="1">
      <alignment horizontal="center" vertical="center" wrapText="1"/>
    </xf>
    <xf numFmtId="1" fontId="5" fillId="0" borderId="6" xfId="1" applyNumberFormat="1" applyFont="1" applyBorder="1" applyAlignment="1">
      <alignment horizontal="center" vertical="center" wrapText="1"/>
    </xf>
    <xf numFmtId="164" fontId="5" fillId="5" borderId="6" xfId="0" applyFont="1" applyFill="1" applyBorder="1" applyAlignment="1">
      <alignment horizontal="justify" vertical="center" wrapText="1"/>
    </xf>
    <xf numFmtId="43" fontId="2" fillId="3" borderId="3" xfId="1" applyFont="1" applyFill="1" applyBorder="1" applyAlignment="1">
      <alignment vertical="center"/>
    </xf>
    <xf numFmtId="164" fontId="5" fillId="0" borderId="13" xfId="0" applyFont="1" applyBorder="1" applyAlignment="1">
      <alignment horizontal="justify" vertical="center" wrapText="1"/>
    </xf>
    <xf numFmtId="0" fontId="3" fillId="0" borderId="22" xfId="0" applyNumberFormat="1" applyFont="1" applyBorder="1" applyAlignment="1">
      <alignment horizontal="center" vertical="center"/>
    </xf>
    <xf numFmtId="164" fontId="5" fillId="0" borderId="6" xfId="0" applyFont="1" applyBorder="1" applyAlignment="1">
      <alignment horizontal="justify" vertical="center" wrapText="1"/>
    </xf>
    <xf numFmtId="0" fontId="2" fillId="4" borderId="14" xfId="0" applyNumberFormat="1" applyFont="1" applyFill="1" applyBorder="1" applyAlignment="1">
      <alignment horizontal="center" vertical="center" wrapText="1"/>
    </xf>
    <xf numFmtId="49" fontId="5" fillId="5" borderId="13" xfId="0" applyNumberFormat="1" applyFont="1" applyFill="1" applyBorder="1" applyAlignment="1">
      <alignment horizontal="justify" vertical="center" wrapText="1"/>
    </xf>
    <xf numFmtId="1" fontId="5" fillId="0" borderId="25" xfId="1" applyNumberFormat="1" applyFont="1" applyBorder="1" applyAlignment="1">
      <alignment horizontal="center" vertical="center" wrapText="1"/>
    </xf>
    <xf numFmtId="164" fontId="5" fillId="5" borderId="26" xfId="0" applyFont="1" applyFill="1" applyBorder="1" applyAlignment="1">
      <alignment horizontal="justify" vertical="center" wrapText="1"/>
    </xf>
    <xf numFmtId="1" fontId="5" fillId="0" borderId="27" xfId="1" applyNumberFormat="1" applyFont="1" applyBorder="1" applyAlignment="1">
      <alignment horizontal="center" vertical="center" wrapText="1"/>
    </xf>
    <xf numFmtId="164" fontId="5" fillId="0" borderId="28" xfId="0" applyFont="1" applyBorder="1" applyAlignment="1">
      <alignment horizontal="justify" vertical="center" wrapText="1"/>
    </xf>
    <xf numFmtId="164" fontId="5" fillId="5" borderId="28" xfId="0" applyFont="1" applyFill="1" applyBorder="1" applyAlignment="1">
      <alignment horizontal="justify" vertical="center" wrapText="1"/>
    </xf>
    <xf numFmtId="1" fontId="5" fillId="0" borderId="29" xfId="1" applyNumberFormat="1" applyFont="1" applyBorder="1" applyAlignment="1">
      <alignment horizontal="center" vertical="center" wrapText="1"/>
    </xf>
    <xf numFmtId="164" fontId="5" fillId="5" borderId="30" xfId="0" applyFont="1" applyFill="1" applyBorder="1" applyAlignment="1">
      <alignment horizontal="justify" vertical="center" wrapText="1"/>
    </xf>
    <xf numFmtId="164" fontId="5" fillId="0" borderId="26" xfId="0" applyFont="1" applyBorder="1" applyAlignment="1">
      <alignment horizontal="justify" vertical="center" wrapText="1"/>
    </xf>
    <xf numFmtId="164" fontId="5" fillId="0" borderId="30" xfId="0" applyFont="1" applyBorder="1" applyAlignment="1">
      <alignment horizontal="justify" vertical="center" wrapText="1"/>
    </xf>
    <xf numFmtId="0" fontId="3" fillId="0" borderId="31" xfId="0" applyNumberFormat="1" applyFont="1" applyBorder="1" applyAlignment="1">
      <alignment horizontal="center" vertical="center"/>
    </xf>
    <xf numFmtId="1" fontId="5" fillId="0" borderId="32" xfId="1" applyNumberFormat="1" applyFont="1" applyBorder="1" applyAlignment="1">
      <alignment horizontal="center" vertical="center" wrapText="1"/>
    </xf>
    <xf numFmtId="164" fontId="5" fillId="0" borderId="27" xfId="0" applyFont="1" applyBorder="1" applyAlignment="1">
      <alignment horizontal="justify" vertical="center" wrapText="1"/>
    </xf>
    <xf numFmtId="164" fontId="5" fillId="0" borderId="29" xfId="0" applyFont="1" applyBorder="1" applyAlignment="1">
      <alignment horizontal="justify" vertical="center" wrapText="1"/>
    </xf>
    <xf numFmtId="164" fontId="5" fillId="0" borderId="33" xfId="0" applyFont="1" applyBorder="1" applyAlignment="1">
      <alignment horizontal="justify" vertical="center" wrapText="1"/>
    </xf>
    <xf numFmtId="43" fontId="2" fillId="6" borderId="35" xfId="1" applyFont="1" applyFill="1" applyBorder="1" applyAlignment="1">
      <alignment vertical="center"/>
    </xf>
    <xf numFmtId="0" fontId="3" fillId="0" borderId="0" xfId="0" applyNumberFormat="1" applyFont="1" applyAlignment="1">
      <alignment horizontal="center" vertical="center"/>
    </xf>
    <xf numFmtId="164" fontId="3" fillId="0" borderId="0" xfId="0" applyFont="1" applyAlignment="1">
      <alignment horizontal="right"/>
    </xf>
    <xf numFmtId="43" fontId="6" fillId="0" borderId="0" xfId="1" applyFont="1"/>
    <xf numFmtId="43" fontId="3" fillId="0" borderId="0" xfId="1" applyFont="1"/>
    <xf numFmtId="164" fontId="3" fillId="0" borderId="0" xfId="0" applyFont="1" applyAlignment="1">
      <alignment horizontal="center"/>
    </xf>
    <xf numFmtId="164" fontId="7" fillId="0" borderId="0" xfId="0" applyFont="1" applyAlignment="1">
      <alignment horizontal="center"/>
    </xf>
    <xf numFmtId="43" fontId="6" fillId="0" borderId="0" xfId="1" applyFont="1" applyAlignment="1">
      <alignment horizontal="center"/>
    </xf>
    <xf numFmtId="164" fontId="3" fillId="0" borderId="0" xfId="0" applyFont="1" applyAlignment="1">
      <alignment horizontal="center" vertical="top"/>
    </xf>
    <xf numFmtId="0" fontId="9" fillId="0" borderId="21" xfId="3" applyNumberFormat="1" applyFont="1" applyBorder="1" applyAlignment="1">
      <alignment horizontal="center" vertical="center" wrapText="1"/>
    </xf>
    <xf numFmtId="0" fontId="10" fillId="7" borderId="14" xfId="3" applyNumberFormat="1" applyFont="1" applyFill="1" applyBorder="1" applyAlignment="1">
      <alignment horizontal="left" vertical="center" wrapText="1"/>
    </xf>
    <xf numFmtId="0" fontId="10" fillId="8" borderId="14" xfId="3" applyNumberFormat="1" applyFont="1" applyFill="1" applyBorder="1" applyAlignment="1">
      <alignment horizontal="left" vertical="center" wrapText="1"/>
    </xf>
    <xf numFmtId="0" fontId="10" fillId="9" borderId="14" xfId="3" applyNumberFormat="1" applyFont="1" applyFill="1" applyBorder="1" applyAlignment="1">
      <alignment horizontal="left" vertical="center" wrapText="1"/>
    </xf>
    <xf numFmtId="0" fontId="10" fillId="10" borderId="14" xfId="3" applyNumberFormat="1" applyFont="1" applyFill="1" applyBorder="1" applyAlignment="1">
      <alignment horizontal="left" vertical="center" wrapText="1"/>
    </xf>
    <xf numFmtId="0" fontId="10" fillId="11" borderId="14" xfId="3" applyNumberFormat="1" applyFont="1" applyFill="1" applyBorder="1" applyAlignment="1">
      <alignment horizontal="left" vertical="center" wrapText="1"/>
    </xf>
    <xf numFmtId="43" fontId="2" fillId="3" borderId="3" xfId="1" applyFont="1" applyFill="1" applyBorder="1" applyAlignment="1">
      <alignment vertical="center" wrapText="1"/>
    </xf>
    <xf numFmtId="43" fontId="2" fillId="4" borderId="36" xfId="1" applyFont="1" applyFill="1" applyBorder="1" applyAlignment="1">
      <alignment vertical="center" wrapText="1"/>
    </xf>
    <xf numFmtId="43" fontId="5" fillId="0" borderId="37" xfId="1" applyFont="1" applyBorder="1" applyAlignment="1">
      <alignment vertical="center"/>
    </xf>
    <xf numFmtId="43" fontId="5" fillId="0" borderId="38" xfId="1" applyFont="1" applyBorder="1" applyAlignment="1">
      <alignment vertical="center"/>
    </xf>
    <xf numFmtId="43" fontId="5" fillId="0" borderId="37" xfId="1" applyFont="1" applyFill="1" applyBorder="1" applyAlignment="1">
      <alignment vertical="center"/>
    </xf>
    <xf numFmtId="43" fontId="2" fillId="4" borderId="39" xfId="1" applyFont="1" applyFill="1" applyBorder="1" applyAlignment="1">
      <alignment vertical="center" wrapText="1"/>
    </xf>
    <xf numFmtId="43" fontId="5" fillId="0" borderId="38" xfId="1" applyFont="1" applyFill="1" applyBorder="1" applyAlignment="1">
      <alignment vertical="center"/>
    </xf>
    <xf numFmtId="43" fontId="2" fillId="4" borderId="40" xfId="1" applyFont="1" applyFill="1" applyBorder="1" applyAlignment="1">
      <alignment vertical="center" wrapText="1"/>
    </xf>
    <xf numFmtId="43" fontId="5" fillId="0" borderId="41" xfId="1" applyFont="1" applyFill="1" applyBorder="1" applyAlignment="1">
      <alignment vertical="center"/>
    </xf>
    <xf numFmtId="43" fontId="5" fillId="0" borderId="41" xfId="1" applyFont="1" applyBorder="1" applyAlignment="1">
      <alignment vertical="center"/>
    </xf>
    <xf numFmtId="43" fontId="5" fillId="0" borderId="42" xfId="1" applyFont="1" applyBorder="1" applyAlignment="1">
      <alignment vertical="center"/>
    </xf>
    <xf numFmtId="43" fontId="5" fillId="0" borderId="39" xfId="1" applyFont="1" applyBorder="1" applyAlignment="1">
      <alignment vertical="center"/>
    </xf>
    <xf numFmtId="43" fontId="5" fillId="0" borderId="43" xfId="1" applyFont="1" applyBorder="1" applyAlignment="1">
      <alignment vertical="center"/>
    </xf>
    <xf numFmtId="164" fontId="2" fillId="3" borderId="18" xfId="0" applyFont="1" applyFill="1" applyBorder="1" applyAlignment="1">
      <alignment horizontal="center" vertical="center" wrapText="1"/>
    </xf>
    <xf numFmtId="164" fontId="2" fillId="3" borderId="19" xfId="0" applyFont="1" applyFill="1" applyBorder="1" applyAlignment="1">
      <alignment horizontal="center" vertical="center" wrapText="1"/>
    </xf>
    <xf numFmtId="164" fontId="2" fillId="3" borderId="20" xfId="0" applyFont="1" applyFill="1" applyBorder="1" applyAlignment="1">
      <alignment horizontal="center" vertical="center" wrapText="1"/>
    </xf>
    <xf numFmtId="164" fontId="2" fillId="0" borderId="1" xfId="0" applyFont="1" applyBorder="1" applyAlignment="1">
      <alignment horizontal="center" vertical="center" wrapText="1"/>
    </xf>
    <xf numFmtId="164" fontId="2" fillId="0" borderId="2" xfId="0" applyFont="1" applyBorder="1" applyAlignment="1">
      <alignment horizontal="center" vertical="center" wrapText="1"/>
    </xf>
    <xf numFmtId="164" fontId="2" fillId="3" borderId="8" xfId="0" applyFont="1" applyFill="1" applyBorder="1" applyAlignment="1">
      <alignment horizontal="center" vertical="center" wrapText="1"/>
    </xf>
    <xf numFmtId="164" fontId="2" fillId="3" borderId="5" xfId="0" applyFont="1" applyFill="1" applyBorder="1" applyAlignment="1">
      <alignment horizontal="center" vertical="center" wrapText="1"/>
    </xf>
    <xf numFmtId="164" fontId="2" fillId="3" borderId="7" xfId="0" applyFont="1" applyFill="1" applyBorder="1" applyAlignment="1">
      <alignment horizontal="center" vertical="center" wrapText="1"/>
    </xf>
    <xf numFmtId="164" fontId="2" fillId="4" borderId="11" xfId="0" applyFont="1" applyFill="1" applyBorder="1" applyAlignment="1">
      <alignment horizontal="left" vertical="center" wrapText="1"/>
    </xf>
    <xf numFmtId="164" fontId="2" fillId="4" borderId="12" xfId="0" applyFont="1" applyFill="1" applyBorder="1" applyAlignment="1">
      <alignment horizontal="left" vertical="center" wrapText="1"/>
    </xf>
    <xf numFmtId="164" fontId="2" fillId="4" borderId="23" xfId="0" applyFont="1" applyFill="1" applyBorder="1" applyAlignment="1">
      <alignment horizontal="left" vertical="center" wrapText="1"/>
    </xf>
    <xf numFmtId="164" fontId="2" fillId="4" borderId="24" xfId="0" applyFont="1" applyFill="1" applyBorder="1" applyAlignment="1">
      <alignment horizontal="left" vertical="center" wrapText="1"/>
    </xf>
    <xf numFmtId="164" fontId="2" fillId="4" borderId="9" xfId="0" applyFont="1" applyFill="1" applyBorder="1" applyAlignment="1">
      <alignment horizontal="left" vertical="center" wrapText="1"/>
    </xf>
    <xf numFmtId="164" fontId="3" fillId="0" borderId="0" xfId="0" applyFont="1" applyAlignment="1">
      <alignment horizontal="center"/>
    </xf>
    <xf numFmtId="164" fontId="8" fillId="0" borderId="0" xfId="0" applyFont="1" applyAlignment="1">
      <alignment horizontal="left" vertical="center" wrapText="1"/>
    </xf>
    <xf numFmtId="164" fontId="8" fillId="0" borderId="0" xfId="0" applyFont="1" applyAlignment="1">
      <alignment horizontal="left" vertical="center"/>
    </xf>
    <xf numFmtId="164" fontId="2" fillId="4" borderId="13" xfId="0" applyFont="1" applyFill="1" applyBorder="1" applyAlignment="1">
      <alignment horizontal="left" vertical="center" wrapText="1"/>
    </xf>
    <xf numFmtId="164" fontId="2" fillId="2" borderId="8" xfId="0" applyFont="1" applyFill="1" applyBorder="1" applyAlignment="1">
      <alignment horizontal="center" vertical="center" wrapText="1"/>
    </xf>
    <xf numFmtId="164" fontId="2" fillId="2" borderId="5" xfId="0" applyFont="1" applyFill="1" applyBorder="1" applyAlignment="1">
      <alignment horizontal="center" vertical="center" wrapText="1"/>
    </xf>
    <xf numFmtId="164" fontId="2" fillId="2" borderId="34" xfId="0" applyFont="1" applyFill="1" applyBorder="1" applyAlignment="1">
      <alignment horizontal="center" vertical="center" wrapText="1"/>
    </xf>
  </cellXfs>
  <cellStyles count="4">
    <cellStyle name="Millares" xfId="1" builtinId="3"/>
    <cellStyle name="Millares 2" xfId="2"/>
    <cellStyle name="Normal" xfId="0" builtinId="0"/>
    <cellStyle name="Normal 2 3 3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G222"/>
  <sheetViews>
    <sheetView showGridLines="0" tabSelected="1" zoomScale="70" zoomScaleNormal="70" workbookViewId="0">
      <selection activeCell="D135" sqref="D135"/>
    </sheetView>
  </sheetViews>
  <sheetFormatPr baseColWidth="10" defaultColWidth="11.42578125" defaultRowHeight="12.75" x14ac:dyDescent="0.2"/>
  <cols>
    <col min="1" max="1" width="11.42578125" style="42"/>
    <col min="2" max="2" width="17.85546875" style="1" customWidth="1"/>
    <col min="3" max="3" width="54.7109375" style="1" customWidth="1"/>
    <col min="4" max="4" width="24.140625" style="1" customWidth="1"/>
    <col min="5" max="5" width="11.42578125" style="1"/>
    <col min="6" max="6" width="16.42578125" style="1" bestFit="1" customWidth="1"/>
    <col min="7" max="16384" width="11.42578125" style="1"/>
  </cols>
  <sheetData>
    <row r="1" spans="1:4" ht="71.25" customHeight="1" thickBot="1" x14ac:dyDescent="0.25">
      <c r="A1" s="72" t="s">
        <v>189</v>
      </c>
      <c r="B1" s="73"/>
      <c r="C1" s="73"/>
      <c r="D1" s="73"/>
    </row>
    <row r="2" spans="1:4" ht="30" customHeight="1" thickBot="1" x14ac:dyDescent="0.25">
      <c r="A2" s="2" t="s">
        <v>0</v>
      </c>
      <c r="B2" s="3" t="s">
        <v>1</v>
      </c>
      <c r="C2" s="2" t="s">
        <v>2</v>
      </c>
      <c r="D2" s="4" t="s">
        <v>3</v>
      </c>
    </row>
    <row r="3" spans="1:4" ht="30" customHeight="1" thickBot="1" x14ac:dyDescent="0.25">
      <c r="A3" s="74" t="s">
        <v>4</v>
      </c>
      <c r="B3" s="75"/>
      <c r="C3" s="76"/>
      <c r="D3" s="56">
        <f>D4</f>
        <v>14299509202</v>
      </c>
    </row>
    <row r="4" spans="1:4" ht="30" customHeight="1" x14ac:dyDescent="0.2">
      <c r="A4" s="5">
        <v>4</v>
      </c>
      <c r="B4" s="77" t="s">
        <v>5</v>
      </c>
      <c r="C4" s="78"/>
      <c r="D4" s="57">
        <f>SUM(D5:D8)</f>
        <v>14299509202</v>
      </c>
    </row>
    <row r="5" spans="1:4" ht="66" customHeight="1" x14ac:dyDescent="0.2">
      <c r="A5" s="6">
        <v>1</v>
      </c>
      <c r="B5" s="7">
        <v>2020003630006</v>
      </c>
      <c r="C5" s="8" t="s">
        <v>6</v>
      </c>
      <c r="D5" s="58">
        <v>1109720500</v>
      </c>
    </row>
    <row r="6" spans="1:4" ht="66" customHeight="1" x14ac:dyDescent="0.2">
      <c r="A6" s="9">
        <v>2</v>
      </c>
      <c r="B6" s="10">
        <v>2020003630007</v>
      </c>
      <c r="C6" s="11" t="s">
        <v>7</v>
      </c>
      <c r="D6" s="58">
        <v>663878702</v>
      </c>
    </row>
    <row r="7" spans="1:4" ht="66" customHeight="1" x14ac:dyDescent="0.2">
      <c r="A7" s="9">
        <v>3</v>
      </c>
      <c r="B7" s="12">
        <v>2020003630005</v>
      </c>
      <c r="C7" s="13" t="s">
        <v>8</v>
      </c>
      <c r="D7" s="58">
        <v>125910000</v>
      </c>
    </row>
    <row r="8" spans="1:4" ht="66" customHeight="1" thickBot="1" x14ac:dyDescent="0.25">
      <c r="A8" s="14">
        <v>4</v>
      </c>
      <c r="B8" s="15">
        <v>2022003630011</v>
      </c>
      <c r="C8" s="16" t="s">
        <v>9</v>
      </c>
      <c r="D8" s="59">
        <v>12400000000</v>
      </c>
    </row>
    <row r="9" spans="1:4" ht="30" customHeight="1" thickBot="1" x14ac:dyDescent="0.25">
      <c r="A9" s="69" t="s">
        <v>10</v>
      </c>
      <c r="B9" s="70"/>
      <c r="C9" s="71"/>
      <c r="D9" s="21">
        <f>D10</f>
        <v>1457064026</v>
      </c>
    </row>
    <row r="10" spans="1:4" ht="30" customHeight="1" x14ac:dyDescent="0.2">
      <c r="A10" s="17">
        <v>4</v>
      </c>
      <c r="B10" s="77" t="s">
        <v>5</v>
      </c>
      <c r="C10" s="78"/>
      <c r="D10" s="57">
        <f>SUM(D11:D17)</f>
        <v>1457064026</v>
      </c>
    </row>
    <row r="11" spans="1:4" ht="66" customHeight="1" x14ac:dyDescent="0.2">
      <c r="A11" s="6">
        <f>A8+1</f>
        <v>5</v>
      </c>
      <c r="B11" s="18">
        <v>2020003630042</v>
      </c>
      <c r="C11" s="8" t="s">
        <v>11</v>
      </c>
      <c r="D11" s="58">
        <v>140000000</v>
      </c>
    </row>
    <row r="12" spans="1:4" ht="66" customHeight="1" x14ac:dyDescent="0.2">
      <c r="A12" s="9">
        <f t="shared" ref="A12:A17" si="0">A11+1</f>
        <v>6</v>
      </c>
      <c r="B12" s="12">
        <v>2020003630043</v>
      </c>
      <c r="C12" s="13" t="s">
        <v>12</v>
      </c>
      <c r="D12" s="58">
        <v>55000000</v>
      </c>
    </row>
    <row r="13" spans="1:4" ht="66" customHeight="1" x14ac:dyDescent="0.2">
      <c r="A13" s="9">
        <f t="shared" si="0"/>
        <v>7</v>
      </c>
      <c r="B13" s="12">
        <v>2020003630044</v>
      </c>
      <c r="C13" s="13" t="s">
        <v>13</v>
      </c>
      <c r="D13" s="58">
        <v>299549126</v>
      </c>
    </row>
    <row r="14" spans="1:4" ht="66" customHeight="1" x14ac:dyDescent="0.2">
      <c r="A14" s="9">
        <f t="shared" si="0"/>
        <v>8</v>
      </c>
      <c r="B14" s="12">
        <v>2020003630045</v>
      </c>
      <c r="C14" s="11" t="s">
        <v>14</v>
      </c>
      <c r="D14" s="58">
        <v>99367200</v>
      </c>
    </row>
    <row r="15" spans="1:4" ht="66" customHeight="1" x14ac:dyDescent="0.2">
      <c r="A15" s="9">
        <f t="shared" si="0"/>
        <v>9</v>
      </c>
      <c r="B15" s="12">
        <v>2020003630046</v>
      </c>
      <c r="C15" s="11" t="s">
        <v>15</v>
      </c>
      <c r="D15" s="58">
        <v>590112700</v>
      </c>
    </row>
    <row r="16" spans="1:4" ht="66" customHeight="1" x14ac:dyDescent="0.2">
      <c r="A16" s="9">
        <f t="shared" si="0"/>
        <v>10</v>
      </c>
      <c r="B16" s="12">
        <v>2020003630047</v>
      </c>
      <c r="C16" s="13" t="s">
        <v>16</v>
      </c>
      <c r="D16" s="58">
        <v>204953000</v>
      </c>
    </row>
    <row r="17" spans="1:4" ht="66" customHeight="1" thickBot="1" x14ac:dyDescent="0.25">
      <c r="A17" s="9">
        <f t="shared" si="0"/>
        <v>11</v>
      </c>
      <c r="B17" s="19">
        <v>2020003630008</v>
      </c>
      <c r="C17" s="20" t="s">
        <v>17</v>
      </c>
      <c r="D17" s="59">
        <v>68082000</v>
      </c>
    </row>
    <row r="18" spans="1:4" ht="30" customHeight="1" thickBot="1" x14ac:dyDescent="0.25">
      <c r="A18" s="69" t="s">
        <v>18</v>
      </c>
      <c r="B18" s="70"/>
      <c r="C18" s="71"/>
      <c r="D18" s="21">
        <f>D19</f>
        <v>5228695734</v>
      </c>
    </row>
    <row r="19" spans="1:4" ht="30" customHeight="1" x14ac:dyDescent="0.2">
      <c r="A19" s="17">
        <v>4</v>
      </c>
      <c r="B19" s="77" t="s">
        <v>5</v>
      </c>
      <c r="C19" s="78"/>
      <c r="D19" s="57">
        <f>SUM(D20:D21)</f>
        <v>5228695734</v>
      </c>
    </row>
    <row r="20" spans="1:4" ht="66" customHeight="1" x14ac:dyDescent="0.2">
      <c r="A20" s="6">
        <f>A17+1</f>
        <v>12</v>
      </c>
      <c r="B20" s="18">
        <v>2020003630048</v>
      </c>
      <c r="C20" s="22" t="s">
        <v>19</v>
      </c>
      <c r="D20" s="58">
        <v>3764429066</v>
      </c>
    </row>
    <row r="21" spans="1:4" ht="66" customHeight="1" thickBot="1" x14ac:dyDescent="0.25">
      <c r="A21" s="23">
        <f>A20+1</f>
        <v>13</v>
      </c>
      <c r="B21" s="19">
        <v>2020003630049</v>
      </c>
      <c r="C21" s="24" t="s">
        <v>20</v>
      </c>
      <c r="D21" s="59">
        <v>1464266668</v>
      </c>
    </row>
    <row r="22" spans="1:4" ht="30" customHeight="1" thickBot="1" x14ac:dyDescent="0.25">
      <c r="A22" s="69" t="s">
        <v>21</v>
      </c>
      <c r="B22" s="70"/>
      <c r="C22" s="71"/>
      <c r="D22" s="21">
        <f>D23+D32+D36+D46</f>
        <v>95414661835.179993</v>
      </c>
    </row>
    <row r="23" spans="1:4" ht="30" customHeight="1" x14ac:dyDescent="0.2">
      <c r="A23" s="17">
        <v>1</v>
      </c>
      <c r="B23" s="79" t="s">
        <v>22</v>
      </c>
      <c r="C23" s="80"/>
      <c r="D23" s="57">
        <f>SUM(D24:D31)</f>
        <v>36111014664.099998</v>
      </c>
    </row>
    <row r="24" spans="1:4" ht="66" customHeight="1" x14ac:dyDescent="0.2">
      <c r="A24" s="6">
        <f>A21+1</f>
        <v>14</v>
      </c>
      <c r="B24" s="18">
        <v>2020003630017</v>
      </c>
      <c r="C24" s="22" t="s">
        <v>23</v>
      </c>
      <c r="D24" s="60">
        <v>82327300</v>
      </c>
    </row>
    <row r="25" spans="1:4" ht="66" customHeight="1" x14ac:dyDescent="0.2">
      <c r="A25" s="9">
        <f>A24+1</f>
        <v>15</v>
      </c>
      <c r="B25" s="12">
        <v>2020003630050</v>
      </c>
      <c r="C25" s="13" t="s">
        <v>24</v>
      </c>
      <c r="D25" s="60">
        <v>3207024296</v>
      </c>
    </row>
    <row r="26" spans="1:4" ht="66" customHeight="1" x14ac:dyDescent="0.2">
      <c r="A26" s="9">
        <f>A25+1</f>
        <v>16</v>
      </c>
      <c r="B26" s="12">
        <v>2021003630001</v>
      </c>
      <c r="C26" s="13" t="s">
        <v>25</v>
      </c>
      <c r="D26" s="60">
        <v>73966912</v>
      </c>
    </row>
    <row r="27" spans="1:4" ht="66" customHeight="1" x14ac:dyDescent="0.2">
      <c r="A27" s="9">
        <f>A26+1</f>
        <v>17</v>
      </c>
      <c r="B27" s="12">
        <v>2021003630017</v>
      </c>
      <c r="C27" s="13" t="s">
        <v>26</v>
      </c>
      <c r="D27" s="60">
        <v>1700000000</v>
      </c>
    </row>
    <row r="28" spans="1:4" ht="66" customHeight="1" x14ac:dyDescent="0.2">
      <c r="A28" s="9">
        <f>A27+1</f>
        <v>18</v>
      </c>
      <c r="B28" s="12">
        <v>2022003630007</v>
      </c>
      <c r="C28" s="13" t="s">
        <v>27</v>
      </c>
      <c r="D28" s="60">
        <v>3179932867</v>
      </c>
    </row>
    <row r="29" spans="1:4" ht="66" customHeight="1" x14ac:dyDescent="0.2">
      <c r="A29" s="9">
        <f>A28+1</f>
        <v>19</v>
      </c>
      <c r="B29" s="12">
        <v>2020003630052</v>
      </c>
      <c r="C29" s="13" t="s">
        <v>28</v>
      </c>
      <c r="D29" s="60">
        <v>6255563289.1000004</v>
      </c>
    </row>
    <row r="30" spans="1:4" ht="66" customHeight="1" x14ac:dyDescent="0.2">
      <c r="A30" s="23"/>
      <c r="B30" s="19">
        <v>2022000040007</v>
      </c>
      <c r="C30" s="24" t="s">
        <v>29</v>
      </c>
      <c r="D30" s="60">
        <v>0</v>
      </c>
    </row>
    <row r="31" spans="1:4" ht="66" customHeight="1" x14ac:dyDescent="0.2">
      <c r="A31" s="23">
        <f>A29+1</f>
        <v>20</v>
      </c>
      <c r="B31" s="19">
        <v>2023003630002</v>
      </c>
      <c r="C31" s="24" t="s">
        <v>29</v>
      </c>
      <c r="D31" s="60">
        <v>21612200000</v>
      </c>
    </row>
    <row r="32" spans="1:4" ht="30" customHeight="1" x14ac:dyDescent="0.2">
      <c r="A32" s="25">
        <v>2</v>
      </c>
      <c r="B32" s="81" t="s">
        <v>30</v>
      </c>
      <c r="C32" s="81"/>
      <c r="D32" s="61">
        <f>SUM(D33:D35)</f>
        <v>441000000</v>
      </c>
    </row>
    <row r="33" spans="1:4" ht="39.75" customHeight="1" x14ac:dyDescent="0.2">
      <c r="A33" s="6">
        <f>A31+1</f>
        <v>21</v>
      </c>
      <c r="B33" s="18">
        <v>2021003630018</v>
      </c>
      <c r="C33" s="22" t="s">
        <v>31</v>
      </c>
      <c r="D33" s="60">
        <v>1000000</v>
      </c>
    </row>
    <row r="34" spans="1:4" ht="66" customHeight="1" x14ac:dyDescent="0.2">
      <c r="A34" s="6">
        <f>A33+1</f>
        <v>22</v>
      </c>
      <c r="B34" s="18">
        <v>2021003630019</v>
      </c>
      <c r="C34" s="22" t="s">
        <v>32</v>
      </c>
      <c r="D34" s="60">
        <v>40000000</v>
      </c>
    </row>
    <row r="35" spans="1:4" ht="66" customHeight="1" x14ac:dyDescent="0.2">
      <c r="A35" s="6">
        <f>A34+1</f>
        <v>23</v>
      </c>
      <c r="B35" s="18">
        <v>2023003630004</v>
      </c>
      <c r="C35" s="22" t="s">
        <v>33</v>
      </c>
      <c r="D35" s="60">
        <v>400000000</v>
      </c>
    </row>
    <row r="36" spans="1:4" ht="28.5" customHeight="1" x14ac:dyDescent="0.2">
      <c r="A36" s="25">
        <v>3</v>
      </c>
      <c r="B36" s="81" t="s">
        <v>34</v>
      </c>
      <c r="C36" s="81"/>
      <c r="D36" s="61">
        <f>SUM(D37:D45)</f>
        <v>57665027151.079994</v>
      </c>
    </row>
    <row r="37" spans="1:4" ht="66" customHeight="1" x14ac:dyDescent="0.2">
      <c r="A37" s="9">
        <f>A35+1</f>
        <v>24</v>
      </c>
      <c r="B37" s="12">
        <v>2020003630053</v>
      </c>
      <c r="C37" s="13" t="s">
        <v>35</v>
      </c>
      <c r="D37" s="60">
        <v>34119173645.869999</v>
      </c>
    </row>
    <row r="38" spans="1:4" ht="66" customHeight="1" x14ac:dyDescent="0.2">
      <c r="A38" s="9">
        <f t="shared" ref="A38:A45" si="1">A37+1</f>
        <v>25</v>
      </c>
      <c r="B38" s="12">
        <v>2018000040059</v>
      </c>
      <c r="C38" s="13" t="s">
        <v>36</v>
      </c>
      <c r="D38" s="60">
        <v>6536661612</v>
      </c>
    </row>
    <row r="39" spans="1:4" ht="66" customHeight="1" x14ac:dyDescent="0.2">
      <c r="A39" s="9">
        <f t="shared" si="1"/>
        <v>26</v>
      </c>
      <c r="B39" s="12">
        <v>2022003630010</v>
      </c>
      <c r="C39" s="13" t="s">
        <v>37</v>
      </c>
      <c r="D39" s="60">
        <v>9133426135</v>
      </c>
    </row>
    <row r="40" spans="1:4" ht="66" customHeight="1" x14ac:dyDescent="0.2">
      <c r="A40" s="9">
        <f t="shared" si="1"/>
        <v>27</v>
      </c>
      <c r="B40" s="12">
        <v>2020003630054</v>
      </c>
      <c r="C40" s="13" t="s">
        <v>38</v>
      </c>
      <c r="D40" s="60">
        <v>152514047</v>
      </c>
    </row>
    <row r="41" spans="1:4" ht="66" customHeight="1" x14ac:dyDescent="0.2">
      <c r="A41" s="9">
        <f t="shared" si="1"/>
        <v>28</v>
      </c>
      <c r="B41" s="12">
        <v>2021003630004</v>
      </c>
      <c r="C41" s="13" t="s">
        <v>39</v>
      </c>
      <c r="D41" s="60">
        <v>735000000</v>
      </c>
    </row>
    <row r="42" spans="1:4" ht="66" customHeight="1" x14ac:dyDescent="0.2">
      <c r="A42" s="9">
        <f t="shared" si="1"/>
        <v>29</v>
      </c>
      <c r="B42" s="12">
        <v>2021003630002</v>
      </c>
      <c r="C42" s="13" t="s">
        <v>40</v>
      </c>
      <c r="D42" s="60">
        <v>1105000000</v>
      </c>
    </row>
    <row r="43" spans="1:4" ht="66" customHeight="1" x14ac:dyDescent="0.2">
      <c r="A43" s="9">
        <f t="shared" si="1"/>
        <v>30</v>
      </c>
      <c r="B43" s="12">
        <v>2020003630057</v>
      </c>
      <c r="C43" s="13" t="s">
        <v>41</v>
      </c>
      <c r="D43" s="60">
        <v>350000000</v>
      </c>
    </row>
    <row r="44" spans="1:4" ht="66" customHeight="1" x14ac:dyDescent="0.2">
      <c r="A44" s="9">
        <f t="shared" si="1"/>
        <v>31</v>
      </c>
      <c r="B44" s="12">
        <v>2020003630014</v>
      </c>
      <c r="C44" s="11" t="s">
        <v>42</v>
      </c>
      <c r="D44" s="60">
        <v>5243251711.21</v>
      </c>
    </row>
    <row r="45" spans="1:4" ht="66" customHeight="1" x14ac:dyDescent="0.2">
      <c r="A45" s="9">
        <f t="shared" si="1"/>
        <v>32</v>
      </c>
      <c r="B45" s="12">
        <v>2022003630009</v>
      </c>
      <c r="C45" s="11" t="s">
        <v>43</v>
      </c>
      <c r="D45" s="60">
        <v>290000000</v>
      </c>
    </row>
    <row r="46" spans="1:4" ht="28.5" customHeight="1" x14ac:dyDescent="0.2">
      <c r="A46" s="25">
        <v>4</v>
      </c>
      <c r="B46" s="81" t="s">
        <v>5</v>
      </c>
      <c r="C46" s="81"/>
      <c r="D46" s="61">
        <f>SUM(D47:D49)</f>
        <v>1197620020</v>
      </c>
    </row>
    <row r="47" spans="1:4" ht="66" customHeight="1" x14ac:dyDescent="0.2">
      <c r="A47" s="9">
        <f>A45+1</f>
        <v>33</v>
      </c>
      <c r="B47" s="12">
        <v>2021003630003</v>
      </c>
      <c r="C47" s="13" t="s">
        <v>44</v>
      </c>
      <c r="D47" s="60">
        <v>573000000</v>
      </c>
    </row>
    <row r="48" spans="1:4" ht="66" customHeight="1" x14ac:dyDescent="0.2">
      <c r="A48" s="23">
        <f>A47+1</f>
        <v>34</v>
      </c>
      <c r="B48" s="19">
        <v>2022003630008</v>
      </c>
      <c r="C48" s="24" t="s">
        <v>45</v>
      </c>
      <c r="D48" s="60">
        <v>499979386</v>
      </c>
    </row>
    <row r="49" spans="1:4" ht="66" customHeight="1" thickBot="1" x14ac:dyDescent="0.25">
      <c r="A49" s="23">
        <f>A48+1</f>
        <v>35</v>
      </c>
      <c r="B49" s="19">
        <v>2021003630006</v>
      </c>
      <c r="C49" s="24" t="s">
        <v>46</v>
      </c>
      <c r="D49" s="62">
        <v>124640634</v>
      </c>
    </row>
    <row r="50" spans="1:4" ht="30" customHeight="1" thickBot="1" x14ac:dyDescent="0.25">
      <c r="A50" s="69" t="s">
        <v>47</v>
      </c>
      <c r="B50" s="70"/>
      <c r="C50" s="71"/>
      <c r="D50" s="21">
        <f>D51+D60+D63</f>
        <v>9959166049.1399994</v>
      </c>
    </row>
    <row r="51" spans="1:4" ht="30" customHeight="1" x14ac:dyDescent="0.2">
      <c r="A51" s="17">
        <v>1</v>
      </c>
      <c r="B51" s="79" t="s">
        <v>22</v>
      </c>
      <c r="C51" s="80"/>
      <c r="D51" s="57">
        <f>SUM(D52:D59)</f>
        <v>8332237735.1399994</v>
      </c>
    </row>
    <row r="52" spans="1:4" ht="66" customHeight="1" x14ac:dyDescent="0.2">
      <c r="A52" s="6">
        <f>A49+1</f>
        <v>36</v>
      </c>
      <c r="B52" s="18">
        <v>2020003630060</v>
      </c>
      <c r="C52" s="8" t="s">
        <v>48</v>
      </c>
      <c r="D52" s="58">
        <v>169255000</v>
      </c>
    </row>
    <row r="53" spans="1:4" ht="66" customHeight="1" x14ac:dyDescent="0.2">
      <c r="A53" s="9">
        <f>A52+1</f>
        <v>37</v>
      </c>
      <c r="B53" s="12">
        <v>2020003630061</v>
      </c>
      <c r="C53" s="11" t="s">
        <v>49</v>
      </c>
      <c r="D53" s="58">
        <v>67000000</v>
      </c>
    </row>
    <row r="54" spans="1:4" ht="66" customHeight="1" x14ac:dyDescent="0.2">
      <c r="A54" s="9">
        <f t="shared" ref="A54:A65" si="2">A53+1</f>
        <v>38</v>
      </c>
      <c r="B54" s="12">
        <v>2020003630062</v>
      </c>
      <c r="C54" s="11" t="s">
        <v>50</v>
      </c>
      <c r="D54" s="58">
        <v>67000000</v>
      </c>
    </row>
    <row r="55" spans="1:4" ht="66" customHeight="1" x14ac:dyDescent="0.2">
      <c r="A55" s="9">
        <f t="shared" si="2"/>
        <v>39</v>
      </c>
      <c r="B55" s="12">
        <v>2020003630063</v>
      </c>
      <c r="C55" s="13" t="s">
        <v>51</v>
      </c>
      <c r="D55" s="58">
        <v>118089677</v>
      </c>
    </row>
    <row r="56" spans="1:4" ht="66" customHeight="1" x14ac:dyDescent="0.2">
      <c r="A56" s="9">
        <f t="shared" si="2"/>
        <v>40</v>
      </c>
      <c r="B56" s="12">
        <v>2020003630064</v>
      </c>
      <c r="C56" s="13" t="s">
        <v>52</v>
      </c>
      <c r="D56" s="58">
        <v>497116497</v>
      </c>
    </row>
    <row r="57" spans="1:4" ht="66" customHeight="1" x14ac:dyDescent="0.2">
      <c r="A57" s="9">
        <f t="shared" si="2"/>
        <v>41</v>
      </c>
      <c r="B57" s="12">
        <v>2020003630065</v>
      </c>
      <c r="C57" s="13" t="s">
        <v>53</v>
      </c>
      <c r="D57" s="58">
        <v>35500000</v>
      </c>
    </row>
    <row r="58" spans="1:4" ht="66" customHeight="1" x14ac:dyDescent="0.2">
      <c r="A58" s="9">
        <f t="shared" si="2"/>
        <v>42</v>
      </c>
      <c r="B58" s="12">
        <v>2020003630066</v>
      </c>
      <c r="C58" s="13" t="s">
        <v>54</v>
      </c>
      <c r="D58" s="58">
        <v>7293276561.1399994</v>
      </c>
    </row>
    <row r="59" spans="1:4" ht="53.25" customHeight="1" x14ac:dyDescent="0.2">
      <c r="A59" s="9">
        <f>A58+1</f>
        <v>43</v>
      </c>
      <c r="B59" s="12">
        <v>2020003630068</v>
      </c>
      <c r="C59" s="13" t="s">
        <v>55</v>
      </c>
      <c r="D59" s="58">
        <v>85000000</v>
      </c>
    </row>
    <row r="60" spans="1:4" ht="36" customHeight="1" x14ac:dyDescent="0.2">
      <c r="A60" s="25">
        <v>3</v>
      </c>
      <c r="B60" s="81" t="s">
        <v>34</v>
      </c>
      <c r="C60" s="81"/>
      <c r="D60" s="61">
        <f>SUM(D61:D62)</f>
        <v>838661482</v>
      </c>
    </row>
    <row r="61" spans="1:4" ht="66" customHeight="1" x14ac:dyDescent="0.2">
      <c r="A61" s="9">
        <f>A59+1</f>
        <v>44</v>
      </c>
      <c r="B61" s="12">
        <v>2020003630069</v>
      </c>
      <c r="C61" s="13" t="s">
        <v>56</v>
      </c>
      <c r="D61" s="58">
        <v>144630832</v>
      </c>
    </row>
    <row r="62" spans="1:4" ht="66" customHeight="1" x14ac:dyDescent="0.2">
      <c r="A62" s="9">
        <f t="shared" si="2"/>
        <v>45</v>
      </c>
      <c r="B62" s="12">
        <v>2020003630070</v>
      </c>
      <c r="C62" s="13" t="s">
        <v>57</v>
      </c>
      <c r="D62" s="58">
        <v>694030650</v>
      </c>
    </row>
    <row r="63" spans="1:4" ht="31.5" customHeight="1" x14ac:dyDescent="0.2">
      <c r="A63" s="25">
        <v>4</v>
      </c>
      <c r="B63" s="81" t="s">
        <v>5</v>
      </c>
      <c r="C63" s="81"/>
      <c r="D63" s="61">
        <f>SUM(D64:D65)</f>
        <v>788266832</v>
      </c>
    </row>
    <row r="64" spans="1:4" ht="66" customHeight="1" x14ac:dyDescent="0.2">
      <c r="A64" s="9">
        <f>A62+1</f>
        <v>46</v>
      </c>
      <c r="B64" s="12">
        <v>2020003630067</v>
      </c>
      <c r="C64" s="11" t="s">
        <v>58</v>
      </c>
      <c r="D64" s="58">
        <v>147930499</v>
      </c>
    </row>
    <row r="65" spans="1:4" ht="66" customHeight="1" thickBot="1" x14ac:dyDescent="0.25">
      <c r="A65" s="23">
        <f t="shared" si="2"/>
        <v>47</v>
      </c>
      <c r="B65" s="19">
        <v>2020003630071</v>
      </c>
      <c r="C65" s="20" t="s">
        <v>59</v>
      </c>
      <c r="D65" s="59">
        <v>640336333</v>
      </c>
    </row>
    <row r="66" spans="1:4" ht="30" customHeight="1" thickBot="1" x14ac:dyDescent="0.25">
      <c r="A66" s="69" t="s">
        <v>60</v>
      </c>
      <c r="B66" s="70"/>
      <c r="C66" s="71"/>
      <c r="D66" s="21">
        <f>D67</f>
        <v>4901071565.04</v>
      </c>
    </row>
    <row r="67" spans="1:4" ht="30" customHeight="1" x14ac:dyDescent="0.2">
      <c r="A67" s="17">
        <v>1</v>
      </c>
      <c r="B67" s="79" t="s">
        <v>22</v>
      </c>
      <c r="C67" s="80"/>
      <c r="D67" s="57">
        <f>SUM(D68:D71)</f>
        <v>4901071565.04</v>
      </c>
    </row>
    <row r="68" spans="1:4" ht="66" customHeight="1" x14ac:dyDescent="0.2">
      <c r="A68" s="6">
        <f>A65+1</f>
        <v>48</v>
      </c>
      <c r="B68" s="18">
        <v>2020003630021</v>
      </c>
      <c r="C68" s="22" t="s">
        <v>61</v>
      </c>
      <c r="D68" s="58">
        <v>3439874526.3099999</v>
      </c>
    </row>
    <row r="69" spans="1:4" ht="66" customHeight="1" x14ac:dyDescent="0.2">
      <c r="A69" s="9">
        <f>A68+1</f>
        <v>49</v>
      </c>
      <c r="B69" s="12">
        <v>2020003630020</v>
      </c>
      <c r="C69" s="13" t="s">
        <v>62</v>
      </c>
      <c r="D69" s="58">
        <v>774754138.18000007</v>
      </c>
    </row>
    <row r="70" spans="1:4" ht="66" customHeight="1" x14ac:dyDescent="0.2">
      <c r="A70" s="9">
        <f>A69+1</f>
        <v>50</v>
      </c>
      <c r="B70" s="12">
        <v>2020003630072</v>
      </c>
      <c r="C70" s="11" t="s">
        <v>63</v>
      </c>
      <c r="D70" s="58">
        <v>369583478.55000001</v>
      </c>
    </row>
    <row r="71" spans="1:4" ht="66" customHeight="1" thickBot="1" x14ac:dyDescent="0.25">
      <c r="A71" s="23">
        <f>A70+1</f>
        <v>51</v>
      </c>
      <c r="B71" s="19">
        <v>2020003630073</v>
      </c>
      <c r="C71" s="20" t="s">
        <v>64</v>
      </c>
      <c r="D71" s="59">
        <v>316859422</v>
      </c>
    </row>
    <row r="72" spans="1:4" ht="30" customHeight="1" thickBot="1" x14ac:dyDescent="0.25">
      <c r="A72" s="69" t="s">
        <v>65</v>
      </c>
      <c r="B72" s="70"/>
      <c r="C72" s="71"/>
      <c r="D72" s="21">
        <f>D73</f>
        <v>4131910173.9000001</v>
      </c>
    </row>
    <row r="73" spans="1:4" ht="30" customHeight="1" x14ac:dyDescent="0.2">
      <c r="A73" s="25">
        <v>2</v>
      </c>
      <c r="B73" s="81" t="s">
        <v>30</v>
      </c>
      <c r="C73" s="81"/>
      <c r="D73" s="63">
        <f>SUM(D74:D79)</f>
        <v>4131910173.9000001</v>
      </c>
    </row>
    <row r="74" spans="1:4" ht="66" customHeight="1" x14ac:dyDescent="0.2">
      <c r="A74" s="6">
        <f>A71+1</f>
        <v>52</v>
      </c>
      <c r="B74" s="18">
        <v>2020003630074</v>
      </c>
      <c r="C74" s="8" t="s">
        <v>66</v>
      </c>
      <c r="D74" s="58">
        <v>164280000</v>
      </c>
    </row>
    <row r="75" spans="1:4" ht="66" customHeight="1" x14ac:dyDescent="0.2">
      <c r="A75" s="9">
        <f>A74+1</f>
        <v>53</v>
      </c>
      <c r="B75" s="12">
        <v>2020003630075</v>
      </c>
      <c r="C75" s="13" t="s">
        <v>67</v>
      </c>
      <c r="D75" s="58">
        <v>319986739</v>
      </c>
    </row>
    <row r="76" spans="1:4" ht="66" customHeight="1" x14ac:dyDescent="0.2">
      <c r="A76" s="9">
        <f>A75+1</f>
        <v>54</v>
      </c>
      <c r="B76" s="12">
        <v>2020003630076</v>
      </c>
      <c r="C76" s="13" t="s">
        <v>68</v>
      </c>
      <c r="D76" s="58">
        <v>704995214</v>
      </c>
    </row>
    <row r="77" spans="1:4" ht="66" customHeight="1" x14ac:dyDescent="0.2">
      <c r="A77" s="9">
        <f>A76+1</f>
        <v>55</v>
      </c>
      <c r="B77" s="12">
        <v>2020003630077</v>
      </c>
      <c r="C77" s="11" t="s">
        <v>69</v>
      </c>
      <c r="D77" s="58">
        <v>1983693054.9000001</v>
      </c>
    </row>
    <row r="78" spans="1:4" ht="66" customHeight="1" x14ac:dyDescent="0.2">
      <c r="A78" s="23">
        <f>A77+1</f>
        <v>56</v>
      </c>
      <c r="B78" s="19">
        <v>2020003630078</v>
      </c>
      <c r="C78" s="20" t="s">
        <v>70</v>
      </c>
      <c r="D78" s="58">
        <v>814850166</v>
      </c>
    </row>
    <row r="79" spans="1:4" ht="66" customHeight="1" thickBot="1" x14ac:dyDescent="0.25">
      <c r="A79" s="23">
        <f>A78+1</f>
        <v>57</v>
      </c>
      <c r="B79" s="19">
        <v>2022003630013</v>
      </c>
      <c r="C79" s="20" t="s">
        <v>71</v>
      </c>
      <c r="D79" s="59">
        <v>144105000</v>
      </c>
    </row>
    <row r="80" spans="1:4" ht="30" customHeight="1" thickBot="1" x14ac:dyDescent="0.25">
      <c r="A80" s="69" t="s">
        <v>72</v>
      </c>
      <c r="B80" s="70"/>
      <c r="C80" s="71"/>
      <c r="D80" s="21">
        <f>D81+D94</f>
        <v>5930194939</v>
      </c>
    </row>
    <row r="81" spans="1:4" ht="30" customHeight="1" x14ac:dyDescent="0.2">
      <c r="A81" s="25">
        <v>2</v>
      </c>
      <c r="B81" s="81" t="s">
        <v>30</v>
      </c>
      <c r="C81" s="81"/>
      <c r="D81" s="63">
        <f>SUM(D82:D93)</f>
        <v>2375075666.6700001</v>
      </c>
    </row>
    <row r="82" spans="1:4" ht="66" customHeight="1" x14ac:dyDescent="0.2">
      <c r="A82" s="6">
        <f>A79+1</f>
        <v>58</v>
      </c>
      <c r="B82" s="18">
        <v>2020003630079</v>
      </c>
      <c r="C82" s="22" t="s">
        <v>73</v>
      </c>
      <c r="D82" s="60">
        <v>728502372</v>
      </c>
    </row>
    <row r="83" spans="1:4" ht="66" customHeight="1" x14ac:dyDescent="0.2">
      <c r="A83" s="9">
        <f>A82+1</f>
        <v>59</v>
      </c>
      <c r="B83" s="12">
        <v>2020003630023</v>
      </c>
      <c r="C83" s="13" t="s">
        <v>74</v>
      </c>
      <c r="D83" s="60">
        <v>558445000</v>
      </c>
    </row>
    <row r="84" spans="1:4" ht="66" customHeight="1" x14ac:dyDescent="0.2">
      <c r="A84" s="9">
        <f t="shared" ref="A84:A101" si="3">A83+1</f>
        <v>60</v>
      </c>
      <c r="B84" s="12">
        <v>2020003630080</v>
      </c>
      <c r="C84" s="13" t="s">
        <v>75</v>
      </c>
      <c r="D84" s="60">
        <v>147035000</v>
      </c>
    </row>
    <row r="85" spans="1:4" ht="66" customHeight="1" x14ac:dyDescent="0.2">
      <c r="A85" s="9">
        <f t="shared" si="3"/>
        <v>61</v>
      </c>
      <c r="B85" s="12">
        <v>2020003630022</v>
      </c>
      <c r="C85" s="13" t="s">
        <v>76</v>
      </c>
      <c r="D85" s="60">
        <v>151466666.67000002</v>
      </c>
    </row>
    <row r="86" spans="1:4" ht="66" customHeight="1" x14ac:dyDescent="0.2">
      <c r="A86" s="9">
        <f t="shared" si="3"/>
        <v>62</v>
      </c>
      <c r="B86" s="12">
        <v>2020003630081</v>
      </c>
      <c r="C86" s="13" t="s">
        <v>77</v>
      </c>
      <c r="D86" s="60">
        <v>39700000</v>
      </c>
    </row>
    <row r="87" spans="1:4" ht="66" customHeight="1" x14ac:dyDescent="0.2">
      <c r="A87" s="9">
        <f t="shared" si="3"/>
        <v>63</v>
      </c>
      <c r="B87" s="12">
        <v>2020003630082</v>
      </c>
      <c r="C87" s="13" t="s">
        <v>78</v>
      </c>
      <c r="D87" s="60">
        <v>61807909</v>
      </c>
    </row>
    <row r="88" spans="1:4" ht="66" customHeight="1" x14ac:dyDescent="0.2">
      <c r="A88" s="9">
        <f t="shared" si="3"/>
        <v>64</v>
      </c>
      <c r="B88" s="12">
        <v>2020003630025</v>
      </c>
      <c r="C88" s="13" t="s">
        <v>79</v>
      </c>
      <c r="D88" s="60">
        <v>162072092.67000002</v>
      </c>
    </row>
    <row r="89" spans="1:4" ht="66" customHeight="1" x14ac:dyDescent="0.2">
      <c r="A89" s="9">
        <f t="shared" si="3"/>
        <v>65</v>
      </c>
      <c r="B89" s="12">
        <v>2020003630083</v>
      </c>
      <c r="C89" s="13" t="s">
        <v>80</v>
      </c>
      <c r="D89" s="60">
        <v>106000000</v>
      </c>
    </row>
    <row r="90" spans="1:4" ht="66" customHeight="1" x14ac:dyDescent="0.2">
      <c r="A90" s="9">
        <f t="shared" si="3"/>
        <v>66</v>
      </c>
      <c r="B90" s="12">
        <v>2020003630084</v>
      </c>
      <c r="C90" s="13" t="s">
        <v>81</v>
      </c>
      <c r="D90" s="60">
        <v>72725000</v>
      </c>
    </row>
    <row r="91" spans="1:4" ht="66" customHeight="1" x14ac:dyDescent="0.2">
      <c r="A91" s="9">
        <f t="shared" si="3"/>
        <v>67</v>
      </c>
      <c r="B91" s="12">
        <v>2020003630026</v>
      </c>
      <c r="C91" s="13" t="s">
        <v>82</v>
      </c>
      <c r="D91" s="60">
        <v>83358333.329999998</v>
      </c>
    </row>
    <row r="92" spans="1:4" ht="66" customHeight="1" x14ac:dyDescent="0.2">
      <c r="A92" s="9">
        <f t="shared" si="3"/>
        <v>68</v>
      </c>
      <c r="B92" s="12">
        <v>2020003630024</v>
      </c>
      <c r="C92" s="13" t="s">
        <v>83</v>
      </c>
      <c r="D92" s="60">
        <v>142676627</v>
      </c>
    </row>
    <row r="93" spans="1:4" ht="66" customHeight="1" x14ac:dyDescent="0.2">
      <c r="A93" s="9">
        <f t="shared" si="3"/>
        <v>69</v>
      </c>
      <c r="B93" s="12">
        <v>2020003630085</v>
      </c>
      <c r="C93" s="13" t="s">
        <v>84</v>
      </c>
      <c r="D93" s="60">
        <v>121286666</v>
      </c>
    </row>
    <row r="94" spans="1:4" ht="26.25" customHeight="1" x14ac:dyDescent="0.2">
      <c r="A94" s="25">
        <v>3</v>
      </c>
      <c r="B94" s="81" t="s">
        <v>34</v>
      </c>
      <c r="C94" s="81"/>
      <c r="D94" s="61">
        <f>SUM(D95:D101)</f>
        <v>3555119272.3299999</v>
      </c>
    </row>
    <row r="95" spans="1:4" ht="66" customHeight="1" x14ac:dyDescent="0.2">
      <c r="A95" s="9">
        <f>A93+1</f>
        <v>70</v>
      </c>
      <c r="B95" s="12">
        <v>2020003630027</v>
      </c>
      <c r="C95" s="11" t="s">
        <v>85</v>
      </c>
      <c r="D95" s="60">
        <v>195655000</v>
      </c>
    </row>
    <row r="96" spans="1:4" ht="66" customHeight="1" x14ac:dyDescent="0.2">
      <c r="A96" s="9">
        <f t="shared" si="3"/>
        <v>71</v>
      </c>
      <c r="B96" s="12">
        <v>2020003630086</v>
      </c>
      <c r="C96" s="13" t="s">
        <v>86</v>
      </c>
      <c r="D96" s="60">
        <v>2585430691</v>
      </c>
    </row>
    <row r="97" spans="1:4" ht="66" customHeight="1" x14ac:dyDescent="0.2">
      <c r="A97" s="9">
        <f t="shared" si="3"/>
        <v>72</v>
      </c>
      <c r="B97" s="12">
        <v>2020003630028</v>
      </c>
      <c r="C97" s="13" t="s">
        <v>87</v>
      </c>
      <c r="D97" s="60">
        <v>61850000</v>
      </c>
    </row>
    <row r="98" spans="1:4" ht="66" customHeight="1" x14ac:dyDescent="0.2">
      <c r="A98" s="9">
        <f t="shared" si="3"/>
        <v>73</v>
      </c>
      <c r="B98" s="12">
        <v>2020003630087</v>
      </c>
      <c r="C98" s="13" t="s">
        <v>88</v>
      </c>
      <c r="D98" s="60">
        <v>282950000</v>
      </c>
    </row>
    <row r="99" spans="1:4" ht="66" customHeight="1" x14ac:dyDescent="0.2">
      <c r="A99" s="9">
        <f t="shared" si="3"/>
        <v>74</v>
      </c>
      <c r="B99" s="12">
        <v>2020003630029</v>
      </c>
      <c r="C99" s="13" t="s">
        <v>89</v>
      </c>
      <c r="D99" s="60">
        <v>173700000</v>
      </c>
    </row>
    <row r="100" spans="1:4" ht="66" customHeight="1" x14ac:dyDescent="0.2">
      <c r="A100" s="9">
        <f t="shared" si="3"/>
        <v>75</v>
      </c>
      <c r="B100" s="12">
        <v>2020003630030</v>
      </c>
      <c r="C100" s="13" t="s">
        <v>90</v>
      </c>
      <c r="D100" s="60">
        <v>66529007.329999998</v>
      </c>
    </row>
    <row r="101" spans="1:4" ht="66" customHeight="1" thickBot="1" x14ac:dyDescent="0.25">
      <c r="A101" s="23">
        <f t="shared" si="3"/>
        <v>76</v>
      </c>
      <c r="B101" s="19">
        <v>2020003630088</v>
      </c>
      <c r="C101" s="24" t="s">
        <v>91</v>
      </c>
      <c r="D101" s="62">
        <v>189004574</v>
      </c>
    </row>
    <row r="102" spans="1:4" ht="30" customHeight="1" thickBot="1" x14ac:dyDescent="0.25">
      <c r="A102" s="69" t="s">
        <v>92</v>
      </c>
      <c r="B102" s="70"/>
      <c r="C102" s="71"/>
      <c r="D102" s="21">
        <f>D103</f>
        <v>4558243430</v>
      </c>
    </row>
    <row r="103" spans="1:4" ht="30" customHeight="1" x14ac:dyDescent="0.2">
      <c r="A103" s="25">
        <v>4</v>
      </c>
      <c r="B103" s="81" t="s">
        <v>5</v>
      </c>
      <c r="C103" s="81"/>
      <c r="D103" s="63">
        <f>SUM(D104:D107)</f>
        <v>4558243430</v>
      </c>
    </row>
    <row r="104" spans="1:4" ht="89.25" customHeight="1" x14ac:dyDescent="0.2">
      <c r="A104" s="6">
        <f>A101+1</f>
        <v>77</v>
      </c>
      <c r="B104" s="18">
        <v>2021003630005</v>
      </c>
      <c r="C104" s="26" t="s">
        <v>93</v>
      </c>
      <c r="D104" s="58">
        <v>737243430</v>
      </c>
    </row>
    <row r="105" spans="1:4" ht="66" customHeight="1" x14ac:dyDescent="0.2">
      <c r="A105" s="9">
        <f>A104+1</f>
        <v>78</v>
      </c>
      <c r="B105" s="12">
        <v>2020003630090</v>
      </c>
      <c r="C105" s="11" t="s">
        <v>94</v>
      </c>
      <c r="D105" s="58">
        <v>2559000000</v>
      </c>
    </row>
    <row r="106" spans="1:4" ht="66" customHeight="1" x14ac:dyDescent="0.2">
      <c r="A106" s="23">
        <f>A105+1</f>
        <v>79</v>
      </c>
      <c r="B106" s="19">
        <v>2020003630031</v>
      </c>
      <c r="C106" s="24" t="s">
        <v>95</v>
      </c>
      <c r="D106" s="58">
        <v>862000000</v>
      </c>
    </row>
    <row r="107" spans="1:4" ht="66" customHeight="1" thickBot="1" x14ac:dyDescent="0.25">
      <c r="A107" s="23">
        <f>A106+1</f>
        <v>80</v>
      </c>
      <c r="B107" s="19">
        <v>2022003630012</v>
      </c>
      <c r="C107" s="16" t="s">
        <v>96</v>
      </c>
      <c r="D107" s="59">
        <v>400000000</v>
      </c>
    </row>
    <row r="108" spans="1:4" ht="30" customHeight="1" thickBot="1" x14ac:dyDescent="0.25">
      <c r="A108" s="69" t="s">
        <v>97</v>
      </c>
      <c r="B108" s="70"/>
      <c r="C108" s="71"/>
      <c r="D108" s="21">
        <f>D109+D118</f>
        <v>220109509412.29001</v>
      </c>
    </row>
    <row r="109" spans="1:4" ht="26.25" customHeight="1" x14ac:dyDescent="0.2">
      <c r="A109" s="17">
        <v>1</v>
      </c>
      <c r="B109" s="79" t="s">
        <v>22</v>
      </c>
      <c r="C109" s="80"/>
      <c r="D109" s="57">
        <f>SUM(D110:D117)</f>
        <v>220046994734.29001</v>
      </c>
    </row>
    <row r="110" spans="1:4" ht="66" customHeight="1" x14ac:dyDescent="0.2">
      <c r="A110" s="6">
        <f>A107+1</f>
        <v>81</v>
      </c>
      <c r="B110" s="18">
        <v>2020003630091</v>
      </c>
      <c r="C110" s="8" t="s">
        <v>98</v>
      </c>
      <c r="D110" s="60">
        <v>25362553462.540001</v>
      </c>
    </row>
    <row r="111" spans="1:4" ht="66" customHeight="1" x14ac:dyDescent="0.2">
      <c r="A111" s="9">
        <f>A110+1</f>
        <v>82</v>
      </c>
      <c r="B111" s="12">
        <v>2020003630092</v>
      </c>
      <c r="C111" s="11" t="s">
        <v>99</v>
      </c>
      <c r="D111" s="60">
        <v>24000000</v>
      </c>
    </row>
    <row r="112" spans="1:4" ht="66" customHeight="1" x14ac:dyDescent="0.2">
      <c r="A112" s="9">
        <f t="shared" ref="A112:A117" si="4">A111+1</f>
        <v>83</v>
      </c>
      <c r="B112" s="12">
        <v>2020003630093</v>
      </c>
      <c r="C112" s="11" t="s">
        <v>100</v>
      </c>
      <c r="D112" s="60">
        <v>708527157</v>
      </c>
    </row>
    <row r="113" spans="1:4" ht="66" customHeight="1" x14ac:dyDescent="0.2">
      <c r="A113" s="9">
        <f t="shared" si="4"/>
        <v>84</v>
      </c>
      <c r="B113" s="12">
        <v>2020003630016</v>
      </c>
      <c r="C113" s="11" t="s">
        <v>101</v>
      </c>
      <c r="D113" s="60">
        <v>193197465644.75</v>
      </c>
    </row>
    <row r="114" spans="1:4" ht="66" customHeight="1" x14ac:dyDescent="0.2">
      <c r="A114" s="9">
        <f t="shared" si="4"/>
        <v>85</v>
      </c>
      <c r="B114" s="12">
        <v>2020003630094</v>
      </c>
      <c r="C114" s="11" t="s">
        <v>102</v>
      </c>
      <c r="D114" s="60">
        <v>462031013</v>
      </c>
    </row>
    <row r="115" spans="1:4" ht="66" customHeight="1" x14ac:dyDescent="0.2">
      <c r="A115" s="9">
        <f t="shared" si="4"/>
        <v>86</v>
      </c>
      <c r="B115" s="12">
        <v>2020003630015</v>
      </c>
      <c r="C115" s="11" t="s">
        <v>103</v>
      </c>
      <c r="D115" s="60">
        <v>25000000</v>
      </c>
    </row>
    <row r="116" spans="1:4" ht="66" customHeight="1" x14ac:dyDescent="0.2">
      <c r="A116" s="9">
        <f t="shared" si="4"/>
        <v>87</v>
      </c>
      <c r="B116" s="12">
        <v>2020003630095</v>
      </c>
      <c r="C116" s="11" t="s">
        <v>104</v>
      </c>
      <c r="D116" s="60">
        <v>50684457</v>
      </c>
    </row>
    <row r="117" spans="1:4" ht="66" customHeight="1" x14ac:dyDescent="0.2">
      <c r="A117" s="9">
        <f t="shared" si="4"/>
        <v>88</v>
      </c>
      <c r="B117" s="12">
        <v>2020003630096</v>
      </c>
      <c r="C117" s="13" t="s">
        <v>105</v>
      </c>
      <c r="D117" s="60">
        <v>216733000</v>
      </c>
    </row>
    <row r="118" spans="1:4" ht="32.25" customHeight="1" x14ac:dyDescent="0.2">
      <c r="A118" s="25">
        <v>2</v>
      </c>
      <c r="B118" s="81" t="s">
        <v>30</v>
      </c>
      <c r="C118" s="81"/>
      <c r="D118" s="61">
        <f>D119</f>
        <v>62514678</v>
      </c>
    </row>
    <row r="119" spans="1:4" ht="66" customHeight="1" thickBot="1" x14ac:dyDescent="0.25">
      <c r="A119" s="23">
        <f>A117+1</f>
        <v>89</v>
      </c>
      <c r="B119" s="19">
        <v>2020003630097</v>
      </c>
      <c r="C119" s="20" t="s">
        <v>106</v>
      </c>
      <c r="D119" s="62">
        <v>62514678</v>
      </c>
    </row>
    <row r="120" spans="1:4" ht="30" customHeight="1" thickBot="1" x14ac:dyDescent="0.25">
      <c r="A120" s="74" t="s">
        <v>107</v>
      </c>
      <c r="B120" s="75"/>
      <c r="C120" s="76"/>
      <c r="D120" s="21">
        <f>D121+D140+D143</f>
        <v>13775731819.380001</v>
      </c>
    </row>
    <row r="121" spans="1:4" ht="30" customHeight="1" x14ac:dyDescent="0.2">
      <c r="A121" s="17">
        <v>1</v>
      </c>
      <c r="B121" s="79" t="s">
        <v>22</v>
      </c>
      <c r="C121" s="80"/>
      <c r="D121" s="57">
        <f>SUM(D122:D139)</f>
        <v>13153408526.380001</v>
      </c>
    </row>
    <row r="122" spans="1:4" ht="66" customHeight="1" x14ac:dyDescent="0.2">
      <c r="A122" s="6">
        <f>A119+1</f>
        <v>90</v>
      </c>
      <c r="B122" s="27">
        <v>2020003630011</v>
      </c>
      <c r="C122" s="28" t="s">
        <v>108</v>
      </c>
      <c r="D122" s="64">
        <v>236289640</v>
      </c>
    </row>
    <row r="123" spans="1:4" ht="66" customHeight="1" x14ac:dyDescent="0.2">
      <c r="A123" s="9">
        <f>A122+1</f>
        <v>91</v>
      </c>
      <c r="B123" s="29">
        <v>2020003630098</v>
      </c>
      <c r="C123" s="30" t="s">
        <v>109</v>
      </c>
      <c r="D123" s="64">
        <v>31528333</v>
      </c>
    </row>
    <row r="124" spans="1:4" ht="66" customHeight="1" x14ac:dyDescent="0.2">
      <c r="A124" s="9">
        <f t="shared" ref="A124:A148" si="5">A123+1</f>
        <v>92</v>
      </c>
      <c r="B124" s="29">
        <v>2020003630099</v>
      </c>
      <c r="C124" s="30" t="s">
        <v>110</v>
      </c>
      <c r="D124" s="64">
        <v>79280000</v>
      </c>
    </row>
    <row r="125" spans="1:4" ht="66" customHeight="1" x14ac:dyDescent="0.2">
      <c r="A125" s="9">
        <f t="shared" si="5"/>
        <v>93</v>
      </c>
      <c r="B125" s="29">
        <v>2020003630100</v>
      </c>
      <c r="C125" s="30" t="s">
        <v>111</v>
      </c>
      <c r="D125" s="64">
        <v>204896666</v>
      </c>
    </row>
    <row r="126" spans="1:4" ht="66" customHeight="1" x14ac:dyDescent="0.2">
      <c r="A126" s="9">
        <f t="shared" si="5"/>
        <v>94</v>
      </c>
      <c r="B126" s="29">
        <v>2020003630101</v>
      </c>
      <c r="C126" s="30" t="s">
        <v>112</v>
      </c>
      <c r="D126" s="64">
        <v>823007741</v>
      </c>
    </row>
    <row r="127" spans="1:4" ht="66" customHeight="1" x14ac:dyDescent="0.2">
      <c r="A127" s="9">
        <f t="shared" si="5"/>
        <v>95</v>
      </c>
      <c r="B127" s="29">
        <v>2020003630102</v>
      </c>
      <c r="C127" s="30" t="s">
        <v>113</v>
      </c>
      <c r="D127" s="64">
        <v>415548389</v>
      </c>
    </row>
    <row r="128" spans="1:4" ht="66" customHeight="1" x14ac:dyDescent="0.2">
      <c r="A128" s="9">
        <f t="shared" si="5"/>
        <v>96</v>
      </c>
      <c r="B128" s="29">
        <v>2021003630010</v>
      </c>
      <c r="C128" s="30" t="s">
        <v>114</v>
      </c>
      <c r="D128" s="64">
        <v>43800000</v>
      </c>
    </row>
    <row r="129" spans="1:4" ht="66" customHeight="1" x14ac:dyDescent="0.2">
      <c r="A129" s="9">
        <f t="shared" si="5"/>
        <v>97</v>
      </c>
      <c r="B129" s="29">
        <v>2020003630033</v>
      </c>
      <c r="C129" s="30" t="s">
        <v>115</v>
      </c>
      <c r="D129" s="64">
        <v>86455015</v>
      </c>
    </row>
    <row r="130" spans="1:4" ht="66" customHeight="1" x14ac:dyDescent="0.2">
      <c r="A130" s="9">
        <f t="shared" si="5"/>
        <v>98</v>
      </c>
      <c r="B130" s="29">
        <v>2020003630034</v>
      </c>
      <c r="C130" s="31" t="s">
        <v>116</v>
      </c>
      <c r="D130" s="64">
        <v>67601667</v>
      </c>
    </row>
    <row r="131" spans="1:4" ht="66" customHeight="1" x14ac:dyDescent="0.2">
      <c r="A131" s="9">
        <f t="shared" si="5"/>
        <v>99</v>
      </c>
      <c r="B131" s="29">
        <v>2020003630103</v>
      </c>
      <c r="C131" s="31" t="s">
        <v>117</v>
      </c>
      <c r="D131" s="64">
        <v>70661667</v>
      </c>
    </row>
    <row r="132" spans="1:4" ht="66" customHeight="1" x14ac:dyDescent="0.2">
      <c r="A132" s="9">
        <f t="shared" si="5"/>
        <v>100</v>
      </c>
      <c r="B132" s="29">
        <v>2020003630104</v>
      </c>
      <c r="C132" s="31" t="s">
        <v>118</v>
      </c>
      <c r="D132" s="64">
        <v>68031666</v>
      </c>
    </row>
    <row r="133" spans="1:4" ht="66" customHeight="1" x14ac:dyDescent="0.2">
      <c r="A133" s="9">
        <f t="shared" si="5"/>
        <v>101</v>
      </c>
      <c r="B133" s="29">
        <v>2020003630105</v>
      </c>
      <c r="C133" s="31" t="s">
        <v>119</v>
      </c>
      <c r="D133" s="64">
        <v>35790000</v>
      </c>
    </row>
    <row r="134" spans="1:4" ht="66" customHeight="1" x14ac:dyDescent="0.2">
      <c r="A134" s="9">
        <f t="shared" si="5"/>
        <v>102</v>
      </c>
      <c r="B134" s="29">
        <v>2020003630106</v>
      </c>
      <c r="C134" s="31" t="s">
        <v>120</v>
      </c>
      <c r="D134" s="64">
        <v>61090000</v>
      </c>
    </row>
    <row r="135" spans="1:4" ht="66" customHeight="1" x14ac:dyDescent="0.2">
      <c r="A135" s="9">
        <f t="shared" si="5"/>
        <v>103</v>
      </c>
      <c r="B135" s="29">
        <v>2020003630036</v>
      </c>
      <c r="C135" s="30" t="s">
        <v>121</v>
      </c>
      <c r="D135" s="64">
        <v>99718400</v>
      </c>
    </row>
    <row r="136" spans="1:4" ht="66" customHeight="1" x14ac:dyDescent="0.2">
      <c r="A136" s="9">
        <f t="shared" si="5"/>
        <v>104</v>
      </c>
      <c r="B136" s="29">
        <v>2020003630037</v>
      </c>
      <c r="C136" s="30" t="s">
        <v>122</v>
      </c>
      <c r="D136" s="64">
        <v>55013333</v>
      </c>
    </row>
    <row r="137" spans="1:4" ht="66" customHeight="1" x14ac:dyDescent="0.2">
      <c r="A137" s="9">
        <f t="shared" si="5"/>
        <v>105</v>
      </c>
      <c r="B137" s="29">
        <v>2020003630035</v>
      </c>
      <c r="C137" s="31" t="s">
        <v>123</v>
      </c>
      <c r="D137" s="64">
        <v>375333331</v>
      </c>
    </row>
    <row r="138" spans="1:4" ht="66" customHeight="1" x14ac:dyDescent="0.2">
      <c r="A138" s="9">
        <f t="shared" si="5"/>
        <v>106</v>
      </c>
      <c r="B138" s="29">
        <v>2020003630012</v>
      </c>
      <c r="C138" s="30" t="s">
        <v>124</v>
      </c>
      <c r="D138" s="64">
        <v>165221333</v>
      </c>
    </row>
    <row r="139" spans="1:4" ht="66" customHeight="1" x14ac:dyDescent="0.2">
      <c r="A139" s="9">
        <f t="shared" si="5"/>
        <v>107</v>
      </c>
      <c r="B139" s="29">
        <v>2020003630109</v>
      </c>
      <c r="C139" s="30" t="s">
        <v>125</v>
      </c>
      <c r="D139" s="64">
        <v>10234141345.380001</v>
      </c>
    </row>
    <row r="140" spans="1:4" ht="25.5" customHeight="1" x14ac:dyDescent="0.2">
      <c r="A140" s="25">
        <v>2</v>
      </c>
      <c r="B140" s="81" t="s">
        <v>30</v>
      </c>
      <c r="C140" s="81"/>
      <c r="D140" s="61">
        <f>SUM(D141:D142)</f>
        <v>61260000</v>
      </c>
    </row>
    <row r="141" spans="1:4" ht="66" customHeight="1" x14ac:dyDescent="0.2">
      <c r="A141" s="9">
        <f>A139+1</f>
        <v>108</v>
      </c>
      <c r="B141" s="29">
        <v>2020003630113</v>
      </c>
      <c r="C141" s="30" t="s">
        <v>126</v>
      </c>
      <c r="D141" s="65">
        <v>42260000</v>
      </c>
    </row>
    <row r="142" spans="1:4" ht="66" customHeight="1" x14ac:dyDescent="0.2">
      <c r="A142" s="9">
        <f t="shared" si="5"/>
        <v>109</v>
      </c>
      <c r="B142" s="29">
        <v>2020003630114</v>
      </c>
      <c r="C142" s="30" t="s">
        <v>127</v>
      </c>
      <c r="D142" s="65">
        <v>19000000</v>
      </c>
    </row>
    <row r="143" spans="1:4" ht="25.5" customHeight="1" x14ac:dyDescent="0.2">
      <c r="A143" s="25">
        <v>4</v>
      </c>
      <c r="B143" s="81" t="s">
        <v>5</v>
      </c>
      <c r="C143" s="81"/>
      <c r="D143" s="61">
        <f>SUM(D144:D148)</f>
        <v>561063293</v>
      </c>
    </row>
    <row r="144" spans="1:4" ht="66" customHeight="1" x14ac:dyDescent="0.2">
      <c r="A144" s="9">
        <f>A142+1</f>
        <v>110</v>
      </c>
      <c r="B144" s="29">
        <v>2020003630115</v>
      </c>
      <c r="C144" s="30" t="s">
        <v>128</v>
      </c>
      <c r="D144" s="65">
        <v>6400000</v>
      </c>
    </row>
    <row r="145" spans="1:4" ht="66" customHeight="1" x14ac:dyDescent="0.2">
      <c r="A145" s="9">
        <f t="shared" si="5"/>
        <v>111</v>
      </c>
      <c r="B145" s="29">
        <v>2021003630008</v>
      </c>
      <c r="C145" s="31" t="s">
        <v>129</v>
      </c>
      <c r="D145" s="65">
        <v>225090972</v>
      </c>
    </row>
    <row r="146" spans="1:4" ht="66" customHeight="1" x14ac:dyDescent="0.2">
      <c r="A146" s="9">
        <f t="shared" si="5"/>
        <v>112</v>
      </c>
      <c r="B146" s="29">
        <v>2021003630007</v>
      </c>
      <c r="C146" s="31" t="s">
        <v>130</v>
      </c>
      <c r="D146" s="65">
        <v>155676807</v>
      </c>
    </row>
    <row r="147" spans="1:4" ht="66" customHeight="1" x14ac:dyDescent="0.2">
      <c r="A147" s="9">
        <f t="shared" si="5"/>
        <v>113</v>
      </c>
      <c r="B147" s="29">
        <v>2020003630111</v>
      </c>
      <c r="C147" s="31" t="s">
        <v>131</v>
      </c>
      <c r="D147" s="65">
        <v>119560548</v>
      </c>
    </row>
    <row r="148" spans="1:4" ht="66" customHeight="1" thickBot="1" x14ac:dyDescent="0.25">
      <c r="A148" s="23">
        <f t="shared" si="5"/>
        <v>114</v>
      </c>
      <c r="B148" s="32">
        <v>2020003630112</v>
      </c>
      <c r="C148" s="33" t="s">
        <v>132</v>
      </c>
      <c r="D148" s="66">
        <v>54334966</v>
      </c>
    </row>
    <row r="149" spans="1:4" ht="30" customHeight="1" thickBot="1" x14ac:dyDescent="0.25">
      <c r="A149" s="74" t="s">
        <v>133</v>
      </c>
      <c r="B149" s="75"/>
      <c r="C149" s="76"/>
      <c r="D149" s="21">
        <f>SUM(D151:D173)</f>
        <v>64707514102.189987</v>
      </c>
    </row>
    <row r="150" spans="1:4" ht="24" customHeight="1" x14ac:dyDescent="0.2">
      <c r="A150" s="17">
        <v>1</v>
      </c>
      <c r="B150" s="79" t="s">
        <v>22</v>
      </c>
      <c r="C150" s="80"/>
      <c r="D150" s="57">
        <f>SUM(D151:D173)</f>
        <v>64707514102.189987</v>
      </c>
    </row>
    <row r="151" spans="1:4" ht="66" customHeight="1" x14ac:dyDescent="0.2">
      <c r="A151" s="6">
        <f>A148+1</f>
        <v>115</v>
      </c>
      <c r="B151" s="27">
        <v>2020003630116</v>
      </c>
      <c r="C151" s="34" t="s">
        <v>134</v>
      </c>
      <c r="D151" s="65">
        <v>1665766298.6500001</v>
      </c>
    </row>
    <row r="152" spans="1:4" ht="66" customHeight="1" x14ac:dyDescent="0.2">
      <c r="A152" s="9">
        <f>A151+1</f>
        <v>116</v>
      </c>
      <c r="B152" s="29">
        <v>2020003630117</v>
      </c>
      <c r="C152" s="30" t="s">
        <v>135</v>
      </c>
      <c r="D152" s="65">
        <v>493462030.93000001</v>
      </c>
    </row>
    <row r="153" spans="1:4" ht="66" customHeight="1" x14ac:dyDescent="0.2">
      <c r="A153" s="9">
        <f t="shared" ref="A153:A173" si="6">A152+1</f>
        <v>117</v>
      </c>
      <c r="B153" s="29">
        <v>2020003630118</v>
      </c>
      <c r="C153" s="30" t="s">
        <v>136</v>
      </c>
      <c r="D153" s="65">
        <v>1427478796</v>
      </c>
    </row>
    <row r="154" spans="1:4" ht="66" customHeight="1" x14ac:dyDescent="0.2">
      <c r="A154" s="9">
        <f t="shared" si="6"/>
        <v>118</v>
      </c>
      <c r="B154" s="29">
        <v>2020003630119</v>
      </c>
      <c r="C154" s="30" t="s">
        <v>137</v>
      </c>
      <c r="D154" s="65">
        <v>92585478</v>
      </c>
    </row>
    <row r="155" spans="1:4" ht="66" customHeight="1" x14ac:dyDescent="0.2">
      <c r="A155" s="9">
        <f t="shared" si="6"/>
        <v>119</v>
      </c>
      <c r="B155" s="29">
        <v>2020003630120</v>
      </c>
      <c r="C155" s="30" t="s">
        <v>138</v>
      </c>
      <c r="D155" s="65">
        <v>114100000</v>
      </c>
    </row>
    <row r="156" spans="1:4" ht="66" customHeight="1" x14ac:dyDescent="0.2">
      <c r="A156" s="9">
        <f t="shared" si="6"/>
        <v>120</v>
      </c>
      <c r="B156" s="29">
        <v>2020003630121</v>
      </c>
      <c r="C156" s="30" t="s">
        <v>139</v>
      </c>
      <c r="D156" s="65">
        <v>223235000</v>
      </c>
    </row>
    <row r="157" spans="1:4" ht="66" customHeight="1" x14ac:dyDescent="0.2">
      <c r="A157" s="9">
        <f t="shared" si="6"/>
        <v>121</v>
      </c>
      <c r="B157" s="29">
        <v>2020003630122</v>
      </c>
      <c r="C157" s="30" t="s">
        <v>140</v>
      </c>
      <c r="D157" s="65">
        <v>191891929</v>
      </c>
    </row>
    <row r="158" spans="1:4" ht="66" customHeight="1" x14ac:dyDescent="0.2">
      <c r="A158" s="9">
        <f t="shared" si="6"/>
        <v>122</v>
      </c>
      <c r="B158" s="29">
        <v>2020003630123</v>
      </c>
      <c r="C158" s="30" t="s">
        <v>141</v>
      </c>
      <c r="D158" s="65">
        <v>273400000</v>
      </c>
    </row>
    <row r="159" spans="1:4" ht="66" customHeight="1" x14ac:dyDescent="0.2">
      <c r="A159" s="9">
        <f t="shared" si="6"/>
        <v>123</v>
      </c>
      <c r="B159" s="29">
        <v>2020003630124</v>
      </c>
      <c r="C159" s="30" t="s">
        <v>142</v>
      </c>
      <c r="D159" s="65">
        <v>240000000</v>
      </c>
    </row>
    <row r="160" spans="1:4" ht="66" customHeight="1" x14ac:dyDescent="0.2">
      <c r="A160" s="9">
        <f t="shared" si="6"/>
        <v>124</v>
      </c>
      <c r="B160" s="29">
        <v>2020003630125</v>
      </c>
      <c r="C160" s="30" t="s">
        <v>143</v>
      </c>
      <c r="D160" s="65">
        <v>247413133</v>
      </c>
    </row>
    <row r="161" spans="1:4" ht="66" customHeight="1" x14ac:dyDescent="0.2">
      <c r="A161" s="9">
        <f t="shared" si="6"/>
        <v>125</v>
      </c>
      <c r="B161" s="29">
        <v>2020003630126</v>
      </c>
      <c r="C161" s="30" t="s">
        <v>144</v>
      </c>
      <c r="D161" s="65">
        <v>246896123</v>
      </c>
    </row>
    <row r="162" spans="1:4" ht="66" customHeight="1" x14ac:dyDescent="0.2">
      <c r="A162" s="9">
        <f t="shared" si="6"/>
        <v>126</v>
      </c>
      <c r="B162" s="29">
        <v>2020003630127</v>
      </c>
      <c r="C162" s="30" t="s">
        <v>145</v>
      </c>
      <c r="D162" s="65">
        <v>370786050</v>
      </c>
    </row>
    <row r="163" spans="1:4" ht="66" customHeight="1" x14ac:dyDescent="0.2">
      <c r="A163" s="9">
        <f t="shared" si="6"/>
        <v>127</v>
      </c>
      <c r="B163" s="29">
        <v>2020003630128</v>
      </c>
      <c r="C163" s="30" t="s">
        <v>146</v>
      </c>
      <c r="D163" s="65">
        <v>537119486</v>
      </c>
    </row>
    <row r="164" spans="1:4" ht="66" customHeight="1" x14ac:dyDescent="0.2">
      <c r="A164" s="9">
        <f t="shared" si="6"/>
        <v>128</v>
      </c>
      <c r="B164" s="29">
        <v>2020003630129</v>
      </c>
      <c r="C164" s="30" t="s">
        <v>147</v>
      </c>
      <c r="D164" s="65">
        <v>409072796.28999996</v>
      </c>
    </row>
    <row r="165" spans="1:4" ht="66" customHeight="1" x14ac:dyDescent="0.2">
      <c r="A165" s="9">
        <f t="shared" si="6"/>
        <v>129</v>
      </c>
      <c r="B165" s="29">
        <v>2020003630130</v>
      </c>
      <c r="C165" s="30" t="s">
        <v>148</v>
      </c>
      <c r="D165" s="65">
        <v>50000000</v>
      </c>
    </row>
    <row r="166" spans="1:4" ht="66" customHeight="1" x14ac:dyDescent="0.2">
      <c r="A166" s="9">
        <f t="shared" si="6"/>
        <v>130</v>
      </c>
      <c r="B166" s="29">
        <v>2020003630131</v>
      </c>
      <c r="C166" s="30" t="s">
        <v>149</v>
      </c>
      <c r="D166" s="65">
        <v>44500000</v>
      </c>
    </row>
    <row r="167" spans="1:4" ht="66" customHeight="1" x14ac:dyDescent="0.2">
      <c r="A167" s="9">
        <f t="shared" si="6"/>
        <v>131</v>
      </c>
      <c r="B167" s="29">
        <v>2020003630132</v>
      </c>
      <c r="C167" s="30" t="s">
        <v>150</v>
      </c>
      <c r="D167" s="65">
        <v>116500000</v>
      </c>
    </row>
    <row r="168" spans="1:4" ht="66" customHeight="1" x14ac:dyDescent="0.2">
      <c r="A168" s="9">
        <f t="shared" si="6"/>
        <v>132</v>
      </c>
      <c r="B168" s="29">
        <v>2020003630133</v>
      </c>
      <c r="C168" s="30" t="s">
        <v>151</v>
      </c>
      <c r="D168" s="65">
        <v>600000000</v>
      </c>
    </row>
    <row r="169" spans="1:4" ht="66" customHeight="1" x14ac:dyDescent="0.2">
      <c r="A169" s="9">
        <f t="shared" si="6"/>
        <v>133</v>
      </c>
      <c r="B169" s="29">
        <v>2020003630134</v>
      </c>
      <c r="C169" s="30" t="s">
        <v>152</v>
      </c>
      <c r="D169" s="65">
        <v>345000000</v>
      </c>
    </row>
    <row r="170" spans="1:4" ht="66" customHeight="1" x14ac:dyDescent="0.2">
      <c r="A170" s="9">
        <f t="shared" si="6"/>
        <v>134</v>
      </c>
      <c r="B170" s="29">
        <v>2020003630135</v>
      </c>
      <c r="C170" s="30" t="s">
        <v>153</v>
      </c>
      <c r="D170" s="65">
        <v>1852478796</v>
      </c>
    </row>
    <row r="171" spans="1:4" ht="66" customHeight="1" x14ac:dyDescent="0.2">
      <c r="A171" s="9">
        <f t="shared" si="6"/>
        <v>135</v>
      </c>
      <c r="B171" s="29">
        <v>2020003630136</v>
      </c>
      <c r="C171" s="30" t="s">
        <v>154</v>
      </c>
      <c r="D171" s="65">
        <v>41342402178.509995</v>
      </c>
    </row>
    <row r="172" spans="1:4" ht="66" customHeight="1" x14ac:dyDescent="0.2">
      <c r="A172" s="9">
        <f t="shared" si="6"/>
        <v>136</v>
      </c>
      <c r="B172" s="29">
        <v>2020003630137</v>
      </c>
      <c r="C172" s="30" t="s">
        <v>155</v>
      </c>
      <c r="D172" s="65">
        <v>12216086042.809999</v>
      </c>
    </row>
    <row r="173" spans="1:4" ht="66" customHeight="1" thickBot="1" x14ac:dyDescent="0.25">
      <c r="A173" s="23">
        <f t="shared" si="6"/>
        <v>137</v>
      </c>
      <c r="B173" s="32">
        <v>2020003630138</v>
      </c>
      <c r="C173" s="35" t="s">
        <v>156</v>
      </c>
      <c r="D173" s="66">
        <v>1607339964</v>
      </c>
    </row>
    <row r="174" spans="1:4" ht="30" customHeight="1" thickBot="1" x14ac:dyDescent="0.25">
      <c r="A174" s="74" t="s">
        <v>157</v>
      </c>
      <c r="B174" s="75"/>
      <c r="C174" s="76"/>
      <c r="D174" s="21">
        <f>D175+D179+D182</f>
        <v>2328894018</v>
      </c>
    </row>
    <row r="175" spans="1:4" ht="30" customHeight="1" x14ac:dyDescent="0.2">
      <c r="A175" s="17">
        <v>1</v>
      </c>
      <c r="B175" s="79" t="s">
        <v>22</v>
      </c>
      <c r="C175" s="80"/>
      <c r="D175" s="57">
        <f>SUM(D176:D178)</f>
        <v>1746906166</v>
      </c>
    </row>
    <row r="176" spans="1:4" ht="66" customHeight="1" x14ac:dyDescent="0.2">
      <c r="A176" s="6">
        <f>A173+1</f>
        <v>138</v>
      </c>
      <c r="B176" s="27">
        <v>2020003630038</v>
      </c>
      <c r="C176" s="34" t="s">
        <v>158</v>
      </c>
      <c r="D176" s="65">
        <v>382950833</v>
      </c>
    </row>
    <row r="177" spans="1:4" ht="66" customHeight="1" x14ac:dyDescent="0.2">
      <c r="A177" s="9">
        <f>A176+1</f>
        <v>139</v>
      </c>
      <c r="B177" s="29">
        <v>2020003630139</v>
      </c>
      <c r="C177" s="30" t="s">
        <v>159</v>
      </c>
      <c r="D177" s="65">
        <v>939167002</v>
      </c>
    </row>
    <row r="178" spans="1:4" ht="66" customHeight="1" x14ac:dyDescent="0.2">
      <c r="A178" s="9">
        <f>A177+1</f>
        <v>140</v>
      </c>
      <c r="B178" s="29">
        <v>2020003630039</v>
      </c>
      <c r="C178" s="30" t="s">
        <v>160</v>
      </c>
      <c r="D178" s="65">
        <v>424788331</v>
      </c>
    </row>
    <row r="179" spans="1:4" ht="30" customHeight="1" x14ac:dyDescent="0.2">
      <c r="A179" s="25">
        <v>2</v>
      </c>
      <c r="B179" s="81" t="s">
        <v>30</v>
      </c>
      <c r="C179" s="81"/>
      <c r="D179" s="61">
        <f>SUM(D180:D181)</f>
        <v>128119518</v>
      </c>
    </row>
    <row r="180" spans="1:4" ht="66" customHeight="1" x14ac:dyDescent="0.2">
      <c r="A180" s="9">
        <f>A178+1</f>
        <v>141</v>
      </c>
      <c r="B180" s="29">
        <v>2020003630140</v>
      </c>
      <c r="C180" s="30" t="s">
        <v>161</v>
      </c>
      <c r="D180" s="65">
        <v>71719518</v>
      </c>
    </row>
    <row r="181" spans="1:4" ht="66" customHeight="1" x14ac:dyDescent="0.2">
      <c r="A181" s="9">
        <f>A180+1</f>
        <v>142</v>
      </c>
      <c r="B181" s="29">
        <v>2020003630040</v>
      </c>
      <c r="C181" s="30" t="s">
        <v>162</v>
      </c>
      <c r="D181" s="65">
        <v>56400000</v>
      </c>
    </row>
    <row r="182" spans="1:4" ht="32.25" customHeight="1" x14ac:dyDescent="0.2">
      <c r="A182" s="25">
        <v>4</v>
      </c>
      <c r="B182" s="81" t="s">
        <v>5</v>
      </c>
      <c r="C182" s="81"/>
      <c r="D182" s="61">
        <f>D183</f>
        <v>453868334</v>
      </c>
    </row>
    <row r="183" spans="1:4" ht="66" customHeight="1" thickBot="1" x14ac:dyDescent="0.25">
      <c r="A183" s="23">
        <f>A181+1</f>
        <v>143</v>
      </c>
      <c r="B183" s="32">
        <v>2020003630141</v>
      </c>
      <c r="C183" s="35" t="s">
        <v>163</v>
      </c>
      <c r="D183" s="66">
        <v>453868334</v>
      </c>
    </row>
    <row r="184" spans="1:4" ht="30" customHeight="1" thickBot="1" x14ac:dyDescent="0.25">
      <c r="A184" s="69" t="s">
        <v>164</v>
      </c>
      <c r="B184" s="70"/>
      <c r="C184" s="71"/>
      <c r="D184" s="21">
        <f>D185</f>
        <v>10324433912.389999</v>
      </c>
    </row>
    <row r="185" spans="1:4" ht="30" customHeight="1" x14ac:dyDescent="0.2">
      <c r="A185" s="17">
        <v>1</v>
      </c>
      <c r="B185" s="79" t="s">
        <v>22</v>
      </c>
      <c r="C185" s="80"/>
      <c r="D185" s="57">
        <f>SUM(D186:D188)</f>
        <v>10324433912.389999</v>
      </c>
    </row>
    <row r="186" spans="1:4" ht="66" customHeight="1" x14ac:dyDescent="0.2">
      <c r="A186" s="14">
        <f>A183+1</f>
        <v>144</v>
      </c>
      <c r="B186" s="27">
        <v>2020003630009</v>
      </c>
      <c r="C186" s="34" t="s">
        <v>165</v>
      </c>
      <c r="D186" s="65">
        <v>3600656662.8499999</v>
      </c>
    </row>
    <row r="187" spans="1:4" ht="66" customHeight="1" x14ac:dyDescent="0.2">
      <c r="A187" s="9">
        <f>A186+1</f>
        <v>145</v>
      </c>
      <c r="B187" s="29">
        <v>2020003630010</v>
      </c>
      <c r="C187" s="30" t="s">
        <v>166</v>
      </c>
      <c r="D187" s="65">
        <v>4276859417.54</v>
      </c>
    </row>
    <row r="188" spans="1:4" ht="66" customHeight="1" thickBot="1" x14ac:dyDescent="0.25">
      <c r="A188" s="36">
        <f>A187+1</f>
        <v>146</v>
      </c>
      <c r="B188" s="32">
        <v>2020003630013</v>
      </c>
      <c r="C188" s="35" t="s">
        <v>167</v>
      </c>
      <c r="D188" s="66">
        <v>2446917832</v>
      </c>
    </row>
    <row r="189" spans="1:4" ht="30" customHeight="1" thickBot="1" x14ac:dyDescent="0.25">
      <c r="A189" s="74" t="s">
        <v>168</v>
      </c>
      <c r="B189" s="75"/>
      <c r="C189" s="76"/>
      <c r="D189" s="21">
        <f>D190+D193+D197</f>
        <v>4712923248</v>
      </c>
    </row>
    <row r="190" spans="1:4" ht="30" customHeight="1" x14ac:dyDescent="0.2">
      <c r="A190" s="17">
        <v>1</v>
      </c>
      <c r="B190" s="79" t="s">
        <v>22</v>
      </c>
      <c r="C190" s="80"/>
      <c r="D190" s="57">
        <f>SUM(D191:D192)</f>
        <v>2700223037</v>
      </c>
    </row>
    <row r="191" spans="1:4" ht="66" customHeight="1" x14ac:dyDescent="0.2">
      <c r="A191" s="14">
        <f>A188+1</f>
        <v>147</v>
      </c>
      <c r="B191" s="37">
        <v>2020003630142</v>
      </c>
      <c r="C191" s="34" t="s">
        <v>169</v>
      </c>
      <c r="D191" s="65">
        <v>1462000000</v>
      </c>
    </row>
    <row r="192" spans="1:4" ht="66" customHeight="1" x14ac:dyDescent="0.2">
      <c r="A192" s="9">
        <f>A191+1</f>
        <v>148</v>
      </c>
      <c r="B192" s="12">
        <v>2020003630143</v>
      </c>
      <c r="C192" s="38" t="s">
        <v>170</v>
      </c>
      <c r="D192" s="65">
        <v>1238223037</v>
      </c>
    </row>
    <row r="193" spans="1:4" ht="28.5" customHeight="1" x14ac:dyDescent="0.2">
      <c r="A193" s="25">
        <v>3</v>
      </c>
      <c r="B193" s="81" t="s">
        <v>34</v>
      </c>
      <c r="C193" s="81"/>
      <c r="D193" s="61">
        <f>SUM(D194:D196)</f>
        <v>1468700211</v>
      </c>
    </row>
    <row r="194" spans="1:4" ht="45.75" customHeight="1" x14ac:dyDescent="0.2">
      <c r="A194" s="9">
        <f>A192+1</f>
        <v>149</v>
      </c>
      <c r="B194" s="12">
        <v>2020003630144</v>
      </c>
      <c r="C194" s="38" t="s">
        <v>171</v>
      </c>
      <c r="D194" s="65">
        <v>440356768</v>
      </c>
    </row>
    <row r="195" spans="1:4" ht="66" customHeight="1" x14ac:dyDescent="0.2">
      <c r="A195" s="9">
        <f>A194+1</f>
        <v>150</v>
      </c>
      <c r="B195" s="37">
        <v>2020003630145</v>
      </c>
      <c r="C195" s="35" t="s">
        <v>172</v>
      </c>
      <c r="D195" s="66">
        <v>878343443</v>
      </c>
    </row>
    <row r="196" spans="1:4" ht="66" customHeight="1" x14ac:dyDescent="0.2">
      <c r="A196" s="9">
        <f>A195+1</f>
        <v>151</v>
      </c>
      <c r="B196" s="12">
        <v>2023003630001</v>
      </c>
      <c r="C196" s="13" t="s">
        <v>173</v>
      </c>
      <c r="D196" s="67">
        <v>150000000</v>
      </c>
    </row>
    <row r="197" spans="1:4" ht="28.5" customHeight="1" x14ac:dyDescent="0.2">
      <c r="A197" s="25">
        <v>4</v>
      </c>
      <c r="B197" s="81" t="s">
        <v>5</v>
      </c>
      <c r="C197" s="81"/>
      <c r="D197" s="61">
        <f>SUM(D198:D198)</f>
        <v>544000000</v>
      </c>
    </row>
    <row r="198" spans="1:4" ht="66" customHeight="1" thickBot="1" x14ac:dyDescent="0.25">
      <c r="A198" s="23">
        <f>A196+1</f>
        <v>152</v>
      </c>
      <c r="B198" s="19">
        <v>2022003630006</v>
      </c>
      <c r="C198" s="39" t="s">
        <v>174</v>
      </c>
      <c r="D198" s="66">
        <v>544000000</v>
      </c>
    </row>
    <row r="199" spans="1:4" ht="30" customHeight="1" thickBot="1" x14ac:dyDescent="0.25">
      <c r="A199" s="74" t="s">
        <v>175</v>
      </c>
      <c r="B199" s="75"/>
      <c r="C199" s="76"/>
      <c r="D199" s="21">
        <f>SUM(D201)</f>
        <v>168932650</v>
      </c>
    </row>
    <row r="200" spans="1:4" ht="30" customHeight="1" x14ac:dyDescent="0.2">
      <c r="A200" s="5">
        <v>3</v>
      </c>
      <c r="B200" s="85" t="s">
        <v>34</v>
      </c>
      <c r="C200" s="85"/>
      <c r="D200" s="63">
        <f>D201</f>
        <v>168932650</v>
      </c>
    </row>
    <row r="201" spans="1:4" ht="66" customHeight="1" thickBot="1" x14ac:dyDescent="0.25">
      <c r="A201" s="36">
        <f>A198+1</f>
        <v>153</v>
      </c>
      <c r="B201" s="37">
        <v>2020003630149</v>
      </c>
      <c r="C201" s="40" t="s">
        <v>176</v>
      </c>
      <c r="D201" s="68">
        <v>168932650</v>
      </c>
    </row>
    <row r="202" spans="1:4" ht="30" customHeight="1" thickBot="1" x14ac:dyDescent="0.25">
      <c r="A202" s="86" t="s">
        <v>177</v>
      </c>
      <c r="B202" s="87"/>
      <c r="C202" s="88"/>
      <c r="D202" s="41">
        <f>SUM(D3,D9,D18,D22,D50,D66,D72,D80,D102,D108,D120,D149,D174,D184,D189,D199)</f>
        <v>462008456116.51001</v>
      </c>
    </row>
    <row r="204" spans="1:4" x14ac:dyDescent="0.2">
      <c r="C204" s="43"/>
      <c r="D204" s="44"/>
    </row>
    <row r="205" spans="1:4" x14ac:dyDescent="0.2">
      <c r="C205" s="43"/>
      <c r="D205" s="45"/>
    </row>
    <row r="206" spans="1:4" x14ac:dyDescent="0.2">
      <c r="C206" s="43"/>
      <c r="D206" s="45"/>
    </row>
    <row r="207" spans="1:4" x14ac:dyDescent="0.2">
      <c r="C207" s="43"/>
      <c r="D207" s="45"/>
    </row>
    <row r="208" spans="1:4" x14ac:dyDescent="0.2">
      <c r="C208" s="43"/>
      <c r="D208" s="45"/>
    </row>
    <row r="209" spans="2:7" x14ac:dyDescent="0.2">
      <c r="B209" s="46"/>
      <c r="C209" s="47" t="s">
        <v>178</v>
      </c>
      <c r="D209" s="48"/>
    </row>
    <row r="210" spans="2:7" ht="12.75" customHeight="1" x14ac:dyDescent="0.2">
      <c r="B210" s="82" t="s">
        <v>179</v>
      </c>
      <c r="C210" s="82"/>
      <c r="D210" s="82"/>
      <c r="G210" s="49"/>
    </row>
    <row r="212" spans="2:7" ht="12.75" customHeight="1" x14ac:dyDescent="0.2">
      <c r="B212" s="82"/>
      <c r="C212" s="82"/>
      <c r="D212" s="82"/>
    </row>
    <row r="213" spans="2:7" ht="22.5" customHeight="1" x14ac:dyDescent="0.2">
      <c r="B213" s="83" t="s">
        <v>180</v>
      </c>
      <c r="C213" s="84"/>
      <c r="D213" s="84"/>
    </row>
    <row r="214" spans="2:7" ht="24.75" customHeight="1" x14ac:dyDescent="0.2">
      <c r="B214" s="83" t="s">
        <v>181</v>
      </c>
      <c r="C214" s="84"/>
      <c r="D214" s="84"/>
    </row>
    <row r="215" spans="2:7" ht="21.75" customHeight="1" x14ac:dyDescent="0.2">
      <c r="B215" s="83" t="s">
        <v>182</v>
      </c>
      <c r="C215" s="84"/>
      <c r="D215" s="84"/>
    </row>
    <row r="216" spans="2:7" ht="13.5" thickBot="1" x14ac:dyDescent="0.25"/>
    <row r="217" spans="2:7" ht="15.75" customHeight="1" x14ac:dyDescent="0.2">
      <c r="D217" s="50" t="s">
        <v>183</v>
      </c>
    </row>
    <row r="218" spans="2:7" ht="15.75" customHeight="1" x14ac:dyDescent="0.2">
      <c r="D218" s="51" t="s">
        <v>184</v>
      </c>
    </row>
    <row r="219" spans="2:7" ht="15.75" customHeight="1" x14ac:dyDescent="0.2">
      <c r="D219" s="52" t="s">
        <v>185</v>
      </c>
    </row>
    <row r="220" spans="2:7" ht="15.75" customHeight="1" x14ac:dyDescent="0.2">
      <c r="D220" s="53" t="s">
        <v>186</v>
      </c>
    </row>
    <row r="221" spans="2:7" ht="15.75" customHeight="1" x14ac:dyDescent="0.2">
      <c r="D221" s="54" t="s">
        <v>187</v>
      </c>
    </row>
    <row r="222" spans="2:7" ht="15.75" customHeight="1" x14ac:dyDescent="0.2">
      <c r="D222" s="55" t="s">
        <v>188</v>
      </c>
    </row>
  </sheetData>
  <mergeCells count="52">
    <mergeCell ref="B212:D212"/>
    <mergeCell ref="B213:D213"/>
    <mergeCell ref="B214:D214"/>
    <mergeCell ref="B215:D215"/>
    <mergeCell ref="B193:C193"/>
    <mergeCell ref="B197:C197"/>
    <mergeCell ref="A199:C199"/>
    <mergeCell ref="B200:C200"/>
    <mergeCell ref="A202:C202"/>
    <mergeCell ref="B210:D210"/>
    <mergeCell ref="B190:C190"/>
    <mergeCell ref="B140:C140"/>
    <mergeCell ref="B143:C143"/>
    <mergeCell ref="A149:C149"/>
    <mergeCell ref="B150:C150"/>
    <mergeCell ref="A174:C174"/>
    <mergeCell ref="B175:C175"/>
    <mergeCell ref="B179:C179"/>
    <mergeCell ref="B182:C182"/>
    <mergeCell ref="A184:C184"/>
    <mergeCell ref="B185:C185"/>
    <mergeCell ref="A189:C189"/>
    <mergeCell ref="B121:C121"/>
    <mergeCell ref="A72:C72"/>
    <mergeCell ref="B73:C73"/>
    <mergeCell ref="A80:C80"/>
    <mergeCell ref="B81:C81"/>
    <mergeCell ref="B94:C94"/>
    <mergeCell ref="A102:C102"/>
    <mergeCell ref="B103:C103"/>
    <mergeCell ref="A108:C108"/>
    <mergeCell ref="B109:C109"/>
    <mergeCell ref="B118:C118"/>
    <mergeCell ref="A120:C120"/>
    <mergeCell ref="B67:C67"/>
    <mergeCell ref="B19:C19"/>
    <mergeCell ref="A22:C22"/>
    <mergeCell ref="B23:C23"/>
    <mergeCell ref="B32:C32"/>
    <mergeCell ref="B36:C36"/>
    <mergeCell ref="B46:C46"/>
    <mergeCell ref="A50:C50"/>
    <mergeCell ref="B51:C51"/>
    <mergeCell ref="B60:C60"/>
    <mergeCell ref="B63:C63"/>
    <mergeCell ref="A66:C66"/>
    <mergeCell ref="A18:C18"/>
    <mergeCell ref="A1:D1"/>
    <mergeCell ref="A3:C3"/>
    <mergeCell ref="B4:C4"/>
    <mergeCell ref="A9:C9"/>
    <mergeCell ref="B10:C10"/>
  </mergeCells>
  <pageMargins left="0.7" right="0.7" top="0.75" bottom="0.75" header="0.3" footer="0.3"/>
  <pageSetup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AUXPLANEACION03</dc:creator>
  <cp:lastModifiedBy>AUXPLANEACION03</cp:lastModifiedBy>
  <dcterms:created xsi:type="dcterms:W3CDTF">2024-02-01T20:15:27Z</dcterms:created>
  <dcterms:modified xsi:type="dcterms:W3CDTF">2024-02-12T13:02:02Z</dcterms:modified>
</cp:coreProperties>
</file>